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rojects\SCE\2021 &amp; 2022 SCE DR Evaluations\SDP\2021\Deliverables\06 Submittal\PY2021_SDP_Draft_Final_03042022\"/>
    </mc:Choice>
  </mc:AlternateContent>
  <bookViews>
    <workbookView xWindow="11820" yWindow="90" windowWidth="17220" windowHeight="8895" activeTab="1"/>
  </bookViews>
  <sheets>
    <sheet name="Confidentiality Disclosure" sheetId="7" r:id="rId1"/>
    <sheet name="Results" sheetId="3" r:id="rId2"/>
    <sheet name="Event_Char" sheetId="4" state="hidden" r:id="rId3"/>
    <sheet name="Interval_Char" sheetId="5" state="hidden" r:id="rId4"/>
    <sheet name="Helpers" sheetId="6" state="hidden" r:id="rId5"/>
  </sheets>
  <definedNames>
    <definedName name="_xlnm._FilterDatabase" localSheetId="2" hidden="1">Event_Char!$A$1:$AH$1</definedName>
    <definedName name="_xlnm._FilterDatabase" localSheetId="3" hidden="1">Interval_Char!$A$1:$J$9985</definedName>
    <definedName name="category">Results!$D$7</definedName>
    <definedName name="category_list">Helpers!$G$5:$G$13</definedName>
    <definedName name="confidential">Helpers!$M$22</definedName>
    <definedName name="devices">Results!$D$13</definedName>
    <definedName name="eventday">Results!$D$9</definedName>
    <definedName name="eventday_list">Helpers!$B$11:$B$26</definedName>
    <definedName name="eventlookup">Helpers!$M$5</definedName>
    <definedName name="events">Event_Char!$A:$AH</definedName>
    <definedName name="events_x">Event_Char!$A$1:$AH$1</definedName>
    <definedName name="events_y">Event_Char!$A:$A</definedName>
    <definedName name="intervallookup">Helpers!$M$6</definedName>
    <definedName name="intervals">Interval_Char!$A:$I</definedName>
    <definedName name="intervals_x">Interval_Char!$A$1:$I$1</definedName>
    <definedName name="intervals_y">Interval_Char!$A:$A</definedName>
    <definedName name="level">Results!$D$6</definedName>
    <definedName name="level_list">Helpers!$B$5:$B$8</definedName>
    <definedName name="multiplier">Helpers!$L$17</definedName>
    <definedName name="multiplier_table">Helpers!$K$13:$L$16</definedName>
    <definedName name="segment">Results!$D$8</definedName>
    <definedName name="segment_list">Helpers!$I$5:$I$21</definedName>
    <definedName name="sites">Results!$D$12</definedName>
    <definedName name="tons">Results!$D$14</definedName>
    <definedName name="units">Helpers!$K$9</definedName>
  </definedNames>
  <calcPr calcId="162913"/>
  <fileRecoveryPr autoRecover="0"/>
</workbook>
</file>

<file path=xl/calcChain.xml><?xml version="1.0" encoding="utf-8"?>
<calcChain xmlns="http://schemas.openxmlformats.org/spreadsheetml/2006/main">
  <c r="C10" i="3" l="1"/>
  <c r="C16" i="3" l="1"/>
  <c r="C18" i="3"/>
  <c r="A1105" i="4" l="1"/>
  <c r="A979" i="5" l="1"/>
  <c r="A9985" i="5" l="1"/>
  <c r="A9984" i="5"/>
  <c r="A9983" i="5"/>
  <c r="A9982" i="5"/>
  <c r="A9981" i="5"/>
  <c r="A9980" i="5"/>
  <c r="A9979" i="5"/>
  <c r="A9978" i="5"/>
  <c r="A9977" i="5"/>
  <c r="A9976" i="5"/>
  <c r="A9975" i="5"/>
  <c r="A9974" i="5"/>
  <c r="A9973" i="5"/>
  <c r="A9972" i="5"/>
  <c r="A9971" i="5"/>
  <c r="A9970" i="5"/>
  <c r="A9969" i="5"/>
  <c r="A9968" i="5"/>
  <c r="A9967" i="5"/>
  <c r="A9966" i="5"/>
  <c r="A9965" i="5"/>
  <c r="A9964" i="5"/>
  <c r="A9963" i="5"/>
  <c r="A9962" i="5"/>
  <c r="A9961" i="5"/>
  <c r="A9960" i="5"/>
  <c r="A9959" i="5"/>
  <c r="A9958" i="5"/>
  <c r="A9957" i="5"/>
  <c r="A9956" i="5"/>
  <c r="A9955" i="5"/>
  <c r="A9954" i="5"/>
  <c r="A9953" i="5"/>
  <c r="A9952" i="5"/>
  <c r="A9951" i="5"/>
  <c r="A9950" i="5"/>
  <c r="A9949" i="5"/>
  <c r="A9948" i="5"/>
  <c r="A9947" i="5"/>
  <c r="A9946" i="5"/>
  <c r="A9945" i="5"/>
  <c r="A9944" i="5"/>
  <c r="A9943" i="5"/>
  <c r="A9942" i="5"/>
  <c r="A9941" i="5"/>
  <c r="A9940" i="5"/>
  <c r="A9939" i="5"/>
  <c r="A9938" i="5"/>
  <c r="A9937" i="5"/>
  <c r="A9936" i="5"/>
  <c r="A9935" i="5"/>
  <c r="A9934" i="5"/>
  <c r="A9933" i="5"/>
  <c r="A9932" i="5"/>
  <c r="A9931" i="5"/>
  <c r="A9930" i="5"/>
  <c r="A9929" i="5"/>
  <c r="A9928" i="5"/>
  <c r="A9927" i="5"/>
  <c r="A9926" i="5"/>
  <c r="A9925" i="5"/>
  <c r="A9924" i="5"/>
  <c r="A9923" i="5"/>
  <c r="A9922" i="5"/>
  <c r="A9921" i="5"/>
  <c r="A9920" i="5"/>
  <c r="A9919" i="5"/>
  <c r="A9918" i="5"/>
  <c r="A9917" i="5"/>
  <c r="A9916" i="5"/>
  <c r="A9915" i="5"/>
  <c r="A9914" i="5"/>
  <c r="A9913" i="5"/>
  <c r="A9912" i="5"/>
  <c r="A9911" i="5"/>
  <c r="A9910" i="5"/>
  <c r="A9909" i="5"/>
  <c r="A9908" i="5"/>
  <c r="A9907" i="5"/>
  <c r="A9906" i="5"/>
  <c r="A9905" i="5"/>
  <c r="A9904" i="5"/>
  <c r="A9903" i="5"/>
  <c r="A9902" i="5"/>
  <c r="A9901" i="5"/>
  <c r="A9900" i="5"/>
  <c r="A9899" i="5"/>
  <c r="A9898" i="5"/>
  <c r="A9897" i="5"/>
  <c r="A9896" i="5"/>
  <c r="A9895" i="5"/>
  <c r="A9894" i="5"/>
  <c r="A9893" i="5"/>
  <c r="A9892" i="5"/>
  <c r="A9891" i="5"/>
  <c r="A9890" i="5"/>
  <c r="A9889" i="5"/>
  <c r="A9888" i="5"/>
  <c r="A9887" i="5"/>
  <c r="A9886" i="5"/>
  <c r="A9885" i="5"/>
  <c r="A9884" i="5"/>
  <c r="A9883" i="5"/>
  <c r="A9882" i="5"/>
  <c r="A9881" i="5"/>
  <c r="A9880" i="5"/>
  <c r="A9879" i="5"/>
  <c r="A9878" i="5"/>
  <c r="A9877" i="5"/>
  <c r="A9876" i="5"/>
  <c r="A9875" i="5"/>
  <c r="A9874" i="5"/>
  <c r="A9873" i="5"/>
  <c r="A9872" i="5"/>
  <c r="A9871" i="5"/>
  <c r="A9870" i="5"/>
  <c r="A9869" i="5"/>
  <c r="A9868" i="5"/>
  <c r="A9867" i="5"/>
  <c r="A9866" i="5"/>
  <c r="A9865" i="5"/>
  <c r="A9864" i="5"/>
  <c r="A9863" i="5"/>
  <c r="A9862" i="5"/>
  <c r="A9861" i="5"/>
  <c r="A9860" i="5"/>
  <c r="A9859" i="5"/>
  <c r="A9858" i="5"/>
  <c r="A9857" i="5"/>
  <c r="A9856" i="5"/>
  <c r="A9855" i="5"/>
  <c r="A9854" i="5"/>
  <c r="A9853" i="5"/>
  <c r="A9852" i="5"/>
  <c r="A9851" i="5"/>
  <c r="A9850" i="5"/>
  <c r="A9849" i="5"/>
  <c r="A9848" i="5"/>
  <c r="A9847" i="5"/>
  <c r="A9846" i="5"/>
  <c r="A9845" i="5"/>
  <c r="A9844" i="5"/>
  <c r="A9843" i="5"/>
  <c r="A9842" i="5"/>
  <c r="A9841" i="5"/>
  <c r="A9840" i="5"/>
  <c r="A9839" i="5"/>
  <c r="A9838" i="5"/>
  <c r="A9837" i="5"/>
  <c r="A9836" i="5"/>
  <c r="A9835" i="5"/>
  <c r="A9834" i="5"/>
  <c r="A9833" i="5"/>
  <c r="A9832" i="5"/>
  <c r="A9831" i="5"/>
  <c r="A9830" i="5"/>
  <c r="A9829" i="5"/>
  <c r="A9828" i="5"/>
  <c r="A9827" i="5"/>
  <c r="A9826" i="5"/>
  <c r="A9825" i="5"/>
  <c r="A9824" i="5"/>
  <c r="A9823" i="5"/>
  <c r="A9822" i="5"/>
  <c r="A9821" i="5"/>
  <c r="A9820" i="5"/>
  <c r="A9819" i="5"/>
  <c r="A9818" i="5"/>
  <c r="A9817" i="5"/>
  <c r="A9816" i="5"/>
  <c r="A9815" i="5"/>
  <c r="A9814" i="5"/>
  <c r="A9813" i="5"/>
  <c r="A9812" i="5"/>
  <c r="A9811" i="5"/>
  <c r="A9810" i="5"/>
  <c r="A9809" i="5"/>
  <c r="A9808" i="5"/>
  <c r="A9807" i="5"/>
  <c r="A9806" i="5"/>
  <c r="A9805" i="5"/>
  <c r="A9804" i="5"/>
  <c r="A9803" i="5"/>
  <c r="A9802" i="5"/>
  <c r="A9801" i="5"/>
  <c r="A9800" i="5"/>
  <c r="A9799" i="5"/>
  <c r="A9798" i="5"/>
  <c r="A9797" i="5"/>
  <c r="A9796" i="5"/>
  <c r="A9795" i="5"/>
  <c r="A9794" i="5"/>
  <c r="A9793" i="5"/>
  <c r="A9792" i="5"/>
  <c r="A9791" i="5"/>
  <c r="A9790" i="5"/>
  <c r="A9789" i="5"/>
  <c r="A9788" i="5"/>
  <c r="A9787" i="5"/>
  <c r="A9786" i="5"/>
  <c r="A9785" i="5"/>
  <c r="A9784" i="5"/>
  <c r="A9783" i="5"/>
  <c r="A9782" i="5"/>
  <c r="A9781" i="5"/>
  <c r="A9780" i="5"/>
  <c r="A9779" i="5"/>
  <c r="A9778" i="5"/>
  <c r="A9777" i="5"/>
  <c r="A9776" i="5"/>
  <c r="A9775" i="5"/>
  <c r="A9774" i="5"/>
  <c r="A9773" i="5"/>
  <c r="A9772" i="5"/>
  <c r="A9771" i="5"/>
  <c r="A9770" i="5"/>
  <c r="A9769" i="5"/>
  <c r="A9768" i="5"/>
  <c r="A9767" i="5"/>
  <c r="A9766" i="5"/>
  <c r="A9765" i="5"/>
  <c r="A9764" i="5"/>
  <c r="A9763" i="5"/>
  <c r="A9762" i="5"/>
  <c r="A9761" i="5"/>
  <c r="A9760" i="5"/>
  <c r="A9759" i="5"/>
  <c r="A9758" i="5"/>
  <c r="A9757" i="5"/>
  <c r="A9756" i="5"/>
  <c r="A9755" i="5"/>
  <c r="A9754" i="5"/>
  <c r="A9753" i="5"/>
  <c r="A9752" i="5"/>
  <c r="A9751" i="5"/>
  <c r="A9750" i="5"/>
  <c r="A9749" i="5"/>
  <c r="A9748" i="5"/>
  <c r="A9747" i="5"/>
  <c r="A9746" i="5"/>
  <c r="A9745" i="5"/>
  <c r="A9744" i="5"/>
  <c r="A9743" i="5"/>
  <c r="A9742" i="5"/>
  <c r="A9741" i="5"/>
  <c r="A9740" i="5"/>
  <c r="A9739" i="5"/>
  <c r="A9738" i="5"/>
  <c r="A9737" i="5"/>
  <c r="A9736" i="5"/>
  <c r="A9735" i="5"/>
  <c r="A9734" i="5"/>
  <c r="A9733" i="5"/>
  <c r="A9732" i="5"/>
  <c r="A9731" i="5"/>
  <c r="A9730" i="5"/>
  <c r="A9729" i="5"/>
  <c r="A9728" i="5"/>
  <c r="A9727" i="5"/>
  <c r="A9726" i="5"/>
  <c r="A9725" i="5"/>
  <c r="A9724" i="5"/>
  <c r="A9723" i="5"/>
  <c r="A9722" i="5"/>
  <c r="A9721" i="5"/>
  <c r="A9720" i="5"/>
  <c r="A9719" i="5"/>
  <c r="A9718" i="5"/>
  <c r="A9717" i="5"/>
  <c r="A9716" i="5"/>
  <c r="A9715" i="5"/>
  <c r="A9714" i="5"/>
  <c r="A9713" i="5"/>
  <c r="A9712" i="5"/>
  <c r="A9711" i="5"/>
  <c r="A9710" i="5"/>
  <c r="A9709" i="5"/>
  <c r="A9708" i="5"/>
  <c r="A9707" i="5"/>
  <c r="A9706" i="5"/>
  <c r="A9705" i="5"/>
  <c r="A9704" i="5"/>
  <c r="A9703" i="5"/>
  <c r="A9702" i="5"/>
  <c r="A9701" i="5"/>
  <c r="A9700" i="5"/>
  <c r="A9699" i="5"/>
  <c r="A9698" i="5"/>
  <c r="A9697" i="5"/>
  <c r="A9696" i="5"/>
  <c r="A9695" i="5"/>
  <c r="A9694" i="5"/>
  <c r="A9693" i="5"/>
  <c r="A9692" i="5"/>
  <c r="A9691" i="5"/>
  <c r="A9690" i="5"/>
  <c r="A9689" i="5"/>
  <c r="A9688" i="5"/>
  <c r="A9687" i="5"/>
  <c r="A9686" i="5"/>
  <c r="A9685" i="5"/>
  <c r="A9684" i="5"/>
  <c r="A9683" i="5"/>
  <c r="A9682" i="5"/>
  <c r="A9681" i="5"/>
  <c r="A9680" i="5"/>
  <c r="A9679" i="5"/>
  <c r="A9678" i="5"/>
  <c r="A9677" i="5"/>
  <c r="A9676" i="5"/>
  <c r="A9675" i="5"/>
  <c r="A9674" i="5"/>
  <c r="A9673" i="5"/>
  <c r="A9672" i="5"/>
  <c r="A9671" i="5"/>
  <c r="A9670" i="5"/>
  <c r="A9669" i="5"/>
  <c r="A9668" i="5"/>
  <c r="A9667" i="5"/>
  <c r="A9666" i="5"/>
  <c r="A9665" i="5"/>
  <c r="A9664" i="5"/>
  <c r="A9663" i="5"/>
  <c r="A9662" i="5"/>
  <c r="A9661" i="5"/>
  <c r="A9660" i="5"/>
  <c r="A9659" i="5"/>
  <c r="A9658" i="5"/>
  <c r="A9657" i="5"/>
  <c r="A9656" i="5"/>
  <c r="A9655" i="5"/>
  <c r="A9654" i="5"/>
  <c r="A9653" i="5"/>
  <c r="A9652" i="5"/>
  <c r="A9651" i="5"/>
  <c r="A9650" i="5"/>
  <c r="A9649" i="5"/>
  <c r="A9648" i="5"/>
  <c r="A9647" i="5"/>
  <c r="A9646" i="5"/>
  <c r="A9645" i="5"/>
  <c r="A9644" i="5"/>
  <c r="A9643" i="5"/>
  <c r="A9642" i="5"/>
  <c r="A9641" i="5"/>
  <c r="A9640" i="5"/>
  <c r="A9639" i="5"/>
  <c r="A9638" i="5"/>
  <c r="A9637" i="5"/>
  <c r="A9636" i="5"/>
  <c r="A9635" i="5"/>
  <c r="A9634" i="5"/>
  <c r="A9633" i="5"/>
  <c r="A9632" i="5"/>
  <c r="A9631" i="5"/>
  <c r="A9630" i="5"/>
  <c r="A9629" i="5"/>
  <c r="A9628" i="5"/>
  <c r="A9627" i="5"/>
  <c r="A9626" i="5"/>
  <c r="A9625" i="5"/>
  <c r="A9624" i="5"/>
  <c r="A9623" i="5"/>
  <c r="A9622" i="5"/>
  <c r="A9621" i="5"/>
  <c r="A9620" i="5"/>
  <c r="A9619" i="5"/>
  <c r="A9618" i="5"/>
  <c r="A9617" i="5"/>
  <c r="A9616" i="5"/>
  <c r="A9615" i="5"/>
  <c r="A9614" i="5"/>
  <c r="A9613" i="5"/>
  <c r="A9612" i="5"/>
  <c r="A9611" i="5"/>
  <c r="A9610" i="5"/>
  <c r="A9609" i="5"/>
  <c r="A9608" i="5"/>
  <c r="A9607" i="5"/>
  <c r="A9606" i="5"/>
  <c r="A9605" i="5"/>
  <c r="A9604" i="5"/>
  <c r="A9603" i="5"/>
  <c r="A9602" i="5"/>
  <c r="A9601" i="5"/>
  <c r="A9600" i="5"/>
  <c r="A9599" i="5"/>
  <c r="A9598" i="5"/>
  <c r="A9597" i="5"/>
  <c r="A9596" i="5"/>
  <c r="A9595" i="5"/>
  <c r="A9594" i="5"/>
  <c r="A9593" i="5"/>
  <c r="A9592" i="5"/>
  <c r="A9591" i="5"/>
  <c r="A9590" i="5"/>
  <c r="A9589" i="5"/>
  <c r="A9588" i="5"/>
  <c r="A9587" i="5"/>
  <c r="A9586" i="5"/>
  <c r="A9585" i="5"/>
  <c r="A9584" i="5"/>
  <c r="A9583" i="5"/>
  <c r="A9582" i="5"/>
  <c r="A9581" i="5"/>
  <c r="A9580" i="5"/>
  <c r="A9579" i="5"/>
  <c r="A9578" i="5"/>
  <c r="A9577" i="5"/>
  <c r="A9576" i="5"/>
  <c r="A9575" i="5"/>
  <c r="A9574" i="5"/>
  <c r="A9573" i="5"/>
  <c r="A9572" i="5"/>
  <c r="A9571" i="5"/>
  <c r="A9570" i="5"/>
  <c r="A9569" i="5"/>
  <c r="A9568" i="5"/>
  <c r="A9567" i="5"/>
  <c r="A9566" i="5"/>
  <c r="A9565" i="5"/>
  <c r="A9564" i="5"/>
  <c r="A9563" i="5"/>
  <c r="A9562" i="5"/>
  <c r="A9561" i="5"/>
  <c r="A9560" i="5"/>
  <c r="A9559" i="5"/>
  <c r="A9558" i="5"/>
  <c r="A9557" i="5"/>
  <c r="A9556" i="5"/>
  <c r="A9555" i="5"/>
  <c r="A9554" i="5"/>
  <c r="A9553" i="5"/>
  <c r="A9552" i="5"/>
  <c r="A9551" i="5"/>
  <c r="A9550" i="5"/>
  <c r="A9549" i="5"/>
  <c r="A9548" i="5"/>
  <c r="A9547" i="5"/>
  <c r="A9546" i="5"/>
  <c r="A9545" i="5"/>
  <c r="A9544" i="5"/>
  <c r="A9543" i="5"/>
  <c r="A9542" i="5"/>
  <c r="A9541" i="5"/>
  <c r="A9540" i="5"/>
  <c r="A9539" i="5"/>
  <c r="A9538" i="5"/>
  <c r="A9537" i="5"/>
  <c r="A9536" i="5"/>
  <c r="A9535" i="5"/>
  <c r="A9534" i="5"/>
  <c r="A9533" i="5"/>
  <c r="A9532" i="5"/>
  <c r="A9531" i="5"/>
  <c r="A9530" i="5"/>
  <c r="A9529" i="5"/>
  <c r="A9528" i="5"/>
  <c r="A9527" i="5"/>
  <c r="A9526" i="5"/>
  <c r="A9525" i="5"/>
  <c r="A9524" i="5"/>
  <c r="A9523" i="5"/>
  <c r="A9522" i="5"/>
  <c r="A9521" i="5"/>
  <c r="A9520" i="5"/>
  <c r="A9519" i="5"/>
  <c r="A9518" i="5"/>
  <c r="A9517" i="5"/>
  <c r="A9516" i="5"/>
  <c r="A9515" i="5"/>
  <c r="A9514" i="5"/>
  <c r="A9513" i="5"/>
  <c r="A9512" i="5"/>
  <c r="A9511" i="5"/>
  <c r="A9510" i="5"/>
  <c r="A9509" i="5"/>
  <c r="A9508" i="5"/>
  <c r="A9507" i="5"/>
  <c r="A9506" i="5"/>
  <c r="A9505" i="5"/>
  <c r="A9504" i="5"/>
  <c r="A9503" i="5"/>
  <c r="A9502" i="5"/>
  <c r="A9501" i="5"/>
  <c r="A9500" i="5"/>
  <c r="A9499" i="5"/>
  <c r="A9498" i="5"/>
  <c r="A9497" i="5"/>
  <c r="A9496" i="5"/>
  <c r="A9495" i="5"/>
  <c r="A9494" i="5"/>
  <c r="A9493" i="5"/>
  <c r="A9492" i="5"/>
  <c r="A9491" i="5"/>
  <c r="A9490" i="5"/>
  <c r="A9489" i="5"/>
  <c r="A9488" i="5"/>
  <c r="A9487" i="5"/>
  <c r="A9486" i="5"/>
  <c r="A9485" i="5"/>
  <c r="A9484" i="5"/>
  <c r="A9483" i="5"/>
  <c r="A9482" i="5"/>
  <c r="A9481" i="5"/>
  <c r="A9480" i="5"/>
  <c r="A9479" i="5"/>
  <c r="A9478" i="5"/>
  <c r="A9477" i="5"/>
  <c r="A9476" i="5"/>
  <c r="A9475" i="5"/>
  <c r="A9474" i="5"/>
  <c r="A9473" i="5"/>
  <c r="A9472" i="5"/>
  <c r="A9471" i="5"/>
  <c r="A9470" i="5"/>
  <c r="A9469" i="5"/>
  <c r="A9468" i="5"/>
  <c r="A9467" i="5"/>
  <c r="A9466" i="5"/>
  <c r="A9465" i="5"/>
  <c r="A9464" i="5"/>
  <c r="A9463" i="5"/>
  <c r="A9462" i="5"/>
  <c r="A9461" i="5"/>
  <c r="A9460" i="5"/>
  <c r="A9459" i="5"/>
  <c r="A9458" i="5"/>
  <c r="A9457" i="5"/>
  <c r="A9456" i="5"/>
  <c r="A9455" i="5"/>
  <c r="A9454" i="5"/>
  <c r="A9453" i="5"/>
  <c r="A9452" i="5"/>
  <c r="A9451" i="5"/>
  <c r="A9450" i="5"/>
  <c r="A9449" i="5"/>
  <c r="A9448" i="5"/>
  <c r="A9447" i="5"/>
  <c r="A9446" i="5"/>
  <c r="A9445" i="5"/>
  <c r="A9444" i="5"/>
  <c r="A9443" i="5"/>
  <c r="A9442" i="5"/>
  <c r="A9441" i="5"/>
  <c r="A9440" i="5"/>
  <c r="A9439" i="5"/>
  <c r="A9438" i="5"/>
  <c r="A9437" i="5"/>
  <c r="A9436" i="5"/>
  <c r="A9435" i="5"/>
  <c r="A9434" i="5"/>
  <c r="A9433" i="5"/>
  <c r="A9432" i="5"/>
  <c r="A9431" i="5"/>
  <c r="A9430" i="5"/>
  <c r="A9429" i="5"/>
  <c r="A9428" i="5"/>
  <c r="A9427" i="5"/>
  <c r="A9426" i="5"/>
  <c r="A9425" i="5"/>
  <c r="A9424" i="5"/>
  <c r="A9423" i="5"/>
  <c r="A9422" i="5"/>
  <c r="A9421" i="5"/>
  <c r="A9420" i="5"/>
  <c r="A9419" i="5"/>
  <c r="A9418" i="5"/>
  <c r="A9417" i="5"/>
  <c r="A9416" i="5"/>
  <c r="A9415" i="5"/>
  <c r="A9414" i="5"/>
  <c r="A9413" i="5"/>
  <c r="A9412" i="5"/>
  <c r="A9411" i="5"/>
  <c r="A9410" i="5"/>
  <c r="A9409" i="5"/>
  <c r="A9408" i="5"/>
  <c r="A9407" i="5"/>
  <c r="A9406" i="5"/>
  <c r="A9405" i="5"/>
  <c r="A9404" i="5"/>
  <c r="A9403" i="5"/>
  <c r="A9402" i="5"/>
  <c r="A9401" i="5"/>
  <c r="A9400" i="5"/>
  <c r="A9399" i="5"/>
  <c r="A9398" i="5"/>
  <c r="A9397" i="5"/>
  <c r="A9396" i="5"/>
  <c r="A9395" i="5"/>
  <c r="A9394" i="5"/>
  <c r="A9393" i="5"/>
  <c r="A9392" i="5"/>
  <c r="A9391" i="5"/>
  <c r="A9390" i="5"/>
  <c r="A9389" i="5"/>
  <c r="A9388" i="5"/>
  <c r="A9387" i="5"/>
  <c r="A9386" i="5"/>
  <c r="A9385" i="5"/>
  <c r="A9384" i="5"/>
  <c r="A9383" i="5"/>
  <c r="A9382" i="5"/>
  <c r="A9381" i="5"/>
  <c r="A9380" i="5"/>
  <c r="A9379" i="5"/>
  <c r="A9378" i="5"/>
  <c r="A9377" i="5"/>
  <c r="A9376" i="5"/>
  <c r="A9375" i="5"/>
  <c r="A9374" i="5"/>
  <c r="A9373" i="5"/>
  <c r="A9372" i="5"/>
  <c r="A9371" i="5"/>
  <c r="A9370" i="5"/>
  <c r="A9369" i="5"/>
  <c r="A9368" i="5"/>
  <c r="A9367" i="5"/>
  <c r="A9366" i="5"/>
  <c r="A9365" i="5"/>
  <c r="A9364" i="5"/>
  <c r="A9363" i="5"/>
  <c r="A9362" i="5"/>
  <c r="A9361" i="5"/>
  <c r="A9360" i="5"/>
  <c r="A9359" i="5"/>
  <c r="A9358" i="5"/>
  <c r="A9357" i="5"/>
  <c r="A9356" i="5"/>
  <c r="A9355" i="5"/>
  <c r="A9354" i="5"/>
  <c r="A9353" i="5"/>
  <c r="A9352" i="5"/>
  <c r="A9351" i="5"/>
  <c r="A9350" i="5"/>
  <c r="A9349" i="5"/>
  <c r="A9348" i="5"/>
  <c r="A9347" i="5"/>
  <c r="A9346" i="5"/>
  <c r="A9345" i="5"/>
  <c r="A9344" i="5"/>
  <c r="A9343" i="5"/>
  <c r="A9342" i="5"/>
  <c r="A9341" i="5"/>
  <c r="A9340" i="5"/>
  <c r="A9339" i="5"/>
  <c r="A9338" i="5"/>
  <c r="A9337" i="5"/>
  <c r="A9336" i="5"/>
  <c r="A9335" i="5"/>
  <c r="A9334" i="5"/>
  <c r="A9333" i="5"/>
  <c r="A9332" i="5"/>
  <c r="A9331" i="5"/>
  <c r="A9330" i="5"/>
  <c r="A9329" i="5"/>
  <c r="A9328" i="5"/>
  <c r="A9327" i="5"/>
  <c r="A9326" i="5"/>
  <c r="A9325" i="5"/>
  <c r="A9324" i="5"/>
  <c r="A9323" i="5"/>
  <c r="A9322" i="5"/>
  <c r="A9321" i="5"/>
  <c r="A9320" i="5"/>
  <c r="A9319" i="5"/>
  <c r="A9318" i="5"/>
  <c r="A9317" i="5"/>
  <c r="A9316" i="5"/>
  <c r="A9315" i="5"/>
  <c r="A9314" i="5"/>
  <c r="A9313" i="5"/>
  <c r="A9312" i="5"/>
  <c r="A9311" i="5"/>
  <c r="A9310" i="5"/>
  <c r="A9309" i="5"/>
  <c r="A9308" i="5"/>
  <c r="A9307" i="5"/>
  <c r="A9306" i="5"/>
  <c r="A9305" i="5"/>
  <c r="A9304" i="5"/>
  <c r="A9303" i="5"/>
  <c r="A9302" i="5"/>
  <c r="A9301" i="5"/>
  <c r="A9300" i="5"/>
  <c r="A9299" i="5"/>
  <c r="A9298" i="5"/>
  <c r="A9297" i="5"/>
  <c r="A9296" i="5"/>
  <c r="A9295" i="5"/>
  <c r="A9294" i="5"/>
  <c r="A9293" i="5"/>
  <c r="A9292" i="5"/>
  <c r="A9291" i="5"/>
  <c r="A9290" i="5"/>
  <c r="A9289" i="5"/>
  <c r="A9288" i="5"/>
  <c r="A9287" i="5"/>
  <c r="A9286" i="5"/>
  <c r="A9285" i="5"/>
  <c r="A9284" i="5"/>
  <c r="A9283" i="5"/>
  <c r="A9282" i="5"/>
  <c r="A9281" i="5"/>
  <c r="A9280" i="5"/>
  <c r="A9279" i="5"/>
  <c r="A9278" i="5"/>
  <c r="A9277" i="5"/>
  <c r="A9276" i="5"/>
  <c r="A9275" i="5"/>
  <c r="A9274" i="5"/>
  <c r="A9273" i="5"/>
  <c r="A9272" i="5"/>
  <c r="A9271" i="5"/>
  <c r="A9270" i="5"/>
  <c r="A9269" i="5"/>
  <c r="A9268" i="5"/>
  <c r="A9267" i="5"/>
  <c r="A9266" i="5"/>
  <c r="A9265" i="5"/>
  <c r="A9264" i="5"/>
  <c r="A9263" i="5"/>
  <c r="A9262" i="5"/>
  <c r="A9261" i="5"/>
  <c r="A9260" i="5"/>
  <c r="A9259" i="5"/>
  <c r="A9258" i="5"/>
  <c r="A9257" i="5"/>
  <c r="A9256" i="5"/>
  <c r="A9255" i="5"/>
  <c r="A9254" i="5"/>
  <c r="A9253" i="5"/>
  <c r="A9252" i="5"/>
  <c r="A9251" i="5"/>
  <c r="A9250" i="5"/>
  <c r="A9249" i="5"/>
  <c r="A9248" i="5"/>
  <c r="A9247" i="5"/>
  <c r="A9246" i="5"/>
  <c r="A9245" i="5"/>
  <c r="A9244" i="5"/>
  <c r="A9243" i="5"/>
  <c r="A9242" i="5"/>
  <c r="A9241" i="5"/>
  <c r="A9240" i="5"/>
  <c r="A9239" i="5"/>
  <c r="A9238" i="5"/>
  <c r="A9237" i="5"/>
  <c r="A9236" i="5"/>
  <c r="A9235" i="5"/>
  <c r="A9234" i="5"/>
  <c r="A9233" i="5"/>
  <c r="A9232" i="5"/>
  <c r="A9231" i="5"/>
  <c r="A9230" i="5"/>
  <c r="A9229" i="5"/>
  <c r="A9228" i="5"/>
  <c r="A9227" i="5"/>
  <c r="A9226" i="5"/>
  <c r="A9225" i="5"/>
  <c r="A9224" i="5"/>
  <c r="A9223" i="5"/>
  <c r="A9222" i="5"/>
  <c r="A9221" i="5"/>
  <c r="A9220" i="5"/>
  <c r="A9219" i="5"/>
  <c r="A9218" i="5"/>
  <c r="A9217" i="5"/>
  <c r="A9216" i="5"/>
  <c r="A9215" i="5"/>
  <c r="A9214" i="5"/>
  <c r="A9213" i="5"/>
  <c r="A9212" i="5"/>
  <c r="A9211" i="5"/>
  <c r="A9210" i="5"/>
  <c r="A9209" i="5"/>
  <c r="A9208" i="5"/>
  <c r="A9207" i="5"/>
  <c r="A9206" i="5"/>
  <c r="A9205" i="5"/>
  <c r="A9204" i="5"/>
  <c r="A9203" i="5"/>
  <c r="A9202" i="5"/>
  <c r="A9201" i="5"/>
  <c r="A9200" i="5"/>
  <c r="A9199" i="5"/>
  <c r="A9198" i="5"/>
  <c r="A9197" i="5"/>
  <c r="A9196" i="5"/>
  <c r="A9195" i="5"/>
  <c r="A9194" i="5"/>
  <c r="A9193" i="5"/>
  <c r="A9192" i="5"/>
  <c r="A9191" i="5"/>
  <c r="A9190" i="5"/>
  <c r="A9189" i="5"/>
  <c r="A9188" i="5"/>
  <c r="A9187" i="5"/>
  <c r="A9186" i="5"/>
  <c r="A9185" i="5"/>
  <c r="A9184" i="5"/>
  <c r="A9183" i="5"/>
  <c r="A9182" i="5"/>
  <c r="A9181" i="5"/>
  <c r="A9180" i="5"/>
  <c r="A9179" i="5"/>
  <c r="A9178" i="5"/>
  <c r="A9177" i="5"/>
  <c r="A9176" i="5"/>
  <c r="A9175" i="5"/>
  <c r="A9174" i="5"/>
  <c r="A9173" i="5"/>
  <c r="A9172" i="5"/>
  <c r="A9171" i="5"/>
  <c r="A9170" i="5"/>
  <c r="A9169" i="5"/>
  <c r="A9168" i="5"/>
  <c r="A9167" i="5"/>
  <c r="A9166" i="5"/>
  <c r="A9165" i="5"/>
  <c r="A9164" i="5"/>
  <c r="A9163" i="5"/>
  <c r="A9162" i="5"/>
  <c r="A9161" i="5"/>
  <c r="A9160" i="5"/>
  <c r="A9159" i="5"/>
  <c r="A9158" i="5"/>
  <c r="A9157" i="5"/>
  <c r="A9156" i="5"/>
  <c r="A9155" i="5"/>
  <c r="A9154" i="5"/>
  <c r="A9153" i="5"/>
  <c r="A9152" i="5"/>
  <c r="A9151" i="5"/>
  <c r="A9150" i="5"/>
  <c r="A9149" i="5"/>
  <c r="A9148" i="5"/>
  <c r="A9147" i="5"/>
  <c r="A9146" i="5"/>
  <c r="A9145" i="5"/>
  <c r="A9144" i="5"/>
  <c r="A9143" i="5"/>
  <c r="A9142" i="5"/>
  <c r="A9141" i="5"/>
  <c r="A9140" i="5"/>
  <c r="A9139" i="5"/>
  <c r="A9138" i="5"/>
  <c r="A9137" i="5"/>
  <c r="A9136" i="5"/>
  <c r="A9135" i="5"/>
  <c r="A9134" i="5"/>
  <c r="A9133" i="5"/>
  <c r="A9132" i="5"/>
  <c r="A9131" i="5"/>
  <c r="A9130" i="5"/>
  <c r="A9129" i="5"/>
  <c r="A9128" i="5"/>
  <c r="A9127" i="5"/>
  <c r="A9126" i="5"/>
  <c r="A9125" i="5"/>
  <c r="A9124" i="5"/>
  <c r="A9123" i="5"/>
  <c r="A9122" i="5"/>
  <c r="A9121" i="5"/>
  <c r="A9120" i="5"/>
  <c r="A9119" i="5"/>
  <c r="A9118" i="5"/>
  <c r="A9117" i="5"/>
  <c r="A9116" i="5"/>
  <c r="A9115" i="5"/>
  <c r="A9114" i="5"/>
  <c r="A9113" i="5"/>
  <c r="A9112" i="5"/>
  <c r="A9111" i="5"/>
  <c r="A9110" i="5"/>
  <c r="A9109" i="5"/>
  <c r="A9108" i="5"/>
  <c r="A9107" i="5"/>
  <c r="A9106" i="5"/>
  <c r="A9105" i="5"/>
  <c r="A9104" i="5"/>
  <c r="A9103" i="5"/>
  <c r="A9102" i="5"/>
  <c r="A9101" i="5"/>
  <c r="A9100" i="5"/>
  <c r="A9099" i="5"/>
  <c r="A9098" i="5"/>
  <c r="A9097" i="5"/>
  <c r="A9096" i="5"/>
  <c r="A9095" i="5"/>
  <c r="A9094" i="5"/>
  <c r="A9093" i="5"/>
  <c r="A9092" i="5"/>
  <c r="A9091" i="5"/>
  <c r="A9090" i="5"/>
  <c r="A9089" i="5"/>
  <c r="A9088" i="5"/>
  <c r="A9087" i="5"/>
  <c r="A9086" i="5"/>
  <c r="A9085" i="5"/>
  <c r="A9084" i="5"/>
  <c r="A9083" i="5"/>
  <c r="A9082" i="5"/>
  <c r="A9081" i="5"/>
  <c r="A9080" i="5"/>
  <c r="A9079" i="5"/>
  <c r="A9078" i="5"/>
  <c r="A9077" i="5"/>
  <c r="A9076" i="5"/>
  <c r="A9075" i="5"/>
  <c r="A9074" i="5"/>
  <c r="A9073" i="5"/>
  <c r="A9072" i="5"/>
  <c r="A9071" i="5"/>
  <c r="A9070" i="5"/>
  <c r="A9069" i="5"/>
  <c r="A9068" i="5"/>
  <c r="A9067" i="5"/>
  <c r="A9066" i="5"/>
  <c r="A9065" i="5"/>
  <c r="A9064" i="5"/>
  <c r="A9063" i="5"/>
  <c r="A9062" i="5"/>
  <c r="A9061" i="5"/>
  <c r="A9060" i="5"/>
  <c r="A9059" i="5"/>
  <c r="A9058" i="5"/>
  <c r="A9057" i="5"/>
  <c r="A9056" i="5"/>
  <c r="A9055" i="5"/>
  <c r="A9054" i="5"/>
  <c r="A9053" i="5"/>
  <c r="A9052" i="5"/>
  <c r="A9051" i="5"/>
  <c r="A9050" i="5"/>
  <c r="A9049" i="5"/>
  <c r="A9048" i="5"/>
  <c r="A9047" i="5"/>
  <c r="A9046" i="5"/>
  <c r="A9045" i="5"/>
  <c r="A9044" i="5"/>
  <c r="A9043" i="5"/>
  <c r="A9042" i="5"/>
  <c r="A9041" i="5"/>
  <c r="A9040" i="5"/>
  <c r="A9039" i="5"/>
  <c r="A9038" i="5"/>
  <c r="A9037" i="5"/>
  <c r="A9036" i="5"/>
  <c r="A9035" i="5"/>
  <c r="A9034" i="5"/>
  <c r="A9033" i="5"/>
  <c r="A9032" i="5"/>
  <c r="A9031" i="5"/>
  <c r="A9030" i="5"/>
  <c r="A9029" i="5"/>
  <c r="A9028" i="5"/>
  <c r="A9027" i="5"/>
  <c r="A9026" i="5"/>
  <c r="A9025" i="5"/>
  <c r="A9024" i="5"/>
  <c r="A9023" i="5"/>
  <c r="A9022" i="5"/>
  <c r="A9021" i="5"/>
  <c r="A9020" i="5"/>
  <c r="A9019" i="5"/>
  <c r="A9018" i="5"/>
  <c r="A9017" i="5"/>
  <c r="A9016" i="5"/>
  <c r="A9015" i="5"/>
  <c r="A9014" i="5"/>
  <c r="A9013" i="5"/>
  <c r="A9012" i="5"/>
  <c r="A9011" i="5"/>
  <c r="A9010" i="5"/>
  <c r="A9009" i="5"/>
  <c r="A9008" i="5"/>
  <c r="A9007" i="5"/>
  <c r="A9006" i="5"/>
  <c r="A9005" i="5"/>
  <c r="A9004" i="5"/>
  <c r="A9003" i="5"/>
  <c r="A9002" i="5"/>
  <c r="A9001" i="5"/>
  <c r="A9000" i="5"/>
  <c r="A8999" i="5"/>
  <c r="A8998" i="5"/>
  <c r="A8997" i="5"/>
  <c r="A8996" i="5"/>
  <c r="A8995" i="5"/>
  <c r="A8994" i="5"/>
  <c r="A8993" i="5"/>
  <c r="A8992" i="5"/>
  <c r="A8991" i="5"/>
  <c r="A8990" i="5"/>
  <c r="A8989" i="5"/>
  <c r="A8988" i="5"/>
  <c r="A8987" i="5"/>
  <c r="A8986" i="5"/>
  <c r="A8985" i="5"/>
  <c r="A8984" i="5"/>
  <c r="A8983" i="5"/>
  <c r="A8982" i="5"/>
  <c r="A8981" i="5"/>
  <c r="A8980" i="5"/>
  <c r="A8979" i="5"/>
  <c r="A8978" i="5"/>
  <c r="A8977" i="5"/>
  <c r="A8976" i="5"/>
  <c r="A8975" i="5"/>
  <c r="A8974" i="5"/>
  <c r="A8973" i="5"/>
  <c r="A8972" i="5"/>
  <c r="A8971" i="5"/>
  <c r="A8970" i="5"/>
  <c r="A8969" i="5"/>
  <c r="A8968" i="5"/>
  <c r="A8967" i="5"/>
  <c r="A8966" i="5"/>
  <c r="A8965" i="5"/>
  <c r="A8964" i="5"/>
  <c r="A8963" i="5"/>
  <c r="A8962" i="5"/>
  <c r="A8961" i="5"/>
  <c r="A8960" i="5"/>
  <c r="A8959" i="5"/>
  <c r="A8958" i="5"/>
  <c r="A8957" i="5"/>
  <c r="A8956" i="5"/>
  <c r="A8955" i="5"/>
  <c r="A8954" i="5"/>
  <c r="A8953" i="5"/>
  <c r="A8952" i="5"/>
  <c r="A8951" i="5"/>
  <c r="A8950" i="5"/>
  <c r="A8949" i="5"/>
  <c r="A8948" i="5"/>
  <c r="A8947" i="5"/>
  <c r="A8946" i="5"/>
  <c r="A8945" i="5"/>
  <c r="A8944" i="5"/>
  <c r="A8943" i="5"/>
  <c r="A8942" i="5"/>
  <c r="A8941" i="5"/>
  <c r="A8940" i="5"/>
  <c r="A8939" i="5"/>
  <c r="A8938" i="5"/>
  <c r="A8937" i="5"/>
  <c r="A8936" i="5"/>
  <c r="A8935" i="5"/>
  <c r="A8934" i="5"/>
  <c r="A8933" i="5"/>
  <c r="A8932" i="5"/>
  <c r="A8931" i="5"/>
  <c r="A8930" i="5"/>
  <c r="A8929" i="5"/>
  <c r="A8928" i="5"/>
  <c r="A8927" i="5"/>
  <c r="A8926" i="5"/>
  <c r="A8925" i="5"/>
  <c r="A8924" i="5"/>
  <c r="A8923" i="5"/>
  <c r="A8922" i="5"/>
  <c r="A8921" i="5"/>
  <c r="A8920" i="5"/>
  <c r="A8919" i="5"/>
  <c r="A8918" i="5"/>
  <c r="A8917" i="5"/>
  <c r="A8916" i="5"/>
  <c r="A8915" i="5"/>
  <c r="A8914" i="5"/>
  <c r="A8913" i="5"/>
  <c r="A8912" i="5"/>
  <c r="A8911" i="5"/>
  <c r="A8910" i="5"/>
  <c r="A8909" i="5"/>
  <c r="A8908" i="5"/>
  <c r="A8907" i="5"/>
  <c r="A8906" i="5"/>
  <c r="A8905" i="5"/>
  <c r="A8904" i="5"/>
  <c r="A8903" i="5"/>
  <c r="A8902" i="5"/>
  <c r="A8901" i="5"/>
  <c r="A8900" i="5"/>
  <c r="A8899" i="5"/>
  <c r="A8898" i="5"/>
  <c r="A8897" i="5"/>
  <c r="A8896" i="5"/>
  <c r="A8895" i="5"/>
  <c r="A8894" i="5"/>
  <c r="A8893" i="5"/>
  <c r="A8892" i="5"/>
  <c r="A8891" i="5"/>
  <c r="A8890" i="5"/>
  <c r="A8889" i="5"/>
  <c r="A8888" i="5"/>
  <c r="A8887" i="5"/>
  <c r="A8886" i="5"/>
  <c r="A8885" i="5"/>
  <c r="A8884" i="5"/>
  <c r="A8883" i="5"/>
  <c r="A8882" i="5"/>
  <c r="A8881" i="5"/>
  <c r="A8880" i="5"/>
  <c r="A8879" i="5"/>
  <c r="A8878" i="5"/>
  <c r="A8877" i="5"/>
  <c r="A8876" i="5"/>
  <c r="A8875" i="5"/>
  <c r="A8874" i="5"/>
  <c r="A8873" i="5"/>
  <c r="A8872" i="5"/>
  <c r="A8871" i="5"/>
  <c r="A8870" i="5"/>
  <c r="A8869" i="5"/>
  <c r="A8868" i="5"/>
  <c r="A8867" i="5"/>
  <c r="A8866" i="5"/>
  <c r="A8865" i="5"/>
  <c r="A8864" i="5"/>
  <c r="A8863" i="5"/>
  <c r="A8862" i="5"/>
  <c r="A8861" i="5"/>
  <c r="A8860" i="5"/>
  <c r="A8859" i="5"/>
  <c r="A8858" i="5"/>
  <c r="A8857" i="5"/>
  <c r="A8856" i="5"/>
  <c r="A8855" i="5"/>
  <c r="A8854" i="5"/>
  <c r="A8853" i="5"/>
  <c r="A8852" i="5"/>
  <c r="A8851" i="5"/>
  <c r="A8850" i="5"/>
  <c r="A8849" i="5"/>
  <c r="A8848" i="5"/>
  <c r="A8847" i="5"/>
  <c r="A8846" i="5"/>
  <c r="A8845" i="5"/>
  <c r="A8844" i="5"/>
  <c r="A8843" i="5"/>
  <c r="A8842" i="5"/>
  <c r="A8841" i="5"/>
  <c r="A8840" i="5"/>
  <c r="A8839" i="5"/>
  <c r="A8838" i="5"/>
  <c r="A8837" i="5"/>
  <c r="A8836" i="5"/>
  <c r="A8835" i="5"/>
  <c r="A8834" i="5"/>
  <c r="A8833" i="5"/>
  <c r="A8832" i="5"/>
  <c r="A8831" i="5"/>
  <c r="A8830" i="5"/>
  <c r="A8829" i="5"/>
  <c r="A8828" i="5"/>
  <c r="A8827" i="5"/>
  <c r="A8826" i="5"/>
  <c r="A8825" i="5"/>
  <c r="A8824" i="5"/>
  <c r="A8823" i="5"/>
  <c r="A8822" i="5"/>
  <c r="A8821" i="5"/>
  <c r="A8820" i="5"/>
  <c r="A8819" i="5"/>
  <c r="A8818" i="5"/>
  <c r="A8817" i="5"/>
  <c r="A8816" i="5"/>
  <c r="A8815" i="5"/>
  <c r="A8814" i="5"/>
  <c r="A8813" i="5"/>
  <c r="A8812" i="5"/>
  <c r="A8811" i="5"/>
  <c r="A8810" i="5"/>
  <c r="A8809" i="5"/>
  <c r="A8808" i="5"/>
  <c r="A8807" i="5"/>
  <c r="A8806" i="5"/>
  <c r="A8805" i="5"/>
  <c r="A8804" i="5"/>
  <c r="A8803" i="5"/>
  <c r="A8802" i="5"/>
  <c r="A8801" i="5"/>
  <c r="A8800" i="5"/>
  <c r="A8799" i="5"/>
  <c r="A8798" i="5"/>
  <c r="A8797" i="5"/>
  <c r="A8796" i="5"/>
  <c r="A8795" i="5"/>
  <c r="A8794" i="5"/>
  <c r="A8793" i="5"/>
  <c r="A8792" i="5"/>
  <c r="A8791" i="5"/>
  <c r="A8790" i="5"/>
  <c r="A8789" i="5"/>
  <c r="A8788" i="5"/>
  <c r="A8787" i="5"/>
  <c r="A8786" i="5"/>
  <c r="A8785" i="5"/>
  <c r="A8784" i="5"/>
  <c r="A8783" i="5"/>
  <c r="A8782" i="5"/>
  <c r="A8781" i="5"/>
  <c r="A8780" i="5"/>
  <c r="A8779" i="5"/>
  <c r="A8778" i="5"/>
  <c r="A8777" i="5"/>
  <c r="A8776" i="5"/>
  <c r="A8775" i="5"/>
  <c r="A8774" i="5"/>
  <c r="A8773" i="5"/>
  <c r="A8772" i="5"/>
  <c r="A8771" i="5"/>
  <c r="A8770" i="5"/>
  <c r="A8769" i="5"/>
  <c r="A8768" i="5"/>
  <c r="A8767" i="5"/>
  <c r="A8766" i="5"/>
  <c r="A8765" i="5"/>
  <c r="A8764" i="5"/>
  <c r="A8763" i="5"/>
  <c r="A8762" i="5"/>
  <c r="A8761" i="5"/>
  <c r="A8760" i="5"/>
  <c r="A8759" i="5"/>
  <c r="A8758" i="5"/>
  <c r="A8757" i="5"/>
  <c r="A8756" i="5"/>
  <c r="A8755" i="5"/>
  <c r="A8754" i="5"/>
  <c r="A8753" i="5"/>
  <c r="A8752" i="5"/>
  <c r="A8751" i="5"/>
  <c r="A8750" i="5"/>
  <c r="A8749" i="5"/>
  <c r="A8748" i="5"/>
  <c r="A8747" i="5"/>
  <c r="A8746" i="5"/>
  <c r="A8745" i="5"/>
  <c r="A8744" i="5"/>
  <c r="A8743" i="5"/>
  <c r="A8742" i="5"/>
  <c r="A8741" i="5"/>
  <c r="A8740" i="5"/>
  <c r="A8739" i="5"/>
  <c r="A8738" i="5"/>
  <c r="A8737" i="5"/>
  <c r="A8736" i="5"/>
  <c r="A8735" i="5"/>
  <c r="A8734" i="5"/>
  <c r="A8733" i="5"/>
  <c r="A8732" i="5"/>
  <c r="A8731" i="5"/>
  <c r="A8730" i="5"/>
  <c r="A8729" i="5"/>
  <c r="A8728" i="5"/>
  <c r="A8727" i="5"/>
  <c r="A8726" i="5"/>
  <c r="A8725" i="5"/>
  <c r="A8724" i="5"/>
  <c r="A8723" i="5"/>
  <c r="A8722" i="5"/>
  <c r="A8721" i="5"/>
  <c r="A8720" i="5"/>
  <c r="A8719" i="5"/>
  <c r="A8718" i="5"/>
  <c r="A8717" i="5"/>
  <c r="A8716" i="5"/>
  <c r="A8715" i="5"/>
  <c r="A8714" i="5"/>
  <c r="A8713" i="5"/>
  <c r="A8712" i="5"/>
  <c r="A8711" i="5"/>
  <c r="A8710" i="5"/>
  <c r="A8709" i="5"/>
  <c r="A8708" i="5"/>
  <c r="A8707" i="5"/>
  <c r="A8706" i="5"/>
  <c r="A8705" i="5"/>
  <c r="A8704" i="5"/>
  <c r="A8703" i="5"/>
  <c r="A8702" i="5"/>
  <c r="A8701" i="5"/>
  <c r="A8700" i="5"/>
  <c r="A8699" i="5"/>
  <c r="A8698" i="5"/>
  <c r="A8697" i="5"/>
  <c r="A8696" i="5"/>
  <c r="A8695" i="5"/>
  <c r="A8694" i="5"/>
  <c r="A8693" i="5"/>
  <c r="A8692" i="5"/>
  <c r="A8691" i="5"/>
  <c r="A8690" i="5"/>
  <c r="A8689" i="5"/>
  <c r="A8688" i="5"/>
  <c r="A8687" i="5"/>
  <c r="A8686" i="5"/>
  <c r="A8685" i="5"/>
  <c r="A8684" i="5"/>
  <c r="A8683" i="5"/>
  <c r="A8682" i="5"/>
  <c r="A8681" i="5"/>
  <c r="A8680" i="5"/>
  <c r="A8679" i="5"/>
  <c r="A8678" i="5"/>
  <c r="A8677" i="5"/>
  <c r="A8676" i="5"/>
  <c r="A8675" i="5"/>
  <c r="A8674" i="5"/>
  <c r="A8673" i="5"/>
  <c r="A8672" i="5"/>
  <c r="A8671" i="5"/>
  <c r="A8670" i="5"/>
  <c r="A8669" i="5"/>
  <c r="A8668" i="5"/>
  <c r="A8667" i="5"/>
  <c r="A8666" i="5"/>
  <c r="A8665" i="5"/>
  <c r="A8664" i="5"/>
  <c r="A8663" i="5"/>
  <c r="A8662" i="5"/>
  <c r="A8661" i="5"/>
  <c r="A8660" i="5"/>
  <c r="A8659" i="5"/>
  <c r="A8658" i="5"/>
  <c r="A8657" i="5"/>
  <c r="A8656" i="5"/>
  <c r="A8655" i="5"/>
  <c r="A8654" i="5"/>
  <c r="A8653" i="5"/>
  <c r="A8652" i="5"/>
  <c r="A8651" i="5"/>
  <c r="A8650" i="5"/>
  <c r="A8649" i="5"/>
  <c r="A8648" i="5"/>
  <c r="A8647" i="5"/>
  <c r="A8646" i="5"/>
  <c r="A8645" i="5"/>
  <c r="A8644" i="5"/>
  <c r="A8643" i="5"/>
  <c r="A8642" i="5"/>
  <c r="A8641" i="5"/>
  <c r="A8640" i="5"/>
  <c r="A8639" i="5"/>
  <c r="A8638" i="5"/>
  <c r="A8637" i="5"/>
  <c r="A8636" i="5"/>
  <c r="A8635" i="5"/>
  <c r="A8634" i="5"/>
  <c r="A8633" i="5"/>
  <c r="A8632" i="5"/>
  <c r="A8631" i="5"/>
  <c r="A8630" i="5"/>
  <c r="A8629" i="5"/>
  <c r="A8628" i="5"/>
  <c r="A8627" i="5"/>
  <c r="A8626" i="5"/>
  <c r="A8625" i="5"/>
  <c r="A8624" i="5"/>
  <c r="A8623" i="5"/>
  <c r="A8622" i="5"/>
  <c r="A8621" i="5"/>
  <c r="A8620" i="5"/>
  <c r="A8619" i="5"/>
  <c r="A8618" i="5"/>
  <c r="A8617" i="5"/>
  <c r="A8616" i="5"/>
  <c r="A8615" i="5"/>
  <c r="A8614" i="5"/>
  <c r="A8613" i="5"/>
  <c r="A8612" i="5"/>
  <c r="A8611" i="5"/>
  <c r="A8610" i="5"/>
  <c r="A8609" i="5"/>
  <c r="A8608" i="5"/>
  <c r="A8607" i="5"/>
  <c r="A8606" i="5"/>
  <c r="A8605" i="5"/>
  <c r="A8604" i="5"/>
  <c r="A8603" i="5"/>
  <c r="A8602" i="5"/>
  <c r="A8601" i="5"/>
  <c r="A8600" i="5"/>
  <c r="A8599" i="5"/>
  <c r="A8598" i="5"/>
  <c r="A8597" i="5"/>
  <c r="A8596" i="5"/>
  <c r="A8595" i="5"/>
  <c r="A8594" i="5"/>
  <c r="A8593" i="5"/>
  <c r="A8592" i="5"/>
  <c r="A8591" i="5"/>
  <c r="A8590" i="5"/>
  <c r="A8589" i="5"/>
  <c r="A8588" i="5"/>
  <c r="A8587" i="5"/>
  <c r="A8586" i="5"/>
  <c r="A8585" i="5"/>
  <c r="A8584" i="5"/>
  <c r="A8583" i="5"/>
  <c r="A8582" i="5"/>
  <c r="A8581" i="5"/>
  <c r="A8580" i="5"/>
  <c r="A8579" i="5"/>
  <c r="A8578" i="5"/>
  <c r="A8577" i="5"/>
  <c r="A8576" i="5"/>
  <c r="A8575" i="5"/>
  <c r="A8574" i="5"/>
  <c r="A8573" i="5"/>
  <c r="A8572" i="5"/>
  <c r="A8571" i="5"/>
  <c r="A8570" i="5"/>
  <c r="A8569" i="5"/>
  <c r="A8568" i="5"/>
  <c r="A8567" i="5"/>
  <c r="A8566" i="5"/>
  <c r="A8565" i="5"/>
  <c r="A8564" i="5"/>
  <c r="A8563" i="5"/>
  <c r="A8562" i="5"/>
  <c r="A8561" i="5"/>
  <c r="A8560" i="5"/>
  <c r="A8559" i="5"/>
  <c r="A8558" i="5"/>
  <c r="A8557" i="5"/>
  <c r="A8556" i="5"/>
  <c r="A8555" i="5"/>
  <c r="A8554" i="5"/>
  <c r="A8553" i="5"/>
  <c r="A8552" i="5"/>
  <c r="A8551" i="5"/>
  <c r="A8550" i="5"/>
  <c r="A8549" i="5"/>
  <c r="A8548" i="5"/>
  <c r="A8547" i="5"/>
  <c r="A8546" i="5"/>
  <c r="A8545" i="5"/>
  <c r="A8544" i="5"/>
  <c r="A8543" i="5"/>
  <c r="A8542" i="5"/>
  <c r="A8541" i="5"/>
  <c r="A8540" i="5"/>
  <c r="A8539" i="5"/>
  <c r="A8538" i="5"/>
  <c r="A8537" i="5"/>
  <c r="A8536" i="5"/>
  <c r="A8535" i="5"/>
  <c r="A8534" i="5"/>
  <c r="A8533" i="5"/>
  <c r="A8532" i="5"/>
  <c r="A8531" i="5"/>
  <c r="A8530" i="5"/>
  <c r="A8529" i="5"/>
  <c r="A8528" i="5"/>
  <c r="A8527" i="5"/>
  <c r="A8526" i="5"/>
  <c r="A8525" i="5"/>
  <c r="A8524" i="5"/>
  <c r="A8523" i="5"/>
  <c r="A8522" i="5"/>
  <c r="A8521" i="5"/>
  <c r="A8520" i="5"/>
  <c r="A8519" i="5"/>
  <c r="A8518" i="5"/>
  <c r="A8517" i="5"/>
  <c r="A8516" i="5"/>
  <c r="A8515" i="5"/>
  <c r="A8514" i="5"/>
  <c r="A8513" i="5"/>
  <c r="A8512" i="5"/>
  <c r="A8511" i="5"/>
  <c r="A8510" i="5"/>
  <c r="A8509" i="5"/>
  <c r="A8508" i="5"/>
  <c r="A8507" i="5"/>
  <c r="A8506" i="5"/>
  <c r="A8505" i="5"/>
  <c r="A8504" i="5"/>
  <c r="A8503" i="5"/>
  <c r="A8502" i="5"/>
  <c r="A8501" i="5"/>
  <c r="A8500" i="5"/>
  <c r="A8499" i="5"/>
  <c r="A8498" i="5"/>
  <c r="A8497" i="5"/>
  <c r="A8496" i="5"/>
  <c r="A8495" i="5"/>
  <c r="A8494" i="5"/>
  <c r="A8493" i="5"/>
  <c r="A8492" i="5"/>
  <c r="A8491" i="5"/>
  <c r="A8490" i="5"/>
  <c r="A8489" i="5"/>
  <c r="A8488" i="5"/>
  <c r="A8487" i="5"/>
  <c r="A8486" i="5"/>
  <c r="A8485" i="5"/>
  <c r="A8484" i="5"/>
  <c r="A8483" i="5"/>
  <c r="A8482" i="5"/>
  <c r="A8481" i="5"/>
  <c r="A8480" i="5"/>
  <c r="A8479" i="5"/>
  <c r="A8478" i="5"/>
  <c r="A8477" i="5"/>
  <c r="A8476" i="5"/>
  <c r="A8475" i="5"/>
  <c r="A8474" i="5"/>
  <c r="A8473" i="5"/>
  <c r="A8472" i="5"/>
  <c r="A8471" i="5"/>
  <c r="A8470" i="5"/>
  <c r="A8469" i="5"/>
  <c r="A8468" i="5"/>
  <c r="A8467" i="5"/>
  <c r="A8466" i="5"/>
  <c r="A8465" i="5"/>
  <c r="A8464" i="5"/>
  <c r="A8463" i="5"/>
  <c r="A8462" i="5"/>
  <c r="A8461" i="5"/>
  <c r="A8460" i="5"/>
  <c r="A8459" i="5"/>
  <c r="A8458" i="5"/>
  <c r="A8457" i="5"/>
  <c r="A8456" i="5"/>
  <c r="A8455" i="5"/>
  <c r="A8454" i="5"/>
  <c r="A8453" i="5"/>
  <c r="A8452" i="5"/>
  <c r="A8451" i="5"/>
  <c r="A8450" i="5"/>
  <c r="A8449" i="5"/>
  <c r="A8448" i="5"/>
  <c r="A8447" i="5"/>
  <c r="A8446" i="5"/>
  <c r="A8445" i="5"/>
  <c r="A8444" i="5"/>
  <c r="A8443" i="5"/>
  <c r="A8442" i="5"/>
  <c r="A8441" i="5"/>
  <c r="A8440" i="5"/>
  <c r="A8439" i="5"/>
  <c r="A8438" i="5"/>
  <c r="A8437" i="5"/>
  <c r="A8436" i="5"/>
  <c r="A8435" i="5"/>
  <c r="A8434" i="5"/>
  <c r="A8433" i="5"/>
  <c r="A8432" i="5"/>
  <c r="A8431" i="5"/>
  <c r="A8430" i="5"/>
  <c r="A8429" i="5"/>
  <c r="A8428" i="5"/>
  <c r="A8427" i="5"/>
  <c r="A8426" i="5"/>
  <c r="A8425" i="5"/>
  <c r="A8424" i="5"/>
  <c r="A8423" i="5"/>
  <c r="A8422" i="5"/>
  <c r="A8421" i="5"/>
  <c r="A8420" i="5"/>
  <c r="A8419" i="5"/>
  <c r="A8418" i="5"/>
  <c r="A8417" i="5"/>
  <c r="A8416" i="5"/>
  <c r="A8415" i="5"/>
  <c r="A8414" i="5"/>
  <c r="A8413" i="5"/>
  <c r="A8412" i="5"/>
  <c r="A8411" i="5"/>
  <c r="A8410" i="5"/>
  <c r="A8409" i="5"/>
  <c r="A8408" i="5"/>
  <c r="A8407" i="5"/>
  <c r="A8406" i="5"/>
  <c r="A8405" i="5"/>
  <c r="A8404" i="5"/>
  <c r="A8403" i="5"/>
  <c r="A8402" i="5"/>
  <c r="A8401" i="5"/>
  <c r="A8400" i="5"/>
  <c r="A8399" i="5"/>
  <c r="A8398" i="5"/>
  <c r="A8397" i="5"/>
  <c r="A8396" i="5"/>
  <c r="A8395" i="5"/>
  <c r="A8394" i="5"/>
  <c r="A8393" i="5"/>
  <c r="A8392" i="5"/>
  <c r="A8391" i="5"/>
  <c r="A8390" i="5"/>
  <c r="A8389" i="5"/>
  <c r="A8388" i="5"/>
  <c r="A8387" i="5"/>
  <c r="A8386" i="5"/>
  <c r="A8385" i="5"/>
  <c r="A8384" i="5"/>
  <c r="A8383" i="5"/>
  <c r="A8382" i="5"/>
  <c r="A8381" i="5"/>
  <c r="A8380" i="5"/>
  <c r="A8379" i="5"/>
  <c r="A8378" i="5"/>
  <c r="A8377" i="5"/>
  <c r="A8376" i="5"/>
  <c r="A8375" i="5"/>
  <c r="A8374" i="5"/>
  <c r="A8373" i="5"/>
  <c r="A8372" i="5"/>
  <c r="A8371" i="5"/>
  <c r="A8370" i="5"/>
  <c r="A8369" i="5"/>
  <c r="A8368" i="5"/>
  <c r="A8367" i="5"/>
  <c r="A8366" i="5"/>
  <c r="A8365" i="5"/>
  <c r="A8364" i="5"/>
  <c r="A8363" i="5"/>
  <c r="A8362" i="5"/>
  <c r="A8361" i="5"/>
  <c r="A8360" i="5"/>
  <c r="A8359" i="5"/>
  <c r="A8358" i="5"/>
  <c r="A8357" i="5"/>
  <c r="A8356" i="5"/>
  <c r="A8355" i="5"/>
  <c r="A8354" i="5"/>
  <c r="A8353" i="5"/>
  <c r="A8352" i="5"/>
  <c r="A8351" i="5"/>
  <c r="A8350" i="5"/>
  <c r="A8349" i="5"/>
  <c r="A8348" i="5"/>
  <c r="A8347" i="5"/>
  <c r="A8346" i="5"/>
  <c r="A8345" i="5"/>
  <c r="A8344" i="5"/>
  <c r="A8343" i="5"/>
  <c r="A8342" i="5"/>
  <c r="A8341" i="5"/>
  <c r="A8340" i="5"/>
  <c r="A8339" i="5"/>
  <c r="A8338" i="5"/>
  <c r="A8337" i="5"/>
  <c r="A8336" i="5"/>
  <c r="A8335" i="5"/>
  <c r="A8334" i="5"/>
  <c r="A8333" i="5"/>
  <c r="A8332" i="5"/>
  <c r="A8331" i="5"/>
  <c r="A8330" i="5"/>
  <c r="A8329" i="5"/>
  <c r="A8328" i="5"/>
  <c r="A8327" i="5"/>
  <c r="A8326" i="5"/>
  <c r="A8325" i="5"/>
  <c r="A8324" i="5"/>
  <c r="A8323" i="5"/>
  <c r="A8322" i="5"/>
  <c r="A8321" i="5"/>
  <c r="A8320" i="5"/>
  <c r="A8319" i="5"/>
  <c r="A8318" i="5"/>
  <c r="A8317" i="5"/>
  <c r="A8316" i="5"/>
  <c r="A8315" i="5"/>
  <c r="A8314" i="5"/>
  <c r="A8313" i="5"/>
  <c r="A8312" i="5"/>
  <c r="A8311" i="5"/>
  <c r="A8310" i="5"/>
  <c r="A8309" i="5"/>
  <c r="A8308" i="5"/>
  <c r="A8307" i="5"/>
  <c r="A8306" i="5"/>
  <c r="A8305" i="5"/>
  <c r="A8304" i="5"/>
  <c r="A8303" i="5"/>
  <c r="A8302" i="5"/>
  <c r="A8301" i="5"/>
  <c r="A8300" i="5"/>
  <c r="A8299" i="5"/>
  <c r="A8298" i="5"/>
  <c r="A8297" i="5"/>
  <c r="A8296" i="5"/>
  <c r="A8295" i="5"/>
  <c r="A8294" i="5"/>
  <c r="A8293" i="5"/>
  <c r="A8292" i="5"/>
  <c r="A8291" i="5"/>
  <c r="A8290" i="5"/>
  <c r="A8289" i="5"/>
  <c r="A8288" i="5"/>
  <c r="A8287" i="5"/>
  <c r="A8286" i="5"/>
  <c r="A8285" i="5"/>
  <c r="A8284" i="5"/>
  <c r="A8283" i="5"/>
  <c r="A8282" i="5"/>
  <c r="A8281" i="5"/>
  <c r="A8280" i="5"/>
  <c r="A8279" i="5"/>
  <c r="A8278" i="5"/>
  <c r="A8277" i="5"/>
  <c r="A8276" i="5"/>
  <c r="A8275" i="5"/>
  <c r="A8274" i="5"/>
  <c r="A8273" i="5"/>
  <c r="A8272" i="5"/>
  <c r="A8271" i="5"/>
  <c r="A8270" i="5"/>
  <c r="A8269" i="5"/>
  <c r="A8268" i="5"/>
  <c r="A8267" i="5"/>
  <c r="A8266" i="5"/>
  <c r="A8265" i="5"/>
  <c r="A8264" i="5"/>
  <c r="A8263" i="5"/>
  <c r="A8262" i="5"/>
  <c r="A8261" i="5"/>
  <c r="A8260" i="5"/>
  <c r="A8259" i="5"/>
  <c r="A8258" i="5"/>
  <c r="A8257" i="5"/>
  <c r="A8256" i="5"/>
  <c r="A8255" i="5"/>
  <c r="A8254" i="5"/>
  <c r="A8253" i="5"/>
  <c r="A8252" i="5"/>
  <c r="A8251" i="5"/>
  <c r="A8250" i="5"/>
  <c r="A8249" i="5"/>
  <c r="A8248" i="5"/>
  <c r="A8247" i="5"/>
  <c r="A8246" i="5"/>
  <c r="A8245" i="5"/>
  <c r="A8244" i="5"/>
  <c r="A8243" i="5"/>
  <c r="A8242" i="5"/>
  <c r="A8241" i="5"/>
  <c r="A8240" i="5"/>
  <c r="A8239" i="5"/>
  <c r="A8238" i="5"/>
  <c r="A8237" i="5"/>
  <c r="A8236" i="5"/>
  <c r="A8235" i="5"/>
  <c r="A8234" i="5"/>
  <c r="A8233" i="5"/>
  <c r="A8232" i="5"/>
  <c r="A8231" i="5"/>
  <c r="A8230" i="5"/>
  <c r="A8229" i="5"/>
  <c r="A8228" i="5"/>
  <c r="A8227" i="5"/>
  <c r="A8226" i="5"/>
  <c r="A8225" i="5"/>
  <c r="A8224" i="5"/>
  <c r="A8223" i="5"/>
  <c r="A8222" i="5"/>
  <c r="A8221" i="5"/>
  <c r="A8220" i="5"/>
  <c r="A8219" i="5"/>
  <c r="A8218" i="5"/>
  <c r="A8217" i="5"/>
  <c r="A8216" i="5"/>
  <c r="A8215" i="5"/>
  <c r="A8214" i="5"/>
  <c r="A8213" i="5"/>
  <c r="A8212" i="5"/>
  <c r="A8211" i="5"/>
  <c r="A8210" i="5"/>
  <c r="A8209" i="5"/>
  <c r="A8208" i="5"/>
  <c r="A8207" i="5"/>
  <c r="A8206" i="5"/>
  <c r="A8205" i="5"/>
  <c r="A8204" i="5"/>
  <c r="A8203" i="5"/>
  <c r="A8202" i="5"/>
  <c r="A8201" i="5"/>
  <c r="A8200" i="5"/>
  <c r="A8199" i="5"/>
  <c r="A8198" i="5"/>
  <c r="A8197" i="5"/>
  <c r="A8196" i="5"/>
  <c r="A8195" i="5"/>
  <c r="A8194" i="5"/>
  <c r="A8193" i="5"/>
  <c r="A8192" i="5"/>
  <c r="A8191" i="5"/>
  <c r="A8190" i="5"/>
  <c r="A8189" i="5"/>
  <c r="A8188" i="5"/>
  <c r="A8187" i="5"/>
  <c r="A8186" i="5"/>
  <c r="A8185" i="5"/>
  <c r="A8184" i="5"/>
  <c r="A8183" i="5"/>
  <c r="A8182" i="5"/>
  <c r="A8181" i="5"/>
  <c r="A8180" i="5"/>
  <c r="A8179" i="5"/>
  <c r="A8178" i="5"/>
  <c r="A8177" i="5"/>
  <c r="A8176" i="5"/>
  <c r="A8175" i="5"/>
  <c r="A8174" i="5"/>
  <c r="A8173" i="5"/>
  <c r="A8172" i="5"/>
  <c r="A8171" i="5"/>
  <c r="A8170" i="5"/>
  <c r="A8169" i="5"/>
  <c r="A8168" i="5"/>
  <c r="A8167" i="5"/>
  <c r="A8166" i="5"/>
  <c r="A8165" i="5"/>
  <c r="A8164" i="5"/>
  <c r="A8163" i="5"/>
  <c r="A8162" i="5"/>
  <c r="A8161" i="5"/>
  <c r="A8160" i="5"/>
  <c r="A8159" i="5"/>
  <c r="A8158" i="5"/>
  <c r="A8157" i="5"/>
  <c r="A8156" i="5"/>
  <c r="A8155" i="5"/>
  <c r="A8154" i="5"/>
  <c r="A8153" i="5"/>
  <c r="A8152" i="5"/>
  <c r="A8151" i="5"/>
  <c r="A8150" i="5"/>
  <c r="A8149" i="5"/>
  <c r="A8148" i="5"/>
  <c r="A8147" i="5"/>
  <c r="A8146" i="5"/>
  <c r="A8145" i="5"/>
  <c r="A8144" i="5"/>
  <c r="A8143" i="5"/>
  <c r="A8142" i="5"/>
  <c r="A8141" i="5"/>
  <c r="A8140" i="5"/>
  <c r="A8139" i="5"/>
  <c r="A8138" i="5"/>
  <c r="A8137" i="5"/>
  <c r="A8136" i="5"/>
  <c r="A8135" i="5"/>
  <c r="A8134" i="5"/>
  <c r="A8133" i="5"/>
  <c r="A8132" i="5"/>
  <c r="A8131" i="5"/>
  <c r="A8130" i="5"/>
  <c r="A8129" i="5"/>
  <c r="A8128" i="5"/>
  <c r="A8127" i="5"/>
  <c r="A8126" i="5"/>
  <c r="A8125" i="5"/>
  <c r="A8124" i="5"/>
  <c r="A8123" i="5"/>
  <c r="A8122" i="5"/>
  <c r="A8121" i="5"/>
  <c r="A8120" i="5"/>
  <c r="A8119" i="5"/>
  <c r="A8118" i="5"/>
  <c r="A8117" i="5"/>
  <c r="A8116" i="5"/>
  <c r="A8115" i="5"/>
  <c r="A8114" i="5"/>
  <c r="A8113" i="5"/>
  <c r="A8112" i="5"/>
  <c r="A8111" i="5"/>
  <c r="A8110" i="5"/>
  <c r="A8109" i="5"/>
  <c r="A8108" i="5"/>
  <c r="A8107" i="5"/>
  <c r="A8106" i="5"/>
  <c r="A8105" i="5"/>
  <c r="A8104" i="5"/>
  <c r="A8103" i="5"/>
  <c r="A8102" i="5"/>
  <c r="A8101" i="5"/>
  <c r="A8100" i="5"/>
  <c r="A8099" i="5"/>
  <c r="A8098" i="5"/>
  <c r="A8097" i="5"/>
  <c r="A8096" i="5"/>
  <c r="A8095" i="5"/>
  <c r="A8094" i="5"/>
  <c r="A8093" i="5"/>
  <c r="A8092" i="5"/>
  <c r="A8091" i="5"/>
  <c r="A8090" i="5"/>
  <c r="A8089" i="5"/>
  <c r="A8088" i="5"/>
  <c r="A8087" i="5"/>
  <c r="A8086" i="5"/>
  <c r="A8085" i="5"/>
  <c r="A8084" i="5"/>
  <c r="A8083" i="5"/>
  <c r="A8082" i="5"/>
  <c r="A8081" i="5"/>
  <c r="A8080" i="5"/>
  <c r="A8079" i="5"/>
  <c r="A8078" i="5"/>
  <c r="A8077" i="5"/>
  <c r="A8076" i="5"/>
  <c r="A8075" i="5"/>
  <c r="A8074" i="5"/>
  <c r="A8073" i="5"/>
  <c r="A8072" i="5"/>
  <c r="A8071" i="5"/>
  <c r="A8070" i="5"/>
  <c r="A8069" i="5"/>
  <c r="A8068" i="5"/>
  <c r="A8067" i="5"/>
  <c r="A8066" i="5"/>
  <c r="A8065" i="5"/>
  <c r="A8064" i="5"/>
  <c r="A8063" i="5"/>
  <c r="A8062" i="5"/>
  <c r="A8061" i="5"/>
  <c r="A8060" i="5"/>
  <c r="A8059" i="5"/>
  <c r="A8058" i="5"/>
  <c r="A8057" i="5"/>
  <c r="A8056" i="5"/>
  <c r="A8055" i="5"/>
  <c r="A8054" i="5"/>
  <c r="A8053" i="5"/>
  <c r="A8052" i="5"/>
  <c r="A8051" i="5"/>
  <c r="A8050" i="5"/>
  <c r="A8049" i="5"/>
  <c r="A8048" i="5"/>
  <c r="A8047" i="5"/>
  <c r="A8046" i="5"/>
  <c r="A8045" i="5"/>
  <c r="A8044" i="5"/>
  <c r="A8043" i="5"/>
  <c r="A8042" i="5"/>
  <c r="A8041" i="5"/>
  <c r="A8040" i="5"/>
  <c r="A8039" i="5"/>
  <c r="A8038" i="5"/>
  <c r="A8037" i="5"/>
  <c r="A8036" i="5"/>
  <c r="A8035" i="5"/>
  <c r="A8034" i="5"/>
  <c r="A8033" i="5"/>
  <c r="A8032" i="5"/>
  <c r="A8031" i="5"/>
  <c r="A8030" i="5"/>
  <c r="A8029" i="5"/>
  <c r="A8028" i="5"/>
  <c r="A8027" i="5"/>
  <c r="A8026" i="5"/>
  <c r="A8025" i="5"/>
  <c r="A8024" i="5"/>
  <c r="A8023" i="5"/>
  <c r="A8022" i="5"/>
  <c r="A8021" i="5"/>
  <c r="A8020" i="5"/>
  <c r="A8019" i="5"/>
  <c r="A8018" i="5"/>
  <c r="A8017" i="5"/>
  <c r="A8016" i="5"/>
  <c r="A8015" i="5"/>
  <c r="A8014" i="5"/>
  <c r="A8013" i="5"/>
  <c r="A8012" i="5"/>
  <c r="A8011" i="5"/>
  <c r="A8010" i="5"/>
  <c r="A8009" i="5"/>
  <c r="A8008" i="5"/>
  <c r="A8007" i="5"/>
  <c r="A8006" i="5"/>
  <c r="A8005" i="5"/>
  <c r="A8004" i="5"/>
  <c r="A8003" i="5"/>
  <c r="A8002" i="5"/>
  <c r="A8001" i="5"/>
  <c r="A8000" i="5"/>
  <c r="A7999" i="5"/>
  <c r="A7998" i="5"/>
  <c r="A7997" i="5"/>
  <c r="A7996" i="5"/>
  <c r="A7995" i="5"/>
  <c r="A7994" i="5"/>
  <c r="A7993" i="5"/>
  <c r="A7992" i="5"/>
  <c r="A7991" i="5"/>
  <c r="A7990" i="5"/>
  <c r="A7989" i="5"/>
  <c r="A7988" i="5"/>
  <c r="A7987" i="5"/>
  <c r="A7986" i="5"/>
  <c r="A7985" i="5"/>
  <c r="A7984" i="5"/>
  <c r="A7983" i="5"/>
  <c r="A7982" i="5"/>
  <c r="A7981" i="5"/>
  <c r="A7980" i="5"/>
  <c r="A7979" i="5"/>
  <c r="A7978" i="5"/>
  <c r="A7977" i="5"/>
  <c r="A7976" i="5"/>
  <c r="A7975" i="5"/>
  <c r="A7974" i="5"/>
  <c r="A7973" i="5"/>
  <c r="A7972" i="5"/>
  <c r="A7971" i="5"/>
  <c r="A7970" i="5"/>
  <c r="A7969" i="5"/>
  <c r="A7968" i="5"/>
  <c r="A7967" i="5"/>
  <c r="A7966" i="5"/>
  <c r="A7965" i="5"/>
  <c r="A7964" i="5"/>
  <c r="A7963" i="5"/>
  <c r="A7962" i="5"/>
  <c r="A7961" i="5"/>
  <c r="A7960" i="5"/>
  <c r="A7959" i="5"/>
  <c r="A7958" i="5"/>
  <c r="A7957" i="5"/>
  <c r="A7956" i="5"/>
  <c r="A7955" i="5"/>
  <c r="A7954" i="5"/>
  <c r="A7953" i="5"/>
  <c r="A7952" i="5"/>
  <c r="A7951" i="5"/>
  <c r="A7950" i="5"/>
  <c r="A7949" i="5"/>
  <c r="A7948" i="5"/>
  <c r="A7947" i="5"/>
  <c r="A7946" i="5"/>
  <c r="A7945" i="5"/>
  <c r="A7944" i="5"/>
  <c r="A7943" i="5"/>
  <c r="A7942" i="5"/>
  <c r="A7941" i="5"/>
  <c r="A7940" i="5"/>
  <c r="A7939" i="5"/>
  <c r="A7938" i="5"/>
  <c r="A7937" i="5"/>
  <c r="A7936" i="5"/>
  <c r="A7935" i="5"/>
  <c r="A7934" i="5"/>
  <c r="A7933" i="5"/>
  <c r="A7932" i="5"/>
  <c r="A7931" i="5"/>
  <c r="A7930" i="5"/>
  <c r="A7929" i="5"/>
  <c r="A7928" i="5"/>
  <c r="A7927" i="5"/>
  <c r="A7926" i="5"/>
  <c r="A7925" i="5"/>
  <c r="A7924" i="5"/>
  <c r="A7923" i="5"/>
  <c r="A7922" i="5"/>
  <c r="A7921" i="5"/>
  <c r="A7920" i="5"/>
  <c r="A7919" i="5"/>
  <c r="A7918" i="5"/>
  <c r="A7917" i="5"/>
  <c r="A7916" i="5"/>
  <c r="A7915" i="5"/>
  <c r="A7914" i="5"/>
  <c r="A7913" i="5"/>
  <c r="A7912" i="5"/>
  <c r="A7911" i="5"/>
  <c r="A7910" i="5"/>
  <c r="A7909" i="5"/>
  <c r="A7908" i="5"/>
  <c r="A7907" i="5"/>
  <c r="A7906" i="5"/>
  <c r="A7905" i="5"/>
  <c r="A7904" i="5"/>
  <c r="A7903" i="5"/>
  <c r="A7902" i="5"/>
  <c r="A7901" i="5"/>
  <c r="A7900" i="5"/>
  <c r="A7899" i="5"/>
  <c r="A7898" i="5"/>
  <c r="A7897" i="5"/>
  <c r="A7896" i="5"/>
  <c r="A7895" i="5"/>
  <c r="A7894" i="5"/>
  <c r="A7893" i="5"/>
  <c r="A7892" i="5"/>
  <c r="A7891" i="5"/>
  <c r="A7890" i="5"/>
  <c r="A7889" i="5"/>
  <c r="A7888" i="5"/>
  <c r="A7887" i="5"/>
  <c r="A7886" i="5"/>
  <c r="A7885" i="5"/>
  <c r="A7884" i="5"/>
  <c r="A7883" i="5"/>
  <c r="A7882" i="5"/>
  <c r="A7881" i="5"/>
  <c r="A7880" i="5"/>
  <c r="A7879" i="5"/>
  <c r="A7878" i="5"/>
  <c r="A7877" i="5"/>
  <c r="A7876" i="5"/>
  <c r="A7875" i="5"/>
  <c r="A7874" i="5"/>
  <c r="A7873" i="5"/>
  <c r="A7872" i="5"/>
  <c r="A7871" i="5"/>
  <c r="A7870" i="5"/>
  <c r="A7869" i="5"/>
  <c r="A7868" i="5"/>
  <c r="A7867" i="5"/>
  <c r="A7866" i="5"/>
  <c r="A7865" i="5"/>
  <c r="A7864" i="5"/>
  <c r="A7863" i="5"/>
  <c r="A7862" i="5"/>
  <c r="A7861" i="5"/>
  <c r="A7860" i="5"/>
  <c r="A7859" i="5"/>
  <c r="A7858" i="5"/>
  <c r="A7857" i="5"/>
  <c r="A7856" i="5"/>
  <c r="A7855" i="5"/>
  <c r="A7854" i="5"/>
  <c r="A7853" i="5"/>
  <c r="A7852" i="5"/>
  <c r="A7851" i="5"/>
  <c r="A7850" i="5"/>
  <c r="A7849" i="5"/>
  <c r="A7848" i="5"/>
  <c r="A7847" i="5"/>
  <c r="A7846" i="5"/>
  <c r="A7845" i="5"/>
  <c r="A7844" i="5"/>
  <c r="A7843" i="5"/>
  <c r="A7842" i="5"/>
  <c r="A7841" i="5"/>
  <c r="A7840" i="5"/>
  <c r="A7839" i="5"/>
  <c r="A7838" i="5"/>
  <c r="A7837" i="5"/>
  <c r="A7836" i="5"/>
  <c r="A7835" i="5"/>
  <c r="A7834" i="5"/>
  <c r="A7833" i="5"/>
  <c r="A7832" i="5"/>
  <c r="A7831" i="5"/>
  <c r="A7830" i="5"/>
  <c r="A7829" i="5"/>
  <c r="A7828" i="5"/>
  <c r="A7827" i="5"/>
  <c r="A7826" i="5"/>
  <c r="A7825" i="5"/>
  <c r="A7824" i="5"/>
  <c r="A7823" i="5"/>
  <c r="A7822" i="5"/>
  <c r="A7821" i="5"/>
  <c r="A7820" i="5"/>
  <c r="A7819" i="5"/>
  <c r="A7818" i="5"/>
  <c r="A7817" i="5"/>
  <c r="A7816" i="5"/>
  <c r="A7815" i="5"/>
  <c r="A7814" i="5"/>
  <c r="A7813" i="5"/>
  <c r="A7812" i="5"/>
  <c r="A7811" i="5"/>
  <c r="A7810" i="5"/>
  <c r="A7809" i="5"/>
  <c r="A7808" i="5"/>
  <c r="A7807" i="5"/>
  <c r="A7806" i="5"/>
  <c r="A7805" i="5"/>
  <c r="A7804" i="5"/>
  <c r="A7803" i="5"/>
  <c r="A7802" i="5"/>
  <c r="A7801" i="5"/>
  <c r="A7800" i="5"/>
  <c r="A7799" i="5"/>
  <c r="A7798" i="5"/>
  <c r="A7797" i="5"/>
  <c r="A7796" i="5"/>
  <c r="A7795" i="5"/>
  <c r="A7794" i="5"/>
  <c r="A7793" i="5"/>
  <c r="A7792" i="5"/>
  <c r="A7791" i="5"/>
  <c r="A7790" i="5"/>
  <c r="A7789" i="5"/>
  <c r="A7788" i="5"/>
  <c r="A7787" i="5"/>
  <c r="A7786" i="5"/>
  <c r="A7785" i="5"/>
  <c r="A7784" i="5"/>
  <c r="A7783" i="5"/>
  <c r="A7782" i="5"/>
  <c r="A7781" i="5"/>
  <c r="A7780" i="5"/>
  <c r="A7779" i="5"/>
  <c r="A7778" i="5"/>
  <c r="A7777" i="5"/>
  <c r="A7776" i="5"/>
  <c r="A7775" i="5"/>
  <c r="A7774" i="5"/>
  <c r="A7773" i="5"/>
  <c r="A7772" i="5"/>
  <c r="A7771" i="5"/>
  <c r="A7770" i="5"/>
  <c r="A7769" i="5"/>
  <c r="A7768" i="5"/>
  <c r="A7767" i="5"/>
  <c r="A7766" i="5"/>
  <c r="A7765" i="5"/>
  <c r="A7764" i="5"/>
  <c r="A7763" i="5"/>
  <c r="A7762" i="5"/>
  <c r="A7761" i="5"/>
  <c r="A7760" i="5"/>
  <c r="A7759" i="5"/>
  <c r="A7758" i="5"/>
  <c r="A7757" i="5"/>
  <c r="A7756" i="5"/>
  <c r="A7755" i="5"/>
  <c r="A7754" i="5"/>
  <c r="A7753" i="5"/>
  <c r="A7752" i="5"/>
  <c r="A7751" i="5"/>
  <c r="A7750" i="5"/>
  <c r="A7749" i="5"/>
  <c r="A7748" i="5"/>
  <c r="A7747" i="5"/>
  <c r="A7746" i="5"/>
  <c r="A7745" i="5"/>
  <c r="A7744" i="5"/>
  <c r="A7743" i="5"/>
  <c r="A7742" i="5"/>
  <c r="A7741" i="5"/>
  <c r="A7740" i="5"/>
  <c r="A7739" i="5"/>
  <c r="A7738" i="5"/>
  <c r="A7737" i="5"/>
  <c r="A7736" i="5"/>
  <c r="A7735" i="5"/>
  <c r="A7734" i="5"/>
  <c r="A7733" i="5"/>
  <c r="A7732" i="5"/>
  <c r="A7731" i="5"/>
  <c r="A7730" i="5"/>
  <c r="A7729" i="5"/>
  <c r="A7728" i="5"/>
  <c r="A7727" i="5"/>
  <c r="A7726" i="5"/>
  <c r="A7725" i="5"/>
  <c r="A7724" i="5"/>
  <c r="A7723" i="5"/>
  <c r="A7722" i="5"/>
  <c r="A7721" i="5"/>
  <c r="A7720" i="5"/>
  <c r="A7719" i="5"/>
  <c r="A7718" i="5"/>
  <c r="A7717" i="5"/>
  <c r="A7716" i="5"/>
  <c r="A7715" i="5"/>
  <c r="A7714" i="5"/>
  <c r="A7713" i="5"/>
  <c r="A7712" i="5"/>
  <c r="A7711" i="5"/>
  <c r="A7710" i="5"/>
  <c r="A7709" i="5"/>
  <c r="A7708" i="5"/>
  <c r="A7707" i="5"/>
  <c r="A7706" i="5"/>
  <c r="A7705" i="5"/>
  <c r="A7704" i="5"/>
  <c r="A7703" i="5"/>
  <c r="A7702" i="5"/>
  <c r="A7701" i="5"/>
  <c r="A7700" i="5"/>
  <c r="A7699" i="5"/>
  <c r="A7698" i="5"/>
  <c r="A7697" i="5"/>
  <c r="A7696" i="5"/>
  <c r="A7695" i="5"/>
  <c r="A7694" i="5"/>
  <c r="A7693" i="5"/>
  <c r="A7692" i="5"/>
  <c r="A7691" i="5"/>
  <c r="A7690" i="5"/>
  <c r="A7689" i="5"/>
  <c r="A7688" i="5"/>
  <c r="A7687" i="5"/>
  <c r="A7686" i="5"/>
  <c r="A7685" i="5"/>
  <c r="A7684" i="5"/>
  <c r="A7683" i="5"/>
  <c r="A7682" i="5"/>
  <c r="A7681" i="5"/>
  <c r="A7680" i="5"/>
  <c r="A7679" i="5"/>
  <c r="A7678" i="5"/>
  <c r="A7677" i="5"/>
  <c r="A7676" i="5"/>
  <c r="A7675" i="5"/>
  <c r="A7674" i="5"/>
  <c r="A7673" i="5"/>
  <c r="A7672" i="5"/>
  <c r="A7671" i="5"/>
  <c r="A7670" i="5"/>
  <c r="A7669" i="5"/>
  <c r="A7668" i="5"/>
  <c r="A7667" i="5"/>
  <c r="A7666" i="5"/>
  <c r="A7665" i="5"/>
  <c r="A7664" i="5"/>
  <c r="A7663" i="5"/>
  <c r="A7662" i="5"/>
  <c r="A7661" i="5"/>
  <c r="A7660" i="5"/>
  <c r="A7659" i="5"/>
  <c r="A7658" i="5"/>
  <c r="A7657" i="5"/>
  <c r="A7656" i="5"/>
  <c r="A7655" i="5"/>
  <c r="A7654" i="5"/>
  <c r="A7653" i="5"/>
  <c r="A7652" i="5"/>
  <c r="A7651" i="5"/>
  <c r="A7650" i="5"/>
  <c r="A7649" i="5"/>
  <c r="A7648" i="5"/>
  <c r="A7647" i="5"/>
  <c r="A7646" i="5"/>
  <c r="A7645" i="5"/>
  <c r="A7644" i="5"/>
  <c r="A7643" i="5"/>
  <c r="A7642" i="5"/>
  <c r="A7641" i="5"/>
  <c r="A7640" i="5"/>
  <c r="A7639" i="5"/>
  <c r="A7638" i="5"/>
  <c r="A7637" i="5"/>
  <c r="A7636" i="5"/>
  <c r="A7635" i="5"/>
  <c r="A7634" i="5"/>
  <c r="A7633" i="5"/>
  <c r="A7632" i="5"/>
  <c r="A7631" i="5"/>
  <c r="A7630" i="5"/>
  <c r="A7629" i="5"/>
  <c r="A7628" i="5"/>
  <c r="A7627" i="5"/>
  <c r="A7626" i="5"/>
  <c r="A7625" i="5"/>
  <c r="A7624" i="5"/>
  <c r="A7623" i="5"/>
  <c r="A7622" i="5"/>
  <c r="A7621" i="5"/>
  <c r="A7620" i="5"/>
  <c r="A7619" i="5"/>
  <c r="A7618" i="5"/>
  <c r="A7617" i="5"/>
  <c r="A7616" i="5"/>
  <c r="A7615" i="5"/>
  <c r="A7614" i="5"/>
  <c r="A7613" i="5"/>
  <c r="A7612" i="5"/>
  <c r="A7611" i="5"/>
  <c r="A7610" i="5"/>
  <c r="A7609" i="5"/>
  <c r="A7608" i="5"/>
  <c r="A7607" i="5"/>
  <c r="A7606" i="5"/>
  <c r="A7605" i="5"/>
  <c r="A7604" i="5"/>
  <c r="A7603" i="5"/>
  <c r="A7602" i="5"/>
  <c r="A7601" i="5"/>
  <c r="A7600" i="5"/>
  <c r="A7599" i="5"/>
  <c r="A7598" i="5"/>
  <c r="A7597" i="5"/>
  <c r="A7596" i="5"/>
  <c r="A7595" i="5"/>
  <c r="A7594" i="5"/>
  <c r="A7593" i="5"/>
  <c r="A7592" i="5"/>
  <c r="A7591" i="5"/>
  <c r="A7590" i="5"/>
  <c r="A7589" i="5"/>
  <c r="A7588" i="5"/>
  <c r="A7587" i="5"/>
  <c r="A7586" i="5"/>
  <c r="A7585" i="5"/>
  <c r="A7584" i="5"/>
  <c r="A7583" i="5"/>
  <c r="A7582" i="5"/>
  <c r="A7581" i="5"/>
  <c r="A7580" i="5"/>
  <c r="A7579" i="5"/>
  <c r="A7578" i="5"/>
  <c r="A7577" i="5"/>
  <c r="A7576" i="5"/>
  <c r="A7575" i="5"/>
  <c r="A7574" i="5"/>
  <c r="A7573" i="5"/>
  <c r="A7572" i="5"/>
  <c r="A7571" i="5"/>
  <c r="A7570" i="5"/>
  <c r="A7569" i="5"/>
  <c r="A7568" i="5"/>
  <c r="A7567" i="5"/>
  <c r="A7566" i="5"/>
  <c r="A7565" i="5"/>
  <c r="A7564" i="5"/>
  <c r="A7563" i="5"/>
  <c r="A7562" i="5"/>
  <c r="A7561" i="5"/>
  <c r="A7560" i="5"/>
  <c r="A7559" i="5"/>
  <c r="A7558" i="5"/>
  <c r="A7557" i="5"/>
  <c r="A7556" i="5"/>
  <c r="A7555" i="5"/>
  <c r="A7554" i="5"/>
  <c r="A7553" i="5"/>
  <c r="A7552" i="5"/>
  <c r="A7551" i="5"/>
  <c r="A7550" i="5"/>
  <c r="A7549" i="5"/>
  <c r="A7548" i="5"/>
  <c r="A7547" i="5"/>
  <c r="A7546" i="5"/>
  <c r="A7545" i="5"/>
  <c r="A7544" i="5"/>
  <c r="A7543" i="5"/>
  <c r="A7542" i="5"/>
  <c r="A7541" i="5"/>
  <c r="A7540" i="5"/>
  <c r="A7539" i="5"/>
  <c r="A7538" i="5"/>
  <c r="A7537" i="5"/>
  <c r="A7536" i="5"/>
  <c r="A7535" i="5"/>
  <c r="A7534" i="5"/>
  <c r="A7533" i="5"/>
  <c r="A7532" i="5"/>
  <c r="A7531" i="5"/>
  <c r="A7530" i="5"/>
  <c r="A7529" i="5"/>
  <c r="A7528" i="5"/>
  <c r="A7527" i="5"/>
  <c r="A7526" i="5"/>
  <c r="A7525" i="5"/>
  <c r="A7524" i="5"/>
  <c r="A7523" i="5"/>
  <c r="A7522" i="5"/>
  <c r="A7521" i="5"/>
  <c r="A7520" i="5"/>
  <c r="A7519" i="5"/>
  <c r="A7518" i="5"/>
  <c r="A7517" i="5"/>
  <c r="A7516" i="5"/>
  <c r="A7515" i="5"/>
  <c r="A7514" i="5"/>
  <c r="A7513" i="5"/>
  <c r="A7512" i="5"/>
  <c r="A7511" i="5"/>
  <c r="A7510" i="5"/>
  <c r="A7509" i="5"/>
  <c r="A7508" i="5"/>
  <c r="A7507" i="5"/>
  <c r="A7506" i="5"/>
  <c r="A7505" i="5"/>
  <c r="A7504" i="5"/>
  <c r="A7503" i="5"/>
  <c r="A7502" i="5"/>
  <c r="A7501" i="5"/>
  <c r="A7500" i="5"/>
  <c r="A7499" i="5"/>
  <c r="A7498" i="5"/>
  <c r="A7497" i="5"/>
  <c r="A7496" i="5"/>
  <c r="A7495" i="5"/>
  <c r="A7494" i="5"/>
  <c r="A7493" i="5"/>
  <c r="A7492" i="5"/>
  <c r="A7491" i="5"/>
  <c r="A7490" i="5"/>
  <c r="A7489" i="5"/>
  <c r="A7488" i="5"/>
  <c r="A7487" i="5"/>
  <c r="A7486" i="5"/>
  <c r="A7485" i="5"/>
  <c r="A7484" i="5"/>
  <c r="A7483" i="5"/>
  <c r="A7482" i="5"/>
  <c r="A7481" i="5"/>
  <c r="A7480" i="5"/>
  <c r="A7479" i="5"/>
  <c r="A7478" i="5"/>
  <c r="A7477" i="5"/>
  <c r="A7476" i="5"/>
  <c r="A7475" i="5"/>
  <c r="A7474" i="5"/>
  <c r="A7473" i="5"/>
  <c r="A7472" i="5"/>
  <c r="A7471" i="5"/>
  <c r="A7470" i="5"/>
  <c r="A7469" i="5"/>
  <c r="A7468" i="5"/>
  <c r="A7467" i="5"/>
  <c r="A7466" i="5"/>
  <c r="A7465" i="5"/>
  <c r="A7464" i="5"/>
  <c r="A7463" i="5"/>
  <c r="A7462" i="5"/>
  <c r="A7461" i="5"/>
  <c r="A7460" i="5"/>
  <c r="A7459" i="5"/>
  <c r="A7458" i="5"/>
  <c r="A7457" i="5"/>
  <c r="A7456" i="5"/>
  <c r="A7455" i="5"/>
  <c r="A7454" i="5"/>
  <c r="A7453" i="5"/>
  <c r="A7452" i="5"/>
  <c r="A7451" i="5"/>
  <c r="A7450" i="5"/>
  <c r="A7449" i="5"/>
  <c r="A7448" i="5"/>
  <c r="A7447" i="5"/>
  <c r="A7446" i="5"/>
  <c r="A7445" i="5"/>
  <c r="A7444" i="5"/>
  <c r="A7443" i="5"/>
  <c r="A7442" i="5"/>
  <c r="A7441" i="5"/>
  <c r="A7440" i="5"/>
  <c r="A7439" i="5"/>
  <c r="A7438" i="5"/>
  <c r="A7437" i="5"/>
  <c r="A7436" i="5"/>
  <c r="A7435" i="5"/>
  <c r="A7434" i="5"/>
  <c r="A7433" i="5"/>
  <c r="A7432" i="5"/>
  <c r="A7431" i="5"/>
  <c r="A7430" i="5"/>
  <c r="A7429" i="5"/>
  <c r="A7428" i="5"/>
  <c r="A7427" i="5"/>
  <c r="A7426" i="5"/>
  <c r="A7425" i="5"/>
  <c r="A7424" i="5"/>
  <c r="A7423" i="5"/>
  <c r="A7422" i="5"/>
  <c r="A7421" i="5"/>
  <c r="A7420" i="5"/>
  <c r="A7419" i="5"/>
  <c r="A7418" i="5"/>
  <c r="A7417" i="5"/>
  <c r="A7416" i="5"/>
  <c r="A7415" i="5"/>
  <c r="A7414" i="5"/>
  <c r="A7413" i="5"/>
  <c r="A7412" i="5"/>
  <c r="A7411" i="5"/>
  <c r="A7410" i="5"/>
  <c r="A7409" i="5"/>
  <c r="A7408" i="5"/>
  <c r="A7407" i="5"/>
  <c r="A7406" i="5"/>
  <c r="A7405" i="5"/>
  <c r="A7404" i="5"/>
  <c r="A7403" i="5"/>
  <c r="A7402" i="5"/>
  <c r="A7401" i="5"/>
  <c r="A7400" i="5"/>
  <c r="A7399" i="5"/>
  <c r="A7398" i="5"/>
  <c r="A7397" i="5"/>
  <c r="A7396" i="5"/>
  <c r="A7395" i="5"/>
  <c r="A7394" i="5"/>
  <c r="A7393" i="5"/>
  <c r="A7392" i="5"/>
  <c r="A7391" i="5"/>
  <c r="A7390" i="5"/>
  <c r="A7389" i="5"/>
  <c r="A7388" i="5"/>
  <c r="A7387" i="5"/>
  <c r="A7386" i="5"/>
  <c r="A7385" i="5"/>
  <c r="A7384" i="5"/>
  <c r="A7383" i="5"/>
  <c r="A7382" i="5"/>
  <c r="A7381" i="5"/>
  <c r="A7380" i="5"/>
  <c r="A7379" i="5"/>
  <c r="A7378" i="5"/>
  <c r="A7377" i="5"/>
  <c r="A7376" i="5"/>
  <c r="A7375" i="5"/>
  <c r="A7374" i="5"/>
  <c r="A7373" i="5"/>
  <c r="A7372" i="5"/>
  <c r="A7371" i="5"/>
  <c r="A7370" i="5"/>
  <c r="A7369" i="5"/>
  <c r="A7368" i="5"/>
  <c r="A7367" i="5"/>
  <c r="A7366" i="5"/>
  <c r="A7365" i="5"/>
  <c r="A7364" i="5"/>
  <c r="A7363" i="5"/>
  <c r="A7362" i="5"/>
  <c r="A7361" i="5"/>
  <c r="A7360" i="5"/>
  <c r="A7359" i="5"/>
  <c r="A7358" i="5"/>
  <c r="A7357" i="5"/>
  <c r="A7356" i="5"/>
  <c r="A7355" i="5"/>
  <c r="A7354" i="5"/>
  <c r="A7353" i="5"/>
  <c r="A7352" i="5"/>
  <c r="A7351" i="5"/>
  <c r="A7350" i="5"/>
  <c r="A7349" i="5"/>
  <c r="A7348" i="5"/>
  <c r="A7347" i="5"/>
  <c r="A7346" i="5"/>
  <c r="A7345" i="5"/>
  <c r="A7344" i="5"/>
  <c r="A7343" i="5"/>
  <c r="A7342" i="5"/>
  <c r="A7341" i="5"/>
  <c r="A7340" i="5"/>
  <c r="A7339" i="5"/>
  <c r="A7338" i="5"/>
  <c r="A7337" i="5"/>
  <c r="A7336" i="5"/>
  <c r="A7335" i="5"/>
  <c r="A7334" i="5"/>
  <c r="A7333" i="5"/>
  <c r="A7332" i="5"/>
  <c r="A7331" i="5"/>
  <c r="A7330" i="5"/>
  <c r="A7329" i="5"/>
  <c r="A7328" i="5"/>
  <c r="A7327" i="5"/>
  <c r="A7326" i="5"/>
  <c r="A7325" i="5"/>
  <c r="A7324" i="5"/>
  <c r="A7323" i="5"/>
  <c r="A7322" i="5"/>
  <c r="A7321" i="5"/>
  <c r="A7320" i="5"/>
  <c r="A7319" i="5"/>
  <c r="A7318" i="5"/>
  <c r="A7317" i="5"/>
  <c r="A7316" i="5"/>
  <c r="A7315" i="5"/>
  <c r="A7314" i="5"/>
  <c r="A7313" i="5"/>
  <c r="A7312" i="5"/>
  <c r="A7311" i="5"/>
  <c r="A7310" i="5"/>
  <c r="A7309" i="5"/>
  <c r="A7308" i="5"/>
  <c r="A7307" i="5"/>
  <c r="A7306" i="5"/>
  <c r="A7305" i="5"/>
  <c r="A7304" i="5"/>
  <c r="A7303" i="5"/>
  <c r="A7302" i="5"/>
  <c r="A7301" i="5"/>
  <c r="A7300" i="5"/>
  <c r="A7299" i="5"/>
  <c r="A7298" i="5"/>
  <c r="A7297" i="5"/>
  <c r="A7296" i="5"/>
  <c r="A7295" i="5"/>
  <c r="A7294" i="5"/>
  <c r="A7293" i="5"/>
  <c r="A7292" i="5"/>
  <c r="A7291" i="5"/>
  <c r="A7290" i="5"/>
  <c r="A7289" i="5"/>
  <c r="A7288" i="5"/>
  <c r="A7287" i="5"/>
  <c r="A7286" i="5"/>
  <c r="A7285" i="5"/>
  <c r="A7284" i="5"/>
  <c r="A7283" i="5"/>
  <c r="A7282" i="5"/>
  <c r="A7281" i="5"/>
  <c r="A7280" i="5"/>
  <c r="A7279" i="5"/>
  <c r="A7278" i="5"/>
  <c r="A7277" i="5"/>
  <c r="A7276" i="5"/>
  <c r="A7275" i="5"/>
  <c r="A7274" i="5"/>
  <c r="A7273" i="5"/>
  <c r="A7272" i="5"/>
  <c r="A7271" i="5"/>
  <c r="A7270" i="5"/>
  <c r="A7269" i="5"/>
  <c r="A7268" i="5"/>
  <c r="A7267" i="5"/>
  <c r="A7266" i="5"/>
  <c r="A7265" i="5"/>
  <c r="A7264" i="5"/>
  <c r="A7263" i="5"/>
  <c r="A7262" i="5"/>
  <c r="A7261" i="5"/>
  <c r="A7260" i="5"/>
  <c r="A7259" i="5"/>
  <c r="A7258" i="5"/>
  <c r="A7257" i="5"/>
  <c r="A7256" i="5"/>
  <c r="A7255" i="5"/>
  <c r="A7254" i="5"/>
  <c r="A7253" i="5"/>
  <c r="A7252" i="5"/>
  <c r="A7251" i="5"/>
  <c r="A7250" i="5"/>
  <c r="A7249" i="5"/>
  <c r="A7248" i="5"/>
  <c r="A7247" i="5"/>
  <c r="A7246" i="5"/>
  <c r="A7245" i="5"/>
  <c r="A7244" i="5"/>
  <c r="A7243" i="5"/>
  <c r="A7242" i="5"/>
  <c r="A7241" i="5"/>
  <c r="A7240" i="5"/>
  <c r="A7239" i="5"/>
  <c r="A7238" i="5"/>
  <c r="A7237" i="5"/>
  <c r="A7236" i="5"/>
  <c r="A7235" i="5"/>
  <c r="A7234" i="5"/>
  <c r="A7233" i="5"/>
  <c r="A7232" i="5"/>
  <c r="A7231" i="5"/>
  <c r="A7230" i="5"/>
  <c r="A7229" i="5"/>
  <c r="A7228" i="5"/>
  <c r="A7227" i="5"/>
  <c r="A7226" i="5"/>
  <c r="A7225" i="5"/>
  <c r="A7224" i="5"/>
  <c r="A7223" i="5"/>
  <c r="A7222" i="5"/>
  <c r="A7221" i="5"/>
  <c r="A7220" i="5"/>
  <c r="A7219" i="5"/>
  <c r="A7218" i="5"/>
  <c r="A7217" i="5"/>
  <c r="A7216" i="5"/>
  <c r="A7215" i="5"/>
  <c r="A7214" i="5"/>
  <c r="A7213" i="5"/>
  <c r="A7212" i="5"/>
  <c r="A7211" i="5"/>
  <c r="A7210" i="5"/>
  <c r="A7209" i="5"/>
  <c r="A7208" i="5"/>
  <c r="A7207" i="5"/>
  <c r="A7206" i="5"/>
  <c r="A7205" i="5"/>
  <c r="A7204" i="5"/>
  <c r="A7203" i="5"/>
  <c r="A7202" i="5"/>
  <c r="A7201" i="5"/>
  <c r="A7200" i="5"/>
  <c r="A7199" i="5"/>
  <c r="A7198" i="5"/>
  <c r="A7197" i="5"/>
  <c r="A7196" i="5"/>
  <c r="A7195" i="5"/>
  <c r="A7194" i="5"/>
  <c r="A7193" i="5"/>
  <c r="A7192" i="5"/>
  <c r="A7191" i="5"/>
  <c r="A7190" i="5"/>
  <c r="A7189" i="5"/>
  <c r="A7188" i="5"/>
  <c r="A7187" i="5"/>
  <c r="A7186" i="5"/>
  <c r="A7185" i="5"/>
  <c r="A7184" i="5"/>
  <c r="A7183" i="5"/>
  <c r="A7182" i="5"/>
  <c r="A7181" i="5"/>
  <c r="A7180" i="5"/>
  <c r="A7179" i="5"/>
  <c r="A7178" i="5"/>
  <c r="A7177" i="5"/>
  <c r="A7176" i="5"/>
  <c r="A7175" i="5"/>
  <c r="A7174" i="5"/>
  <c r="A7173" i="5"/>
  <c r="A7172" i="5"/>
  <c r="A7171" i="5"/>
  <c r="A7170" i="5"/>
  <c r="A7169" i="5"/>
  <c r="A7168" i="5"/>
  <c r="A7167" i="5"/>
  <c r="A7166" i="5"/>
  <c r="A7165" i="5"/>
  <c r="A7164" i="5"/>
  <c r="A7163" i="5"/>
  <c r="A7162" i="5"/>
  <c r="A7161" i="5"/>
  <c r="A7160" i="5"/>
  <c r="A7159" i="5"/>
  <c r="A7158" i="5"/>
  <c r="A7157" i="5"/>
  <c r="A7156" i="5"/>
  <c r="A7155" i="5"/>
  <c r="A7154" i="5"/>
  <c r="A7153" i="5"/>
  <c r="A7152" i="5"/>
  <c r="A7151" i="5"/>
  <c r="A7150" i="5"/>
  <c r="A7149" i="5"/>
  <c r="A7148" i="5"/>
  <c r="A7147" i="5"/>
  <c r="A7146" i="5"/>
  <c r="A7145" i="5"/>
  <c r="A7144" i="5"/>
  <c r="A7143" i="5"/>
  <c r="A7142" i="5"/>
  <c r="A7141" i="5"/>
  <c r="A7140" i="5"/>
  <c r="A7139" i="5"/>
  <c r="A7138" i="5"/>
  <c r="A7137" i="5"/>
  <c r="A7136" i="5"/>
  <c r="A7135" i="5"/>
  <c r="A7134" i="5"/>
  <c r="A7133" i="5"/>
  <c r="A7132" i="5"/>
  <c r="A7131" i="5"/>
  <c r="A7130" i="5"/>
  <c r="A7129" i="5"/>
  <c r="A7128" i="5"/>
  <c r="A7127" i="5"/>
  <c r="A7126" i="5"/>
  <c r="A7125" i="5"/>
  <c r="A7124" i="5"/>
  <c r="A7123" i="5"/>
  <c r="A7122" i="5"/>
  <c r="A7121" i="5"/>
  <c r="A7120" i="5"/>
  <c r="A7119" i="5"/>
  <c r="A7118" i="5"/>
  <c r="A7117" i="5"/>
  <c r="A7116" i="5"/>
  <c r="A7115" i="5"/>
  <c r="A7114" i="5"/>
  <c r="A7113" i="5"/>
  <c r="A7112" i="5"/>
  <c r="A7111" i="5"/>
  <c r="A7110" i="5"/>
  <c r="A7109" i="5"/>
  <c r="A7108" i="5"/>
  <c r="A7107" i="5"/>
  <c r="A7106" i="5"/>
  <c r="A7105" i="5"/>
  <c r="A7104" i="5"/>
  <c r="A7103" i="5"/>
  <c r="A7102" i="5"/>
  <c r="A7101" i="5"/>
  <c r="A7100" i="5"/>
  <c r="A7099" i="5"/>
  <c r="A7098" i="5"/>
  <c r="A7097" i="5"/>
  <c r="A7096" i="5"/>
  <c r="A7095" i="5"/>
  <c r="A7094" i="5"/>
  <c r="A7093" i="5"/>
  <c r="A7092" i="5"/>
  <c r="A7091" i="5"/>
  <c r="A7090" i="5"/>
  <c r="A7089" i="5"/>
  <c r="A7088" i="5"/>
  <c r="A7087" i="5"/>
  <c r="A7086" i="5"/>
  <c r="A7085" i="5"/>
  <c r="A7084" i="5"/>
  <c r="A7083" i="5"/>
  <c r="A7082" i="5"/>
  <c r="A7081" i="5"/>
  <c r="A7080" i="5"/>
  <c r="A7079" i="5"/>
  <c r="A7078" i="5"/>
  <c r="A7077" i="5"/>
  <c r="A7076" i="5"/>
  <c r="A7075" i="5"/>
  <c r="A7074" i="5"/>
  <c r="A7073" i="5"/>
  <c r="A7072" i="5"/>
  <c r="A7071" i="5"/>
  <c r="A7070" i="5"/>
  <c r="A7069" i="5"/>
  <c r="A7068" i="5"/>
  <c r="A7067" i="5"/>
  <c r="A7066" i="5"/>
  <c r="A7065" i="5"/>
  <c r="A7064" i="5"/>
  <c r="A7063" i="5"/>
  <c r="A7062" i="5"/>
  <c r="A7061" i="5"/>
  <c r="A7060" i="5"/>
  <c r="A7059" i="5"/>
  <c r="A7058" i="5"/>
  <c r="A7057" i="5"/>
  <c r="A7056" i="5"/>
  <c r="A7055" i="5"/>
  <c r="A7054" i="5"/>
  <c r="A7053" i="5"/>
  <c r="A7052" i="5"/>
  <c r="A7051" i="5"/>
  <c r="A7050" i="5"/>
  <c r="A7049" i="5"/>
  <c r="A7048" i="5"/>
  <c r="A7047" i="5"/>
  <c r="A7046" i="5"/>
  <c r="A7045" i="5"/>
  <c r="A7044" i="5"/>
  <c r="A7043" i="5"/>
  <c r="A7042" i="5"/>
  <c r="A7041" i="5"/>
  <c r="A7040" i="5"/>
  <c r="A7039" i="5"/>
  <c r="A7038" i="5"/>
  <c r="A7037" i="5"/>
  <c r="A7036" i="5"/>
  <c r="A7035" i="5"/>
  <c r="A7034" i="5"/>
  <c r="A7033" i="5"/>
  <c r="A7032" i="5"/>
  <c r="A7031" i="5"/>
  <c r="A7030" i="5"/>
  <c r="A7029" i="5"/>
  <c r="A7028" i="5"/>
  <c r="A7027" i="5"/>
  <c r="A7026" i="5"/>
  <c r="A7025" i="5"/>
  <c r="A7024" i="5"/>
  <c r="A7023" i="5"/>
  <c r="A7022" i="5"/>
  <c r="A7021" i="5"/>
  <c r="A7020" i="5"/>
  <c r="A7019" i="5"/>
  <c r="A7018" i="5"/>
  <c r="A7017" i="5"/>
  <c r="A7016" i="5"/>
  <c r="A7015" i="5"/>
  <c r="A7014" i="5"/>
  <c r="A7013" i="5"/>
  <c r="A7012" i="5"/>
  <c r="A7011" i="5"/>
  <c r="A7010" i="5"/>
  <c r="A7009" i="5"/>
  <c r="A7008" i="5"/>
  <c r="A7007" i="5"/>
  <c r="A7006" i="5"/>
  <c r="A7005" i="5"/>
  <c r="A7004" i="5"/>
  <c r="A7003" i="5"/>
  <c r="A7002" i="5"/>
  <c r="A7001" i="5"/>
  <c r="A7000" i="5"/>
  <c r="A6999" i="5"/>
  <c r="A6998" i="5"/>
  <c r="A6997" i="5"/>
  <c r="A6996" i="5"/>
  <c r="A6995" i="5"/>
  <c r="A6994" i="5"/>
  <c r="A6993" i="5"/>
  <c r="A6992" i="5"/>
  <c r="A6991" i="5"/>
  <c r="A6990" i="5"/>
  <c r="A6989" i="5"/>
  <c r="A6988" i="5"/>
  <c r="A6987" i="5"/>
  <c r="A6986" i="5"/>
  <c r="A6985" i="5"/>
  <c r="A6984" i="5"/>
  <c r="A6983" i="5"/>
  <c r="A6982" i="5"/>
  <c r="A6981" i="5"/>
  <c r="A6980" i="5"/>
  <c r="A6979" i="5"/>
  <c r="A6978" i="5"/>
  <c r="A6977" i="5"/>
  <c r="A6976" i="5"/>
  <c r="A6975" i="5"/>
  <c r="A6974" i="5"/>
  <c r="A6973" i="5"/>
  <c r="A6972" i="5"/>
  <c r="A6971" i="5"/>
  <c r="A6970" i="5"/>
  <c r="A6969" i="5"/>
  <c r="A6968" i="5"/>
  <c r="A6967" i="5"/>
  <c r="A6966" i="5"/>
  <c r="A6965" i="5"/>
  <c r="A6964" i="5"/>
  <c r="A6963" i="5"/>
  <c r="A6962" i="5"/>
  <c r="A6961" i="5"/>
  <c r="A6960" i="5"/>
  <c r="A6959" i="5"/>
  <c r="A6958" i="5"/>
  <c r="A6957" i="5"/>
  <c r="A6956" i="5"/>
  <c r="A6955" i="5"/>
  <c r="A6954" i="5"/>
  <c r="A6953" i="5"/>
  <c r="A6952" i="5"/>
  <c r="A6951" i="5"/>
  <c r="A6950" i="5"/>
  <c r="A6949" i="5"/>
  <c r="A6948" i="5"/>
  <c r="A6947" i="5"/>
  <c r="A6946" i="5"/>
  <c r="A6945" i="5"/>
  <c r="A6944" i="5"/>
  <c r="A6943" i="5"/>
  <c r="A6942" i="5"/>
  <c r="A6941" i="5"/>
  <c r="A6940" i="5"/>
  <c r="A6939" i="5"/>
  <c r="A6938" i="5"/>
  <c r="A6937" i="5"/>
  <c r="A6936" i="5"/>
  <c r="A6935" i="5"/>
  <c r="A6934" i="5"/>
  <c r="A6933" i="5"/>
  <c r="A6932" i="5"/>
  <c r="A6931" i="5"/>
  <c r="A6930" i="5"/>
  <c r="A6929" i="5"/>
  <c r="A6928" i="5"/>
  <c r="A6927" i="5"/>
  <c r="A6926" i="5"/>
  <c r="A6925" i="5"/>
  <c r="A6924" i="5"/>
  <c r="A6923" i="5"/>
  <c r="A6922" i="5"/>
  <c r="A6921" i="5"/>
  <c r="A6920" i="5"/>
  <c r="A6919" i="5"/>
  <c r="A6918" i="5"/>
  <c r="A6917" i="5"/>
  <c r="A6916" i="5"/>
  <c r="A6915" i="5"/>
  <c r="A6914" i="5"/>
  <c r="A6913" i="5"/>
  <c r="A6912" i="5"/>
  <c r="A6911" i="5"/>
  <c r="A6910" i="5"/>
  <c r="A6909" i="5"/>
  <c r="A6908" i="5"/>
  <c r="A6907" i="5"/>
  <c r="A6906" i="5"/>
  <c r="A6905" i="5"/>
  <c r="A6904" i="5"/>
  <c r="A6903" i="5"/>
  <c r="A6902" i="5"/>
  <c r="A6901" i="5"/>
  <c r="A6900" i="5"/>
  <c r="A6899" i="5"/>
  <c r="A6898" i="5"/>
  <c r="A6897" i="5"/>
  <c r="A6896" i="5"/>
  <c r="A6895" i="5"/>
  <c r="A6894" i="5"/>
  <c r="A6893" i="5"/>
  <c r="A6892" i="5"/>
  <c r="A6891" i="5"/>
  <c r="A6890" i="5"/>
  <c r="A6889" i="5"/>
  <c r="A6888" i="5"/>
  <c r="A6887" i="5"/>
  <c r="A6886" i="5"/>
  <c r="A6885" i="5"/>
  <c r="A6884" i="5"/>
  <c r="A6883" i="5"/>
  <c r="A6882" i="5"/>
  <c r="A6881" i="5"/>
  <c r="A6880" i="5"/>
  <c r="A6879" i="5"/>
  <c r="A6878" i="5"/>
  <c r="A6877" i="5"/>
  <c r="A6876" i="5"/>
  <c r="A6875" i="5"/>
  <c r="A6874" i="5"/>
  <c r="A6873" i="5"/>
  <c r="A6872" i="5"/>
  <c r="A6871" i="5"/>
  <c r="A6870" i="5"/>
  <c r="A6869" i="5"/>
  <c r="A6868" i="5"/>
  <c r="A6867" i="5"/>
  <c r="A6866" i="5"/>
  <c r="A6865" i="5"/>
  <c r="A6864" i="5"/>
  <c r="A6863" i="5"/>
  <c r="A6862" i="5"/>
  <c r="A6861" i="5"/>
  <c r="A6860" i="5"/>
  <c r="A6859" i="5"/>
  <c r="A6858" i="5"/>
  <c r="A6857" i="5"/>
  <c r="A6856" i="5"/>
  <c r="A6855" i="5"/>
  <c r="A6854" i="5"/>
  <c r="A6853" i="5"/>
  <c r="A6852" i="5"/>
  <c r="A6851" i="5"/>
  <c r="A6850" i="5"/>
  <c r="A6849" i="5"/>
  <c r="A6848" i="5"/>
  <c r="A6847" i="5"/>
  <c r="A6846" i="5"/>
  <c r="A6845" i="5"/>
  <c r="A6844" i="5"/>
  <c r="A6843" i="5"/>
  <c r="A6842" i="5"/>
  <c r="A6841" i="5"/>
  <c r="A6840" i="5"/>
  <c r="A6839" i="5"/>
  <c r="A6838" i="5"/>
  <c r="A6837" i="5"/>
  <c r="A6836" i="5"/>
  <c r="A6835" i="5"/>
  <c r="A6834" i="5"/>
  <c r="A6833" i="5"/>
  <c r="A6832" i="5"/>
  <c r="A6831" i="5"/>
  <c r="A6830" i="5"/>
  <c r="A6829" i="5"/>
  <c r="A6828" i="5"/>
  <c r="A6827" i="5"/>
  <c r="A6826" i="5"/>
  <c r="A6825" i="5"/>
  <c r="A6824" i="5"/>
  <c r="A6823" i="5"/>
  <c r="A6822" i="5"/>
  <c r="A6821" i="5"/>
  <c r="A6820" i="5"/>
  <c r="A6819" i="5"/>
  <c r="A6818" i="5"/>
  <c r="A6817" i="5"/>
  <c r="A6816" i="5"/>
  <c r="A6815" i="5"/>
  <c r="A6814" i="5"/>
  <c r="A6813" i="5"/>
  <c r="A6812" i="5"/>
  <c r="A6811" i="5"/>
  <c r="A6810" i="5"/>
  <c r="A6809" i="5"/>
  <c r="A6808" i="5"/>
  <c r="A6807" i="5"/>
  <c r="A6806" i="5"/>
  <c r="A6805" i="5"/>
  <c r="A6804" i="5"/>
  <c r="A6803" i="5"/>
  <c r="A6802" i="5"/>
  <c r="A6801" i="5"/>
  <c r="A6800" i="5"/>
  <c r="A6799" i="5"/>
  <c r="A6798" i="5"/>
  <c r="A6797" i="5"/>
  <c r="A6796" i="5"/>
  <c r="A6795" i="5"/>
  <c r="A6794" i="5"/>
  <c r="A6793" i="5"/>
  <c r="A6792" i="5"/>
  <c r="A6791" i="5"/>
  <c r="A6790" i="5"/>
  <c r="A6789" i="5"/>
  <c r="A6788" i="5"/>
  <c r="A6787" i="5"/>
  <c r="A6786" i="5"/>
  <c r="A6785" i="5"/>
  <c r="A6784" i="5"/>
  <c r="A6783" i="5"/>
  <c r="A6782" i="5"/>
  <c r="A6781" i="5"/>
  <c r="A6780" i="5"/>
  <c r="A6779" i="5"/>
  <c r="A6778" i="5"/>
  <c r="A6777" i="5"/>
  <c r="A6776" i="5"/>
  <c r="A6775" i="5"/>
  <c r="A6774" i="5"/>
  <c r="A6773" i="5"/>
  <c r="A6772" i="5"/>
  <c r="A6771" i="5"/>
  <c r="A6770" i="5"/>
  <c r="A6769" i="5"/>
  <c r="A6768" i="5"/>
  <c r="A6767" i="5"/>
  <c r="A6766" i="5"/>
  <c r="A6765" i="5"/>
  <c r="A6764" i="5"/>
  <c r="A6763" i="5"/>
  <c r="A6762" i="5"/>
  <c r="A6761" i="5"/>
  <c r="A6760" i="5"/>
  <c r="A6759" i="5"/>
  <c r="A6758" i="5"/>
  <c r="A6757" i="5"/>
  <c r="A6756" i="5"/>
  <c r="A6755" i="5"/>
  <c r="A6754" i="5"/>
  <c r="A6753" i="5"/>
  <c r="A6752" i="5"/>
  <c r="A6751" i="5"/>
  <c r="A6750" i="5"/>
  <c r="A6749" i="5"/>
  <c r="A6748" i="5"/>
  <c r="A6747" i="5"/>
  <c r="A6746" i="5"/>
  <c r="A6745" i="5"/>
  <c r="A6744" i="5"/>
  <c r="A6743" i="5"/>
  <c r="A6742" i="5"/>
  <c r="A6741" i="5"/>
  <c r="A6740" i="5"/>
  <c r="A6739" i="5"/>
  <c r="A6738" i="5"/>
  <c r="A6737" i="5"/>
  <c r="A6736" i="5"/>
  <c r="A6735" i="5"/>
  <c r="A6734" i="5"/>
  <c r="A6733" i="5"/>
  <c r="A6732" i="5"/>
  <c r="A6731" i="5"/>
  <c r="A6730" i="5"/>
  <c r="A6729" i="5"/>
  <c r="A6728" i="5"/>
  <c r="A6727" i="5"/>
  <c r="A6726" i="5"/>
  <c r="A6725" i="5"/>
  <c r="A6724" i="5"/>
  <c r="A6723" i="5"/>
  <c r="A6722" i="5"/>
  <c r="A6721" i="5"/>
  <c r="A6720" i="5"/>
  <c r="A6719" i="5"/>
  <c r="A6718" i="5"/>
  <c r="A6717" i="5"/>
  <c r="A6716" i="5"/>
  <c r="A6715" i="5"/>
  <c r="A6714" i="5"/>
  <c r="A6713" i="5"/>
  <c r="A6712" i="5"/>
  <c r="A6711" i="5"/>
  <c r="A6710" i="5"/>
  <c r="A6709" i="5"/>
  <c r="A6708" i="5"/>
  <c r="A6707" i="5"/>
  <c r="A6706" i="5"/>
  <c r="A6705" i="5"/>
  <c r="A6704" i="5"/>
  <c r="A6703" i="5"/>
  <c r="A6702" i="5"/>
  <c r="A6701" i="5"/>
  <c r="A6700" i="5"/>
  <c r="A6699" i="5"/>
  <c r="A6698" i="5"/>
  <c r="A6697" i="5"/>
  <c r="A6696" i="5"/>
  <c r="A6695" i="5"/>
  <c r="A6694" i="5"/>
  <c r="A6693" i="5"/>
  <c r="A6692" i="5"/>
  <c r="A6691" i="5"/>
  <c r="A6690" i="5"/>
  <c r="A6689" i="5"/>
  <c r="A6688" i="5"/>
  <c r="A6687" i="5"/>
  <c r="A6686" i="5"/>
  <c r="A6685" i="5"/>
  <c r="A6684" i="5"/>
  <c r="A6683" i="5"/>
  <c r="A6682" i="5"/>
  <c r="A6681" i="5"/>
  <c r="A6680" i="5"/>
  <c r="A6679" i="5"/>
  <c r="A6678" i="5"/>
  <c r="A6677" i="5"/>
  <c r="A6676" i="5"/>
  <c r="A6675" i="5"/>
  <c r="A6674" i="5"/>
  <c r="A6673" i="5"/>
  <c r="A6672" i="5"/>
  <c r="A6671" i="5"/>
  <c r="A6670" i="5"/>
  <c r="A6669" i="5"/>
  <c r="A6668" i="5"/>
  <c r="A6667" i="5"/>
  <c r="A6666" i="5"/>
  <c r="A6665" i="5"/>
  <c r="A6664" i="5"/>
  <c r="A6663" i="5"/>
  <c r="A6662" i="5"/>
  <c r="A6661" i="5"/>
  <c r="A6660" i="5"/>
  <c r="A6659" i="5"/>
  <c r="A6658" i="5"/>
  <c r="A6657" i="5"/>
  <c r="A6656" i="5"/>
  <c r="A6655" i="5"/>
  <c r="A6654" i="5"/>
  <c r="A6653" i="5"/>
  <c r="A6652" i="5"/>
  <c r="A6651" i="5"/>
  <c r="A6650" i="5"/>
  <c r="A6649" i="5"/>
  <c r="A6648" i="5"/>
  <c r="A6647" i="5"/>
  <c r="A6646" i="5"/>
  <c r="A6645" i="5"/>
  <c r="A6644" i="5"/>
  <c r="A6643" i="5"/>
  <c r="A6642" i="5"/>
  <c r="A6641" i="5"/>
  <c r="A6640" i="5"/>
  <c r="A6639" i="5"/>
  <c r="A6638" i="5"/>
  <c r="A6637" i="5"/>
  <c r="A6636" i="5"/>
  <c r="A6635" i="5"/>
  <c r="A6634" i="5"/>
  <c r="A6633" i="5"/>
  <c r="A6632" i="5"/>
  <c r="A6631" i="5"/>
  <c r="A6630" i="5"/>
  <c r="A6629" i="5"/>
  <c r="A6628" i="5"/>
  <c r="A6627" i="5"/>
  <c r="A6626" i="5"/>
  <c r="A6625" i="5"/>
  <c r="A6624" i="5"/>
  <c r="A6623" i="5"/>
  <c r="A6622" i="5"/>
  <c r="A6621" i="5"/>
  <c r="A6620" i="5"/>
  <c r="A6619" i="5"/>
  <c r="A6618" i="5"/>
  <c r="A6617" i="5"/>
  <c r="A6616" i="5"/>
  <c r="A6615" i="5"/>
  <c r="A6614" i="5"/>
  <c r="A6613" i="5"/>
  <c r="A6612" i="5"/>
  <c r="A6611" i="5"/>
  <c r="A6610" i="5"/>
  <c r="A6609" i="5"/>
  <c r="A6608" i="5"/>
  <c r="A6607" i="5"/>
  <c r="A6606" i="5"/>
  <c r="A6605" i="5"/>
  <c r="A6604" i="5"/>
  <c r="A6603" i="5"/>
  <c r="A6602" i="5"/>
  <c r="A6601" i="5"/>
  <c r="A6600" i="5"/>
  <c r="A6599" i="5"/>
  <c r="A6598" i="5"/>
  <c r="A6597" i="5"/>
  <c r="A6596" i="5"/>
  <c r="A6595" i="5"/>
  <c r="A6594" i="5"/>
  <c r="A6593" i="5"/>
  <c r="A6592" i="5"/>
  <c r="A6591" i="5"/>
  <c r="A6590" i="5"/>
  <c r="A6589" i="5"/>
  <c r="A6588" i="5"/>
  <c r="A6587" i="5"/>
  <c r="A6586" i="5"/>
  <c r="A6585" i="5"/>
  <c r="A6584" i="5"/>
  <c r="A6583" i="5"/>
  <c r="A6582" i="5"/>
  <c r="A6581" i="5"/>
  <c r="A6580" i="5"/>
  <c r="A6579" i="5"/>
  <c r="A6578" i="5"/>
  <c r="A6577" i="5"/>
  <c r="A6576" i="5"/>
  <c r="A6575" i="5"/>
  <c r="A6574" i="5"/>
  <c r="A6573" i="5"/>
  <c r="A6572" i="5"/>
  <c r="A6571" i="5"/>
  <c r="A6570" i="5"/>
  <c r="A6569" i="5"/>
  <c r="A6568" i="5"/>
  <c r="A6567" i="5"/>
  <c r="A6566" i="5"/>
  <c r="A6565" i="5"/>
  <c r="A6564" i="5"/>
  <c r="A6563" i="5"/>
  <c r="A6562" i="5"/>
  <c r="A6561" i="5"/>
  <c r="A6560" i="5"/>
  <c r="A6559" i="5"/>
  <c r="A6558" i="5"/>
  <c r="A6557" i="5"/>
  <c r="A6556" i="5"/>
  <c r="A6555" i="5"/>
  <c r="A6554" i="5"/>
  <c r="A6553" i="5"/>
  <c r="A6552" i="5"/>
  <c r="A6551" i="5"/>
  <c r="A6550" i="5"/>
  <c r="A6549" i="5"/>
  <c r="A6548" i="5"/>
  <c r="A6547" i="5"/>
  <c r="A6546" i="5"/>
  <c r="A6545" i="5"/>
  <c r="A6544" i="5"/>
  <c r="A6543" i="5"/>
  <c r="A6542" i="5"/>
  <c r="A6541" i="5"/>
  <c r="A6540" i="5"/>
  <c r="A6539" i="5"/>
  <c r="A6538" i="5"/>
  <c r="A6537" i="5"/>
  <c r="A6536" i="5"/>
  <c r="A6535" i="5"/>
  <c r="A6534" i="5"/>
  <c r="A6533" i="5"/>
  <c r="A6532" i="5"/>
  <c r="A6531" i="5"/>
  <c r="A6530" i="5"/>
  <c r="A6529" i="5"/>
  <c r="A6528" i="5"/>
  <c r="A6527" i="5"/>
  <c r="A6526" i="5"/>
  <c r="A6525" i="5"/>
  <c r="A6524" i="5"/>
  <c r="A6523" i="5"/>
  <c r="A6522" i="5"/>
  <c r="A6521" i="5"/>
  <c r="A6520" i="5"/>
  <c r="A6519" i="5"/>
  <c r="A6518" i="5"/>
  <c r="A6517" i="5"/>
  <c r="A6516" i="5"/>
  <c r="A6515" i="5"/>
  <c r="A6514" i="5"/>
  <c r="A6513" i="5"/>
  <c r="A6512" i="5"/>
  <c r="A6511" i="5"/>
  <c r="A6510" i="5"/>
  <c r="A6509" i="5"/>
  <c r="A6508" i="5"/>
  <c r="A6507" i="5"/>
  <c r="A6506" i="5"/>
  <c r="A6505" i="5"/>
  <c r="A6504" i="5"/>
  <c r="A6503" i="5"/>
  <c r="A6502" i="5"/>
  <c r="A6501" i="5"/>
  <c r="A6500" i="5"/>
  <c r="A6499" i="5"/>
  <c r="A6498" i="5"/>
  <c r="A6497" i="5"/>
  <c r="A6496" i="5"/>
  <c r="A6495" i="5"/>
  <c r="A6494" i="5"/>
  <c r="A6493" i="5"/>
  <c r="A6492" i="5"/>
  <c r="A6491" i="5"/>
  <c r="A6490" i="5"/>
  <c r="A6489" i="5"/>
  <c r="A6488" i="5"/>
  <c r="A6487" i="5"/>
  <c r="A6486" i="5"/>
  <c r="A6485" i="5"/>
  <c r="A6484" i="5"/>
  <c r="A6483" i="5"/>
  <c r="A6482" i="5"/>
  <c r="A6481" i="5"/>
  <c r="A6480" i="5"/>
  <c r="A6479" i="5"/>
  <c r="A6478" i="5"/>
  <c r="A6477" i="5"/>
  <c r="A6476" i="5"/>
  <c r="A6475" i="5"/>
  <c r="A6474" i="5"/>
  <c r="A6473" i="5"/>
  <c r="A6472" i="5"/>
  <c r="A6471" i="5"/>
  <c r="A6470" i="5"/>
  <c r="A6469" i="5"/>
  <c r="A6468" i="5"/>
  <c r="A6467" i="5"/>
  <c r="A6466" i="5"/>
  <c r="A6465" i="5"/>
  <c r="A6464" i="5"/>
  <c r="A6463" i="5"/>
  <c r="A6462" i="5"/>
  <c r="A6461" i="5"/>
  <c r="A6460" i="5"/>
  <c r="A6459" i="5"/>
  <c r="A6458" i="5"/>
  <c r="A6457" i="5"/>
  <c r="A6456" i="5"/>
  <c r="A6455" i="5"/>
  <c r="A6454" i="5"/>
  <c r="A6453" i="5"/>
  <c r="A6452" i="5"/>
  <c r="A6451" i="5"/>
  <c r="A6450" i="5"/>
  <c r="A6449" i="5"/>
  <c r="A6448" i="5"/>
  <c r="A6447" i="5"/>
  <c r="A6446" i="5"/>
  <c r="A6445" i="5"/>
  <c r="A6444" i="5"/>
  <c r="A6443" i="5"/>
  <c r="A6442" i="5"/>
  <c r="A6441" i="5"/>
  <c r="A6440" i="5"/>
  <c r="A6439" i="5"/>
  <c r="A6438" i="5"/>
  <c r="A6437" i="5"/>
  <c r="A6436" i="5"/>
  <c r="A6435" i="5"/>
  <c r="A6434" i="5"/>
  <c r="A6433" i="5"/>
  <c r="A6432" i="5"/>
  <c r="A6431" i="5"/>
  <c r="A6430" i="5"/>
  <c r="A6429" i="5"/>
  <c r="A6428" i="5"/>
  <c r="A6427" i="5"/>
  <c r="A6426" i="5"/>
  <c r="A6425" i="5"/>
  <c r="A6424" i="5"/>
  <c r="A6423" i="5"/>
  <c r="A6422" i="5"/>
  <c r="A6421" i="5"/>
  <c r="A6420" i="5"/>
  <c r="A6419" i="5"/>
  <c r="A6418" i="5"/>
  <c r="A6417" i="5"/>
  <c r="A6416" i="5"/>
  <c r="A6415" i="5"/>
  <c r="A6414" i="5"/>
  <c r="A6413" i="5"/>
  <c r="A6412" i="5"/>
  <c r="A6411" i="5"/>
  <c r="A6410" i="5"/>
  <c r="A6409" i="5"/>
  <c r="A6408" i="5"/>
  <c r="A6407" i="5"/>
  <c r="A6406" i="5"/>
  <c r="A6405" i="5"/>
  <c r="A6404" i="5"/>
  <c r="A6403" i="5"/>
  <c r="A6402" i="5"/>
  <c r="A6401" i="5"/>
  <c r="A6400" i="5"/>
  <c r="A6399" i="5"/>
  <c r="A6398" i="5"/>
  <c r="A6397" i="5"/>
  <c r="A6396" i="5"/>
  <c r="A6395" i="5"/>
  <c r="A6394" i="5"/>
  <c r="A6393" i="5"/>
  <c r="A6392" i="5"/>
  <c r="A6391" i="5"/>
  <c r="A6390" i="5"/>
  <c r="A6389" i="5"/>
  <c r="A6388" i="5"/>
  <c r="A6387" i="5"/>
  <c r="A6386" i="5"/>
  <c r="A6385" i="5"/>
  <c r="A6384" i="5"/>
  <c r="A6383" i="5"/>
  <c r="A6382" i="5"/>
  <c r="A6381" i="5"/>
  <c r="A6380" i="5"/>
  <c r="A6379" i="5"/>
  <c r="A6378" i="5"/>
  <c r="A6377" i="5"/>
  <c r="A6376" i="5"/>
  <c r="A6375" i="5"/>
  <c r="A6374" i="5"/>
  <c r="A6373" i="5"/>
  <c r="A6372" i="5"/>
  <c r="A6371" i="5"/>
  <c r="A6370" i="5"/>
  <c r="A6369" i="5"/>
  <c r="A6368" i="5"/>
  <c r="A6367" i="5"/>
  <c r="A6366" i="5"/>
  <c r="A6365" i="5"/>
  <c r="A6364" i="5"/>
  <c r="A6363" i="5"/>
  <c r="A6362" i="5"/>
  <c r="A6361" i="5"/>
  <c r="A6360" i="5"/>
  <c r="A6359" i="5"/>
  <c r="A6358" i="5"/>
  <c r="A6357" i="5"/>
  <c r="A6356" i="5"/>
  <c r="A6355" i="5"/>
  <c r="A6354" i="5"/>
  <c r="A6353" i="5"/>
  <c r="A6352" i="5"/>
  <c r="A6351" i="5"/>
  <c r="A6350" i="5"/>
  <c r="A6349" i="5"/>
  <c r="A6348" i="5"/>
  <c r="A6347" i="5"/>
  <c r="A6346" i="5"/>
  <c r="A6345" i="5"/>
  <c r="A6344" i="5"/>
  <c r="A6343" i="5"/>
  <c r="A6342" i="5"/>
  <c r="A6341" i="5"/>
  <c r="A6340" i="5"/>
  <c r="A6339" i="5"/>
  <c r="A6338" i="5"/>
  <c r="A6337" i="5"/>
  <c r="A6336" i="5"/>
  <c r="A6335" i="5"/>
  <c r="A6334" i="5"/>
  <c r="A6333" i="5"/>
  <c r="A6332" i="5"/>
  <c r="A6331" i="5"/>
  <c r="A6330" i="5"/>
  <c r="A6329" i="5"/>
  <c r="A6328" i="5"/>
  <c r="A6327" i="5"/>
  <c r="A6326" i="5"/>
  <c r="A6325" i="5"/>
  <c r="A6324" i="5"/>
  <c r="A6323" i="5"/>
  <c r="A6322" i="5"/>
  <c r="A6321" i="5"/>
  <c r="A6320" i="5"/>
  <c r="A6319" i="5"/>
  <c r="A6318" i="5"/>
  <c r="A6317" i="5"/>
  <c r="A6316" i="5"/>
  <c r="A6315" i="5"/>
  <c r="A6314" i="5"/>
  <c r="A6313" i="5"/>
  <c r="A6312" i="5"/>
  <c r="A6311" i="5"/>
  <c r="A6310" i="5"/>
  <c r="A6309" i="5"/>
  <c r="A6308" i="5"/>
  <c r="A6307" i="5"/>
  <c r="A6306" i="5"/>
  <c r="A6305" i="5"/>
  <c r="A6304" i="5"/>
  <c r="A6303" i="5"/>
  <c r="A6302" i="5"/>
  <c r="A6301" i="5"/>
  <c r="A6300" i="5"/>
  <c r="A6299" i="5"/>
  <c r="A6298" i="5"/>
  <c r="A6297" i="5"/>
  <c r="A6296" i="5"/>
  <c r="A6295" i="5"/>
  <c r="A6294" i="5"/>
  <c r="A6293" i="5"/>
  <c r="A6292" i="5"/>
  <c r="A6291" i="5"/>
  <c r="A6290" i="5"/>
  <c r="A6289" i="5"/>
  <c r="A6288" i="5"/>
  <c r="A6287" i="5"/>
  <c r="A6286" i="5"/>
  <c r="A6285" i="5"/>
  <c r="A6284" i="5"/>
  <c r="A6283" i="5"/>
  <c r="A6282" i="5"/>
  <c r="A6281" i="5"/>
  <c r="A6280" i="5"/>
  <c r="A6279" i="5"/>
  <c r="A6278" i="5"/>
  <c r="A6277" i="5"/>
  <c r="A6276" i="5"/>
  <c r="A6275" i="5"/>
  <c r="A6274" i="5"/>
  <c r="A6273" i="5"/>
  <c r="A6272" i="5"/>
  <c r="A6271" i="5"/>
  <c r="A6270" i="5"/>
  <c r="A6269" i="5"/>
  <c r="A6268" i="5"/>
  <c r="A6267" i="5"/>
  <c r="A6266" i="5"/>
  <c r="A6265" i="5"/>
  <c r="A6264" i="5"/>
  <c r="A6263" i="5"/>
  <c r="A6262" i="5"/>
  <c r="A6261" i="5"/>
  <c r="A6260" i="5"/>
  <c r="A6259" i="5"/>
  <c r="A6258" i="5"/>
  <c r="A6257" i="5"/>
  <c r="A6256" i="5"/>
  <c r="A6255" i="5"/>
  <c r="A6254" i="5"/>
  <c r="A6253" i="5"/>
  <c r="A6252" i="5"/>
  <c r="A6251" i="5"/>
  <c r="A6250" i="5"/>
  <c r="A6249" i="5"/>
  <c r="A6248" i="5"/>
  <c r="A6247" i="5"/>
  <c r="A6246" i="5"/>
  <c r="A6245" i="5"/>
  <c r="A6244" i="5"/>
  <c r="A6243" i="5"/>
  <c r="A6242" i="5"/>
  <c r="A6241" i="5"/>
  <c r="A6240" i="5"/>
  <c r="A6239" i="5"/>
  <c r="A6238" i="5"/>
  <c r="A6237" i="5"/>
  <c r="A6236" i="5"/>
  <c r="A6235" i="5"/>
  <c r="A6234" i="5"/>
  <c r="A6233" i="5"/>
  <c r="A6232" i="5"/>
  <c r="A6231" i="5"/>
  <c r="A6230" i="5"/>
  <c r="A6229" i="5"/>
  <c r="A6228" i="5"/>
  <c r="A6227" i="5"/>
  <c r="A6226" i="5"/>
  <c r="A6225" i="5"/>
  <c r="A6224" i="5"/>
  <c r="A6223" i="5"/>
  <c r="A6222" i="5"/>
  <c r="A6221" i="5"/>
  <c r="A6220" i="5"/>
  <c r="A6219" i="5"/>
  <c r="A6218" i="5"/>
  <c r="A6217" i="5"/>
  <c r="A6216" i="5"/>
  <c r="A6215" i="5"/>
  <c r="A6214" i="5"/>
  <c r="A6213" i="5"/>
  <c r="A6212" i="5"/>
  <c r="A6211" i="5"/>
  <c r="A6210" i="5"/>
  <c r="A6209" i="5"/>
  <c r="A6208" i="5"/>
  <c r="A6207" i="5"/>
  <c r="A6206" i="5"/>
  <c r="A6205" i="5"/>
  <c r="A6204" i="5"/>
  <c r="A6203" i="5"/>
  <c r="A6202" i="5"/>
  <c r="A6201" i="5"/>
  <c r="A6200" i="5"/>
  <c r="A6199" i="5"/>
  <c r="A6198" i="5"/>
  <c r="A6197" i="5"/>
  <c r="A6196" i="5"/>
  <c r="A6195" i="5"/>
  <c r="A6194" i="5"/>
  <c r="A6193" i="5"/>
  <c r="A6192" i="5"/>
  <c r="A6191" i="5"/>
  <c r="A6190" i="5"/>
  <c r="A6189" i="5"/>
  <c r="A6188" i="5"/>
  <c r="A6187" i="5"/>
  <c r="A6186" i="5"/>
  <c r="A6185" i="5"/>
  <c r="A6184" i="5"/>
  <c r="A6183" i="5"/>
  <c r="A6182" i="5"/>
  <c r="A6181" i="5"/>
  <c r="A6180" i="5"/>
  <c r="A6179" i="5"/>
  <c r="A6178" i="5"/>
  <c r="A6177" i="5"/>
  <c r="A6176" i="5"/>
  <c r="A6175" i="5"/>
  <c r="A6174" i="5"/>
  <c r="A6173" i="5"/>
  <c r="A6172" i="5"/>
  <c r="A6171" i="5"/>
  <c r="A6170" i="5"/>
  <c r="A6169" i="5"/>
  <c r="A6168" i="5"/>
  <c r="A6167" i="5"/>
  <c r="A6166" i="5"/>
  <c r="A6165" i="5"/>
  <c r="A6164" i="5"/>
  <c r="A6163" i="5"/>
  <c r="A6162" i="5"/>
  <c r="A6161" i="5"/>
  <c r="A6160" i="5"/>
  <c r="A6159" i="5"/>
  <c r="A6158" i="5"/>
  <c r="A6157" i="5"/>
  <c r="A6156" i="5"/>
  <c r="A6155" i="5"/>
  <c r="A6154" i="5"/>
  <c r="A6153" i="5"/>
  <c r="A6152" i="5"/>
  <c r="A6151" i="5"/>
  <c r="A6150" i="5"/>
  <c r="A6149" i="5"/>
  <c r="A6148" i="5"/>
  <c r="A6147" i="5"/>
  <c r="A6146" i="5"/>
  <c r="A6145" i="5"/>
  <c r="A6144" i="5"/>
  <c r="A6143" i="5"/>
  <c r="A6142" i="5"/>
  <c r="A6141" i="5"/>
  <c r="A6140" i="5"/>
  <c r="A6139" i="5"/>
  <c r="A6138" i="5"/>
  <c r="A6137" i="5"/>
  <c r="A6136" i="5"/>
  <c r="A6135" i="5"/>
  <c r="A6134" i="5"/>
  <c r="A6133" i="5"/>
  <c r="A6132" i="5"/>
  <c r="A6131" i="5"/>
  <c r="A6130" i="5"/>
  <c r="A6129" i="5"/>
  <c r="A6128" i="5"/>
  <c r="A6127" i="5"/>
  <c r="A6126" i="5"/>
  <c r="A6125" i="5"/>
  <c r="A6124" i="5"/>
  <c r="A6123" i="5"/>
  <c r="A6122" i="5"/>
  <c r="A6121" i="5"/>
  <c r="A6120" i="5"/>
  <c r="A6119" i="5"/>
  <c r="A6118" i="5"/>
  <c r="A6117" i="5"/>
  <c r="A6116" i="5"/>
  <c r="A6115" i="5"/>
  <c r="A6114" i="5"/>
  <c r="A6113" i="5"/>
  <c r="A6112" i="5"/>
  <c r="A6111" i="5"/>
  <c r="A6110" i="5"/>
  <c r="A6109" i="5"/>
  <c r="A6108" i="5"/>
  <c r="A6107" i="5"/>
  <c r="A6106" i="5"/>
  <c r="A6105" i="5"/>
  <c r="A6104" i="5"/>
  <c r="A6103" i="5"/>
  <c r="A6102" i="5"/>
  <c r="A6101" i="5"/>
  <c r="A6100" i="5"/>
  <c r="A6099" i="5"/>
  <c r="A6098" i="5"/>
  <c r="A6097" i="5"/>
  <c r="A6096" i="5"/>
  <c r="A6095" i="5"/>
  <c r="A6094" i="5"/>
  <c r="A6093" i="5"/>
  <c r="A6092" i="5"/>
  <c r="A6091" i="5"/>
  <c r="A6090" i="5"/>
  <c r="A6089" i="5"/>
  <c r="A6088" i="5"/>
  <c r="A6087" i="5"/>
  <c r="A6086" i="5"/>
  <c r="A6085" i="5"/>
  <c r="A6084" i="5"/>
  <c r="A6083" i="5"/>
  <c r="A6082" i="5"/>
  <c r="A6081" i="5"/>
  <c r="A6080" i="5"/>
  <c r="A6079" i="5"/>
  <c r="A6078" i="5"/>
  <c r="A6077" i="5"/>
  <c r="A6076" i="5"/>
  <c r="A6075" i="5"/>
  <c r="A6074" i="5"/>
  <c r="A6073" i="5"/>
  <c r="A6072" i="5"/>
  <c r="A6071" i="5"/>
  <c r="A6070" i="5"/>
  <c r="A6069" i="5"/>
  <c r="A6068" i="5"/>
  <c r="A6067" i="5"/>
  <c r="A6066" i="5"/>
  <c r="A6065" i="5"/>
  <c r="A6064" i="5"/>
  <c r="A6063" i="5"/>
  <c r="A6062" i="5"/>
  <c r="A6061" i="5"/>
  <c r="A6060" i="5"/>
  <c r="A6059" i="5"/>
  <c r="A6058" i="5"/>
  <c r="A6057" i="5"/>
  <c r="A6056" i="5"/>
  <c r="A6055" i="5"/>
  <c r="A6054" i="5"/>
  <c r="A6053" i="5"/>
  <c r="A6052" i="5"/>
  <c r="A6051" i="5"/>
  <c r="A6050" i="5"/>
  <c r="A6049" i="5"/>
  <c r="A6048" i="5"/>
  <c r="A6047" i="5"/>
  <c r="A6046" i="5"/>
  <c r="A6045" i="5"/>
  <c r="A6044" i="5"/>
  <c r="A6043" i="5"/>
  <c r="A6042" i="5"/>
  <c r="A6041" i="5"/>
  <c r="A6040" i="5"/>
  <c r="A6039" i="5"/>
  <c r="A6038" i="5"/>
  <c r="A6037" i="5"/>
  <c r="A6036" i="5"/>
  <c r="A6035" i="5"/>
  <c r="A6034" i="5"/>
  <c r="A6033" i="5"/>
  <c r="A6032" i="5"/>
  <c r="A6031" i="5"/>
  <c r="A6030" i="5"/>
  <c r="A6029" i="5"/>
  <c r="A6028" i="5"/>
  <c r="A6027" i="5"/>
  <c r="A6026" i="5"/>
  <c r="A6025" i="5"/>
  <c r="A6024" i="5"/>
  <c r="A6023" i="5"/>
  <c r="A6022" i="5"/>
  <c r="A6021" i="5"/>
  <c r="A6020" i="5"/>
  <c r="A6019" i="5"/>
  <c r="A6018" i="5"/>
  <c r="A6017" i="5"/>
  <c r="A6016" i="5"/>
  <c r="A6015" i="5"/>
  <c r="A6014" i="5"/>
  <c r="A6013" i="5"/>
  <c r="A6012" i="5"/>
  <c r="A6011" i="5"/>
  <c r="A6010" i="5"/>
  <c r="A6009" i="5"/>
  <c r="A6008" i="5"/>
  <c r="A6007" i="5"/>
  <c r="A6006" i="5"/>
  <c r="A6005" i="5"/>
  <c r="A6004" i="5"/>
  <c r="A6003" i="5"/>
  <c r="A6002" i="5"/>
  <c r="A6001" i="5"/>
  <c r="A6000" i="5"/>
  <c r="A5999" i="5"/>
  <c r="A5998" i="5"/>
  <c r="A5997" i="5"/>
  <c r="A5996" i="5"/>
  <c r="A5995" i="5"/>
  <c r="A5994" i="5"/>
  <c r="A5993" i="5"/>
  <c r="A5992" i="5"/>
  <c r="A5991" i="5"/>
  <c r="A5990" i="5"/>
  <c r="A5989" i="5"/>
  <c r="A5988" i="5"/>
  <c r="A5987" i="5"/>
  <c r="A5986" i="5"/>
  <c r="A5985" i="5"/>
  <c r="A5984" i="5"/>
  <c r="A5983" i="5"/>
  <c r="A5982" i="5"/>
  <c r="A5981" i="5"/>
  <c r="A5980" i="5"/>
  <c r="A5979" i="5"/>
  <c r="A5978" i="5"/>
  <c r="A5977" i="5"/>
  <c r="A5976" i="5"/>
  <c r="A5975" i="5"/>
  <c r="A5974" i="5"/>
  <c r="A5973" i="5"/>
  <c r="A5972" i="5"/>
  <c r="A5971" i="5"/>
  <c r="A5970" i="5"/>
  <c r="A5969" i="5"/>
  <c r="A5968" i="5"/>
  <c r="A5967" i="5"/>
  <c r="A5966" i="5"/>
  <c r="A5965" i="5"/>
  <c r="A5964" i="5"/>
  <c r="A5963" i="5"/>
  <c r="A5962" i="5"/>
  <c r="A5961" i="5"/>
  <c r="A5960" i="5"/>
  <c r="A5959" i="5"/>
  <c r="A5958" i="5"/>
  <c r="A5957" i="5"/>
  <c r="A5956" i="5"/>
  <c r="A5955" i="5"/>
  <c r="A5954" i="5"/>
  <c r="A5953" i="5"/>
  <c r="A5952" i="5"/>
  <c r="A5951" i="5"/>
  <c r="A5950" i="5"/>
  <c r="A5949" i="5"/>
  <c r="A5948" i="5"/>
  <c r="A5947" i="5"/>
  <c r="A5946" i="5"/>
  <c r="A5945" i="5"/>
  <c r="A5944" i="5"/>
  <c r="A5943" i="5"/>
  <c r="A5942" i="5"/>
  <c r="A5941" i="5"/>
  <c r="A5940" i="5"/>
  <c r="A5939" i="5"/>
  <c r="A5938" i="5"/>
  <c r="A5937" i="5"/>
  <c r="A5936" i="5"/>
  <c r="A5935" i="5"/>
  <c r="A5934" i="5"/>
  <c r="A5933" i="5"/>
  <c r="A5932" i="5"/>
  <c r="A5931" i="5"/>
  <c r="A5930" i="5"/>
  <c r="A5929" i="5"/>
  <c r="A5928" i="5"/>
  <c r="A5927" i="5"/>
  <c r="A5926" i="5"/>
  <c r="A5925" i="5"/>
  <c r="A5924" i="5"/>
  <c r="A5923" i="5"/>
  <c r="A5922" i="5"/>
  <c r="A5921" i="5"/>
  <c r="A5920" i="5"/>
  <c r="A5919" i="5"/>
  <c r="A5918" i="5"/>
  <c r="A5917" i="5"/>
  <c r="A5916" i="5"/>
  <c r="A5915" i="5"/>
  <c r="A5914" i="5"/>
  <c r="A5913" i="5"/>
  <c r="A5912" i="5"/>
  <c r="A5911" i="5"/>
  <c r="A5910" i="5"/>
  <c r="A5909" i="5"/>
  <c r="A5908" i="5"/>
  <c r="A5907" i="5"/>
  <c r="A5906" i="5"/>
  <c r="A5905" i="5"/>
  <c r="A5904" i="5"/>
  <c r="A5903" i="5"/>
  <c r="A5902" i="5"/>
  <c r="A5901" i="5"/>
  <c r="A5900" i="5"/>
  <c r="A5899" i="5"/>
  <c r="A5898" i="5"/>
  <c r="A5897" i="5"/>
  <c r="A5896" i="5"/>
  <c r="A5895" i="5"/>
  <c r="A5894" i="5"/>
  <c r="A5893" i="5"/>
  <c r="A5892" i="5"/>
  <c r="A5891" i="5"/>
  <c r="A5890" i="5"/>
  <c r="A5889" i="5"/>
  <c r="A5888" i="5"/>
  <c r="A5887" i="5"/>
  <c r="A5886" i="5"/>
  <c r="A5885" i="5"/>
  <c r="A5884" i="5"/>
  <c r="A5883" i="5"/>
  <c r="A5882" i="5"/>
  <c r="A5881" i="5"/>
  <c r="A5880" i="5"/>
  <c r="A5879" i="5"/>
  <c r="A5878" i="5"/>
  <c r="A5877" i="5"/>
  <c r="A5876" i="5"/>
  <c r="A5875" i="5"/>
  <c r="A5874" i="5"/>
  <c r="A5873" i="5"/>
  <c r="A5872" i="5"/>
  <c r="A5871" i="5"/>
  <c r="A5870" i="5"/>
  <c r="A5869" i="5"/>
  <c r="A5868" i="5"/>
  <c r="A5867" i="5"/>
  <c r="A5866" i="5"/>
  <c r="A5865" i="5"/>
  <c r="A5864" i="5"/>
  <c r="A5863" i="5"/>
  <c r="A5862" i="5"/>
  <c r="A5861" i="5"/>
  <c r="A5860" i="5"/>
  <c r="A5859" i="5"/>
  <c r="A5858" i="5"/>
  <c r="A5857" i="5"/>
  <c r="A5856" i="5"/>
  <c r="A5855" i="5"/>
  <c r="A5854" i="5"/>
  <c r="A5853" i="5"/>
  <c r="A5852" i="5"/>
  <c r="A5851" i="5"/>
  <c r="A5850" i="5"/>
  <c r="A5849" i="5"/>
  <c r="A5848" i="5"/>
  <c r="A5847" i="5"/>
  <c r="A5846" i="5"/>
  <c r="A5845" i="5"/>
  <c r="A5844" i="5"/>
  <c r="A5843" i="5"/>
  <c r="A5842" i="5"/>
  <c r="A5841" i="5"/>
  <c r="A5840" i="5"/>
  <c r="A5839" i="5"/>
  <c r="A5838" i="5"/>
  <c r="A5837" i="5"/>
  <c r="A5836" i="5"/>
  <c r="A5835" i="5"/>
  <c r="A5834" i="5"/>
  <c r="A5833" i="5"/>
  <c r="A5832" i="5"/>
  <c r="A5831" i="5"/>
  <c r="A5830" i="5"/>
  <c r="A5829" i="5"/>
  <c r="A5828" i="5"/>
  <c r="A5827" i="5"/>
  <c r="A5826" i="5"/>
  <c r="A5825" i="5"/>
  <c r="A5824" i="5"/>
  <c r="A5823" i="5"/>
  <c r="A5822" i="5"/>
  <c r="A5821" i="5"/>
  <c r="A5820" i="5"/>
  <c r="A5819" i="5"/>
  <c r="A5818" i="5"/>
  <c r="A5817" i="5"/>
  <c r="A5816" i="5"/>
  <c r="A5815" i="5"/>
  <c r="A5814" i="5"/>
  <c r="A5813" i="5"/>
  <c r="A5812" i="5"/>
  <c r="A5811" i="5"/>
  <c r="A5810" i="5"/>
  <c r="A5809" i="5"/>
  <c r="A5808" i="5"/>
  <c r="A5807" i="5"/>
  <c r="A5806" i="5"/>
  <c r="A5805" i="5"/>
  <c r="A5804" i="5"/>
  <c r="A5803" i="5"/>
  <c r="A5802" i="5"/>
  <c r="A5801" i="5"/>
  <c r="A5800" i="5"/>
  <c r="A5799" i="5"/>
  <c r="A5798" i="5"/>
  <c r="A5797" i="5"/>
  <c r="A5796" i="5"/>
  <c r="A5795" i="5"/>
  <c r="A5794" i="5"/>
  <c r="A5793" i="5"/>
  <c r="A5792" i="5"/>
  <c r="A5791" i="5"/>
  <c r="A5790" i="5"/>
  <c r="A5789" i="5"/>
  <c r="A5788" i="5"/>
  <c r="A5787" i="5"/>
  <c r="A5786" i="5"/>
  <c r="A5785" i="5"/>
  <c r="A5784" i="5"/>
  <c r="A5783" i="5"/>
  <c r="A5782" i="5"/>
  <c r="A5781" i="5"/>
  <c r="A5780" i="5"/>
  <c r="A5779" i="5"/>
  <c r="A5778" i="5"/>
  <c r="A5777" i="5"/>
  <c r="A5776" i="5"/>
  <c r="A5775" i="5"/>
  <c r="A5774" i="5"/>
  <c r="A5773" i="5"/>
  <c r="A5772" i="5"/>
  <c r="A5771" i="5"/>
  <c r="A5770" i="5"/>
  <c r="A5769" i="5"/>
  <c r="A5768" i="5"/>
  <c r="A5767" i="5"/>
  <c r="A5766" i="5"/>
  <c r="A5765" i="5"/>
  <c r="A5764" i="5"/>
  <c r="A5763" i="5"/>
  <c r="A5762" i="5"/>
  <c r="A5761" i="5"/>
  <c r="A5760" i="5"/>
  <c r="A5759" i="5"/>
  <c r="A5758" i="5"/>
  <c r="A5757" i="5"/>
  <c r="A5756" i="5"/>
  <c r="A5755" i="5"/>
  <c r="A5754" i="5"/>
  <c r="A5753" i="5"/>
  <c r="A5752" i="5"/>
  <c r="A5751" i="5"/>
  <c r="A5750" i="5"/>
  <c r="A5749" i="5"/>
  <c r="A5748" i="5"/>
  <c r="A5747" i="5"/>
  <c r="A5746" i="5"/>
  <c r="A5745" i="5"/>
  <c r="A5744" i="5"/>
  <c r="A5743" i="5"/>
  <c r="A5742" i="5"/>
  <c r="A5741" i="5"/>
  <c r="A5740" i="5"/>
  <c r="A5739" i="5"/>
  <c r="A5738" i="5"/>
  <c r="A5737" i="5"/>
  <c r="A5736" i="5"/>
  <c r="A5735" i="5"/>
  <c r="A5734" i="5"/>
  <c r="A5733" i="5"/>
  <c r="A5732" i="5"/>
  <c r="A5731" i="5"/>
  <c r="A5730" i="5"/>
  <c r="A5729" i="5"/>
  <c r="A5728" i="5"/>
  <c r="A5727" i="5"/>
  <c r="A5726" i="5"/>
  <c r="A5725" i="5"/>
  <c r="A5724" i="5"/>
  <c r="A5723" i="5"/>
  <c r="A5722" i="5"/>
  <c r="A5721" i="5"/>
  <c r="A5720" i="5"/>
  <c r="A5719" i="5"/>
  <c r="A5718" i="5"/>
  <c r="A5717" i="5"/>
  <c r="A5716" i="5"/>
  <c r="A5715" i="5"/>
  <c r="A5714" i="5"/>
  <c r="A5713" i="5"/>
  <c r="A5712" i="5"/>
  <c r="A5711" i="5"/>
  <c r="A5710" i="5"/>
  <c r="A5709" i="5"/>
  <c r="A5708" i="5"/>
  <c r="A5707" i="5"/>
  <c r="A5706" i="5"/>
  <c r="A5705" i="5"/>
  <c r="A5704" i="5"/>
  <c r="A5703" i="5"/>
  <c r="A5702" i="5"/>
  <c r="A5701" i="5"/>
  <c r="A5700" i="5"/>
  <c r="A5699" i="5"/>
  <c r="A5698" i="5"/>
  <c r="A5697" i="5"/>
  <c r="A5696" i="5"/>
  <c r="A5695" i="5"/>
  <c r="A5694" i="5"/>
  <c r="A5693" i="5"/>
  <c r="A5692" i="5"/>
  <c r="A5691" i="5"/>
  <c r="A5690" i="5"/>
  <c r="A5689" i="5"/>
  <c r="A5688" i="5"/>
  <c r="A5687" i="5"/>
  <c r="A5686" i="5"/>
  <c r="A5685" i="5"/>
  <c r="A5684" i="5"/>
  <c r="A5683" i="5"/>
  <c r="A5682" i="5"/>
  <c r="A5681" i="5"/>
  <c r="A5680" i="5"/>
  <c r="A5679" i="5"/>
  <c r="A5678" i="5"/>
  <c r="A5677" i="5"/>
  <c r="A5676" i="5"/>
  <c r="A5675" i="5"/>
  <c r="A5674" i="5"/>
  <c r="A5673" i="5"/>
  <c r="A5672" i="5"/>
  <c r="A5671" i="5"/>
  <c r="A5670" i="5"/>
  <c r="A5669" i="5"/>
  <c r="A5668" i="5"/>
  <c r="A5667" i="5"/>
  <c r="A5666" i="5"/>
  <c r="A5665" i="5"/>
  <c r="A5664" i="5"/>
  <c r="A5663" i="5"/>
  <c r="A5662" i="5"/>
  <c r="A5661" i="5"/>
  <c r="A5660" i="5"/>
  <c r="A5659" i="5"/>
  <c r="A5658" i="5"/>
  <c r="A5657" i="5"/>
  <c r="A5656" i="5"/>
  <c r="A5655" i="5"/>
  <c r="A5654" i="5"/>
  <c r="A5653" i="5"/>
  <c r="A5652" i="5"/>
  <c r="A5651" i="5"/>
  <c r="A5650" i="5"/>
  <c r="A5649" i="5"/>
  <c r="A5648" i="5"/>
  <c r="A5647" i="5"/>
  <c r="A5646" i="5"/>
  <c r="A5645" i="5"/>
  <c r="A5644" i="5"/>
  <c r="A5643" i="5"/>
  <c r="A5642" i="5"/>
  <c r="A5641" i="5"/>
  <c r="A5640" i="5"/>
  <c r="A5639" i="5"/>
  <c r="A5638" i="5"/>
  <c r="A5637" i="5"/>
  <c r="A5636" i="5"/>
  <c r="A5635" i="5"/>
  <c r="A5634" i="5"/>
  <c r="A5633" i="5"/>
  <c r="A5632" i="5"/>
  <c r="A5631" i="5"/>
  <c r="A5630" i="5"/>
  <c r="A5629" i="5"/>
  <c r="A5628" i="5"/>
  <c r="A5627" i="5"/>
  <c r="A5626" i="5"/>
  <c r="A5625" i="5"/>
  <c r="A5624" i="5"/>
  <c r="A5623" i="5"/>
  <c r="A5622" i="5"/>
  <c r="A5621" i="5"/>
  <c r="A5620" i="5"/>
  <c r="A5619" i="5"/>
  <c r="A5618" i="5"/>
  <c r="A5617" i="5"/>
  <c r="A5616" i="5"/>
  <c r="A5615" i="5"/>
  <c r="A5614" i="5"/>
  <c r="A5613" i="5"/>
  <c r="A5612" i="5"/>
  <c r="A5611" i="5"/>
  <c r="A5610" i="5"/>
  <c r="A5609" i="5"/>
  <c r="A5608" i="5"/>
  <c r="A5607" i="5"/>
  <c r="A5606" i="5"/>
  <c r="A5605" i="5"/>
  <c r="A5604" i="5"/>
  <c r="A5603" i="5"/>
  <c r="A5602" i="5"/>
  <c r="A5601" i="5"/>
  <c r="A5600" i="5"/>
  <c r="A5599" i="5"/>
  <c r="A5598" i="5"/>
  <c r="A5597" i="5"/>
  <c r="A5596" i="5"/>
  <c r="A5595" i="5"/>
  <c r="A5594" i="5"/>
  <c r="A5593" i="5"/>
  <c r="A5592" i="5"/>
  <c r="A5591" i="5"/>
  <c r="A5590" i="5"/>
  <c r="A5589" i="5"/>
  <c r="A5588" i="5"/>
  <c r="A5587" i="5"/>
  <c r="A5586" i="5"/>
  <c r="A5585" i="5"/>
  <c r="A5584" i="5"/>
  <c r="A5583" i="5"/>
  <c r="A5582" i="5"/>
  <c r="A5581" i="5"/>
  <c r="A5580" i="5"/>
  <c r="A5579" i="5"/>
  <c r="A5578" i="5"/>
  <c r="A5577" i="5"/>
  <c r="A5576" i="5"/>
  <c r="A5575" i="5"/>
  <c r="A5574" i="5"/>
  <c r="A5573" i="5"/>
  <c r="A5572" i="5"/>
  <c r="A5571" i="5"/>
  <c r="A5570" i="5"/>
  <c r="A5569" i="5"/>
  <c r="A5568" i="5"/>
  <c r="A5567" i="5"/>
  <c r="A5566" i="5"/>
  <c r="A5565" i="5"/>
  <c r="A5564" i="5"/>
  <c r="A5563" i="5"/>
  <c r="A5562" i="5"/>
  <c r="A5561" i="5"/>
  <c r="A5560" i="5"/>
  <c r="A5559" i="5"/>
  <c r="A5558" i="5"/>
  <c r="A5557" i="5"/>
  <c r="A5556" i="5"/>
  <c r="A5555" i="5"/>
  <c r="A5554" i="5"/>
  <c r="A5553" i="5"/>
  <c r="A5552" i="5"/>
  <c r="A5551" i="5"/>
  <c r="A5550" i="5"/>
  <c r="A5549" i="5"/>
  <c r="A5548" i="5"/>
  <c r="A5547" i="5"/>
  <c r="A5546" i="5"/>
  <c r="A5545" i="5"/>
  <c r="A5544" i="5"/>
  <c r="A5543" i="5"/>
  <c r="A5542" i="5"/>
  <c r="A5541" i="5"/>
  <c r="A5540" i="5"/>
  <c r="A5539" i="5"/>
  <c r="A5538" i="5"/>
  <c r="A5537" i="5"/>
  <c r="A5536" i="5"/>
  <c r="A5535" i="5"/>
  <c r="A5534" i="5"/>
  <c r="A5533" i="5"/>
  <c r="A5532" i="5"/>
  <c r="A5531" i="5"/>
  <c r="A5530" i="5"/>
  <c r="A5529" i="5"/>
  <c r="A5528" i="5"/>
  <c r="A5527" i="5"/>
  <c r="A5526" i="5"/>
  <c r="A5525" i="5"/>
  <c r="A5524" i="5"/>
  <c r="A5523" i="5"/>
  <c r="A5522" i="5"/>
  <c r="A5521" i="5"/>
  <c r="A5520" i="5"/>
  <c r="A5519" i="5"/>
  <c r="A5518" i="5"/>
  <c r="A5517" i="5"/>
  <c r="A5516" i="5"/>
  <c r="A5515" i="5"/>
  <c r="A5514" i="5"/>
  <c r="A5513" i="5"/>
  <c r="A5512" i="5"/>
  <c r="A5511" i="5"/>
  <c r="A5510" i="5"/>
  <c r="A5509" i="5"/>
  <c r="A5508" i="5"/>
  <c r="A5507" i="5"/>
  <c r="A5506" i="5"/>
  <c r="A5505" i="5"/>
  <c r="A5504" i="5"/>
  <c r="A5503" i="5"/>
  <c r="A5502" i="5"/>
  <c r="A5501" i="5"/>
  <c r="A5500" i="5"/>
  <c r="A5499" i="5"/>
  <c r="A5498" i="5"/>
  <c r="A5497" i="5"/>
  <c r="A5496" i="5"/>
  <c r="A5495" i="5"/>
  <c r="A5494" i="5"/>
  <c r="A5493" i="5"/>
  <c r="A5492" i="5"/>
  <c r="A5491" i="5"/>
  <c r="A5490" i="5"/>
  <c r="A5489" i="5"/>
  <c r="A5488" i="5"/>
  <c r="A5487" i="5"/>
  <c r="A5486" i="5"/>
  <c r="A5485" i="5"/>
  <c r="A5484" i="5"/>
  <c r="A5483" i="5"/>
  <c r="A5482" i="5"/>
  <c r="A5481" i="5"/>
  <c r="A5480" i="5"/>
  <c r="A5479" i="5"/>
  <c r="A5478" i="5"/>
  <c r="A5477" i="5"/>
  <c r="A5476" i="5"/>
  <c r="A5475" i="5"/>
  <c r="A5474" i="5"/>
  <c r="A5473" i="5"/>
  <c r="A5472" i="5"/>
  <c r="A5471" i="5"/>
  <c r="A5470" i="5"/>
  <c r="A5469" i="5"/>
  <c r="A5468" i="5"/>
  <c r="A5467" i="5"/>
  <c r="A5466" i="5"/>
  <c r="A5465" i="5"/>
  <c r="A5464" i="5"/>
  <c r="A5463" i="5"/>
  <c r="A5462" i="5"/>
  <c r="A5461" i="5"/>
  <c r="A5460" i="5"/>
  <c r="A5459" i="5"/>
  <c r="A5458" i="5"/>
  <c r="A5457" i="5"/>
  <c r="A5456" i="5"/>
  <c r="A5455" i="5"/>
  <c r="A5454" i="5"/>
  <c r="A5453" i="5"/>
  <c r="A5452" i="5"/>
  <c r="A5451" i="5"/>
  <c r="A5450" i="5"/>
  <c r="A5449" i="5"/>
  <c r="A5448" i="5"/>
  <c r="A5447" i="5"/>
  <c r="A5446" i="5"/>
  <c r="A5445" i="5"/>
  <c r="A5444" i="5"/>
  <c r="A5443" i="5"/>
  <c r="A5442" i="5"/>
  <c r="A5441" i="5"/>
  <c r="A5440" i="5"/>
  <c r="A5439" i="5"/>
  <c r="A5438" i="5"/>
  <c r="A5437" i="5"/>
  <c r="A5436" i="5"/>
  <c r="A5435" i="5"/>
  <c r="A5434" i="5"/>
  <c r="A5433" i="5"/>
  <c r="A5432" i="5"/>
  <c r="A5431" i="5"/>
  <c r="A5430" i="5"/>
  <c r="A5429" i="5"/>
  <c r="A5428" i="5"/>
  <c r="A5427" i="5"/>
  <c r="A5426" i="5"/>
  <c r="A5425" i="5"/>
  <c r="A5424" i="5"/>
  <c r="A5423" i="5"/>
  <c r="A5422" i="5"/>
  <c r="A5421" i="5"/>
  <c r="A5420" i="5"/>
  <c r="A5419" i="5"/>
  <c r="A5418" i="5"/>
  <c r="A5417" i="5"/>
  <c r="A5416" i="5"/>
  <c r="A5415" i="5"/>
  <c r="A5414" i="5"/>
  <c r="A5413" i="5"/>
  <c r="A5412" i="5"/>
  <c r="A5411" i="5"/>
  <c r="A5410" i="5"/>
  <c r="A5409" i="5"/>
  <c r="A5408" i="5"/>
  <c r="A5407" i="5"/>
  <c r="A5406" i="5"/>
  <c r="A5405" i="5"/>
  <c r="A5404" i="5"/>
  <c r="A5403" i="5"/>
  <c r="A5402" i="5"/>
  <c r="A5401" i="5"/>
  <c r="A5400" i="5"/>
  <c r="A5399" i="5"/>
  <c r="A5398" i="5"/>
  <c r="A5397" i="5"/>
  <c r="A5396" i="5"/>
  <c r="A5395" i="5"/>
  <c r="A5394" i="5"/>
  <c r="A5393" i="5"/>
  <c r="A5392" i="5"/>
  <c r="A5391" i="5"/>
  <c r="A5390" i="5"/>
  <c r="A5389" i="5"/>
  <c r="A5388" i="5"/>
  <c r="A5387" i="5"/>
  <c r="A5386" i="5"/>
  <c r="A5385" i="5"/>
  <c r="A5384" i="5"/>
  <c r="A5383" i="5"/>
  <c r="A5382" i="5"/>
  <c r="A5381" i="5"/>
  <c r="A5380" i="5"/>
  <c r="A5379" i="5"/>
  <c r="A5378" i="5"/>
  <c r="A5377" i="5"/>
  <c r="A5376" i="5"/>
  <c r="A5375" i="5"/>
  <c r="A5374" i="5"/>
  <c r="A5373" i="5"/>
  <c r="A5372" i="5"/>
  <c r="A5371" i="5"/>
  <c r="A5370" i="5"/>
  <c r="A5369" i="5"/>
  <c r="A5368" i="5"/>
  <c r="A5367" i="5"/>
  <c r="A5366" i="5"/>
  <c r="A5365" i="5"/>
  <c r="A5364" i="5"/>
  <c r="A5363" i="5"/>
  <c r="A5362" i="5"/>
  <c r="A5361" i="5"/>
  <c r="A5360" i="5"/>
  <c r="A5359" i="5"/>
  <c r="A5358" i="5"/>
  <c r="A5357" i="5"/>
  <c r="A5356" i="5"/>
  <c r="A5355" i="5"/>
  <c r="A5354" i="5"/>
  <c r="A5353" i="5"/>
  <c r="A5352" i="5"/>
  <c r="A5351" i="5"/>
  <c r="A5350" i="5"/>
  <c r="A5349" i="5"/>
  <c r="A5348" i="5"/>
  <c r="A5347" i="5"/>
  <c r="A5346" i="5"/>
  <c r="A5345" i="5"/>
  <c r="A5344" i="5"/>
  <c r="A5343" i="5"/>
  <c r="A5342" i="5"/>
  <c r="A5341" i="5"/>
  <c r="A5340" i="5"/>
  <c r="A5339" i="5"/>
  <c r="A5338" i="5"/>
  <c r="A5337" i="5"/>
  <c r="A5336" i="5"/>
  <c r="A5335" i="5"/>
  <c r="A5334" i="5"/>
  <c r="A5333" i="5"/>
  <c r="A5332" i="5"/>
  <c r="A5331" i="5"/>
  <c r="A5330" i="5"/>
  <c r="A5329" i="5"/>
  <c r="A5328" i="5"/>
  <c r="A5327" i="5"/>
  <c r="A5326" i="5"/>
  <c r="A5325" i="5"/>
  <c r="A5324" i="5"/>
  <c r="A5323" i="5"/>
  <c r="A5322" i="5"/>
  <c r="A5321" i="5"/>
  <c r="A5320" i="5"/>
  <c r="A5319" i="5"/>
  <c r="A5318" i="5"/>
  <c r="A5317" i="5"/>
  <c r="A5316" i="5"/>
  <c r="A5315" i="5"/>
  <c r="A5314" i="5"/>
  <c r="A5313" i="5"/>
  <c r="A5312" i="5"/>
  <c r="A5311" i="5"/>
  <c r="A5310" i="5"/>
  <c r="A5309" i="5"/>
  <c r="A5308" i="5"/>
  <c r="A5307" i="5"/>
  <c r="A5306" i="5"/>
  <c r="A5305" i="5"/>
  <c r="A5304" i="5"/>
  <c r="A5303" i="5"/>
  <c r="A5302" i="5"/>
  <c r="A5301" i="5"/>
  <c r="A5300" i="5"/>
  <c r="A5299" i="5"/>
  <c r="A5298" i="5"/>
  <c r="A5297" i="5"/>
  <c r="A5296" i="5"/>
  <c r="A5295" i="5"/>
  <c r="A5294" i="5"/>
  <c r="A5293" i="5"/>
  <c r="A5292" i="5"/>
  <c r="A5291" i="5"/>
  <c r="A5290" i="5"/>
  <c r="A5289" i="5"/>
  <c r="A5288" i="5"/>
  <c r="A5287" i="5"/>
  <c r="A5286" i="5"/>
  <c r="A5285" i="5"/>
  <c r="A5284" i="5"/>
  <c r="A5283" i="5"/>
  <c r="A5282" i="5"/>
  <c r="A5281" i="5"/>
  <c r="A5280" i="5"/>
  <c r="A5279" i="5"/>
  <c r="A5278" i="5"/>
  <c r="A5277" i="5"/>
  <c r="A5276" i="5"/>
  <c r="A5275" i="5"/>
  <c r="A5274" i="5"/>
  <c r="A5273" i="5"/>
  <c r="A5272" i="5"/>
  <c r="A5271" i="5"/>
  <c r="A5270" i="5"/>
  <c r="A5269" i="5"/>
  <c r="A5268" i="5"/>
  <c r="A5267" i="5"/>
  <c r="A5266" i="5"/>
  <c r="A5265" i="5"/>
  <c r="A5264" i="5"/>
  <c r="A5263" i="5"/>
  <c r="A5262" i="5"/>
  <c r="A5261" i="5"/>
  <c r="A5260" i="5"/>
  <c r="A5259" i="5"/>
  <c r="A5258" i="5"/>
  <c r="A5257" i="5"/>
  <c r="A5256" i="5"/>
  <c r="A5255" i="5"/>
  <c r="A5254" i="5"/>
  <c r="A5253" i="5"/>
  <c r="A5252" i="5"/>
  <c r="A5251" i="5"/>
  <c r="A5250" i="5"/>
  <c r="A5249" i="5"/>
  <c r="A5248" i="5"/>
  <c r="A5247" i="5"/>
  <c r="A5246" i="5"/>
  <c r="A5245" i="5"/>
  <c r="A5244" i="5"/>
  <c r="A5243" i="5"/>
  <c r="A5242" i="5"/>
  <c r="A5241" i="5"/>
  <c r="A5240" i="5"/>
  <c r="A5239" i="5"/>
  <c r="A5238" i="5"/>
  <c r="A5237" i="5"/>
  <c r="A5236" i="5"/>
  <c r="A5235" i="5"/>
  <c r="A5234" i="5"/>
  <c r="A5233" i="5"/>
  <c r="A5232" i="5"/>
  <c r="A5231" i="5"/>
  <c r="A5230" i="5"/>
  <c r="A5229" i="5"/>
  <c r="A5228" i="5"/>
  <c r="A5227" i="5"/>
  <c r="A5226" i="5"/>
  <c r="A5225" i="5"/>
  <c r="A5224" i="5"/>
  <c r="A5223" i="5"/>
  <c r="A5222" i="5"/>
  <c r="A5221" i="5"/>
  <c r="A5220" i="5"/>
  <c r="A5219" i="5"/>
  <c r="A5218" i="5"/>
  <c r="A5217" i="5"/>
  <c r="A5216" i="5"/>
  <c r="A5215" i="5"/>
  <c r="A5214" i="5"/>
  <c r="A5213" i="5"/>
  <c r="A5212" i="5"/>
  <c r="A5211" i="5"/>
  <c r="A5210" i="5"/>
  <c r="A5209" i="5"/>
  <c r="A5208" i="5"/>
  <c r="A5207" i="5"/>
  <c r="A5206" i="5"/>
  <c r="A5205" i="5"/>
  <c r="A5204" i="5"/>
  <c r="A5203" i="5"/>
  <c r="A5202" i="5"/>
  <c r="A5201" i="5"/>
  <c r="A5200" i="5"/>
  <c r="A5199" i="5"/>
  <c r="A5198" i="5"/>
  <c r="A5197" i="5"/>
  <c r="A5196" i="5"/>
  <c r="A5195" i="5"/>
  <c r="A5194" i="5"/>
  <c r="A5193" i="5"/>
  <c r="A5192" i="5"/>
  <c r="A5191" i="5"/>
  <c r="A5190" i="5"/>
  <c r="A5189" i="5"/>
  <c r="A5188" i="5"/>
  <c r="A5187" i="5"/>
  <c r="A5186" i="5"/>
  <c r="A5185" i="5"/>
  <c r="A5184" i="5"/>
  <c r="A5183" i="5"/>
  <c r="A5182" i="5"/>
  <c r="A5181" i="5"/>
  <c r="A5180" i="5"/>
  <c r="A5179" i="5"/>
  <c r="A5178" i="5"/>
  <c r="A5177" i="5"/>
  <c r="A5176" i="5"/>
  <c r="A5175" i="5"/>
  <c r="A5174" i="5"/>
  <c r="A5173" i="5"/>
  <c r="A5172" i="5"/>
  <c r="A5171" i="5"/>
  <c r="A5170" i="5"/>
  <c r="A5169" i="5"/>
  <c r="A5168" i="5"/>
  <c r="A5167" i="5"/>
  <c r="A5166" i="5"/>
  <c r="A5165" i="5"/>
  <c r="A5164" i="5"/>
  <c r="A5163" i="5"/>
  <c r="A5162" i="5"/>
  <c r="A5161" i="5"/>
  <c r="A5160" i="5"/>
  <c r="A5159" i="5"/>
  <c r="A5158" i="5"/>
  <c r="A5157" i="5"/>
  <c r="A5156" i="5"/>
  <c r="A5155" i="5"/>
  <c r="A5154" i="5"/>
  <c r="A5153" i="5"/>
  <c r="A5152" i="5"/>
  <c r="A5151" i="5"/>
  <c r="A5150" i="5"/>
  <c r="A5149" i="5"/>
  <c r="A5148" i="5"/>
  <c r="A5147" i="5"/>
  <c r="A5146" i="5"/>
  <c r="A5145" i="5"/>
  <c r="A5144" i="5"/>
  <c r="A5143" i="5"/>
  <c r="A5142" i="5"/>
  <c r="A5141" i="5"/>
  <c r="A5140" i="5"/>
  <c r="A5139" i="5"/>
  <c r="A5138" i="5"/>
  <c r="A5137" i="5"/>
  <c r="A5136" i="5"/>
  <c r="A5135" i="5"/>
  <c r="A5134" i="5"/>
  <c r="A5133" i="5"/>
  <c r="A5132" i="5"/>
  <c r="A5131" i="5"/>
  <c r="A5130" i="5"/>
  <c r="A5129" i="5"/>
  <c r="A5128" i="5"/>
  <c r="A5127" i="5"/>
  <c r="A5126" i="5"/>
  <c r="A5125" i="5"/>
  <c r="A5124" i="5"/>
  <c r="A5123" i="5"/>
  <c r="A5122" i="5"/>
  <c r="A5121" i="5"/>
  <c r="A5120" i="5"/>
  <c r="A5119" i="5"/>
  <c r="A5118" i="5"/>
  <c r="A5117" i="5"/>
  <c r="A5116" i="5"/>
  <c r="A5115" i="5"/>
  <c r="A5114" i="5"/>
  <c r="A5113" i="5"/>
  <c r="A5112" i="5"/>
  <c r="A5111" i="5"/>
  <c r="A5110" i="5"/>
  <c r="A5109" i="5"/>
  <c r="A5108" i="5"/>
  <c r="A5107" i="5"/>
  <c r="A5106" i="5"/>
  <c r="A5105" i="5"/>
  <c r="A5104" i="5"/>
  <c r="A5103" i="5"/>
  <c r="A5102" i="5"/>
  <c r="A5101" i="5"/>
  <c r="A5100" i="5"/>
  <c r="A5099" i="5"/>
  <c r="A5098" i="5"/>
  <c r="A5097" i="5"/>
  <c r="A5096" i="5"/>
  <c r="A5095" i="5"/>
  <c r="A5094" i="5"/>
  <c r="A5093" i="5"/>
  <c r="A5092" i="5"/>
  <c r="A5091" i="5"/>
  <c r="A5090" i="5"/>
  <c r="A5089" i="5"/>
  <c r="A5088" i="5"/>
  <c r="A5087" i="5"/>
  <c r="A5086" i="5"/>
  <c r="A5085" i="5"/>
  <c r="A5084" i="5"/>
  <c r="A5083" i="5"/>
  <c r="A5082" i="5"/>
  <c r="A5081" i="5"/>
  <c r="A5080" i="5"/>
  <c r="A5079" i="5"/>
  <c r="A5078" i="5"/>
  <c r="A5077" i="5"/>
  <c r="A5076" i="5"/>
  <c r="A5075" i="5"/>
  <c r="A5074" i="5"/>
  <c r="A5073" i="5"/>
  <c r="A5072" i="5"/>
  <c r="A5071" i="5"/>
  <c r="A5070" i="5"/>
  <c r="A5069" i="5"/>
  <c r="A5068" i="5"/>
  <c r="A5067" i="5"/>
  <c r="A5066" i="5"/>
  <c r="A5065" i="5"/>
  <c r="A5064" i="5"/>
  <c r="A5063" i="5"/>
  <c r="A5062" i="5"/>
  <c r="A5061" i="5"/>
  <c r="A5060" i="5"/>
  <c r="A5059" i="5"/>
  <c r="A5058" i="5"/>
  <c r="A5057" i="5"/>
  <c r="A5056" i="5"/>
  <c r="A5055" i="5"/>
  <c r="A5054" i="5"/>
  <c r="A5053" i="5"/>
  <c r="A5052" i="5"/>
  <c r="A5051" i="5"/>
  <c r="A5050" i="5"/>
  <c r="A5049" i="5"/>
  <c r="A5048" i="5"/>
  <c r="A5047" i="5"/>
  <c r="A5046" i="5"/>
  <c r="A5045" i="5"/>
  <c r="A5044" i="5"/>
  <c r="A5043" i="5"/>
  <c r="A5042" i="5"/>
  <c r="A5041" i="5"/>
  <c r="A5040" i="5"/>
  <c r="A5039" i="5"/>
  <c r="A5038" i="5"/>
  <c r="A5037" i="5"/>
  <c r="A5036" i="5"/>
  <c r="A5035" i="5"/>
  <c r="A5034" i="5"/>
  <c r="A5033" i="5"/>
  <c r="A5032" i="5"/>
  <c r="A5031" i="5"/>
  <c r="A5030" i="5"/>
  <c r="A5029" i="5"/>
  <c r="A5028" i="5"/>
  <c r="A5027" i="5"/>
  <c r="A5026" i="5"/>
  <c r="A5025" i="5"/>
  <c r="A5024" i="5"/>
  <c r="A5023" i="5"/>
  <c r="A5022" i="5"/>
  <c r="A5021" i="5"/>
  <c r="A5020" i="5"/>
  <c r="A5019" i="5"/>
  <c r="A5018" i="5"/>
  <c r="A5017" i="5"/>
  <c r="A5016" i="5"/>
  <c r="A5015" i="5"/>
  <c r="A5014" i="5"/>
  <c r="A5013" i="5"/>
  <c r="A5012" i="5"/>
  <c r="A5011" i="5"/>
  <c r="A5010" i="5"/>
  <c r="A5009" i="5"/>
  <c r="A5008" i="5"/>
  <c r="A5007" i="5"/>
  <c r="A5006" i="5"/>
  <c r="A5005" i="5"/>
  <c r="A5004" i="5"/>
  <c r="A5003" i="5"/>
  <c r="A5002" i="5"/>
  <c r="A5001" i="5"/>
  <c r="A5000" i="5"/>
  <c r="A4999" i="5"/>
  <c r="A4998" i="5"/>
  <c r="A4997" i="5"/>
  <c r="A4996" i="5"/>
  <c r="A4995" i="5"/>
  <c r="A4994" i="5"/>
  <c r="A4993" i="5"/>
  <c r="A4992" i="5"/>
  <c r="A4991" i="5"/>
  <c r="A4990" i="5"/>
  <c r="A4989" i="5"/>
  <c r="A4988" i="5"/>
  <c r="A4987" i="5"/>
  <c r="A4986" i="5"/>
  <c r="A4985" i="5"/>
  <c r="A4984" i="5"/>
  <c r="A4983" i="5"/>
  <c r="A4982" i="5"/>
  <c r="A4981" i="5"/>
  <c r="A4980" i="5"/>
  <c r="A4979" i="5"/>
  <c r="A4978" i="5"/>
  <c r="A4977" i="5"/>
  <c r="A4976" i="5"/>
  <c r="A4975" i="5"/>
  <c r="A4974" i="5"/>
  <c r="A4973" i="5"/>
  <c r="A4972" i="5"/>
  <c r="A4971" i="5"/>
  <c r="A4970" i="5"/>
  <c r="A4969" i="5"/>
  <c r="A4968" i="5"/>
  <c r="A4967" i="5"/>
  <c r="A4966" i="5"/>
  <c r="A4965" i="5"/>
  <c r="A4964" i="5"/>
  <c r="A4963" i="5"/>
  <c r="A4962" i="5"/>
  <c r="A4961" i="5"/>
  <c r="A4960" i="5"/>
  <c r="A4959" i="5"/>
  <c r="A4958" i="5"/>
  <c r="A4957" i="5"/>
  <c r="A4956" i="5"/>
  <c r="A4955" i="5"/>
  <c r="A4954" i="5"/>
  <c r="A4953" i="5"/>
  <c r="A4952" i="5"/>
  <c r="A4951" i="5"/>
  <c r="A4950" i="5"/>
  <c r="A4949" i="5"/>
  <c r="A4948" i="5"/>
  <c r="A4947" i="5"/>
  <c r="A4946" i="5"/>
  <c r="A4945" i="5"/>
  <c r="A4944" i="5"/>
  <c r="A4943" i="5"/>
  <c r="A4942" i="5"/>
  <c r="A4941" i="5"/>
  <c r="A4940" i="5"/>
  <c r="A4939" i="5"/>
  <c r="A4938" i="5"/>
  <c r="A4937" i="5"/>
  <c r="A4936" i="5"/>
  <c r="A4935" i="5"/>
  <c r="A4934" i="5"/>
  <c r="A4933" i="5"/>
  <c r="A4932" i="5"/>
  <c r="A4931" i="5"/>
  <c r="A4930" i="5"/>
  <c r="A4929" i="5"/>
  <c r="A4928" i="5"/>
  <c r="A4927" i="5"/>
  <c r="A4926" i="5"/>
  <c r="A4925" i="5"/>
  <c r="A4924" i="5"/>
  <c r="A4923" i="5"/>
  <c r="A4922" i="5"/>
  <c r="A4921" i="5"/>
  <c r="A4920" i="5"/>
  <c r="A4919" i="5"/>
  <c r="A4918" i="5"/>
  <c r="A4917" i="5"/>
  <c r="A4916" i="5"/>
  <c r="A4915" i="5"/>
  <c r="A4914" i="5"/>
  <c r="A4913" i="5"/>
  <c r="A4912" i="5"/>
  <c r="A4911" i="5"/>
  <c r="A4910" i="5"/>
  <c r="A4909" i="5"/>
  <c r="A4908" i="5"/>
  <c r="A4907" i="5"/>
  <c r="A4906" i="5"/>
  <c r="A4905" i="5"/>
  <c r="A4904" i="5"/>
  <c r="A4903" i="5"/>
  <c r="A4902" i="5"/>
  <c r="A4901" i="5"/>
  <c r="A4900" i="5"/>
  <c r="A4899" i="5"/>
  <c r="A4898" i="5"/>
  <c r="A4897" i="5"/>
  <c r="A4896" i="5"/>
  <c r="A4895" i="5"/>
  <c r="A4894" i="5"/>
  <c r="A4893" i="5"/>
  <c r="A4892" i="5"/>
  <c r="A4891" i="5"/>
  <c r="A4890" i="5"/>
  <c r="A4889" i="5"/>
  <c r="A4888" i="5"/>
  <c r="A4887" i="5"/>
  <c r="A4886" i="5"/>
  <c r="A4885" i="5"/>
  <c r="A4884" i="5"/>
  <c r="A4883" i="5"/>
  <c r="A4882" i="5"/>
  <c r="A4881" i="5"/>
  <c r="A4880" i="5"/>
  <c r="A4879" i="5"/>
  <c r="A4878" i="5"/>
  <c r="A4877" i="5"/>
  <c r="A4876" i="5"/>
  <c r="A4875" i="5"/>
  <c r="A4874" i="5"/>
  <c r="A4873" i="5"/>
  <c r="A4872" i="5"/>
  <c r="A4871" i="5"/>
  <c r="A4870" i="5"/>
  <c r="A4869" i="5"/>
  <c r="A4868" i="5"/>
  <c r="A4867" i="5"/>
  <c r="A4866" i="5"/>
  <c r="A4865" i="5"/>
  <c r="A4864" i="5"/>
  <c r="A4863" i="5"/>
  <c r="A4862" i="5"/>
  <c r="A4861" i="5"/>
  <c r="A4860" i="5"/>
  <c r="A4859" i="5"/>
  <c r="A4858" i="5"/>
  <c r="A4857" i="5"/>
  <c r="A4856" i="5"/>
  <c r="A4855" i="5"/>
  <c r="A4854" i="5"/>
  <c r="A4853" i="5"/>
  <c r="A4852" i="5"/>
  <c r="A4851" i="5"/>
  <c r="A4850" i="5"/>
  <c r="A4849" i="5"/>
  <c r="A4848" i="5"/>
  <c r="A4847" i="5"/>
  <c r="A4846" i="5"/>
  <c r="A4845" i="5"/>
  <c r="A4844" i="5"/>
  <c r="A4843" i="5"/>
  <c r="A4842" i="5"/>
  <c r="A4841" i="5"/>
  <c r="A4840" i="5"/>
  <c r="A4839" i="5"/>
  <c r="A4838" i="5"/>
  <c r="A4837" i="5"/>
  <c r="A4836" i="5"/>
  <c r="A4835" i="5"/>
  <c r="A4834" i="5"/>
  <c r="A4833" i="5"/>
  <c r="A4832" i="5"/>
  <c r="A4831" i="5"/>
  <c r="A4830" i="5"/>
  <c r="A4829" i="5"/>
  <c r="A4828" i="5"/>
  <c r="A4827" i="5"/>
  <c r="A4826" i="5"/>
  <c r="A4825" i="5"/>
  <c r="A4824" i="5"/>
  <c r="A4823" i="5"/>
  <c r="A4822" i="5"/>
  <c r="A4821" i="5"/>
  <c r="A4820" i="5"/>
  <c r="A4819" i="5"/>
  <c r="A4818" i="5"/>
  <c r="A4817" i="5"/>
  <c r="A4816" i="5"/>
  <c r="A4815" i="5"/>
  <c r="A4814" i="5"/>
  <c r="A4813" i="5"/>
  <c r="A4812" i="5"/>
  <c r="A4811" i="5"/>
  <c r="A4810" i="5"/>
  <c r="A4809" i="5"/>
  <c r="A4808" i="5"/>
  <c r="A4807" i="5"/>
  <c r="A4806" i="5"/>
  <c r="A4805" i="5"/>
  <c r="A4804" i="5"/>
  <c r="A4803" i="5"/>
  <c r="A4802" i="5"/>
  <c r="A4801" i="5"/>
  <c r="A4800" i="5"/>
  <c r="A4799" i="5"/>
  <c r="A4798" i="5"/>
  <c r="A4797" i="5"/>
  <c r="A4796" i="5"/>
  <c r="A4795" i="5"/>
  <c r="A4794" i="5"/>
  <c r="A4793" i="5"/>
  <c r="A4792" i="5"/>
  <c r="A4791" i="5"/>
  <c r="A4790" i="5"/>
  <c r="A4789" i="5"/>
  <c r="A4788" i="5"/>
  <c r="A4787" i="5"/>
  <c r="A4786" i="5"/>
  <c r="A4785" i="5"/>
  <c r="A4784" i="5"/>
  <c r="A4783" i="5"/>
  <c r="A4782" i="5"/>
  <c r="A4781" i="5"/>
  <c r="A4780" i="5"/>
  <c r="A4779" i="5"/>
  <c r="A4778" i="5"/>
  <c r="A4777" i="5"/>
  <c r="A4776" i="5"/>
  <c r="A4775" i="5"/>
  <c r="A4774" i="5"/>
  <c r="A4773" i="5"/>
  <c r="A4772" i="5"/>
  <c r="A4771" i="5"/>
  <c r="A4770" i="5"/>
  <c r="A4769" i="5"/>
  <c r="A4768" i="5"/>
  <c r="A4767" i="5"/>
  <c r="A4766" i="5"/>
  <c r="A4765" i="5"/>
  <c r="A4764" i="5"/>
  <c r="A4763" i="5"/>
  <c r="A4762" i="5"/>
  <c r="A4761" i="5"/>
  <c r="A4760" i="5"/>
  <c r="A4759" i="5"/>
  <c r="A4758" i="5"/>
  <c r="A4757" i="5"/>
  <c r="A4756" i="5"/>
  <c r="A4755" i="5"/>
  <c r="A4754" i="5"/>
  <c r="A4753" i="5"/>
  <c r="A4752" i="5"/>
  <c r="A4751" i="5"/>
  <c r="A4750" i="5"/>
  <c r="A4749" i="5"/>
  <c r="A4748" i="5"/>
  <c r="A4747" i="5"/>
  <c r="A4746" i="5"/>
  <c r="A4745" i="5"/>
  <c r="A4744" i="5"/>
  <c r="A4743" i="5"/>
  <c r="A4742" i="5"/>
  <c r="A4741" i="5"/>
  <c r="A4740" i="5"/>
  <c r="A4739" i="5"/>
  <c r="A4738" i="5"/>
  <c r="A4737" i="5"/>
  <c r="A4736" i="5"/>
  <c r="A4735" i="5"/>
  <c r="A4734" i="5"/>
  <c r="A4733" i="5"/>
  <c r="A4732" i="5"/>
  <c r="A4731" i="5"/>
  <c r="A4730" i="5"/>
  <c r="A4729" i="5"/>
  <c r="A4728" i="5"/>
  <c r="A4727" i="5"/>
  <c r="A4726" i="5"/>
  <c r="A4725" i="5"/>
  <c r="A4724" i="5"/>
  <c r="A4723" i="5"/>
  <c r="A4722" i="5"/>
  <c r="A4721" i="5"/>
  <c r="A4720" i="5"/>
  <c r="A4719" i="5"/>
  <c r="A4718" i="5"/>
  <c r="A4717" i="5"/>
  <c r="A4716" i="5"/>
  <c r="A4715" i="5"/>
  <c r="A4714" i="5"/>
  <c r="A4713" i="5"/>
  <c r="A4712" i="5"/>
  <c r="A4711" i="5"/>
  <c r="A4710" i="5"/>
  <c r="A4709" i="5"/>
  <c r="A4708" i="5"/>
  <c r="A4707" i="5"/>
  <c r="A4706" i="5"/>
  <c r="A4705" i="5"/>
  <c r="A4704" i="5"/>
  <c r="A4703" i="5"/>
  <c r="A4702" i="5"/>
  <c r="A4701" i="5"/>
  <c r="A4700" i="5"/>
  <c r="A4699" i="5"/>
  <c r="A4698" i="5"/>
  <c r="A4697" i="5"/>
  <c r="A4696" i="5"/>
  <c r="A4695" i="5"/>
  <c r="A4694" i="5"/>
  <c r="A4693" i="5"/>
  <c r="A4692" i="5"/>
  <c r="A4691" i="5"/>
  <c r="A4690" i="5"/>
  <c r="A4689" i="5"/>
  <c r="A4688" i="5"/>
  <c r="A4687" i="5"/>
  <c r="A4686" i="5"/>
  <c r="A4685" i="5"/>
  <c r="A4684" i="5"/>
  <c r="A4683" i="5"/>
  <c r="A4682" i="5"/>
  <c r="A4681" i="5"/>
  <c r="A4680" i="5"/>
  <c r="A4679" i="5"/>
  <c r="A4678" i="5"/>
  <c r="A4677" i="5"/>
  <c r="A4676" i="5"/>
  <c r="A4675" i="5"/>
  <c r="A4674" i="5"/>
  <c r="A4673" i="5"/>
  <c r="A4672" i="5"/>
  <c r="A4671" i="5"/>
  <c r="A4670" i="5"/>
  <c r="A4669" i="5"/>
  <c r="A4668" i="5"/>
  <c r="A4667" i="5"/>
  <c r="A4666" i="5"/>
  <c r="A4665" i="5"/>
  <c r="A4664" i="5"/>
  <c r="A4663" i="5"/>
  <c r="A4662" i="5"/>
  <c r="A4661" i="5"/>
  <c r="A4660" i="5"/>
  <c r="A4659" i="5"/>
  <c r="A4658" i="5"/>
  <c r="A4657" i="5"/>
  <c r="A4656" i="5"/>
  <c r="A4655" i="5"/>
  <c r="A4654" i="5"/>
  <c r="A4653" i="5"/>
  <c r="A4652" i="5"/>
  <c r="A4651" i="5"/>
  <c r="A4650" i="5"/>
  <c r="A4649" i="5"/>
  <c r="A4648" i="5"/>
  <c r="A4647" i="5"/>
  <c r="A4646" i="5"/>
  <c r="A4645" i="5"/>
  <c r="A4644" i="5"/>
  <c r="A4643" i="5"/>
  <c r="A4642" i="5"/>
  <c r="A4641" i="5"/>
  <c r="A4640" i="5"/>
  <c r="A4639" i="5"/>
  <c r="A4638" i="5"/>
  <c r="A4637" i="5"/>
  <c r="A4636" i="5"/>
  <c r="A4635" i="5"/>
  <c r="A4634" i="5"/>
  <c r="A4633" i="5"/>
  <c r="A4632" i="5"/>
  <c r="A4631" i="5"/>
  <c r="A4630" i="5"/>
  <c r="A4629" i="5"/>
  <c r="A4628" i="5"/>
  <c r="A4627" i="5"/>
  <c r="A4626" i="5"/>
  <c r="A4625" i="5"/>
  <c r="A4624" i="5"/>
  <c r="A4623" i="5"/>
  <c r="A4622" i="5"/>
  <c r="A4621" i="5"/>
  <c r="A4620" i="5"/>
  <c r="A4619" i="5"/>
  <c r="A4618" i="5"/>
  <c r="A4617" i="5"/>
  <c r="A4616" i="5"/>
  <c r="A4615" i="5"/>
  <c r="A4614" i="5"/>
  <c r="A4613" i="5"/>
  <c r="A4612" i="5"/>
  <c r="A4611" i="5"/>
  <c r="A4610" i="5"/>
  <c r="A4609" i="5"/>
  <c r="A4608" i="5"/>
  <c r="A4607" i="5"/>
  <c r="A4606" i="5"/>
  <c r="A4605" i="5"/>
  <c r="A4604" i="5"/>
  <c r="A4603" i="5"/>
  <c r="A4602" i="5"/>
  <c r="A4601" i="5"/>
  <c r="A4600" i="5"/>
  <c r="A4599" i="5"/>
  <c r="A4598" i="5"/>
  <c r="A4597" i="5"/>
  <c r="A4596" i="5"/>
  <c r="A4595" i="5"/>
  <c r="A4594" i="5"/>
  <c r="A4593" i="5"/>
  <c r="A4592" i="5"/>
  <c r="A4591" i="5"/>
  <c r="A4590" i="5"/>
  <c r="A4589" i="5"/>
  <c r="A4588" i="5"/>
  <c r="A4587" i="5"/>
  <c r="A4586" i="5"/>
  <c r="A4585" i="5"/>
  <c r="A4584" i="5"/>
  <c r="A4583" i="5"/>
  <c r="A4582" i="5"/>
  <c r="A4581" i="5"/>
  <c r="A4580" i="5"/>
  <c r="A4579" i="5"/>
  <c r="A4578" i="5"/>
  <c r="A4577" i="5"/>
  <c r="A4576" i="5"/>
  <c r="A4575" i="5"/>
  <c r="A4574" i="5"/>
  <c r="A4573" i="5"/>
  <c r="A4572" i="5"/>
  <c r="A4571" i="5"/>
  <c r="A4570" i="5"/>
  <c r="A4569" i="5"/>
  <c r="A4568" i="5"/>
  <c r="A4567" i="5"/>
  <c r="A4566" i="5"/>
  <c r="A4565" i="5"/>
  <c r="A4564" i="5"/>
  <c r="A4563" i="5"/>
  <c r="A4562" i="5"/>
  <c r="A4561" i="5"/>
  <c r="A4560" i="5"/>
  <c r="A4559" i="5"/>
  <c r="A4558" i="5"/>
  <c r="A4557" i="5"/>
  <c r="A4556" i="5"/>
  <c r="A4555" i="5"/>
  <c r="A4554" i="5"/>
  <c r="A4553" i="5"/>
  <c r="A4552" i="5"/>
  <c r="A4551" i="5"/>
  <c r="A4550" i="5"/>
  <c r="A4549" i="5"/>
  <c r="A4548" i="5"/>
  <c r="A4547" i="5"/>
  <c r="A4546" i="5"/>
  <c r="A4545" i="5"/>
  <c r="A4544" i="5"/>
  <c r="A4543" i="5"/>
  <c r="A4542" i="5"/>
  <c r="A4541" i="5"/>
  <c r="A4540" i="5"/>
  <c r="A4539" i="5"/>
  <c r="A4538" i="5"/>
  <c r="A4537" i="5"/>
  <c r="A4536" i="5"/>
  <c r="A4535" i="5"/>
  <c r="A4534" i="5"/>
  <c r="A4533" i="5"/>
  <c r="A4532" i="5"/>
  <c r="A4531" i="5"/>
  <c r="A4530" i="5"/>
  <c r="A4529" i="5"/>
  <c r="A4528" i="5"/>
  <c r="A4527" i="5"/>
  <c r="A4526" i="5"/>
  <c r="A4525" i="5"/>
  <c r="A4524" i="5"/>
  <c r="A4523" i="5"/>
  <c r="A4522" i="5"/>
  <c r="A4521" i="5"/>
  <c r="A4520" i="5"/>
  <c r="A4519" i="5"/>
  <c r="A4518" i="5"/>
  <c r="A4517" i="5"/>
  <c r="A4516" i="5"/>
  <c r="A4515" i="5"/>
  <c r="A4514" i="5"/>
  <c r="A4513" i="5"/>
  <c r="A4512" i="5"/>
  <c r="A4511" i="5"/>
  <c r="A4510" i="5"/>
  <c r="A4509" i="5"/>
  <c r="A4508" i="5"/>
  <c r="A4507" i="5"/>
  <c r="A4506" i="5"/>
  <c r="A4505" i="5"/>
  <c r="A4504" i="5"/>
  <c r="A4503" i="5"/>
  <c r="A4502" i="5"/>
  <c r="A4501" i="5"/>
  <c r="A4500" i="5"/>
  <c r="A4499" i="5"/>
  <c r="A4498" i="5"/>
  <c r="A4497" i="5"/>
  <c r="A4496" i="5"/>
  <c r="A4495" i="5"/>
  <c r="A4494" i="5"/>
  <c r="A4493" i="5"/>
  <c r="A4492" i="5"/>
  <c r="A4491" i="5"/>
  <c r="A4490" i="5"/>
  <c r="A4489" i="5"/>
  <c r="A4488" i="5"/>
  <c r="A4487" i="5"/>
  <c r="A4486" i="5"/>
  <c r="A4485" i="5"/>
  <c r="A4484" i="5"/>
  <c r="A4483" i="5"/>
  <c r="A4482" i="5"/>
  <c r="A4481" i="5"/>
  <c r="A4480" i="5"/>
  <c r="A4479" i="5"/>
  <c r="A4478" i="5"/>
  <c r="A4477" i="5"/>
  <c r="A4476" i="5"/>
  <c r="A4475" i="5"/>
  <c r="A4474" i="5"/>
  <c r="A4473" i="5"/>
  <c r="A4472" i="5"/>
  <c r="A4471" i="5"/>
  <c r="A4470" i="5"/>
  <c r="A4469" i="5"/>
  <c r="A4468" i="5"/>
  <c r="A4467" i="5"/>
  <c r="A4466" i="5"/>
  <c r="A4465" i="5"/>
  <c r="A4464" i="5"/>
  <c r="A4463" i="5"/>
  <c r="A4462" i="5"/>
  <c r="A4461" i="5"/>
  <c r="A4460" i="5"/>
  <c r="A4459" i="5"/>
  <c r="A4458" i="5"/>
  <c r="A4457" i="5"/>
  <c r="A4456" i="5"/>
  <c r="A4455" i="5"/>
  <c r="A4454" i="5"/>
  <c r="A4453" i="5"/>
  <c r="A4452" i="5"/>
  <c r="A4451" i="5"/>
  <c r="A4450" i="5"/>
  <c r="A4449" i="5"/>
  <c r="A4448" i="5"/>
  <c r="A4447" i="5"/>
  <c r="A4446" i="5"/>
  <c r="A4445" i="5"/>
  <c r="A4444" i="5"/>
  <c r="A4443" i="5"/>
  <c r="A4442" i="5"/>
  <c r="A4441" i="5"/>
  <c r="A4440" i="5"/>
  <c r="A4439" i="5"/>
  <c r="A4438" i="5"/>
  <c r="A4437" i="5"/>
  <c r="A4436" i="5"/>
  <c r="A4435" i="5"/>
  <c r="A4434" i="5"/>
  <c r="A4433" i="5"/>
  <c r="A4432" i="5"/>
  <c r="A4431" i="5"/>
  <c r="A4430" i="5"/>
  <c r="A4429" i="5"/>
  <c r="A4428" i="5"/>
  <c r="A4427" i="5"/>
  <c r="A4426" i="5"/>
  <c r="A4425" i="5"/>
  <c r="A4424" i="5"/>
  <c r="A4423" i="5"/>
  <c r="A4422" i="5"/>
  <c r="A4421" i="5"/>
  <c r="A4420" i="5"/>
  <c r="A4419" i="5"/>
  <c r="A4418" i="5"/>
  <c r="A4417" i="5"/>
  <c r="A4416" i="5"/>
  <c r="A4415" i="5"/>
  <c r="A4414" i="5"/>
  <c r="A4413" i="5"/>
  <c r="A4412" i="5"/>
  <c r="A4411" i="5"/>
  <c r="A4410" i="5"/>
  <c r="A4409" i="5"/>
  <c r="A4408" i="5"/>
  <c r="A4407" i="5"/>
  <c r="A4406" i="5"/>
  <c r="A4405" i="5"/>
  <c r="A4404" i="5"/>
  <c r="A4403" i="5"/>
  <c r="A4402" i="5"/>
  <c r="A4401" i="5"/>
  <c r="A4400" i="5"/>
  <c r="A4399" i="5"/>
  <c r="A4398" i="5"/>
  <c r="A4397" i="5"/>
  <c r="A4396" i="5"/>
  <c r="A4395" i="5"/>
  <c r="A4394" i="5"/>
  <c r="A4393" i="5"/>
  <c r="A4392" i="5"/>
  <c r="A4391" i="5"/>
  <c r="A4390" i="5"/>
  <c r="A4389" i="5"/>
  <c r="A4388" i="5"/>
  <c r="A4387" i="5"/>
  <c r="A4386" i="5"/>
  <c r="A4385" i="5"/>
  <c r="A4384" i="5"/>
  <c r="A4383" i="5"/>
  <c r="A4382" i="5"/>
  <c r="A4381" i="5"/>
  <c r="A4380" i="5"/>
  <c r="A4379" i="5"/>
  <c r="A4378" i="5"/>
  <c r="A4377" i="5"/>
  <c r="A4376" i="5"/>
  <c r="A4375" i="5"/>
  <c r="A4374" i="5"/>
  <c r="A4373" i="5"/>
  <c r="A4372" i="5"/>
  <c r="A4371" i="5"/>
  <c r="A4370" i="5"/>
  <c r="A4369" i="5"/>
  <c r="A4368" i="5"/>
  <c r="A4367" i="5"/>
  <c r="A4366" i="5"/>
  <c r="A4365" i="5"/>
  <c r="A4364" i="5"/>
  <c r="A4363" i="5"/>
  <c r="A4362" i="5"/>
  <c r="A4361" i="5"/>
  <c r="A4360" i="5"/>
  <c r="A4359" i="5"/>
  <c r="A4358" i="5"/>
  <c r="A4357" i="5"/>
  <c r="A4356" i="5"/>
  <c r="A4355" i="5"/>
  <c r="A4354" i="5"/>
  <c r="A4353" i="5"/>
  <c r="A4352" i="5"/>
  <c r="A4351" i="5"/>
  <c r="A4350" i="5"/>
  <c r="A4349" i="5"/>
  <c r="A4348" i="5"/>
  <c r="A4347" i="5"/>
  <c r="A4346" i="5"/>
  <c r="A4345" i="5"/>
  <c r="A4344" i="5"/>
  <c r="A4343" i="5"/>
  <c r="A4342" i="5"/>
  <c r="A4341" i="5"/>
  <c r="A4340" i="5"/>
  <c r="A4339" i="5"/>
  <c r="A4338" i="5"/>
  <c r="A4337" i="5"/>
  <c r="A4336" i="5"/>
  <c r="A4335" i="5"/>
  <c r="A4334" i="5"/>
  <c r="A4333" i="5"/>
  <c r="A4332" i="5"/>
  <c r="A4331" i="5"/>
  <c r="A4330" i="5"/>
  <c r="A4329" i="5"/>
  <c r="A4328" i="5"/>
  <c r="A4327" i="5"/>
  <c r="A4326" i="5"/>
  <c r="A4325" i="5"/>
  <c r="A4324" i="5"/>
  <c r="A4323" i="5"/>
  <c r="A4322" i="5"/>
  <c r="A4321" i="5"/>
  <c r="A4320" i="5"/>
  <c r="A4319" i="5"/>
  <c r="A4318" i="5"/>
  <c r="A4317" i="5"/>
  <c r="A4316" i="5"/>
  <c r="A4315" i="5"/>
  <c r="A4314" i="5"/>
  <c r="A4313" i="5"/>
  <c r="A4312" i="5"/>
  <c r="A4311" i="5"/>
  <c r="A4310" i="5"/>
  <c r="A4309" i="5"/>
  <c r="A4308" i="5"/>
  <c r="A4307" i="5"/>
  <c r="A4306" i="5"/>
  <c r="A4305" i="5"/>
  <c r="A4304" i="5"/>
  <c r="A4303" i="5"/>
  <c r="A4302" i="5"/>
  <c r="A4301" i="5"/>
  <c r="A4300" i="5"/>
  <c r="A4299" i="5"/>
  <c r="A4298" i="5"/>
  <c r="A4297" i="5"/>
  <c r="A4296" i="5"/>
  <c r="A4295" i="5"/>
  <c r="A4294" i="5"/>
  <c r="A4293" i="5"/>
  <c r="A4292" i="5"/>
  <c r="A4291" i="5"/>
  <c r="A4290" i="5"/>
  <c r="A4289" i="5"/>
  <c r="A4288" i="5"/>
  <c r="A4287" i="5"/>
  <c r="A4286" i="5"/>
  <c r="A4285" i="5"/>
  <c r="A4284" i="5"/>
  <c r="A4283" i="5"/>
  <c r="A4282" i="5"/>
  <c r="A4281" i="5"/>
  <c r="A4280" i="5"/>
  <c r="A4279" i="5"/>
  <c r="A4278" i="5"/>
  <c r="A4277" i="5"/>
  <c r="A4276" i="5"/>
  <c r="A4275" i="5"/>
  <c r="A4274" i="5"/>
  <c r="A4273" i="5"/>
  <c r="A4272" i="5"/>
  <c r="A4271" i="5"/>
  <c r="A4270" i="5"/>
  <c r="A4269" i="5"/>
  <c r="A4268" i="5"/>
  <c r="A4267" i="5"/>
  <c r="A4266" i="5"/>
  <c r="A4265" i="5"/>
  <c r="A4264" i="5"/>
  <c r="A4263" i="5"/>
  <c r="A4262" i="5"/>
  <c r="A4261" i="5"/>
  <c r="A4260" i="5"/>
  <c r="A4259" i="5"/>
  <c r="A4258" i="5"/>
  <c r="A4257" i="5"/>
  <c r="A4256" i="5"/>
  <c r="A4255" i="5"/>
  <c r="A4254" i="5"/>
  <c r="A4253" i="5"/>
  <c r="A4252" i="5"/>
  <c r="A4251" i="5"/>
  <c r="A4250" i="5"/>
  <c r="A4249" i="5"/>
  <c r="A4248" i="5"/>
  <c r="A4247" i="5"/>
  <c r="A4246" i="5"/>
  <c r="A4245" i="5"/>
  <c r="A4244" i="5"/>
  <c r="A4243" i="5"/>
  <c r="A4242" i="5"/>
  <c r="A4241" i="5"/>
  <c r="A4240" i="5"/>
  <c r="A4239" i="5"/>
  <c r="A4238" i="5"/>
  <c r="A4237" i="5"/>
  <c r="A4236" i="5"/>
  <c r="A4235" i="5"/>
  <c r="A4234" i="5"/>
  <c r="A4233" i="5"/>
  <c r="A4232" i="5"/>
  <c r="A4231" i="5"/>
  <c r="A4230" i="5"/>
  <c r="A4229" i="5"/>
  <c r="A4228" i="5"/>
  <c r="A4227" i="5"/>
  <c r="A4226" i="5"/>
  <c r="A4225" i="5"/>
  <c r="A4224" i="5"/>
  <c r="A4223" i="5"/>
  <c r="A4222" i="5"/>
  <c r="A4221" i="5"/>
  <c r="A4220" i="5"/>
  <c r="A4219" i="5"/>
  <c r="A4218" i="5"/>
  <c r="A4217" i="5"/>
  <c r="A4216" i="5"/>
  <c r="A4215" i="5"/>
  <c r="A4214" i="5"/>
  <c r="A4213" i="5"/>
  <c r="A4212" i="5"/>
  <c r="A4211" i="5"/>
  <c r="A4210" i="5"/>
  <c r="A4209" i="5"/>
  <c r="A4208" i="5"/>
  <c r="A4207" i="5"/>
  <c r="A4206" i="5"/>
  <c r="A4205" i="5"/>
  <c r="A4204" i="5"/>
  <c r="A4203" i="5"/>
  <c r="A4202" i="5"/>
  <c r="A4201" i="5"/>
  <c r="A4200" i="5"/>
  <c r="A4199" i="5"/>
  <c r="A4198" i="5"/>
  <c r="A4197" i="5"/>
  <c r="A4196" i="5"/>
  <c r="A4195" i="5"/>
  <c r="A4194" i="5"/>
  <c r="A4193" i="5"/>
  <c r="A4192" i="5"/>
  <c r="A4191" i="5"/>
  <c r="A4190" i="5"/>
  <c r="A4189" i="5"/>
  <c r="A4188" i="5"/>
  <c r="A4187" i="5"/>
  <c r="A4186" i="5"/>
  <c r="A4185" i="5"/>
  <c r="A4184" i="5"/>
  <c r="A4183" i="5"/>
  <c r="A4182" i="5"/>
  <c r="A4181" i="5"/>
  <c r="A4180" i="5"/>
  <c r="A4179" i="5"/>
  <c r="A4178" i="5"/>
  <c r="A4177" i="5"/>
  <c r="A4176" i="5"/>
  <c r="A4175" i="5"/>
  <c r="A4174" i="5"/>
  <c r="A4173" i="5"/>
  <c r="A4172" i="5"/>
  <c r="A4171" i="5"/>
  <c r="A4170" i="5"/>
  <c r="A4169" i="5"/>
  <c r="A4168" i="5"/>
  <c r="A4167" i="5"/>
  <c r="A4166" i="5"/>
  <c r="A4165" i="5"/>
  <c r="A4164" i="5"/>
  <c r="A4163" i="5"/>
  <c r="A4162" i="5"/>
  <c r="A4161" i="5"/>
  <c r="A4160" i="5"/>
  <c r="A4159" i="5"/>
  <c r="A4158" i="5"/>
  <c r="A4157" i="5"/>
  <c r="A4156" i="5"/>
  <c r="A4155" i="5"/>
  <c r="A4154" i="5"/>
  <c r="A4153" i="5"/>
  <c r="A4152" i="5"/>
  <c r="A4151" i="5"/>
  <c r="A4150" i="5"/>
  <c r="A4149" i="5"/>
  <c r="A4148" i="5"/>
  <c r="A4147" i="5"/>
  <c r="A4146" i="5"/>
  <c r="A4145" i="5"/>
  <c r="A4144" i="5"/>
  <c r="A4143" i="5"/>
  <c r="A4142" i="5"/>
  <c r="A4141" i="5"/>
  <c r="A4140" i="5"/>
  <c r="A4139" i="5"/>
  <c r="A4138" i="5"/>
  <c r="A4137" i="5"/>
  <c r="A4136" i="5"/>
  <c r="A4135" i="5"/>
  <c r="A4134" i="5"/>
  <c r="A4133" i="5"/>
  <c r="A4132" i="5"/>
  <c r="A4131" i="5"/>
  <c r="A4130" i="5"/>
  <c r="A4129" i="5"/>
  <c r="A4128" i="5"/>
  <c r="A4127" i="5"/>
  <c r="A4126" i="5"/>
  <c r="A4125" i="5"/>
  <c r="A4124" i="5"/>
  <c r="A4123" i="5"/>
  <c r="A4122" i="5"/>
  <c r="A4121" i="5"/>
  <c r="A4120" i="5"/>
  <c r="A4119" i="5"/>
  <c r="A4118" i="5"/>
  <c r="A4117" i="5"/>
  <c r="A4116" i="5"/>
  <c r="A4115" i="5"/>
  <c r="A4114" i="5"/>
  <c r="A4113" i="5"/>
  <c r="A4112" i="5"/>
  <c r="A4111" i="5"/>
  <c r="A4110" i="5"/>
  <c r="A4109" i="5"/>
  <c r="A4108" i="5"/>
  <c r="A4107" i="5"/>
  <c r="A4106" i="5"/>
  <c r="A4105" i="5"/>
  <c r="A4104" i="5"/>
  <c r="A4103" i="5"/>
  <c r="A4102" i="5"/>
  <c r="A4101" i="5"/>
  <c r="A4100" i="5"/>
  <c r="A4099" i="5"/>
  <c r="A4098" i="5"/>
  <c r="A4097" i="5"/>
  <c r="A4096" i="5"/>
  <c r="A4095" i="5"/>
  <c r="A4094" i="5"/>
  <c r="A4093" i="5"/>
  <c r="A4092" i="5"/>
  <c r="A4091" i="5"/>
  <c r="A4090" i="5"/>
  <c r="A4089" i="5"/>
  <c r="A4088" i="5"/>
  <c r="A4087" i="5"/>
  <c r="A4086" i="5"/>
  <c r="A4085" i="5"/>
  <c r="A4084" i="5"/>
  <c r="A4083" i="5"/>
  <c r="A4082" i="5"/>
  <c r="A4081" i="5"/>
  <c r="A4080" i="5"/>
  <c r="A4079" i="5"/>
  <c r="A4078" i="5"/>
  <c r="A4077" i="5"/>
  <c r="A4076" i="5"/>
  <c r="A4075" i="5"/>
  <c r="A4074" i="5"/>
  <c r="A4073" i="5"/>
  <c r="A4072" i="5"/>
  <c r="A4071" i="5"/>
  <c r="A4070" i="5"/>
  <c r="A4069" i="5"/>
  <c r="A4068" i="5"/>
  <c r="A4067" i="5"/>
  <c r="A4066" i="5"/>
  <c r="A4065" i="5"/>
  <c r="A4064" i="5"/>
  <c r="A4063" i="5"/>
  <c r="A4062" i="5"/>
  <c r="A4061" i="5"/>
  <c r="A4060" i="5"/>
  <c r="A4059" i="5"/>
  <c r="A4058" i="5"/>
  <c r="A4057" i="5"/>
  <c r="A4056" i="5"/>
  <c r="A4055" i="5"/>
  <c r="A4054" i="5"/>
  <c r="A4053" i="5"/>
  <c r="A4052" i="5"/>
  <c r="A4051" i="5"/>
  <c r="A4050" i="5"/>
  <c r="A4049" i="5"/>
  <c r="A4048" i="5"/>
  <c r="A4047" i="5"/>
  <c r="A4046" i="5"/>
  <c r="A4045" i="5"/>
  <c r="A4044" i="5"/>
  <c r="A4043" i="5"/>
  <c r="A4042" i="5"/>
  <c r="A4041" i="5"/>
  <c r="A4040" i="5"/>
  <c r="A4039" i="5"/>
  <c r="A4038" i="5"/>
  <c r="A4037" i="5"/>
  <c r="A4036" i="5"/>
  <c r="A4035" i="5"/>
  <c r="A4034" i="5"/>
  <c r="A4033" i="5"/>
  <c r="A4032" i="5"/>
  <c r="A4031" i="5"/>
  <c r="A4030" i="5"/>
  <c r="A4029" i="5"/>
  <c r="A4028" i="5"/>
  <c r="A4027" i="5"/>
  <c r="A4026" i="5"/>
  <c r="A4025" i="5"/>
  <c r="A4024" i="5"/>
  <c r="A4023" i="5"/>
  <c r="A4022" i="5"/>
  <c r="A4021" i="5"/>
  <c r="A4020" i="5"/>
  <c r="A4019" i="5"/>
  <c r="A4018" i="5"/>
  <c r="A4017" i="5"/>
  <c r="A4016" i="5"/>
  <c r="A4015" i="5"/>
  <c r="A4014" i="5"/>
  <c r="A4013" i="5"/>
  <c r="A4012" i="5"/>
  <c r="A4011" i="5"/>
  <c r="A4010" i="5"/>
  <c r="A4009" i="5"/>
  <c r="A4008" i="5"/>
  <c r="A4007" i="5"/>
  <c r="A4006" i="5"/>
  <c r="A4005" i="5"/>
  <c r="A4004" i="5"/>
  <c r="A4003" i="5"/>
  <c r="A4002" i="5"/>
  <c r="A4001" i="5"/>
  <c r="A4000" i="5"/>
  <c r="A3999" i="5"/>
  <c r="A3998" i="5"/>
  <c r="A3997" i="5"/>
  <c r="A3996" i="5"/>
  <c r="A3995" i="5"/>
  <c r="A3994" i="5"/>
  <c r="A3993" i="5"/>
  <c r="A3992" i="5"/>
  <c r="A3991" i="5"/>
  <c r="A3990" i="5"/>
  <c r="A3989" i="5"/>
  <c r="A3988" i="5"/>
  <c r="A3987" i="5"/>
  <c r="A3986" i="5"/>
  <c r="A3985" i="5"/>
  <c r="A3984" i="5"/>
  <c r="A3983" i="5"/>
  <c r="A3982" i="5"/>
  <c r="A3981" i="5"/>
  <c r="A3980" i="5"/>
  <c r="A3979" i="5"/>
  <c r="A3978" i="5"/>
  <c r="A3977" i="5"/>
  <c r="A3976" i="5"/>
  <c r="A3975" i="5"/>
  <c r="A3974" i="5"/>
  <c r="A3973" i="5"/>
  <c r="A3972" i="5"/>
  <c r="A3971" i="5"/>
  <c r="A3970" i="5"/>
  <c r="A3969" i="5"/>
  <c r="A3968" i="5"/>
  <c r="A3967" i="5"/>
  <c r="A3966" i="5"/>
  <c r="A3965" i="5"/>
  <c r="A3964" i="5"/>
  <c r="A3963" i="5"/>
  <c r="A3962" i="5"/>
  <c r="A3961" i="5"/>
  <c r="A3960" i="5"/>
  <c r="A3959" i="5"/>
  <c r="A3958" i="5"/>
  <c r="A3957" i="5"/>
  <c r="A3956" i="5"/>
  <c r="A3955" i="5"/>
  <c r="A3954" i="5"/>
  <c r="A3953" i="5"/>
  <c r="A3952" i="5"/>
  <c r="A3951" i="5"/>
  <c r="A3950" i="5"/>
  <c r="A3949" i="5"/>
  <c r="A3948" i="5"/>
  <c r="A3947" i="5"/>
  <c r="A3946" i="5"/>
  <c r="A3945" i="5"/>
  <c r="A3944" i="5"/>
  <c r="A3943" i="5"/>
  <c r="A3942" i="5"/>
  <c r="A3941" i="5"/>
  <c r="A3940" i="5"/>
  <c r="A3939" i="5"/>
  <c r="A3938" i="5"/>
  <c r="A3937" i="5"/>
  <c r="A3936" i="5"/>
  <c r="A3935" i="5"/>
  <c r="A3934" i="5"/>
  <c r="A3933" i="5"/>
  <c r="A3932" i="5"/>
  <c r="A3931" i="5"/>
  <c r="A3930" i="5"/>
  <c r="A3929" i="5"/>
  <c r="A3928" i="5"/>
  <c r="A3927" i="5"/>
  <c r="A3926" i="5"/>
  <c r="A3925" i="5"/>
  <c r="A3924" i="5"/>
  <c r="A3923" i="5"/>
  <c r="A3922" i="5"/>
  <c r="A3921" i="5"/>
  <c r="A3920" i="5"/>
  <c r="A3919" i="5"/>
  <c r="A3918" i="5"/>
  <c r="A3917" i="5"/>
  <c r="A3916" i="5"/>
  <c r="A3915" i="5"/>
  <c r="A3914" i="5"/>
  <c r="A3913" i="5"/>
  <c r="A3912" i="5"/>
  <c r="A3911" i="5"/>
  <c r="A3910" i="5"/>
  <c r="A3909" i="5"/>
  <c r="A3908" i="5"/>
  <c r="A3907" i="5"/>
  <c r="A3906" i="5"/>
  <c r="A3905" i="5"/>
  <c r="A3904" i="5"/>
  <c r="A3903" i="5"/>
  <c r="A3902" i="5"/>
  <c r="A3901" i="5"/>
  <c r="A3900" i="5"/>
  <c r="A3899" i="5"/>
  <c r="A3898" i="5"/>
  <c r="A3897" i="5"/>
  <c r="A3896" i="5"/>
  <c r="A3895" i="5"/>
  <c r="A3894" i="5"/>
  <c r="A3893" i="5"/>
  <c r="A3892" i="5"/>
  <c r="A3891" i="5"/>
  <c r="A3890" i="5"/>
  <c r="A3889" i="5"/>
  <c r="A3888" i="5"/>
  <c r="A3887" i="5"/>
  <c r="A3886" i="5"/>
  <c r="A3885" i="5"/>
  <c r="A3884" i="5"/>
  <c r="A3883" i="5"/>
  <c r="A3882" i="5"/>
  <c r="A3881" i="5"/>
  <c r="A3880" i="5"/>
  <c r="A3879" i="5"/>
  <c r="A3878" i="5"/>
  <c r="A3877" i="5"/>
  <c r="A3876" i="5"/>
  <c r="A3875" i="5"/>
  <c r="A3874" i="5"/>
  <c r="A3873" i="5"/>
  <c r="A3872" i="5"/>
  <c r="A3871" i="5"/>
  <c r="A3870" i="5"/>
  <c r="A3869" i="5"/>
  <c r="A3868" i="5"/>
  <c r="A3867" i="5"/>
  <c r="A3866" i="5"/>
  <c r="A3865" i="5"/>
  <c r="A3864" i="5"/>
  <c r="A3863" i="5"/>
  <c r="A3862" i="5"/>
  <c r="A3861" i="5"/>
  <c r="A3860" i="5"/>
  <c r="A3859" i="5"/>
  <c r="A3858" i="5"/>
  <c r="A3857" i="5"/>
  <c r="A3856" i="5"/>
  <c r="A3855" i="5"/>
  <c r="A3854" i="5"/>
  <c r="A3853" i="5"/>
  <c r="A3852" i="5"/>
  <c r="A3851" i="5"/>
  <c r="A3850" i="5"/>
  <c r="A3849" i="5"/>
  <c r="A3848" i="5"/>
  <c r="A3847" i="5"/>
  <c r="A3846" i="5"/>
  <c r="A3845" i="5"/>
  <c r="A3844" i="5"/>
  <c r="A3843" i="5"/>
  <c r="A3842" i="5"/>
  <c r="A3841" i="5"/>
  <c r="A3840" i="5"/>
  <c r="A3839" i="5"/>
  <c r="A3838" i="5"/>
  <c r="A3837" i="5"/>
  <c r="A3836" i="5"/>
  <c r="A3835" i="5"/>
  <c r="A3834" i="5"/>
  <c r="A3833" i="5"/>
  <c r="A3832" i="5"/>
  <c r="A3831" i="5"/>
  <c r="A3830" i="5"/>
  <c r="A3829" i="5"/>
  <c r="A3828" i="5"/>
  <c r="A3827" i="5"/>
  <c r="A3826" i="5"/>
  <c r="A3825" i="5"/>
  <c r="A3824" i="5"/>
  <c r="A3823" i="5"/>
  <c r="A3822" i="5"/>
  <c r="A3821" i="5"/>
  <c r="A3820" i="5"/>
  <c r="A3819" i="5"/>
  <c r="A3818" i="5"/>
  <c r="A3817" i="5"/>
  <c r="A3816" i="5"/>
  <c r="A3815" i="5"/>
  <c r="A3814" i="5"/>
  <c r="A3813" i="5"/>
  <c r="A3812" i="5"/>
  <c r="A3811" i="5"/>
  <c r="A3810" i="5"/>
  <c r="A3809" i="5"/>
  <c r="A3808" i="5"/>
  <c r="A3807" i="5"/>
  <c r="A3806" i="5"/>
  <c r="A3805" i="5"/>
  <c r="A3804" i="5"/>
  <c r="A3803" i="5"/>
  <c r="A3802" i="5"/>
  <c r="A3801" i="5"/>
  <c r="A3800" i="5"/>
  <c r="A3799" i="5"/>
  <c r="A3798" i="5"/>
  <c r="A3797" i="5"/>
  <c r="A3796" i="5"/>
  <c r="A3795" i="5"/>
  <c r="A3794" i="5"/>
  <c r="A3793" i="5"/>
  <c r="A3792" i="5"/>
  <c r="A3791" i="5"/>
  <c r="A3790" i="5"/>
  <c r="A3789" i="5"/>
  <c r="A3788" i="5"/>
  <c r="A3787" i="5"/>
  <c r="A3786" i="5"/>
  <c r="A3785" i="5"/>
  <c r="A3784" i="5"/>
  <c r="A3783" i="5"/>
  <c r="A3782" i="5"/>
  <c r="A3781" i="5"/>
  <c r="A3780" i="5"/>
  <c r="A3779" i="5"/>
  <c r="A3778" i="5"/>
  <c r="A3777" i="5"/>
  <c r="A3776" i="5"/>
  <c r="A3775" i="5"/>
  <c r="A3774" i="5"/>
  <c r="A3773" i="5"/>
  <c r="A3772" i="5"/>
  <c r="A3771" i="5"/>
  <c r="A3770" i="5"/>
  <c r="A3769" i="5"/>
  <c r="A3768" i="5"/>
  <c r="A3767" i="5"/>
  <c r="A3766" i="5"/>
  <c r="A3765" i="5"/>
  <c r="A3764" i="5"/>
  <c r="A3763" i="5"/>
  <c r="A3762" i="5"/>
  <c r="A3761" i="5"/>
  <c r="A3760" i="5"/>
  <c r="A3759" i="5"/>
  <c r="A3758" i="5"/>
  <c r="A3757" i="5"/>
  <c r="A3756" i="5"/>
  <c r="A3755" i="5"/>
  <c r="A3754" i="5"/>
  <c r="A3753" i="5"/>
  <c r="A3752" i="5"/>
  <c r="A3751" i="5"/>
  <c r="A3750" i="5"/>
  <c r="A3749" i="5"/>
  <c r="A3748" i="5"/>
  <c r="A3747" i="5"/>
  <c r="A3746" i="5"/>
  <c r="A3745" i="5"/>
  <c r="A3744" i="5"/>
  <c r="A3743" i="5"/>
  <c r="A3742" i="5"/>
  <c r="A3741" i="5"/>
  <c r="A3740" i="5"/>
  <c r="A3739" i="5"/>
  <c r="A3738" i="5"/>
  <c r="A3737" i="5"/>
  <c r="A3736" i="5"/>
  <c r="A3735" i="5"/>
  <c r="A3734" i="5"/>
  <c r="A3733" i="5"/>
  <c r="A3732" i="5"/>
  <c r="A3731" i="5"/>
  <c r="A3730" i="5"/>
  <c r="A3729" i="5"/>
  <c r="A3728" i="5"/>
  <c r="A3727" i="5"/>
  <c r="A3726" i="5"/>
  <c r="A3725" i="5"/>
  <c r="A3724" i="5"/>
  <c r="A3723" i="5"/>
  <c r="A3722" i="5"/>
  <c r="A3721" i="5"/>
  <c r="A3720" i="5"/>
  <c r="A3719" i="5"/>
  <c r="A3718" i="5"/>
  <c r="A3717" i="5"/>
  <c r="A3716" i="5"/>
  <c r="A3715" i="5"/>
  <c r="A3714" i="5"/>
  <c r="A3713" i="5"/>
  <c r="A3712" i="5"/>
  <c r="A3711" i="5"/>
  <c r="A3710" i="5"/>
  <c r="A3709" i="5"/>
  <c r="A3708" i="5"/>
  <c r="A3707" i="5"/>
  <c r="A3706" i="5"/>
  <c r="A3705" i="5"/>
  <c r="A3704" i="5"/>
  <c r="A3703" i="5"/>
  <c r="A3702" i="5"/>
  <c r="A3701" i="5"/>
  <c r="A3700" i="5"/>
  <c r="A3699" i="5"/>
  <c r="A3698" i="5"/>
  <c r="A3697" i="5"/>
  <c r="A3696" i="5"/>
  <c r="A3695" i="5"/>
  <c r="A3694" i="5"/>
  <c r="A3693" i="5"/>
  <c r="A3692" i="5"/>
  <c r="A3691" i="5"/>
  <c r="A3690" i="5"/>
  <c r="A3689" i="5"/>
  <c r="A3688" i="5"/>
  <c r="A3687" i="5"/>
  <c r="A3686" i="5"/>
  <c r="A3685" i="5"/>
  <c r="A3684" i="5"/>
  <c r="A3683" i="5"/>
  <c r="A3682" i="5"/>
  <c r="A3681" i="5"/>
  <c r="A3680" i="5"/>
  <c r="A3679" i="5"/>
  <c r="A3678" i="5"/>
  <c r="A3677" i="5"/>
  <c r="A3676" i="5"/>
  <c r="A3675" i="5"/>
  <c r="A3674" i="5"/>
  <c r="A3673" i="5"/>
  <c r="A3672" i="5"/>
  <c r="A3671" i="5"/>
  <c r="A3670" i="5"/>
  <c r="A3669" i="5"/>
  <c r="A3668" i="5"/>
  <c r="A3667" i="5"/>
  <c r="A3666" i="5"/>
  <c r="A3665" i="5"/>
  <c r="A3664" i="5"/>
  <c r="A3663" i="5"/>
  <c r="A3662" i="5"/>
  <c r="A3661" i="5"/>
  <c r="A3660" i="5"/>
  <c r="A3659" i="5"/>
  <c r="A3658" i="5"/>
  <c r="A3657" i="5"/>
  <c r="A3656" i="5"/>
  <c r="A3655" i="5"/>
  <c r="A3654" i="5"/>
  <c r="A3653" i="5"/>
  <c r="A3652" i="5"/>
  <c r="A3651" i="5"/>
  <c r="A3650" i="5"/>
  <c r="A3649" i="5"/>
  <c r="A3648" i="5"/>
  <c r="A3647" i="5"/>
  <c r="A3646" i="5"/>
  <c r="A3645" i="5"/>
  <c r="A3644" i="5"/>
  <c r="A3643" i="5"/>
  <c r="A3642" i="5"/>
  <c r="A3641" i="5"/>
  <c r="A3640" i="5"/>
  <c r="A3639" i="5"/>
  <c r="A3638" i="5"/>
  <c r="A3637" i="5"/>
  <c r="A3636" i="5"/>
  <c r="A3635" i="5"/>
  <c r="A3634" i="5"/>
  <c r="A3633" i="5"/>
  <c r="A3632" i="5"/>
  <c r="A3631" i="5"/>
  <c r="A3630" i="5"/>
  <c r="A3629" i="5"/>
  <c r="A3628" i="5"/>
  <c r="A3627" i="5"/>
  <c r="A3626" i="5"/>
  <c r="A3625" i="5"/>
  <c r="A3624" i="5"/>
  <c r="A3623" i="5"/>
  <c r="A3622" i="5"/>
  <c r="A3621" i="5"/>
  <c r="A3620" i="5"/>
  <c r="A3619" i="5"/>
  <c r="A3618" i="5"/>
  <c r="A3617" i="5"/>
  <c r="A3616" i="5"/>
  <c r="A3615" i="5"/>
  <c r="A3614" i="5"/>
  <c r="A3613" i="5"/>
  <c r="A3612" i="5"/>
  <c r="A3611" i="5"/>
  <c r="A3610" i="5"/>
  <c r="A3609" i="5"/>
  <c r="A3608" i="5"/>
  <c r="A3607" i="5"/>
  <c r="A3606" i="5"/>
  <c r="A3605" i="5"/>
  <c r="A3604" i="5"/>
  <c r="A3603" i="5"/>
  <c r="A3602" i="5"/>
  <c r="A3601" i="5"/>
  <c r="A3600" i="5"/>
  <c r="A3599" i="5"/>
  <c r="A3598" i="5"/>
  <c r="A3597" i="5"/>
  <c r="A3596" i="5"/>
  <c r="A3595" i="5"/>
  <c r="A3594" i="5"/>
  <c r="A3593" i="5"/>
  <c r="A3592" i="5"/>
  <c r="A3591" i="5"/>
  <c r="A3590" i="5"/>
  <c r="A3589" i="5"/>
  <c r="A3588" i="5"/>
  <c r="A3587" i="5"/>
  <c r="A3586" i="5"/>
  <c r="A3585" i="5"/>
  <c r="A3584" i="5"/>
  <c r="A3583" i="5"/>
  <c r="A3582" i="5"/>
  <c r="A3581" i="5"/>
  <c r="A3580" i="5"/>
  <c r="A3579" i="5"/>
  <c r="A3578" i="5"/>
  <c r="A3577" i="5"/>
  <c r="A3576" i="5"/>
  <c r="A3575" i="5"/>
  <c r="A3574" i="5"/>
  <c r="A3573" i="5"/>
  <c r="A3572" i="5"/>
  <c r="A3571" i="5"/>
  <c r="A3570" i="5"/>
  <c r="A3569" i="5"/>
  <c r="A3568" i="5"/>
  <c r="A3567" i="5"/>
  <c r="A3566" i="5"/>
  <c r="A3565" i="5"/>
  <c r="A3564" i="5"/>
  <c r="A3563" i="5"/>
  <c r="A3562" i="5"/>
  <c r="A3561" i="5"/>
  <c r="A3560" i="5"/>
  <c r="A3559" i="5"/>
  <c r="A3558" i="5"/>
  <c r="A3557" i="5"/>
  <c r="A3556" i="5"/>
  <c r="A3555" i="5"/>
  <c r="A3554" i="5"/>
  <c r="A3553" i="5"/>
  <c r="A3552" i="5"/>
  <c r="A3551" i="5"/>
  <c r="A3550" i="5"/>
  <c r="A3549" i="5"/>
  <c r="A3548" i="5"/>
  <c r="A3547" i="5"/>
  <c r="A3546" i="5"/>
  <c r="A3545" i="5"/>
  <c r="A3544" i="5"/>
  <c r="A3543" i="5"/>
  <c r="A3542" i="5"/>
  <c r="A3541" i="5"/>
  <c r="A3540" i="5"/>
  <c r="A3539" i="5"/>
  <c r="A3538" i="5"/>
  <c r="A3537" i="5"/>
  <c r="A3536" i="5"/>
  <c r="A3535" i="5"/>
  <c r="A3534" i="5"/>
  <c r="A3533" i="5"/>
  <c r="A3532" i="5"/>
  <c r="A3531" i="5"/>
  <c r="A3530" i="5"/>
  <c r="A3529" i="5"/>
  <c r="A3528" i="5"/>
  <c r="A3527" i="5"/>
  <c r="A3526" i="5"/>
  <c r="A3525" i="5"/>
  <c r="A3524" i="5"/>
  <c r="A3523" i="5"/>
  <c r="A3522" i="5"/>
  <c r="A3521" i="5"/>
  <c r="A3520" i="5"/>
  <c r="A3519" i="5"/>
  <c r="A3518" i="5"/>
  <c r="A3517" i="5"/>
  <c r="A3516" i="5"/>
  <c r="A3515" i="5"/>
  <c r="A3514" i="5"/>
  <c r="A3513" i="5"/>
  <c r="A3512" i="5"/>
  <c r="A3511" i="5"/>
  <c r="A3510" i="5"/>
  <c r="A3509" i="5"/>
  <c r="A3508" i="5"/>
  <c r="A3507" i="5"/>
  <c r="A3506" i="5"/>
  <c r="A3505" i="5"/>
  <c r="A3504" i="5"/>
  <c r="A3503" i="5"/>
  <c r="A3502" i="5"/>
  <c r="A3501" i="5"/>
  <c r="A3500" i="5"/>
  <c r="A3499" i="5"/>
  <c r="A3498" i="5"/>
  <c r="A3497" i="5"/>
  <c r="A3496" i="5"/>
  <c r="A3495" i="5"/>
  <c r="A3494" i="5"/>
  <c r="A3493" i="5"/>
  <c r="A3492" i="5"/>
  <c r="A3491" i="5"/>
  <c r="A3490" i="5"/>
  <c r="A3489" i="5"/>
  <c r="A3488" i="5"/>
  <c r="A3487" i="5"/>
  <c r="A3486" i="5"/>
  <c r="A3485" i="5"/>
  <c r="A3484" i="5"/>
  <c r="A3483" i="5"/>
  <c r="A3482" i="5"/>
  <c r="A3481" i="5"/>
  <c r="A3480" i="5"/>
  <c r="A3479" i="5"/>
  <c r="A3478" i="5"/>
  <c r="A3477" i="5"/>
  <c r="A3476" i="5"/>
  <c r="A3475" i="5"/>
  <c r="A3474" i="5"/>
  <c r="A3473" i="5"/>
  <c r="A3472" i="5"/>
  <c r="A3471" i="5"/>
  <c r="A3470" i="5"/>
  <c r="A3469" i="5"/>
  <c r="A3468" i="5"/>
  <c r="A3467" i="5"/>
  <c r="A3466" i="5"/>
  <c r="A3465" i="5"/>
  <c r="A3464" i="5"/>
  <c r="A3463" i="5"/>
  <c r="A3462" i="5"/>
  <c r="A3461" i="5"/>
  <c r="A3460" i="5"/>
  <c r="A3459" i="5"/>
  <c r="A3458" i="5"/>
  <c r="A3457" i="5"/>
  <c r="A3456" i="5"/>
  <c r="A3455" i="5"/>
  <c r="A3454" i="5"/>
  <c r="A3453" i="5"/>
  <c r="A3452" i="5"/>
  <c r="A3451" i="5"/>
  <c r="A3450" i="5"/>
  <c r="A3449" i="5"/>
  <c r="A3448" i="5"/>
  <c r="A3447" i="5"/>
  <c r="A3446" i="5"/>
  <c r="A3445" i="5"/>
  <c r="A3444" i="5"/>
  <c r="A3443" i="5"/>
  <c r="A3442" i="5"/>
  <c r="A3441" i="5"/>
  <c r="A3440" i="5"/>
  <c r="A3439" i="5"/>
  <c r="A3438" i="5"/>
  <c r="A3437" i="5"/>
  <c r="A3436" i="5"/>
  <c r="A3435" i="5"/>
  <c r="A3434" i="5"/>
  <c r="A3433" i="5"/>
  <c r="A3432" i="5"/>
  <c r="A3431" i="5"/>
  <c r="A3430" i="5"/>
  <c r="A3429" i="5"/>
  <c r="A3428" i="5"/>
  <c r="A3427" i="5"/>
  <c r="A3426" i="5"/>
  <c r="A3425" i="5"/>
  <c r="A3424" i="5"/>
  <c r="A3423" i="5"/>
  <c r="A3422" i="5"/>
  <c r="A3421" i="5"/>
  <c r="A3420" i="5"/>
  <c r="A3419" i="5"/>
  <c r="A3418" i="5"/>
  <c r="A3417" i="5"/>
  <c r="A3416" i="5"/>
  <c r="A3415" i="5"/>
  <c r="A3414" i="5"/>
  <c r="A3413" i="5"/>
  <c r="A3412" i="5"/>
  <c r="A3411" i="5"/>
  <c r="A3410" i="5"/>
  <c r="A3409" i="5"/>
  <c r="A3408" i="5"/>
  <c r="A3407" i="5"/>
  <c r="A3406" i="5"/>
  <c r="A3405" i="5"/>
  <c r="A3404" i="5"/>
  <c r="A3403" i="5"/>
  <c r="A3402" i="5"/>
  <c r="A3401" i="5"/>
  <c r="A3400" i="5"/>
  <c r="A3399" i="5"/>
  <c r="A3398" i="5"/>
  <c r="A3397" i="5"/>
  <c r="A3396" i="5"/>
  <c r="A3395" i="5"/>
  <c r="A3394" i="5"/>
  <c r="A3393" i="5"/>
  <c r="A3392" i="5"/>
  <c r="A3391" i="5"/>
  <c r="A3390" i="5"/>
  <c r="A3389" i="5"/>
  <c r="A3388" i="5"/>
  <c r="A3387" i="5"/>
  <c r="A3386" i="5"/>
  <c r="A3385" i="5"/>
  <c r="A3384" i="5"/>
  <c r="A3383" i="5"/>
  <c r="A3382" i="5"/>
  <c r="A3381" i="5"/>
  <c r="A3380" i="5"/>
  <c r="A3379" i="5"/>
  <c r="A3378" i="5"/>
  <c r="A3377" i="5"/>
  <c r="A3376" i="5"/>
  <c r="A3375" i="5"/>
  <c r="A3374" i="5"/>
  <c r="A3373" i="5"/>
  <c r="A3372" i="5"/>
  <c r="A3371" i="5"/>
  <c r="A3370" i="5"/>
  <c r="A3369" i="5"/>
  <c r="A3368" i="5"/>
  <c r="A3367" i="5"/>
  <c r="A3366" i="5"/>
  <c r="A3365" i="5"/>
  <c r="A3364" i="5"/>
  <c r="A3363" i="5"/>
  <c r="A3362" i="5"/>
  <c r="A3361" i="5"/>
  <c r="A3360" i="5"/>
  <c r="A3359" i="5"/>
  <c r="A3358" i="5"/>
  <c r="A3357" i="5"/>
  <c r="A3356" i="5"/>
  <c r="A3355" i="5"/>
  <c r="A3354" i="5"/>
  <c r="A3353" i="5"/>
  <c r="A3352" i="5"/>
  <c r="A3351" i="5"/>
  <c r="A3350" i="5"/>
  <c r="A3349" i="5"/>
  <c r="A3348" i="5"/>
  <c r="A3347" i="5"/>
  <c r="A3346" i="5"/>
  <c r="A3345" i="5"/>
  <c r="A3344" i="5"/>
  <c r="A3343" i="5"/>
  <c r="A3342" i="5"/>
  <c r="A3341" i="5"/>
  <c r="A3340" i="5"/>
  <c r="A3339" i="5"/>
  <c r="A3338" i="5"/>
  <c r="A3337" i="5"/>
  <c r="A3336" i="5"/>
  <c r="A3335" i="5"/>
  <c r="A3334" i="5"/>
  <c r="A3333" i="5"/>
  <c r="A3332" i="5"/>
  <c r="A3331" i="5"/>
  <c r="A3330" i="5"/>
  <c r="A3329" i="5"/>
  <c r="A3328" i="5"/>
  <c r="A3327" i="5"/>
  <c r="A3326" i="5"/>
  <c r="A3325" i="5"/>
  <c r="A3324" i="5"/>
  <c r="A3323" i="5"/>
  <c r="A3322" i="5"/>
  <c r="A3321" i="5"/>
  <c r="A3320" i="5"/>
  <c r="A3319" i="5"/>
  <c r="A3318" i="5"/>
  <c r="A3317" i="5"/>
  <c r="A3316" i="5"/>
  <c r="A3315" i="5"/>
  <c r="A3314" i="5"/>
  <c r="A3313" i="5"/>
  <c r="A3312" i="5"/>
  <c r="A3311" i="5"/>
  <c r="A3310" i="5"/>
  <c r="A3309" i="5"/>
  <c r="A3308" i="5"/>
  <c r="A3307" i="5"/>
  <c r="A3306" i="5"/>
  <c r="A3305" i="5"/>
  <c r="A3304" i="5"/>
  <c r="A3303" i="5"/>
  <c r="A3302" i="5"/>
  <c r="A3301" i="5"/>
  <c r="A3300" i="5"/>
  <c r="A3299" i="5"/>
  <c r="A3298" i="5"/>
  <c r="A3297" i="5"/>
  <c r="A3296" i="5"/>
  <c r="A3295" i="5"/>
  <c r="A3294" i="5"/>
  <c r="A3293" i="5"/>
  <c r="A3292" i="5"/>
  <c r="A3291" i="5"/>
  <c r="A3290" i="5"/>
  <c r="A3289" i="5"/>
  <c r="A3288" i="5"/>
  <c r="A3287" i="5"/>
  <c r="A3286" i="5"/>
  <c r="A3285" i="5"/>
  <c r="A3284" i="5"/>
  <c r="A3283" i="5"/>
  <c r="A3282" i="5"/>
  <c r="A3281" i="5"/>
  <c r="A3280" i="5"/>
  <c r="A3279" i="5"/>
  <c r="A3278" i="5"/>
  <c r="A3277" i="5"/>
  <c r="A3276" i="5"/>
  <c r="A3275" i="5"/>
  <c r="A3274" i="5"/>
  <c r="A3273" i="5"/>
  <c r="A3272" i="5"/>
  <c r="A3271" i="5"/>
  <c r="A3270" i="5"/>
  <c r="A3269" i="5"/>
  <c r="A3268" i="5"/>
  <c r="A3267" i="5"/>
  <c r="A3266" i="5"/>
  <c r="A3265" i="5"/>
  <c r="A3264" i="5"/>
  <c r="A3263" i="5"/>
  <c r="A3262" i="5"/>
  <c r="A3261" i="5"/>
  <c r="A3260" i="5"/>
  <c r="A3259" i="5"/>
  <c r="A3258" i="5"/>
  <c r="A3257" i="5"/>
  <c r="A3256" i="5"/>
  <c r="A3255" i="5"/>
  <c r="A3254" i="5"/>
  <c r="A3253" i="5"/>
  <c r="A3252" i="5"/>
  <c r="A3251" i="5"/>
  <c r="A3250" i="5"/>
  <c r="A3249" i="5"/>
  <c r="A3248" i="5"/>
  <c r="A3247" i="5"/>
  <c r="A3246" i="5"/>
  <c r="A3245" i="5"/>
  <c r="A3244" i="5"/>
  <c r="A3243" i="5"/>
  <c r="A3242" i="5"/>
  <c r="A3241" i="5"/>
  <c r="A3240" i="5"/>
  <c r="A3239" i="5"/>
  <c r="A3238" i="5"/>
  <c r="A3237" i="5"/>
  <c r="A3236" i="5"/>
  <c r="A3235" i="5"/>
  <c r="A3234" i="5"/>
  <c r="A3233" i="5"/>
  <c r="A3232" i="5"/>
  <c r="A3231" i="5"/>
  <c r="A3230" i="5"/>
  <c r="A3229" i="5"/>
  <c r="A3228" i="5"/>
  <c r="A3227" i="5"/>
  <c r="A3226" i="5"/>
  <c r="A3225" i="5"/>
  <c r="A3224" i="5"/>
  <c r="A3223" i="5"/>
  <c r="A3222" i="5"/>
  <c r="A3221" i="5"/>
  <c r="A3220" i="5"/>
  <c r="A3219" i="5"/>
  <c r="A3218" i="5"/>
  <c r="A3217" i="5"/>
  <c r="A3216" i="5"/>
  <c r="A3215" i="5"/>
  <c r="A3214" i="5"/>
  <c r="A3213" i="5"/>
  <c r="A3212" i="5"/>
  <c r="A3211" i="5"/>
  <c r="A3210" i="5"/>
  <c r="A3209" i="5"/>
  <c r="A3208" i="5"/>
  <c r="A3207" i="5"/>
  <c r="A3206" i="5"/>
  <c r="A3205" i="5"/>
  <c r="A3204" i="5"/>
  <c r="A3203" i="5"/>
  <c r="A3202" i="5"/>
  <c r="A3201" i="5"/>
  <c r="A3200" i="5"/>
  <c r="A3199" i="5"/>
  <c r="A3198" i="5"/>
  <c r="A3197" i="5"/>
  <c r="A3196" i="5"/>
  <c r="A3195" i="5"/>
  <c r="A3194" i="5"/>
  <c r="A3193" i="5"/>
  <c r="A3192" i="5"/>
  <c r="A3191" i="5"/>
  <c r="A3190" i="5"/>
  <c r="A3189" i="5"/>
  <c r="A3188" i="5"/>
  <c r="A3187" i="5"/>
  <c r="A3186" i="5"/>
  <c r="A3185" i="5"/>
  <c r="A3184" i="5"/>
  <c r="A3183" i="5"/>
  <c r="A3182" i="5"/>
  <c r="A3181" i="5"/>
  <c r="A3180" i="5"/>
  <c r="A3179" i="5"/>
  <c r="A3178" i="5"/>
  <c r="A3177" i="5"/>
  <c r="A3176" i="5"/>
  <c r="A3175" i="5"/>
  <c r="A3174" i="5"/>
  <c r="A3173" i="5"/>
  <c r="A3172" i="5"/>
  <c r="A3171" i="5"/>
  <c r="A3170" i="5"/>
  <c r="A3169" i="5"/>
  <c r="A3168" i="5"/>
  <c r="A3167" i="5"/>
  <c r="A3166" i="5"/>
  <c r="A3165" i="5"/>
  <c r="A3164" i="5"/>
  <c r="A3163" i="5"/>
  <c r="A3162" i="5"/>
  <c r="A3161" i="5"/>
  <c r="A3160" i="5"/>
  <c r="A3159" i="5"/>
  <c r="A3158" i="5"/>
  <c r="A3157" i="5"/>
  <c r="A3156" i="5"/>
  <c r="A3155" i="5"/>
  <c r="A3154" i="5"/>
  <c r="A3153" i="5"/>
  <c r="A3152" i="5"/>
  <c r="A3151" i="5"/>
  <c r="A3150" i="5"/>
  <c r="A3149" i="5"/>
  <c r="A3148" i="5"/>
  <c r="A3147" i="5"/>
  <c r="A3146" i="5"/>
  <c r="A3145" i="5"/>
  <c r="A3144" i="5"/>
  <c r="A3143" i="5"/>
  <c r="A3142" i="5"/>
  <c r="A3141" i="5"/>
  <c r="A3140" i="5"/>
  <c r="A3139" i="5"/>
  <c r="A3138" i="5"/>
  <c r="A3137" i="5"/>
  <c r="A3136" i="5"/>
  <c r="A3135" i="5"/>
  <c r="A3134" i="5"/>
  <c r="A3133" i="5"/>
  <c r="A3132" i="5"/>
  <c r="A3131" i="5"/>
  <c r="A3130" i="5"/>
  <c r="A3129" i="5"/>
  <c r="A3128" i="5"/>
  <c r="A3127" i="5"/>
  <c r="A3126" i="5"/>
  <c r="A3125" i="5"/>
  <c r="A3124" i="5"/>
  <c r="A3123" i="5"/>
  <c r="A3122" i="5"/>
  <c r="A3121" i="5"/>
  <c r="A3120" i="5"/>
  <c r="A3119" i="5"/>
  <c r="A3118" i="5"/>
  <c r="A3117" i="5"/>
  <c r="A3116" i="5"/>
  <c r="A3115" i="5"/>
  <c r="A3114" i="5"/>
  <c r="A3113" i="5"/>
  <c r="A3112" i="5"/>
  <c r="A3111" i="5"/>
  <c r="A3110" i="5"/>
  <c r="A3109" i="5"/>
  <c r="A3108" i="5"/>
  <c r="A3107" i="5"/>
  <c r="A3106" i="5"/>
  <c r="A3105" i="5"/>
  <c r="A3104" i="5"/>
  <c r="A3103" i="5"/>
  <c r="A3102" i="5"/>
  <c r="A3101" i="5"/>
  <c r="A3100" i="5"/>
  <c r="A3099" i="5"/>
  <c r="A3098" i="5"/>
  <c r="A3097" i="5"/>
  <c r="A3096" i="5"/>
  <c r="A3095" i="5"/>
  <c r="A3094" i="5"/>
  <c r="A3093" i="5"/>
  <c r="A3092" i="5"/>
  <c r="A3091" i="5"/>
  <c r="A3090" i="5"/>
  <c r="A3089" i="5"/>
  <c r="A3088" i="5"/>
  <c r="A3087" i="5"/>
  <c r="A3086" i="5"/>
  <c r="A3085" i="5"/>
  <c r="A3084" i="5"/>
  <c r="A3083" i="5"/>
  <c r="A3082" i="5"/>
  <c r="A3081" i="5"/>
  <c r="A3080" i="5"/>
  <c r="A3079" i="5"/>
  <c r="A3078" i="5"/>
  <c r="A3077" i="5"/>
  <c r="A3076" i="5"/>
  <c r="A3075" i="5"/>
  <c r="A3074" i="5"/>
  <c r="A3073" i="5"/>
  <c r="A3072" i="5"/>
  <c r="A3071" i="5"/>
  <c r="A3070" i="5"/>
  <c r="A3069" i="5"/>
  <c r="A3068" i="5"/>
  <c r="A3067" i="5"/>
  <c r="A3066" i="5"/>
  <c r="A3065" i="5"/>
  <c r="A3064" i="5"/>
  <c r="A3063" i="5"/>
  <c r="A3062" i="5"/>
  <c r="A3061" i="5"/>
  <c r="A3060" i="5"/>
  <c r="A3059" i="5"/>
  <c r="A3058" i="5"/>
  <c r="A3057" i="5"/>
  <c r="A3056" i="5"/>
  <c r="A3055" i="5"/>
  <c r="A3054" i="5"/>
  <c r="A3053" i="5"/>
  <c r="A3052" i="5"/>
  <c r="A3051" i="5"/>
  <c r="A3050" i="5"/>
  <c r="A3049" i="5"/>
  <c r="A3048" i="5"/>
  <c r="A3047" i="5"/>
  <c r="A3046" i="5"/>
  <c r="A3045" i="5"/>
  <c r="A3044" i="5"/>
  <c r="A3043" i="5"/>
  <c r="A3042" i="5"/>
  <c r="A3041" i="5"/>
  <c r="A3040" i="5"/>
  <c r="A3039" i="5"/>
  <c r="A3038" i="5"/>
  <c r="A3037" i="5"/>
  <c r="A3036" i="5"/>
  <c r="A3035" i="5"/>
  <c r="A3034" i="5"/>
  <c r="A3033" i="5"/>
  <c r="A3032" i="5"/>
  <c r="A3031" i="5"/>
  <c r="A3030" i="5"/>
  <c r="A3029" i="5"/>
  <c r="A3028" i="5"/>
  <c r="A3027" i="5"/>
  <c r="A3026" i="5"/>
  <c r="A3025" i="5"/>
  <c r="A3024" i="5"/>
  <c r="A3023" i="5"/>
  <c r="A3022" i="5"/>
  <c r="A3021" i="5"/>
  <c r="A3020" i="5"/>
  <c r="A3019" i="5"/>
  <c r="A3018" i="5"/>
  <c r="A3017" i="5"/>
  <c r="A3016" i="5"/>
  <c r="A3015" i="5"/>
  <c r="A3014" i="5"/>
  <c r="A3013" i="5"/>
  <c r="A3012" i="5"/>
  <c r="A3011" i="5"/>
  <c r="A3010" i="5"/>
  <c r="A3009" i="5"/>
  <c r="A3008" i="5"/>
  <c r="A3007" i="5"/>
  <c r="A3006" i="5"/>
  <c r="A3005" i="5"/>
  <c r="A3004" i="5"/>
  <c r="A3003" i="5"/>
  <c r="A3002" i="5"/>
  <c r="A3001" i="5"/>
  <c r="A3000" i="5"/>
  <c r="A2999" i="5"/>
  <c r="A2998" i="5"/>
  <c r="A2997" i="5"/>
  <c r="A2996" i="5"/>
  <c r="A2995" i="5"/>
  <c r="A2994" i="5"/>
  <c r="A2993" i="5"/>
  <c r="A2992" i="5"/>
  <c r="A2991" i="5"/>
  <c r="A2990" i="5"/>
  <c r="A2989" i="5"/>
  <c r="A2988" i="5"/>
  <c r="A2987" i="5"/>
  <c r="A2986" i="5"/>
  <c r="A2985" i="5"/>
  <c r="A2984" i="5"/>
  <c r="A2983" i="5"/>
  <c r="A2982" i="5"/>
  <c r="A2981" i="5"/>
  <c r="A2980" i="5"/>
  <c r="A2979" i="5"/>
  <c r="A2978" i="5"/>
  <c r="A2977" i="5"/>
  <c r="A2976" i="5"/>
  <c r="A2975" i="5"/>
  <c r="A2974" i="5"/>
  <c r="A2973" i="5"/>
  <c r="A2972" i="5"/>
  <c r="A2971" i="5"/>
  <c r="A2970" i="5"/>
  <c r="A2969" i="5"/>
  <c r="A2968" i="5"/>
  <c r="A2967" i="5"/>
  <c r="A2966" i="5"/>
  <c r="A2965" i="5"/>
  <c r="A2964" i="5"/>
  <c r="A2963" i="5"/>
  <c r="A2962" i="5"/>
  <c r="A2961" i="5"/>
  <c r="A2960" i="5"/>
  <c r="A2959" i="5"/>
  <c r="A2958" i="5"/>
  <c r="A2957" i="5"/>
  <c r="A2956" i="5"/>
  <c r="A2955" i="5"/>
  <c r="A2954" i="5"/>
  <c r="A2953" i="5"/>
  <c r="A2952" i="5"/>
  <c r="A2951" i="5"/>
  <c r="A2950" i="5"/>
  <c r="A2949" i="5"/>
  <c r="A2948" i="5"/>
  <c r="A2947" i="5"/>
  <c r="A2946" i="5"/>
  <c r="A2945" i="5"/>
  <c r="A2944" i="5"/>
  <c r="A2943" i="5"/>
  <c r="A2942" i="5"/>
  <c r="A2941" i="5"/>
  <c r="A2940" i="5"/>
  <c r="A2939" i="5"/>
  <c r="A2938" i="5"/>
  <c r="A2937" i="5"/>
  <c r="A2936" i="5"/>
  <c r="A2935" i="5"/>
  <c r="A2934" i="5"/>
  <c r="A2933" i="5"/>
  <c r="A2932" i="5"/>
  <c r="A2931" i="5"/>
  <c r="A2930" i="5"/>
  <c r="A2929" i="5"/>
  <c r="A2928" i="5"/>
  <c r="A2927" i="5"/>
  <c r="A2926" i="5"/>
  <c r="A2925" i="5"/>
  <c r="A2924" i="5"/>
  <c r="A2923" i="5"/>
  <c r="A2922" i="5"/>
  <c r="A2921" i="5"/>
  <c r="A2920" i="5"/>
  <c r="A2919" i="5"/>
  <c r="A2918" i="5"/>
  <c r="A2917" i="5"/>
  <c r="A2916" i="5"/>
  <c r="A2915" i="5"/>
  <c r="A2914" i="5"/>
  <c r="A2913" i="5"/>
  <c r="A2912" i="5"/>
  <c r="A2911" i="5"/>
  <c r="A2910" i="5"/>
  <c r="A2909" i="5"/>
  <c r="A2908" i="5"/>
  <c r="A2907" i="5"/>
  <c r="A2906" i="5"/>
  <c r="A2905" i="5"/>
  <c r="A2904" i="5"/>
  <c r="A2903" i="5"/>
  <c r="A2902" i="5"/>
  <c r="A2901" i="5"/>
  <c r="A2900" i="5"/>
  <c r="A2899" i="5"/>
  <c r="A2898" i="5"/>
  <c r="A2897" i="5"/>
  <c r="A2896" i="5"/>
  <c r="A2895" i="5"/>
  <c r="A2894" i="5"/>
  <c r="A2893" i="5"/>
  <c r="A2892" i="5"/>
  <c r="A2891" i="5"/>
  <c r="A2890" i="5"/>
  <c r="A2889" i="5"/>
  <c r="A2888" i="5"/>
  <c r="A2887" i="5"/>
  <c r="A2886" i="5"/>
  <c r="A2885" i="5"/>
  <c r="A2884" i="5"/>
  <c r="A2883" i="5"/>
  <c r="A2882" i="5"/>
  <c r="A2881" i="5"/>
  <c r="A2880" i="5"/>
  <c r="A2879" i="5"/>
  <c r="A2878" i="5"/>
  <c r="A2877" i="5"/>
  <c r="A2876" i="5"/>
  <c r="A2875" i="5"/>
  <c r="A2874" i="5"/>
  <c r="A2873" i="5"/>
  <c r="A2872" i="5"/>
  <c r="A2871" i="5"/>
  <c r="A2870" i="5"/>
  <c r="A2869" i="5"/>
  <c r="A2868" i="5"/>
  <c r="A2867" i="5"/>
  <c r="A2866" i="5"/>
  <c r="A2865" i="5"/>
  <c r="A2864" i="5"/>
  <c r="A2863" i="5"/>
  <c r="A2862" i="5"/>
  <c r="A2861" i="5"/>
  <c r="A2860" i="5"/>
  <c r="A2859" i="5"/>
  <c r="A2858" i="5"/>
  <c r="A2857" i="5"/>
  <c r="A2856" i="5"/>
  <c r="A2855" i="5"/>
  <c r="A2854" i="5"/>
  <c r="A2853" i="5"/>
  <c r="A2852" i="5"/>
  <c r="A2851" i="5"/>
  <c r="A2850" i="5"/>
  <c r="A2849" i="5"/>
  <c r="A2848" i="5"/>
  <c r="A2847" i="5"/>
  <c r="A2846" i="5"/>
  <c r="A2845" i="5"/>
  <c r="A2844" i="5"/>
  <c r="A2843" i="5"/>
  <c r="A2842" i="5"/>
  <c r="A2841" i="5"/>
  <c r="A2840" i="5"/>
  <c r="A2839" i="5"/>
  <c r="A2838" i="5"/>
  <c r="A2837" i="5"/>
  <c r="A2836" i="5"/>
  <c r="A2835" i="5"/>
  <c r="A2834" i="5"/>
  <c r="A2833" i="5"/>
  <c r="A2832" i="5"/>
  <c r="A2831" i="5"/>
  <c r="A2830" i="5"/>
  <c r="A2829" i="5"/>
  <c r="A2828" i="5"/>
  <c r="A2827" i="5"/>
  <c r="A2826" i="5"/>
  <c r="A2825" i="5"/>
  <c r="A2824" i="5"/>
  <c r="A2823" i="5"/>
  <c r="A2822" i="5"/>
  <c r="A2821" i="5"/>
  <c r="A2820" i="5"/>
  <c r="A2819" i="5"/>
  <c r="A2818" i="5"/>
  <c r="A2817" i="5"/>
  <c r="A2816" i="5"/>
  <c r="A2815" i="5"/>
  <c r="A2814" i="5"/>
  <c r="A2813" i="5"/>
  <c r="A2812" i="5"/>
  <c r="A2811" i="5"/>
  <c r="A2810" i="5"/>
  <c r="A2809" i="5"/>
  <c r="A2808" i="5"/>
  <c r="A2807" i="5"/>
  <c r="A2806" i="5"/>
  <c r="A2805" i="5"/>
  <c r="A2804" i="5"/>
  <c r="A2803" i="5"/>
  <c r="A2802" i="5"/>
  <c r="A2801" i="5"/>
  <c r="A2800" i="5"/>
  <c r="A2799" i="5"/>
  <c r="A2798" i="5"/>
  <c r="A2797" i="5"/>
  <c r="A2796" i="5"/>
  <c r="A2795" i="5"/>
  <c r="A2794" i="5"/>
  <c r="A2793" i="5"/>
  <c r="A2792" i="5"/>
  <c r="A2791" i="5"/>
  <c r="A2790" i="5"/>
  <c r="A2789" i="5"/>
  <c r="A2788" i="5"/>
  <c r="A2787" i="5"/>
  <c r="A2786" i="5"/>
  <c r="A2785" i="5"/>
  <c r="A2784" i="5"/>
  <c r="A2783" i="5"/>
  <c r="A2782" i="5"/>
  <c r="A2781" i="5"/>
  <c r="A2780" i="5"/>
  <c r="A2779" i="5"/>
  <c r="A2778" i="5"/>
  <c r="A2777" i="5"/>
  <c r="A2776" i="5"/>
  <c r="A2775" i="5"/>
  <c r="A2774" i="5"/>
  <c r="A2773" i="5"/>
  <c r="A2772" i="5"/>
  <c r="A2771" i="5"/>
  <c r="A2770" i="5"/>
  <c r="A2769" i="5"/>
  <c r="A2768" i="5"/>
  <c r="A2767" i="5"/>
  <c r="A2766" i="5"/>
  <c r="A2765" i="5"/>
  <c r="A2764" i="5"/>
  <c r="A2763" i="5"/>
  <c r="A2762" i="5"/>
  <c r="A2761" i="5"/>
  <c r="A2760" i="5"/>
  <c r="A2759" i="5"/>
  <c r="A2758" i="5"/>
  <c r="A2757" i="5"/>
  <c r="A2756" i="5"/>
  <c r="A2755" i="5"/>
  <c r="A2754" i="5"/>
  <c r="A2753" i="5"/>
  <c r="A2752" i="5"/>
  <c r="A2751" i="5"/>
  <c r="A2750" i="5"/>
  <c r="A2749" i="5"/>
  <c r="A2748" i="5"/>
  <c r="A2747" i="5"/>
  <c r="A2746" i="5"/>
  <c r="A2745" i="5"/>
  <c r="A2744" i="5"/>
  <c r="A2743" i="5"/>
  <c r="A2742" i="5"/>
  <c r="A2741" i="5"/>
  <c r="A2740" i="5"/>
  <c r="A2739" i="5"/>
  <c r="A2738" i="5"/>
  <c r="A2737" i="5"/>
  <c r="A2736" i="5"/>
  <c r="A2735" i="5"/>
  <c r="A2734" i="5"/>
  <c r="A2733" i="5"/>
  <c r="A2732" i="5"/>
  <c r="A2731" i="5"/>
  <c r="A2730" i="5"/>
  <c r="A2729" i="5"/>
  <c r="A2728" i="5"/>
  <c r="A2727" i="5"/>
  <c r="A2726" i="5"/>
  <c r="A2725" i="5"/>
  <c r="A2724" i="5"/>
  <c r="A2723" i="5"/>
  <c r="A2722" i="5"/>
  <c r="A2721" i="5"/>
  <c r="A2720" i="5"/>
  <c r="A2719" i="5"/>
  <c r="A2718" i="5"/>
  <c r="A2717" i="5"/>
  <c r="A2716" i="5"/>
  <c r="A2715" i="5"/>
  <c r="A2714" i="5"/>
  <c r="A2713" i="5"/>
  <c r="A2712" i="5"/>
  <c r="A2711" i="5"/>
  <c r="A2710" i="5"/>
  <c r="A2709" i="5"/>
  <c r="A2708" i="5"/>
  <c r="A2707" i="5"/>
  <c r="A2706" i="5"/>
  <c r="A2705" i="5"/>
  <c r="A2704" i="5"/>
  <c r="A2703" i="5"/>
  <c r="A2702" i="5"/>
  <c r="A2701" i="5"/>
  <c r="A2700" i="5"/>
  <c r="A2699" i="5"/>
  <c r="A2698" i="5"/>
  <c r="A2697" i="5"/>
  <c r="A2696" i="5"/>
  <c r="A2695" i="5"/>
  <c r="A2694" i="5"/>
  <c r="A2693" i="5"/>
  <c r="A2692" i="5"/>
  <c r="A2691" i="5"/>
  <c r="A2690" i="5"/>
  <c r="A2689" i="5"/>
  <c r="A2688" i="5"/>
  <c r="A2687" i="5"/>
  <c r="A2686" i="5"/>
  <c r="A2685" i="5"/>
  <c r="A2684" i="5"/>
  <c r="A2683" i="5"/>
  <c r="A2682" i="5"/>
  <c r="A2681" i="5"/>
  <c r="A2680" i="5"/>
  <c r="A2679" i="5"/>
  <c r="A2678" i="5"/>
  <c r="A2677" i="5"/>
  <c r="A2676" i="5"/>
  <c r="A2675" i="5"/>
  <c r="A2674" i="5"/>
  <c r="A2673" i="5"/>
  <c r="A2672" i="5"/>
  <c r="A2671" i="5"/>
  <c r="A2670" i="5"/>
  <c r="A2669" i="5"/>
  <c r="A2668" i="5"/>
  <c r="A2667" i="5"/>
  <c r="A2666" i="5"/>
  <c r="A2665" i="5"/>
  <c r="A2664" i="5"/>
  <c r="A2663" i="5"/>
  <c r="A2662" i="5"/>
  <c r="A2661" i="5"/>
  <c r="A2660" i="5"/>
  <c r="A2659" i="5"/>
  <c r="A2658" i="5"/>
  <c r="A2657" i="5"/>
  <c r="A2656" i="5"/>
  <c r="A2655" i="5"/>
  <c r="A2654" i="5"/>
  <c r="A2653" i="5"/>
  <c r="A2652" i="5"/>
  <c r="A2651" i="5"/>
  <c r="A2650" i="5"/>
  <c r="A2649" i="5"/>
  <c r="A2648" i="5"/>
  <c r="A2647" i="5"/>
  <c r="A2646" i="5"/>
  <c r="A2645" i="5"/>
  <c r="A2644" i="5"/>
  <c r="A2643" i="5"/>
  <c r="A2642" i="5"/>
  <c r="A2641" i="5"/>
  <c r="A2640" i="5"/>
  <c r="A2639" i="5"/>
  <c r="A2638" i="5"/>
  <c r="A2637" i="5"/>
  <c r="A2636" i="5"/>
  <c r="A2635" i="5"/>
  <c r="A2634" i="5"/>
  <c r="A2633" i="5"/>
  <c r="A2632" i="5"/>
  <c r="A2631" i="5"/>
  <c r="A2630" i="5"/>
  <c r="A2629" i="5"/>
  <c r="A2628" i="5"/>
  <c r="A2627" i="5"/>
  <c r="A2626" i="5"/>
  <c r="A2625" i="5"/>
  <c r="A2624" i="5"/>
  <c r="A2623" i="5"/>
  <c r="A2622" i="5"/>
  <c r="A2621" i="5"/>
  <c r="A2620" i="5"/>
  <c r="A2619" i="5"/>
  <c r="A2618" i="5"/>
  <c r="A2617" i="5"/>
  <c r="A2616" i="5"/>
  <c r="A2615" i="5"/>
  <c r="A2614" i="5"/>
  <c r="A2613" i="5"/>
  <c r="A2612" i="5"/>
  <c r="A2611" i="5"/>
  <c r="A2610" i="5"/>
  <c r="A2609" i="5"/>
  <c r="A2608" i="5"/>
  <c r="A2607" i="5"/>
  <c r="A2606" i="5"/>
  <c r="A2605" i="5"/>
  <c r="A2604" i="5"/>
  <c r="A2603" i="5"/>
  <c r="A2602" i="5"/>
  <c r="A2601" i="5"/>
  <c r="A2600" i="5"/>
  <c r="A2599" i="5"/>
  <c r="A2598" i="5"/>
  <c r="A2597" i="5"/>
  <c r="A2596" i="5"/>
  <c r="A2595" i="5"/>
  <c r="A2594" i="5"/>
  <c r="A2593" i="5"/>
  <c r="A2592" i="5"/>
  <c r="A2591" i="5"/>
  <c r="A2590" i="5"/>
  <c r="A2589" i="5"/>
  <c r="A2588" i="5"/>
  <c r="A2587" i="5"/>
  <c r="A2586" i="5"/>
  <c r="A2585" i="5"/>
  <c r="A2584" i="5"/>
  <c r="A2583" i="5"/>
  <c r="A2582" i="5"/>
  <c r="A2581" i="5"/>
  <c r="A2580" i="5"/>
  <c r="A2579" i="5"/>
  <c r="A2578" i="5"/>
  <c r="A2577" i="5"/>
  <c r="A2576" i="5"/>
  <c r="A2575" i="5"/>
  <c r="A2574" i="5"/>
  <c r="A2573" i="5"/>
  <c r="A2572" i="5"/>
  <c r="A2571" i="5"/>
  <c r="A2570" i="5"/>
  <c r="A2569" i="5"/>
  <c r="A2568" i="5"/>
  <c r="A2567" i="5"/>
  <c r="A2566" i="5"/>
  <c r="A2565" i="5"/>
  <c r="A2564" i="5"/>
  <c r="A2563" i="5"/>
  <c r="A2562" i="5"/>
  <c r="A2561" i="5"/>
  <c r="A2560" i="5"/>
  <c r="A2559" i="5"/>
  <c r="A2558" i="5"/>
  <c r="A2557" i="5"/>
  <c r="A2556" i="5"/>
  <c r="A2555" i="5"/>
  <c r="A2554" i="5"/>
  <c r="A2553" i="5"/>
  <c r="A2552" i="5"/>
  <c r="A2551" i="5"/>
  <c r="A2550" i="5"/>
  <c r="A2549" i="5"/>
  <c r="A2548" i="5"/>
  <c r="A2547" i="5"/>
  <c r="A2546" i="5"/>
  <c r="A2545" i="5"/>
  <c r="A2544" i="5"/>
  <c r="A2543" i="5"/>
  <c r="A2542" i="5"/>
  <c r="A2541" i="5"/>
  <c r="A2540" i="5"/>
  <c r="A2539" i="5"/>
  <c r="A2538" i="5"/>
  <c r="A2537" i="5"/>
  <c r="A2536" i="5"/>
  <c r="A2535" i="5"/>
  <c r="A2534" i="5"/>
  <c r="A2533" i="5"/>
  <c r="A2532" i="5"/>
  <c r="A2531" i="5"/>
  <c r="A2530" i="5"/>
  <c r="A2529" i="5"/>
  <c r="A2528" i="5"/>
  <c r="A2527" i="5"/>
  <c r="A2526" i="5"/>
  <c r="A2525" i="5"/>
  <c r="A2524" i="5"/>
  <c r="A2523" i="5"/>
  <c r="A2522" i="5"/>
  <c r="A2521" i="5"/>
  <c r="A2520" i="5"/>
  <c r="A2519" i="5"/>
  <c r="A2518" i="5"/>
  <c r="A2517" i="5"/>
  <c r="A2516" i="5"/>
  <c r="A2515" i="5"/>
  <c r="A2514" i="5"/>
  <c r="A2513" i="5"/>
  <c r="A2512" i="5"/>
  <c r="A2511" i="5"/>
  <c r="A2510" i="5"/>
  <c r="A2509" i="5"/>
  <c r="A2508" i="5"/>
  <c r="A2507" i="5"/>
  <c r="A2506" i="5"/>
  <c r="A2505" i="5"/>
  <c r="A2504" i="5"/>
  <c r="A2503" i="5"/>
  <c r="A2502" i="5"/>
  <c r="A2501" i="5"/>
  <c r="A2500" i="5"/>
  <c r="A2499" i="5"/>
  <c r="A2498" i="5"/>
  <c r="A2497" i="5"/>
  <c r="A2496" i="5"/>
  <c r="A2495" i="5"/>
  <c r="A2494" i="5"/>
  <c r="A2493" i="5"/>
  <c r="A2492" i="5"/>
  <c r="A2491" i="5"/>
  <c r="A2490" i="5"/>
  <c r="A2489" i="5"/>
  <c r="A2488" i="5"/>
  <c r="A2487" i="5"/>
  <c r="A2486" i="5"/>
  <c r="A2485" i="5"/>
  <c r="A2484" i="5"/>
  <c r="A2483" i="5"/>
  <c r="A2482" i="5"/>
  <c r="A2481" i="5"/>
  <c r="A2480" i="5"/>
  <c r="A2479" i="5"/>
  <c r="A2478" i="5"/>
  <c r="A2477" i="5"/>
  <c r="A2476" i="5"/>
  <c r="A2475" i="5"/>
  <c r="A2474" i="5"/>
  <c r="A2473" i="5"/>
  <c r="A2472" i="5"/>
  <c r="A2471" i="5"/>
  <c r="A2470" i="5"/>
  <c r="A2469" i="5"/>
  <c r="A2468" i="5"/>
  <c r="A2467" i="5"/>
  <c r="A2466" i="5"/>
  <c r="A2465" i="5"/>
  <c r="A2464" i="5"/>
  <c r="A2463" i="5"/>
  <c r="A2462" i="5"/>
  <c r="A2461" i="5"/>
  <c r="A2460" i="5"/>
  <c r="A2459" i="5"/>
  <c r="A2458" i="5"/>
  <c r="A2457" i="5"/>
  <c r="A2456" i="5"/>
  <c r="A2455" i="5"/>
  <c r="A2454" i="5"/>
  <c r="A2453" i="5"/>
  <c r="A2452" i="5"/>
  <c r="A2451" i="5"/>
  <c r="A2450" i="5"/>
  <c r="A2449" i="5"/>
  <c r="A2448" i="5"/>
  <c r="A2447" i="5"/>
  <c r="A2446" i="5"/>
  <c r="A2445" i="5"/>
  <c r="A2444" i="5"/>
  <c r="A2443" i="5"/>
  <c r="A2442" i="5"/>
  <c r="A2441" i="5"/>
  <c r="A2440" i="5"/>
  <c r="A2439" i="5"/>
  <c r="A2438" i="5"/>
  <c r="A2437" i="5"/>
  <c r="A2436" i="5"/>
  <c r="A2435" i="5"/>
  <c r="A2434" i="5"/>
  <c r="A2433" i="5"/>
  <c r="A2432" i="5"/>
  <c r="A2431" i="5"/>
  <c r="A2430" i="5"/>
  <c r="A2429" i="5"/>
  <c r="A2428" i="5"/>
  <c r="A2427" i="5"/>
  <c r="A2426" i="5"/>
  <c r="A2425" i="5"/>
  <c r="A2424" i="5"/>
  <c r="A2423" i="5"/>
  <c r="A2422" i="5"/>
  <c r="A2421" i="5"/>
  <c r="A2420" i="5"/>
  <c r="A2419" i="5"/>
  <c r="A2418" i="5"/>
  <c r="A2417" i="5"/>
  <c r="A2416" i="5"/>
  <c r="A2415" i="5"/>
  <c r="A2414" i="5"/>
  <c r="A2413" i="5"/>
  <c r="A2412" i="5"/>
  <c r="A2411" i="5"/>
  <c r="A2410" i="5"/>
  <c r="A2409" i="5"/>
  <c r="A2408" i="5"/>
  <c r="A2407" i="5"/>
  <c r="A2406" i="5"/>
  <c r="A2405" i="5"/>
  <c r="A2404" i="5"/>
  <c r="A2403" i="5"/>
  <c r="A2402" i="5"/>
  <c r="A2401" i="5"/>
  <c r="A2400" i="5"/>
  <c r="A2399" i="5"/>
  <c r="A2398" i="5"/>
  <c r="A2397" i="5"/>
  <c r="A2396" i="5"/>
  <c r="A2395" i="5"/>
  <c r="A2394" i="5"/>
  <c r="A2393" i="5"/>
  <c r="A2392" i="5"/>
  <c r="A2391" i="5"/>
  <c r="A2390" i="5"/>
  <c r="A2389" i="5"/>
  <c r="A2388" i="5"/>
  <c r="A2387" i="5"/>
  <c r="A2386" i="5"/>
  <c r="A2385" i="5"/>
  <c r="A2384" i="5"/>
  <c r="A2383" i="5"/>
  <c r="A2382" i="5"/>
  <c r="A2381" i="5"/>
  <c r="A2380" i="5"/>
  <c r="A2379" i="5"/>
  <c r="A2378" i="5"/>
  <c r="A2377" i="5"/>
  <c r="A2376" i="5"/>
  <c r="A2375" i="5"/>
  <c r="A2374" i="5"/>
  <c r="A2373" i="5"/>
  <c r="A2372" i="5"/>
  <c r="A2371" i="5"/>
  <c r="A2370" i="5"/>
  <c r="A2369" i="5"/>
  <c r="A2368" i="5"/>
  <c r="A2367" i="5"/>
  <c r="A2366" i="5"/>
  <c r="A2365" i="5"/>
  <c r="A2364" i="5"/>
  <c r="A2363" i="5"/>
  <c r="A2362" i="5"/>
  <c r="A2361" i="5"/>
  <c r="A2360" i="5"/>
  <c r="A2359" i="5"/>
  <c r="A2358" i="5"/>
  <c r="A2357" i="5"/>
  <c r="A2356" i="5"/>
  <c r="A2355" i="5"/>
  <c r="A2354" i="5"/>
  <c r="A2353" i="5"/>
  <c r="A2352" i="5"/>
  <c r="A2351" i="5"/>
  <c r="A2350" i="5"/>
  <c r="A2349" i="5"/>
  <c r="A2348" i="5"/>
  <c r="A2347" i="5"/>
  <c r="A2346" i="5"/>
  <c r="A2345" i="5"/>
  <c r="A2344" i="5"/>
  <c r="A2343" i="5"/>
  <c r="A2342" i="5"/>
  <c r="A2341" i="5"/>
  <c r="A2340" i="5"/>
  <c r="A2339" i="5"/>
  <c r="A2338" i="5"/>
  <c r="A2337" i="5"/>
  <c r="A2336" i="5"/>
  <c r="A2335" i="5"/>
  <c r="A2334" i="5"/>
  <c r="A2333" i="5"/>
  <c r="A2332" i="5"/>
  <c r="A2331" i="5"/>
  <c r="A2330" i="5"/>
  <c r="A2329" i="5"/>
  <c r="A2328" i="5"/>
  <c r="A2327" i="5"/>
  <c r="A2326" i="5"/>
  <c r="A2325" i="5"/>
  <c r="A2324" i="5"/>
  <c r="A2323" i="5"/>
  <c r="A2322" i="5"/>
  <c r="A2321" i="5"/>
  <c r="A2320" i="5"/>
  <c r="A2319" i="5"/>
  <c r="A2318" i="5"/>
  <c r="A2317" i="5"/>
  <c r="A2316" i="5"/>
  <c r="A2315" i="5"/>
  <c r="A2314" i="5"/>
  <c r="A2313" i="5"/>
  <c r="A2312" i="5"/>
  <c r="A2311" i="5"/>
  <c r="A2310" i="5"/>
  <c r="A2309" i="5"/>
  <c r="A2308" i="5"/>
  <c r="A2307" i="5"/>
  <c r="A2306" i="5"/>
  <c r="A2305" i="5"/>
  <c r="A2304" i="5"/>
  <c r="A2303" i="5"/>
  <c r="A2302" i="5"/>
  <c r="A2301" i="5"/>
  <c r="A2300" i="5"/>
  <c r="A2299" i="5"/>
  <c r="A2298" i="5"/>
  <c r="A2297" i="5"/>
  <c r="A2296" i="5"/>
  <c r="A2295" i="5"/>
  <c r="A2294" i="5"/>
  <c r="A2293" i="5"/>
  <c r="A2292" i="5"/>
  <c r="A2291" i="5"/>
  <c r="A2290" i="5"/>
  <c r="A2289" i="5"/>
  <c r="A2288" i="5"/>
  <c r="A2287" i="5"/>
  <c r="A2286" i="5"/>
  <c r="A2285" i="5"/>
  <c r="A2284" i="5"/>
  <c r="A2283" i="5"/>
  <c r="A2282" i="5"/>
  <c r="A2281" i="5"/>
  <c r="A2280" i="5"/>
  <c r="A2279" i="5"/>
  <c r="A2278" i="5"/>
  <c r="A2277" i="5"/>
  <c r="A2276" i="5"/>
  <c r="A2275" i="5"/>
  <c r="A2274" i="5"/>
  <c r="A2273" i="5"/>
  <c r="A2272" i="5"/>
  <c r="A2271" i="5"/>
  <c r="A2270" i="5"/>
  <c r="A2269" i="5"/>
  <c r="A2268" i="5"/>
  <c r="A2267" i="5"/>
  <c r="A2266" i="5"/>
  <c r="A2265" i="5"/>
  <c r="A2264" i="5"/>
  <c r="A2263" i="5"/>
  <c r="A2262" i="5"/>
  <c r="A2261" i="5"/>
  <c r="A2260" i="5"/>
  <c r="A2259" i="5"/>
  <c r="A2258" i="5"/>
  <c r="A2257" i="5"/>
  <c r="A2256" i="5"/>
  <c r="A2255" i="5"/>
  <c r="A2254" i="5"/>
  <c r="A2253" i="5"/>
  <c r="A2252" i="5"/>
  <c r="A2251" i="5"/>
  <c r="A2250" i="5"/>
  <c r="A2249" i="5"/>
  <c r="A2248" i="5"/>
  <c r="A2247" i="5"/>
  <c r="A2246" i="5"/>
  <c r="A2245" i="5"/>
  <c r="A2244" i="5"/>
  <c r="A2243" i="5"/>
  <c r="A2242" i="5"/>
  <c r="A2241" i="5"/>
  <c r="A2240" i="5"/>
  <c r="A2239" i="5"/>
  <c r="A2238" i="5"/>
  <c r="A2237" i="5"/>
  <c r="A2236" i="5"/>
  <c r="A2235" i="5"/>
  <c r="A2234" i="5"/>
  <c r="A2233" i="5"/>
  <c r="A2232" i="5"/>
  <c r="A2231" i="5"/>
  <c r="A2230" i="5"/>
  <c r="A2229" i="5"/>
  <c r="A2228" i="5"/>
  <c r="A2227" i="5"/>
  <c r="A2226" i="5"/>
  <c r="A2225" i="5"/>
  <c r="A2224" i="5"/>
  <c r="A2223" i="5"/>
  <c r="A2222" i="5"/>
  <c r="A2221" i="5"/>
  <c r="A2220" i="5"/>
  <c r="A2219" i="5"/>
  <c r="A2218" i="5"/>
  <c r="A2217" i="5"/>
  <c r="A2216" i="5"/>
  <c r="A2215" i="5"/>
  <c r="A2214" i="5"/>
  <c r="A2213" i="5"/>
  <c r="A2212" i="5"/>
  <c r="A2211" i="5"/>
  <c r="A2210" i="5"/>
  <c r="A2209" i="5"/>
  <c r="A2208" i="5"/>
  <c r="A2207" i="5"/>
  <c r="A2206" i="5"/>
  <c r="A2205" i="5"/>
  <c r="A2204" i="5"/>
  <c r="A2203" i="5"/>
  <c r="A2202" i="5"/>
  <c r="A2201" i="5"/>
  <c r="A2200" i="5"/>
  <c r="A2199" i="5"/>
  <c r="A2198" i="5"/>
  <c r="A2197" i="5"/>
  <c r="A2196" i="5"/>
  <c r="A2195" i="5"/>
  <c r="A2194" i="5"/>
  <c r="A2193" i="5"/>
  <c r="A2192" i="5"/>
  <c r="A2191" i="5"/>
  <c r="A2190" i="5"/>
  <c r="A2189" i="5"/>
  <c r="A2188" i="5"/>
  <c r="A2187" i="5"/>
  <c r="A2186" i="5"/>
  <c r="A2185" i="5"/>
  <c r="A2184" i="5"/>
  <c r="A2183" i="5"/>
  <c r="A2182" i="5"/>
  <c r="A2181" i="5"/>
  <c r="A2180" i="5"/>
  <c r="A2179" i="5"/>
  <c r="A2178" i="5"/>
  <c r="A2177" i="5"/>
  <c r="A2176" i="5"/>
  <c r="A2175" i="5"/>
  <c r="A2174" i="5"/>
  <c r="A2173" i="5"/>
  <c r="A2172" i="5"/>
  <c r="A2171" i="5"/>
  <c r="A2170" i="5"/>
  <c r="A2169" i="5"/>
  <c r="A2168" i="5"/>
  <c r="A2167" i="5"/>
  <c r="A2166" i="5"/>
  <c r="A2165" i="5"/>
  <c r="A2164" i="5"/>
  <c r="A2163" i="5"/>
  <c r="A2162" i="5"/>
  <c r="A2161" i="5"/>
  <c r="A2160" i="5"/>
  <c r="A2159" i="5"/>
  <c r="A2158" i="5"/>
  <c r="A2157" i="5"/>
  <c r="A2156" i="5"/>
  <c r="A2155" i="5"/>
  <c r="A2154" i="5"/>
  <c r="A2153" i="5"/>
  <c r="A2152" i="5"/>
  <c r="A2151" i="5"/>
  <c r="A2150" i="5"/>
  <c r="A2149" i="5"/>
  <c r="A2148" i="5"/>
  <c r="A2147" i="5"/>
  <c r="A2146" i="5"/>
  <c r="A2145" i="5"/>
  <c r="A2144" i="5"/>
  <c r="A2143" i="5"/>
  <c r="A2142" i="5"/>
  <c r="A2141" i="5"/>
  <c r="A2140" i="5"/>
  <c r="A2139" i="5"/>
  <c r="A2138" i="5"/>
  <c r="A2137" i="5"/>
  <c r="A2136" i="5"/>
  <c r="A2135" i="5"/>
  <c r="A2134" i="5"/>
  <c r="A2133" i="5"/>
  <c r="A2132" i="5"/>
  <c r="A2131" i="5"/>
  <c r="A2130" i="5"/>
  <c r="A2129" i="5"/>
  <c r="A2128" i="5"/>
  <c r="A2127" i="5"/>
  <c r="A2126" i="5"/>
  <c r="A2125" i="5"/>
  <c r="A2124" i="5"/>
  <c r="A2123" i="5"/>
  <c r="A2122" i="5"/>
  <c r="A2121" i="5"/>
  <c r="A2120" i="5"/>
  <c r="A2119" i="5"/>
  <c r="A2118" i="5"/>
  <c r="A2117" i="5"/>
  <c r="A2116" i="5"/>
  <c r="A2115" i="5"/>
  <c r="A2114" i="5"/>
  <c r="A2113" i="5"/>
  <c r="A2112" i="5"/>
  <c r="A2111" i="5"/>
  <c r="A2110" i="5"/>
  <c r="A2109" i="5"/>
  <c r="A2108" i="5"/>
  <c r="A2107" i="5"/>
  <c r="A2106" i="5"/>
  <c r="A2105" i="5"/>
  <c r="A2104" i="5"/>
  <c r="A2103" i="5"/>
  <c r="A2102" i="5"/>
  <c r="A2101" i="5"/>
  <c r="A2100" i="5"/>
  <c r="A2099" i="5"/>
  <c r="A2098" i="5"/>
  <c r="A2097" i="5"/>
  <c r="A2096" i="5"/>
  <c r="A2095" i="5"/>
  <c r="A2094" i="5"/>
  <c r="A2093" i="5"/>
  <c r="A2092" i="5"/>
  <c r="A2091" i="5"/>
  <c r="A2090" i="5"/>
  <c r="A2089" i="5"/>
  <c r="A2088" i="5"/>
  <c r="A2087" i="5"/>
  <c r="A2086" i="5"/>
  <c r="A2085" i="5"/>
  <c r="A2084" i="5"/>
  <c r="A2083" i="5"/>
  <c r="A2082" i="5"/>
  <c r="A2081" i="5"/>
  <c r="A2080" i="5"/>
  <c r="A2079" i="5"/>
  <c r="A2078" i="5"/>
  <c r="A2077" i="5"/>
  <c r="A2076" i="5"/>
  <c r="A2075" i="5"/>
  <c r="A2074" i="5"/>
  <c r="A2073" i="5"/>
  <c r="A2072" i="5"/>
  <c r="A2071" i="5"/>
  <c r="A2070" i="5"/>
  <c r="A2069" i="5"/>
  <c r="A2068" i="5"/>
  <c r="A2067" i="5"/>
  <c r="A2066" i="5"/>
  <c r="A2065" i="5"/>
  <c r="A2064" i="5"/>
  <c r="A2063" i="5"/>
  <c r="A2062" i="5"/>
  <c r="A2061" i="5"/>
  <c r="A2060" i="5"/>
  <c r="A2059" i="5"/>
  <c r="A2058" i="5"/>
  <c r="A2057" i="5"/>
  <c r="A2056" i="5"/>
  <c r="A2055" i="5"/>
  <c r="A2054" i="5"/>
  <c r="A2053" i="5"/>
  <c r="A2052" i="5"/>
  <c r="A2051" i="5"/>
  <c r="A2050" i="5"/>
  <c r="A2049" i="5"/>
  <c r="A2048" i="5"/>
  <c r="A2047" i="5"/>
  <c r="A2046" i="5"/>
  <c r="A2045" i="5"/>
  <c r="A2044" i="5"/>
  <c r="A2043" i="5"/>
  <c r="A2042" i="5"/>
  <c r="A2041" i="5"/>
  <c r="A2040" i="5"/>
  <c r="A2039" i="5"/>
  <c r="A2038" i="5"/>
  <c r="A2037" i="5"/>
  <c r="A2036" i="5"/>
  <c r="A2035" i="5"/>
  <c r="A2034" i="5"/>
  <c r="A2033" i="5"/>
  <c r="A2032" i="5"/>
  <c r="A2031" i="5"/>
  <c r="A2030" i="5"/>
  <c r="A2029" i="5"/>
  <c r="A2028" i="5"/>
  <c r="A2027" i="5"/>
  <c r="A2026" i="5"/>
  <c r="A2025" i="5"/>
  <c r="A2024" i="5"/>
  <c r="A2023" i="5"/>
  <c r="A2022" i="5"/>
  <c r="A2021" i="5"/>
  <c r="A2020" i="5"/>
  <c r="A2019" i="5"/>
  <c r="A2018" i="5"/>
  <c r="A2017" i="5"/>
  <c r="A2016" i="5"/>
  <c r="A2015" i="5"/>
  <c r="A2014" i="5"/>
  <c r="A2013" i="5"/>
  <c r="A2012" i="5"/>
  <c r="A2011" i="5"/>
  <c r="A2010" i="5"/>
  <c r="A2009" i="5"/>
  <c r="A2008" i="5"/>
  <c r="A2007" i="5"/>
  <c r="A2006" i="5"/>
  <c r="A2005" i="5"/>
  <c r="A2004" i="5"/>
  <c r="A2003" i="5"/>
  <c r="A2002" i="5"/>
  <c r="A2001" i="5"/>
  <c r="A2000" i="5"/>
  <c r="A1999" i="5"/>
  <c r="A1998" i="5"/>
  <c r="A1997" i="5"/>
  <c r="A1996" i="5"/>
  <c r="A1995" i="5"/>
  <c r="A1994" i="5"/>
  <c r="A1993" i="5"/>
  <c r="A1992" i="5"/>
  <c r="A1991" i="5"/>
  <c r="A1990" i="5"/>
  <c r="A1989" i="5"/>
  <c r="A1988" i="5"/>
  <c r="A1987" i="5"/>
  <c r="A1986" i="5"/>
  <c r="A1985" i="5"/>
  <c r="A1984" i="5"/>
  <c r="A1983" i="5"/>
  <c r="A1982" i="5"/>
  <c r="A1981" i="5"/>
  <c r="A1980" i="5"/>
  <c r="A1979" i="5"/>
  <c r="A1978" i="5"/>
  <c r="A1977" i="5"/>
  <c r="A1976" i="5"/>
  <c r="A1975" i="5"/>
  <c r="A1974" i="5"/>
  <c r="A1973" i="5"/>
  <c r="A1972" i="5"/>
  <c r="A1971" i="5"/>
  <c r="A1970" i="5"/>
  <c r="A1969" i="5"/>
  <c r="A1968" i="5"/>
  <c r="A1967" i="5"/>
  <c r="A1966" i="5"/>
  <c r="A1965" i="5"/>
  <c r="A1964" i="5"/>
  <c r="A1963" i="5"/>
  <c r="A1962" i="5"/>
  <c r="A1961" i="5"/>
  <c r="A1960" i="5"/>
  <c r="A1959" i="5"/>
  <c r="A1958" i="5"/>
  <c r="A1957" i="5"/>
  <c r="A1956" i="5"/>
  <c r="A1955" i="5"/>
  <c r="A1954" i="5"/>
  <c r="A1953" i="5"/>
  <c r="A1952" i="5"/>
  <c r="A1951" i="5"/>
  <c r="A1950" i="5"/>
  <c r="A1949" i="5"/>
  <c r="A1948" i="5"/>
  <c r="A1947" i="5"/>
  <c r="A1946" i="5"/>
  <c r="A1945" i="5"/>
  <c r="A1944" i="5"/>
  <c r="A1943" i="5"/>
  <c r="A1942" i="5"/>
  <c r="A1941" i="5"/>
  <c r="A1940" i="5"/>
  <c r="A1939" i="5"/>
  <c r="A1938" i="5"/>
  <c r="A1937" i="5"/>
  <c r="A1936" i="5"/>
  <c r="A1935" i="5"/>
  <c r="A1934" i="5"/>
  <c r="A1933" i="5"/>
  <c r="A1932" i="5"/>
  <c r="A1931" i="5"/>
  <c r="A1930" i="5"/>
  <c r="A1929" i="5"/>
  <c r="A1928" i="5"/>
  <c r="A1927" i="5"/>
  <c r="A1926" i="5"/>
  <c r="A1925" i="5"/>
  <c r="A1924" i="5"/>
  <c r="A1923" i="5"/>
  <c r="A1922" i="5"/>
  <c r="A1921" i="5"/>
  <c r="A1920" i="5"/>
  <c r="A1919" i="5"/>
  <c r="A1918" i="5"/>
  <c r="A1917" i="5"/>
  <c r="A1916" i="5"/>
  <c r="A1915" i="5"/>
  <c r="A1914" i="5"/>
  <c r="A1913" i="5"/>
  <c r="A1912" i="5"/>
  <c r="A1911" i="5"/>
  <c r="A1910" i="5"/>
  <c r="A1909" i="5"/>
  <c r="A1908" i="5"/>
  <c r="A1907" i="5"/>
  <c r="A1906" i="5"/>
  <c r="A1905" i="5"/>
  <c r="A1904" i="5"/>
  <c r="A1903" i="5"/>
  <c r="A1902" i="5"/>
  <c r="A1901" i="5"/>
  <c r="A1900" i="5"/>
  <c r="A1899" i="5"/>
  <c r="A1898" i="5"/>
  <c r="A1897" i="5"/>
  <c r="A1896" i="5"/>
  <c r="A1895" i="5"/>
  <c r="A1894" i="5"/>
  <c r="A1893" i="5"/>
  <c r="A1892" i="5"/>
  <c r="A1891" i="5"/>
  <c r="A1890" i="5"/>
  <c r="A1889" i="5"/>
  <c r="A1888" i="5"/>
  <c r="A1887" i="5"/>
  <c r="A1886" i="5"/>
  <c r="A1885" i="5"/>
  <c r="A1884" i="5"/>
  <c r="A1883" i="5"/>
  <c r="A1882" i="5"/>
  <c r="A1881" i="5"/>
  <c r="A1880" i="5"/>
  <c r="A1879" i="5"/>
  <c r="A1878" i="5"/>
  <c r="A1877" i="5"/>
  <c r="A1876" i="5"/>
  <c r="A1875" i="5"/>
  <c r="A1874" i="5"/>
  <c r="A1873" i="5"/>
  <c r="A1872" i="5"/>
  <c r="A1871" i="5"/>
  <c r="A1870" i="5"/>
  <c r="A1869" i="5"/>
  <c r="A1868" i="5"/>
  <c r="A1867" i="5"/>
  <c r="A1866" i="5"/>
  <c r="A1865" i="5"/>
  <c r="A1864" i="5"/>
  <c r="A1863" i="5"/>
  <c r="A1862" i="5"/>
  <c r="A1861" i="5"/>
  <c r="A1860" i="5"/>
  <c r="A1859" i="5"/>
  <c r="A1858" i="5"/>
  <c r="A1857" i="5"/>
  <c r="A1856" i="5"/>
  <c r="A1855" i="5"/>
  <c r="A1854" i="5"/>
  <c r="A1853" i="5"/>
  <c r="A1852" i="5"/>
  <c r="A1851" i="5"/>
  <c r="A1850" i="5"/>
  <c r="A1849" i="5"/>
  <c r="A1848" i="5"/>
  <c r="A1847" i="5"/>
  <c r="A1846" i="5"/>
  <c r="A1845" i="5"/>
  <c r="A1844" i="5"/>
  <c r="A1843" i="5"/>
  <c r="A1842" i="5"/>
  <c r="A1841" i="5"/>
  <c r="A1840" i="5"/>
  <c r="A1839" i="5"/>
  <c r="A1838" i="5"/>
  <c r="A1837" i="5"/>
  <c r="A1836" i="5"/>
  <c r="A1835" i="5"/>
  <c r="A1834" i="5"/>
  <c r="A1833" i="5"/>
  <c r="A1832" i="5"/>
  <c r="A1831" i="5"/>
  <c r="A1830" i="5"/>
  <c r="A1829" i="5"/>
  <c r="A1828" i="5"/>
  <c r="A1827" i="5"/>
  <c r="A1826" i="5"/>
  <c r="A1825" i="5"/>
  <c r="A1824" i="5"/>
  <c r="A1823" i="5"/>
  <c r="A1822" i="5"/>
  <c r="A1821" i="5"/>
  <c r="A1820" i="5"/>
  <c r="A1819" i="5"/>
  <c r="A1818" i="5"/>
  <c r="A1817" i="5"/>
  <c r="A1816" i="5"/>
  <c r="A1815" i="5"/>
  <c r="A1814" i="5"/>
  <c r="A1813" i="5"/>
  <c r="A1812" i="5"/>
  <c r="A1811" i="5"/>
  <c r="A1810" i="5"/>
  <c r="A1809" i="5"/>
  <c r="A1808" i="5"/>
  <c r="A1807" i="5"/>
  <c r="A1806" i="5"/>
  <c r="A1805" i="5"/>
  <c r="A1804" i="5"/>
  <c r="A1803" i="5"/>
  <c r="A1802" i="5"/>
  <c r="A1801" i="5"/>
  <c r="A1800" i="5"/>
  <c r="A1799" i="5"/>
  <c r="A1798" i="5"/>
  <c r="A1797" i="5"/>
  <c r="A1796" i="5"/>
  <c r="A1795" i="5"/>
  <c r="A1794" i="5"/>
  <c r="A1793" i="5"/>
  <c r="A1792" i="5"/>
  <c r="A1791" i="5"/>
  <c r="A1790" i="5"/>
  <c r="A1789" i="5"/>
  <c r="A1788" i="5"/>
  <c r="A1787" i="5"/>
  <c r="A1786" i="5"/>
  <c r="A1785" i="5"/>
  <c r="A1784" i="5"/>
  <c r="A1783" i="5"/>
  <c r="A1782" i="5"/>
  <c r="A1781" i="5"/>
  <c r="A1780" i="5"/>
  <c r="A1779" i="5"/>
  <c r="A1778" i="5"/>
  <c r="A1777" i="5"/>
  <c r="A1776" i="5"/>
  <c r="A1775" i="5"/>
  <c r="A1774" i="5"/>
  <c r="A1773" i="5"/>
  <c r="A1772" i="5"/>
  <c r="A1771" i="5"/>
  <c r="A1770" i="5"/>
  <c r="A1769" i="5"/>
  <c r="A1768" i="5"/>
  <c r="A1767" i="5"/>
  <c r="A1766" i="5"/>
  <c r="A1765" i="5"/>
  <c r="A1764" i="5"/>
  <c r="A1763" i="5"/>
  <c r="A1762" i="5"/>
  <c r="A1761" i="5"/>
  <c r="A1760" i="5"/>
  <c r="A1759" i="5"/>
  <c r="A1758" i="5"/>
  <c r="A1757" i="5"/>
  <c r="A1756" i="5"/>
  <c r="A1755" i="5"/>
  <c r="A1754" i="5"/>
  <c r="A1753" i="5"/>
  <c r="A1752" i="5"/>
  <c r="A1751" i="5"/>
  <c r="A1750" i="5"/>
  <c r="A1749" i="5"/>
  <c r="A1748" i="5"/>
  <c r="A1747" i="5"/>
  <c r="A1746" i="5"/>
  <c r="A1745" i="5"/>
  <c r="A1744" i="5"/>
  <c r="A1743" i="5"/>
  <c r="A1742" i="5"/>
  <c r="A1741" i="5"/>
  <c r="A1740" i="5"/>
  <c r="A1739" i="5"/>
  <c r="A1738" i="5"/>
  <c r="A1737" i="5"/>
  <c r="A1736" i="5"/>
  <c r="A1735" i="5"/>
  <c r="A1734" i="5"/>
  <c r="A1733" i="5"/>
  <c r="A1732" i="5"/>
  <c r="A1731" i="5"/>
  <c r="A1730" i="5"/>
  <c r="A1729" i="5"/>
  <c r="A1728" i="5"/>
  <c r="A1727" i="5"/>
  <c r="A1726" i="5"/>
  <c r="A1725" i="5"/>
  <c r="A1724" i="5"/>
  <c r="A1723" i="5"/>
  <c r="A1722" i="5"/>
  <c r="A1721" i="5"/>
  <c r="A1720" i="5"/>
  <c r="A1719" i="5"/>
  <c r="A1718" i="5"/>
  <c r="A1717" i="5"/>
  <c r="A1716" i="5"/>
  <c r="A1715" i="5"/>
  <c r="A1714" i="5"/>
  <c r="A1713" i="5"/>
  <c r="A1712" i="5"/>
  <c r="A1711" i="5"/>
  <c r="A1710" i="5"/>
  <c r="A1709" i="5"/>
  <c r="A1708" i="5"/>
  <c r="A1707" i="5"/>
  <c r="A1706" i="5"/>
  <c r="A1705" i="5"/>
  <c r="A1704" i="5"/>
  <c r="A1703" i="5"/>
  <c r="A1702" i="5"/>
  <c r="A1701" i="5"/>
  <c r="A1700" i="5"/>
  <c r="A1699" i="5"/>
  <c r="A1698" i="5"/>
  <c r="A1697" i="5"/>
  <c r="A1696" i="5"/>
  <c r="A1695" i="5"/>
  <c r="A1694" i="5"/>
  <c r="A1693" i="5"/>
  <c r="A1692" i="5"/>
  <c r="A1691" i="5"/>
  <c r="A1690" i="5"/>
  <c r="A1689" i="5"/>
  <c r="A1688" i="5"/>
  <c r="A1687" i="5"/>
  <c r="A1686" i="5"/>
  <c r="A1685" i="5"/>
  <c r="A1684" i="5"/>
  <c r="A1683" i="5"/>
  <c r="A1682" i="5"/>
  <c r="A1681" i="5"/>
  <c r="A1680" i="5"/>
  <c r="A1679" i="5"/>
  <c r="A1678" i="5"/>
  <c r="A1677" i="5"/>
  <c r="A1676" i="5"/>
  <c r="A1675" i="5"/>
  <c r="A1674" i="5"/>
  <c r="A1673" i="5"/>
  <c r="A1672" i="5"/>
  <c r="A1671" i="5"/>
  <c r="A1670" i="5"/>
  <c r="A1669" i="5"/>
  <c r="A1668" i="5"/>
  <c r="A1667" i="5"/>
  <c r="A1666" i="5"/>
  <c r="A1665" i="5"/>
  <c r="A1664" i="5"/>
  <c r="A1663" i="5"/>
  <c r="A1662" i="5"/>
  <c r="A1661" i="5"/>
  <c r="A1660" i="5"/>
  <c r="A1659" i="5"/>
  <c r="A1658" i="5"/>
  <c r="A1657" i="5"/>
  <c r="A1656" i="5"/>
  <c r="A1655" i="5"/>
  <c r="A1654" i="5"/>
  <c r="A1653" i="5"/>
  <c r="A1652" i="5"/>
  <c r="A1651" i="5"/>
  <c r="A1650" i="5"/>
  <c r="A1649" i="5"/>
  <c r="A1648" i="5"/>
  <c r="A1647" i="5"/>
  <c r="A1646" i="5"/>
  <c r="A1645" i="5"/>
  <c r="A1644" i="5"/>
  <c r="A1643" i="5"/>
  <c r="A1642" i="5"/>
  <c r="A1641" i="5"/>
  <c r="A1640" i="5"/>
  <c r="A1639" i="5"/>
  <c r="A1638" i="5"/>
  <c r="A1637" i="5"/>
  <c r="A1636" i="5"/>
  <c r="A1635" i="5"/>
  <c r="A1634" i="5"/>
  <c r="A1633" i="5"/>
  <c r="A1632" i="5"/>
  <c r="A1631" i="5"/>
  <c r="A1630" i="5"/>
  <c r="A1629" i="5"/>
  <c r="A1628" i="5"/>
  <c r="A1627" i="5"/>
  <c r="A1626" i="5"/>
  <c r="A1625" i="5"/>
  <c r="A1624" i="5"/>
  <c r="A1623" i="5"/>
  <c r="A1622" i="5"/>
  <c r="A1621" i="5"/>
  <c r="A1620" i="5"/>
  <c r="A1619" i="5"/>
  <c r="A1618" i="5"/>
  <c r="A1617" i="5"/>
  <c r="A1616" i="5"/>
  <c r="A1615" i="5"/>
  <c r="A1614" i="5"/>
  <c r="A1613" i="5"/>
  <c r="A1612" i="5"/>
  <c r="A1611" i="5"/>
  <c r="A1610" i="5"/>
  <c r="A1609" i="5"/>
  <c r="A1608" i="5"/>
  <c r="A1607" i="5"/>
  <c r="A1606" i="5"/>
  <c r="A1605" i="5"/>
  <c r="A1604" i="5"/>
  <c r="A1603" i="5"/>
  <c r="A1602" i="5"/>
  <c r="A1601" i="5"/>
  <c r="A1600" i="5"/>
  <c r="A1599" i="5"/>
  <c r="A1598" i="5"/>
  <c r="A1597" i="5"/>
  <c r="A1596" i="5"/>
  <c r="A1595" i="5"/>
  <c r="A1594" i="5"/>
  <c r="A1593" i="5"/>
  <c r="A1592" i="5"/>
  <c r="A1591" i="5"/>
  <c r="A1590" i="5"/>
  <c r="A1589" i="5"/>
  <c r="A1588" i="5"/>
  <c r="A1587" i="5"/>
  <c r="A1586" i="5"/>
  <c r="A1585" i="5"/>
  <c r="A1584" i="5"/>
  <c r="A1583" i="5"/>
  <c r="A1582" i="5"/>
  <c r="A1581" i="5"/>
  <c r="A1580" i="5"/>
  <c r="A1579" i="5"/>
  <c r="A1578" i="5"/>
  <c r="A1577" i="5"/>
  <c r="A1576" i="5"/>
  <c r="A1575" i="5"/>
  <c r="A1574" i="5"/>
  <c r="A1573" i="5"/>
  <c r="A1572" i="5"/>
  <c r="A1571" i="5"/>
  <c r="A1570" i="5"/>
  <c r="A1569" i="5"/>
  <c r="A1568" i="5"/>
  <c r="A1567" i="5"/>
  <c r="A1566" i="5"/>
  <c r="A1565" i="5"/>
  <c r="A1564" i="5"/>
  <c r="A1563" i="5"/>
  <c r="A1562" i="5"/>
  <c r="A1561" i="5"/>
  <c r="A1560" i="5"/>
  <c r="A1559" i="5"/>
  <c r="A1558" i="5"/>
  <c r="A1557" i="5"/>
  <c r="A1556" i="5"/>
  <c r="A1555" i="5"/>
  <c r="A1554" i="5"/>
  <c r="A1553" i="5"/>
  <c r="A1552" i="5"/>
  <c r="A1551" i="5"/>
  <c r="A1550" i="5"/>
  <c r="A1549" i="5"/>
  <c r="A1548" i="5"/>
  <c r="A1547" i="5"/>
  <c r="A1546" i="5"/>
  <c r="A1545" i="5"/>
  <c r="A1544" i="5"/>
  <c r="A1543" i="5"/>
  <c r="A1542" i="5"/>
  <c r="A1541" i="5"/>
  <c r="A1540" i="5"/>
  <c r="A1539" i="5"/>
  <c r="A1538" i="5"/>
  <c r="A1537" i="5"/>
  <c r="A1536" i="5"/>
  <c r="A1535" i="5"/>
  <c r="A1534" i="5"/>
  <c r="A1533" i="5"/>
  <c r="A1532" i="5"/>
  <c r="A1531" i="5"/>
  <c r="A1530" i="5"/>
  <c r="A1529" i="5"/>
  <c r="A1528" i="5"/>
  <c r="A1527" i="5"/>
  <c r="A1526" i="5"/>
  <c r="A1525" i="5"/>
  <c r="A1524" i="5"/>
  <c r="A1523" i="5"/>
  <c r="A1522" i="5"/>
  <c r="A1521" i="5"/>
  <c r="A1520" i="5"/>
  <c r="A1519" i="5"/>
  <c r="A1518" i="5"/>
  <c r="A1517" i="5"/>
  <c r="A1516" i="5"/>
  <c r="A1515" i="5"/>
  <c r="A1514" i="5"/>
  <c r="A1513" i="5"/>
  <c r="A1512" i="5"/>
  <c r="A1511" i="5"/>
  <c r="A1510" i="5"/>
  <c r="A1509" i="5"/>
  <c r="A1508" i="5"/>
  <c r="A1507" i="5"/>
  <c r="A1506" i="5"/>
  <c r="A1505" i="5"/>
  <c r="A1504" i="5"/>
  <c r="A1503" i="5"/>
  <c r="A1502" i="5"/>
  <c r="A1501" i="5"/>
  <c r="A1500" i="5"/>
  <c r="A1499" i="5"/>
  <c r="A1498" i="5"/>
  <c r="A1497" i="5"/>
  <c r="A1496" i="5"/>
  <c r="A1495" i="5"/>
  <c r="A1494" i="5"/>
  <c r="A1493" i="5"/>
  <c r="A1492" i="5"/>
  <c r="A1491" i="5"/>
  <c r="A1490" i="5"/>
  <c r="A1489" i="5"/>
  <c r="A1488" i="5"/>
  <c r="A1487" i="5"/>
  <c r="A1486" i="5"/>
  <c r="A1485" i="5"/>
  <c r="A1484" i="5"/>
  <c r="A1483" i="5"/>
  <c r="A1482" i="5"/>
  <c r="A1481" i="5"/>
  <c r="A1480" i="5"/>
  <c r="A1479" i="5"/>
  <c r="A1478" i="5"/>
  <c r="A1477" i="5"/>
  <c r="A1476" i="5"/>
  <c r="A1475" i="5"/>
  <c r="A1474" i="5"/>
  <c r="A1473" i="5"/>
  <c r="A1472" i="5"/>
  <c r="A1471" i="5"/>
  <c r="A1470" i="5"/>
  <c r="A1469" i="5"/>
  <c r="A1468" i="5"/>
  <c r="A1467" i="5"/>
  <c r="A1466" i="5"/>
  <c r="A1465" i="5"/>
  <c r="A1464" i="5"/>
  <c r="A1463" i="5"/>
  <c r="A1462" i="5"/>
  <c r="A1461" i="5"/>
  <c r="A1460" i="5"/>
  <c r="A1459" i="5"/>
  <c r="A1458" i="5"/>
  <c r="A1457" i="5"/>
  <c r="A1456" i="5"/>
  <c r="A1455" i="5"/>
  <c r="A1454" i="5"/>
  <c r="A1453" i="5"/>
  <c r="A1452" i="5"/>
  <c r="A1451" i="5"/>
  <c r="A1450" i="5"/>
  <c r="A1449" i="5"/>
  <c r="A1448" i="5"/>
  <c r="A1447" i="5"/>
  <c r="A1446" i="5"/>
  <c r="A1445" i="5"/>
  <c r="A1444" i="5"/>
  <c r="A1443" i="5"/>
  <c r="A1442" i="5"/>
  <c r="A1441" i="5"/>
  <c r="A1440" i="5"/>
  <c r="A1439" i="5"/>
  <c r="A1438" i="5"/>
  <c r="A1437" i="5"/>
  <c r="A1436" i="5"/>
  <c r="A1435" i="5"/>
  <c r="A1434" i="5"/>
  <c r="A1433" i="5"/>
  <c r="A1432" i="5"/>
  <c r="A1431" i="5"/>
  <c r="A1430" i="5"/>
  <c r="A1429" i="5"/>
  <c r="A1428" i="5"/>
  <c r="A1427" i="5"/>
  <c r="A1426" i="5"/>
  <c r="A1425" i="5"/>
  <c r="A1424" i="5"/>
  <c r="A1423" i="5"/>
  <c r="A1422" i="5"/>
  <c r="A1421" i="5"/>
  <c r="A1420" i="5"/>
  <c r="A1419" i="5"/>
  <c r="A1418" i="5"/>
  <c r="A1417" i="5"/>
  <c r="A1416" i="5"/>
  <c r="A1415" i="5"/>
  <c r="A1414" i="5"/>
  <c r="A1413" i="5"/>
  <c r="A1412" i="5"/>
  <c r="A1411" i="5"/>
  <c r="A1410" i="5"/>
  <c r="A1409" i="5"/>
  <c r="A1408" i="5"/>
  <c r="A1407" i="5"/>
  <c r="A1406" i="5"/>
  <c r="A1405" i="5"/>
  <c r="A1404" i="5"/>
  <c r="A1403" i="5"/>
  <c r="A1402" i="5"/>
  <c r="A1401" i="5"/>
  <c r="A1400" i="5"/>
  <c r="A1399" i="5"/>
  <c r="A1398" i="5"/>
  <c r="A1397" i="5"/>
  <c r="A1396" i="5"/>
  <c r="A1395" i="5"/>
  <c r="A1394" i="5"/>
  <c r="A1393" i="5"/>
  <c r="A1392" i="5"/>
  <c r="A1391" i="5"/>
  <c r="A1390" i="5"/>
  <c r="A1389" i="5"/>
  <c r="A1388" i="5"/>
  <c r="A1387" i="5"/>
  <c r="A1386" i="5"/>
  <c r="A1385" i="5"/>
  <c r="A1384" i="5"/>
  <c r="A1383" i="5"/>
  <c r="A1382" i="5"/>
  <c r="A1381" i="5"/>
  <c r="A1380" i="5"/>
  <c r="A1379" i="5"/>
  <c r="A1378" i="5"/>
  <c r="A1377" i="5"/>
  <c r="A1376" i="5"/>
  <c r="A1375" i="5"/>
  <c r="A1374" i="5"/>
  <c r="A1373" i="5"/>
  <c r="A1372" i="5"/>
  <c r="A1371" i="5"/>
  <c r="A1370" i="5"/>
  <c r="A1369" i="5"/>
  <c r="A1368" i="5"/>
  <c r="A1367" i="5"/>
  <c r="A1366" i="5"/>
  <c r="A1365" i="5"/>
  <c r="A1364" i="5"/>
  <c r="A1363" i="5"/>
  <c r="A1362" i="5"/>
  <c r="A1361" i="5"/>
  <c r="A1360" i="5"/>
  <c r="A1359" i="5"/>
  <c r="A1358" i="5"/>
  <c r="A1357" i="5"/>
  <c r="A1356" i="5"/>
  <c r="A1355" i="5"/>
  <c r="A1354" i="5"/>
  <c r="A1353" i="5"/>
  <c r="A1352" i="5"/>
  <c r="A1351" i="5"/>
  <c r="A1350" i="5"/>
  <c r="A1349" i="5"/>
  <c r="A1348" i="5"/>
  <c r="A1347" i="5"/>
  <c r="A1346" i="5"/>
  <c r="A1345" i="5"/>
  <c r="A1344" i="5"/>
  <c r="A1343" i="5"/>
  <c r="A1342" i="5"/>
  <c r="A1341" i="5"/>
  <c r="A1340" i="5"/>
  <c r="A1339" i="5"/>
  <c r="A1338" i="5"/>
  <c r="A1337" i="5"/>
  <c r="A1336" i="5"/>
  <c r="A1335" i="5"/>
  <c r="A1334" i="5"/>
  <c r="A1333" i="5"/>
  <c r="A1332" i="5"/>
  <c r="A1331" i="5"/>
  <c r="A1330" i="5"/>
  <c r="A1329" i="5"/>
  <c r="A1328" i="5"/>
  <c r="A1327" i="5"/>
  <c r="A1326" i="5"/>
  <c r="A1325" i="5"/>
  <c r="A1324" i="5"/>
  <c r="A1323" i="5"/>
  <c r="A1322" i="5"/>
  <c r="A1321" i="5"/>
  <c r="A1320" i="5"/>
  <c r="A1319" i="5"/>
  <c r="A1318" i="5"/>
  <c r="A1317" i="5"/>
  <c r="A1316" i="5"/>
  <c r="A1315" i="5"/>
  <c r="A1314" i="5"/>
  <c r="A1313" i="5"/>
  <c r="A1312" i="5"/>
  <c r="A1311" i="5"/>
  <c r="A1310" i="5"/>
  <c r="A1309" i="5"/>
  <c r="A1308" i="5"/>
  <c r="A1307" i="5"/>
  <c r="A1306" i="5"/>
  <c r="A1305" i="5"/>
  <c r="A1304" i="5"/>
  <c r="A1303" i="5"/>
  <c r="A1302" i="5"/>
  <c r="A1301" i="5"/>
  <c r="A1300" i="5"/>
  <c r="A1299" i="5"/>
  <c r="A1298" i="5"/>
  <c r="A1297" i="5"/>
  <c r="A1296" i="5"/>
  <c r="A1295" i="5"/>
  <c r="A1294" i="5"/>
  <c r="A1293" i="5"/>
  <c r="A1292" i="5"/>
  <c r="A1291" i="5"/>
  <c r="A1290" i="5"/>
  <c r="A1289" i="5"/>
  <c r="A1288" i="5"/>
  <c r="A1287" i="5"/>
  <c r="A1286" i="5"/>
  <c r="A1285" i="5"/>
  <c r="A1284" i="5"/>
  <c r="A1283" i="5"/>
  <c r="A1282" i="5"/>
  <c r="A1281" i="5"/>
  <c r="A1280" i="5"/>
  <c r="A1279" i="5"/>
  <c r="A1278" i="5"/>
  <c r="A1277" i="5"/>
  <c r="A1276" i="5"/>
  <c r="A1275" i="5"/>
  <c r="A1274" i="5"/>
  <c r="A1273" i="5"/>
  <c r="A1272" i="5"/>
  <c r="A1271" i="5"/>
  <c r="A1270" i="5"/>
  <c r="A1269" i="5"/>
  <c r="A1268" i="5"/>
  <c r="A1267" i="5"/>
  <c r="A1266" i="5"/>
  <c r="A1265" i="5"/>
  <c r="A1264" i="5"/>
  <c r="A1263" i="5"/>
  <c r="A1262" i="5"/>
  <c r="A1261" i="5"/>
  <c r="A1260" i="5"/>
  <c r="A1259" i="5"/>
  <c r="A1258" i="5"/>
  <c r="A1257" i="5"/>
  <c r="A1256" i="5"/>
  <c r="A1255" i="5"/>
  <c r="A1254" i="5"/>
  <c r="A1253" i="5"/>
  <c r="A1252" i="5"/>
  <c r="A1251" i="5"/>
  <c r="A1250" i="5"/>
  <c r="A1249" i="5"/>
  <c r="A1248" i="5"/>
  <c r="A1247" i="5"/>
  <c r="A1246" i="5"/>
  <c r="A1245" i="5"/>
  <c r="A1244" i="5"/>
  <c r="A1243" i="5"/>
  <c r="A1242" i="5"/>
  <c r="A1241" i="5"/>
  <c r="A1240" i="5"/>
  <c r="A1239" i="5"/>
  <c r="A1238" i="5"/>
  <c r="A1237" i="5"/>
  <c r="A1236" i="5"/>
  <c r="A1235" i="5"/>
  <c r="A1234" i="5"/>
  <c r="A1233" i="5"/>
  <c r="A1232" i="5"/>
  <c r="A1231" i="5"/>
  <c r="A1230" i="5"/>
  <c r="A1229" i="5"/>
  <c r="A1228" i="5"/>
  <c r="A1227" i="5"/>
  <c r="A1226" i="5"/>
  <c r="A1225" i="5"/>
  <c r="A1224" i="5"/>
  <c r="A1223" i="5"/>
  <c r="A1222" i="5"/>
  <c r="A1221" i="5"/>
  <c r="A1220" i="5"/>
  <c r="A1219" i="5"/>
  <c r="A1218" i="5"/>
  <c r="A1217" i="5"/>
  <c r="A1216" i="5"/>
  <c r="A1215" i="5"/>
  <c r="A1214" i="5"/>
  <c r="A1213" i="5"/>
  <c r="A1212" i="5"/>
  <c r="A1211" i="5"/>
  <c r="A1210" i="5"/>
  <c r="A1209" i="5"/>
  <c r="A1208" i="5"/>
  <c r="A1207" i="5"/>
  <c r="A1206" i="5"/>
  <c r="A1205" i="5"/>
  <c r="A1204" i="5"/>
  <c r="A1203" i="5"/>
  <c r="A1202" i="5"/>
  <c r="A1201" i="5"/>
  <c r="A1200" i="5"/>
  <c r="A1199" i="5"/>
  <c r="A1198" i="5"/>
  <c r="A1197" i="5"/>
  <c r="A1196" i="5"/>
  <c r="A1195" i="5"/>
  <c r="A1194" i="5"/>
  <c r="A1193" i="5"/>
  <c r="A1192" i="5"/>
  <c r="A1191" i="5"/>
  <c r="A1190" i="5"/>
  <c r="A1189" i="5"/>
  <c r="A1188" i="5"/>
  <c r="A1187" i="5"/>
  <c r="A1186" i="5"/>
  <c r="A1185" i="5"/>
  <c r="A1184" i="5"/>
  <c r="A1183" i="5"/>
  <c r="A1182" i="5"/>
  <c r="A1181" i="5"/>
  <c r="A1180" i="5"/>
  <c r="A1179" i="5"/>
  <c r="A1178" i="5"/>
  <c r="A1177" i="5"/>
  <c r="A1176" i="5"/>
  <c r="A1175" i="5"/>
  <c r="A1174" i="5"/>
  <c r="A1173" i="5"/>
  <c r="A1172" i="5"/>
  <c r="A1171" i="5"/>
  <c r="A1170" i="5"/>
  <c r="A1169" i="5"/>
  <c r="A1168" i="5"/>
  <c r="A1167" i="5"/>
  <c r="A1166" i="5"/>
  <c r="A1165" i="5"/>
  <c r="A1164" i="5"/>
  <c r="A1163" i="5"/>
  <c r="A1162" i="5"/>
  <c r="A1161" i="5"/>
  <c r="A1160" i="5"/>
  <c r="A1159" i="5"/>
  <c r="A1158" i="5"/>
  <c r="A1157" i="5"/>
  <c r="A1156" i="5"/>
  <c r="A1155" i="5"/>
  <c r="A1154" i="5"/>
  <c r="A1153" i="5"/>
  <c r="A1152" i="5"/>
  <c r="A1151" i="5"/>
  <c r="A1150" i="5"/>
  <c r="A1149" i="5"/>
  <c r="A1148" i="5"/>
  <c r="A1147" i="5"/>
  <c r="A1146" i="5"/>
  <c r="A1145" i="5"/>
  <c r="A1144" i="5"/>
  <c r="A1143" i="5"/>
  <c r="A1142" i="5"/>
  <c r="A1141" i="5"/>
  <c r="A1140" i="5"/>
  <c r="A1139" i="5"/>
  <c r="A1138" i="5"/>
  <c r="A1137" i="5"/>
  <c r="A1136" i="5"/>
  <c r="A1135" i="5"/>
  <c r="A1134" i="5"/>
  <c r="A1133" i="5"/>
  <c r="A1132" i="5"/>
  <c r="A1131" i="5"/>
  <c r="A1130" i="5"/>
  <c r="A1129" i="5"/>
  <c r="A1128" i="5"/>
  <c r="A1127" i="5"/>
  <c r="A1126" i="5"/>
  <c r="A1125" i="5"/>
  <c r="A1124" i="5"/>
  <c r="A1123" i="5"/>
  <c r="A1122" i="5"/>
  <c r="A1121" i="5"/>
  <c r="A1120" i="5"/>
  <c r="A1119" i="5"/>
  <c r="A1118" i="5"/>
  <c r="A1117" i="5"/>
  <c r="A1116" i="5"/>
  <c r="A1115" i="5"/>
  <c r="A1114" i="5"/>
  <c r="A1113" i="5"/>
  <c r="A1112" i="5"/>
  <c r="A1111" i="5"/>
  <c r="A1110" i="5"/>
  <c r="A1109" i="5"/>
  <c r="A1108" i="5"/>
  <c r="A1107" i="5"/>
  <c r="A1106" i="5"/>
  <c r="A1105" i="5"/>
  <c r="A1104" i="5"/>
  <c r="A1103" i="5"/>
  <c r="A1102" i="5"/>
  <c r="A1101" i="5"/>
  <c r="A1100" i="5"/>
  <c r="A1099" i="5"/>
  <c r="A1098" i="5"/>
  <c r="A1097" i="5"/>
  <c r="A1096" i="5"/>
  <c r="A1095" i="5"/>
  <c r="A1094" i="5"/>
  <c r="A1093" i="5"/>
  <c r="A1092" i="5"/>
  <c r="A1091" i="5"/>
  <c r="A1090" i="5"/>
  <c r="A1089" i="5"/>
  <c r="A1088" i="5"/>
  <c r="A1087" i="5"/>
  <c r="A1086" i="5"/>
  <c r="A1085" i="5"/>
  <c r="A1084" i="5"/>
  <c r="A1083" i="5"/>
  <c r="A1082" i="5"/>
  <c r="A1081" i="5"/>
  <c r="A1080" i="5"/>
  <c r="A1079" i="5"/>
  <c r="A1078" i="5"/>
  <c r="A1077" i="5"/>
  <c r="A1076" i="5"/>
  <c r="A1075" i="5"/>
  <c r="A1074" i="5"/>
  <c r="A1073" i="5"/>
  <c r="A1072" i="5"/>
  <c r="A1071" i="5"/>
  <c r="A1070" i="5"/>
  <c r="A1069" i="5"/>
  <c r="A1068" i="5"/>
  <c r="A1067" i="5"/>
  <c r="A1066" i="5"/>
  <c r="A1065" i="5"/>
  <c r="A1064" i="5"/>
  <c r="A1063" i="5"/>
  <c r="A1062" i="5"/>
  <c r="A1061" i="5"/>
  <c r="A1060" i="5"/>
  <c r="A1059" i="5"/>
  <c r="A1058" i="5"/>
  <c r="A1057" i="5"/>
  <c r="A1056" i="5"/>
  <c r="A1055" i="5"/>
  <c r="A1054" i="5"/>
  <c r="A1053" i="5"/>
  <c r="A1052" i="5"/>
  <c r="A1051" i="5"/>
  <c r="A1050" i="5"/>
  <c r="A1049" i="5"/>
  <c r="A1048" i="5"/>
  <c r="A1047" i="5"/>
  <c r="A1046" i="5"/>
  <c r="A1045" i="5"/>
  <c r="A1044" i="5"/>
  <c r="A1043" i="5"/>
  <c r="A1042" i="5"/>
  <c r="A1041" i="5"/>
  <c r="A1040" i="5"/>
  <c r="A1039" i="5"/>
  <c r="A1038" i="5"/>
  <c r="A1037" i="5"/>
  <c r="A1036" i="5"/>
  <c r="A1035" i="5"/>
  <c r="A1034" i="5"/>
  <c r="A1033" i="5"/>
  <c r="A1032" i="5"/>
  <c r="A1031" i="5"/>
  <c r="A1030" i="5"/>
  <c r="A1029" i="5"/>
  <c r="A1028" i="5"/>
  <c r="A1027" i="5"/>
  <c r="A1026" i="5"/>
  <c r="A1025" i="5"/>
  <c r="A1024" i="5"/>
  <c r="A1023" i="5"/>
  <c r="A1022" i="5"/>
  <c r="A1021" i="5"/>
  <c r="A1020" i="5"/>
  <c r="A1019" i="5"/>
  <c r="A1018" i="5"/>
  <c r="A1017" i="5"/>
  <c r="A1016" i="5"/>
  <c r="A1015" i="5"/>
  <c r="A1014" i="5"/>
  <c r="A1013" i="5"/>
  <c r="A1012" i="5"/>
  <c r="A1011" i="5"/>
  <c r="A1010" i="5"/>
  <c r="A1009" i="5"/>
  <c r="A1008" i="5"/>
  <c r="A1007" i="5"/>
  <c r="A1006" i="5"/>
  <c r="A1005" i="5"/>
  <c r="A1004" i="5"/>
  <c r="A1003" i="5"/>
  <c r="A1002" i="5"/>
  <c r="A1001" i="5"/>
  <c r="A1000" i="5"/>
  <c r="A999" i="5"/>
  <c r="A998" i="5"/>
  <c r="A997" i="5"/>
  <c r="A996" i="5"/>
  <c r="A995" i="5"/>
  <c r="A994" i="5"/>
  <c r="A993" i="5"/>
  <c r="A992" i="5"/>
  <c r="A991" i="5"/>
  <c r="A990" i="5"/>
  <c r="A989" i="5"/>
  <c r="A988" i="5"/>
  <c r="A987" i="5"/>
  <c r="A986" i="5"/>
  <c r="A985" i="5"/>
  <c r="A984" i="5"/>
  <c r="A983" i="5"/>
  <c r="A982" i="5"/>
  <c r="A981" i="5"/>
  <c r="A980" i="5"/>
  <c r="A978" i="5"/>
  <c r="A977" i="5"/>
  <c r="A976" i="5"/>
  <c r="A975" i="5"/>
  <c r="A974" i="5"/>
  <c r="A973" i="5"/>
  <c r="A972" i="5"/>
  <c r="A971" i="5"/>
  <c r="A970" i="5"/>
  <c r="A969" i="5"/>
  <c r="A968" i="5"/>
  <c r="A967" i="5"/>
  <c r="A966" i="5"/>
  <c r="A965" i="5"/>
  <c r="A964" i="5"/>
  <c r="A963" i="5"/>
  <c r="A962" i="5"/>
  <c r="A961" i="5"/>
  <c r="A960" i="5"/>
  <c r="A959" i="5"/>
  <c r="A958" i="5"/>
  <c r="A957" i="5"/>
  <c r="A956" i="5"/>
  <c r="A955" i="5"/>
  <c r="A954" i="5"/>
  <c r="A953" i="5"/>
  <c r="A952" i="5"/>
  <c r="A951" i="5"/>
  <c r="A950" i="5"/>
  <c r="A949" i="5"/>
  <c r="A948" i="5"/>
  <c r="A947" i="5"/>
  <c r="A946" i="5"/>
  <c r="A945" i="5"/>
  <c r="A944" i="5"/>
  <c r="A943" i="5"/>
  <c r="A942" i="5"/>
  <c r="A941" i="5"/>
  <c r="A940" i="5"/>
  <c r="A939" i="5"/>
  <c r="A938" i="5"/>
  <c r="A937" i="5"/>
  <c r="A936" i="5"/>
  <c r="A935" i="5"/>
  <c r="A934" i="5"/>
  <c r="A933" i="5"/>
  <c r="A932" i="5"/>
  <c r="A931" i="5"/>
  <c r="A930" i="5"/>
  <c r="A929" i="5"/>
  <c r="A928" i="5"/>
  <c r="A927" i="5"/>
  <c r="A926" i="5"/>
  <c r="A925" i="5"/>
  <c r="A924" i="5"/>
  <c r="A923" i="5"/>
  <c r="A922" i="5"/>
  <c r="A921" i="5"/>
  <c r="A920" i="5"/>
  <c r="A919" i="5"/>
  <c r="A918" i="5"/>
  <c r="A917" i="5"/>
  <c r="A916" i="5"/>
  <c r="A915" i="5"/>
  <c r="A914" i="5"/>
  <c r="A913" i="5"/>
  <c r="A912" i="5"/>
  <c r="A911" i="5"/>
  <c r="A910" i="5"/>
  <c r="A909" i="5"/>
  <c r="A908" i="5"/>
  <c r="A907" i="5"/>
  <c r="A906" i="5"/>
  <c r="A905" i="5"/>
  <c r="A904" i="5"/>
  <c r="A903" i="5"/>
  <c r="A902" i="5"/>
  <c r="A901" i="5"/>
  <c r="A900" i="5"/>
  <c r="A899" i="5"/>
  <c r="A898" i="5"/>
  <c r="A897" i="5"/>
  <c r="A896" i="5"/>
  <c r="A895" i="5"/>
  <c r="A894" i="5"/>
  <c r="A893" i="5"/>
  <c r="A892" i="5"/>
  <c r="A891" i="5"/>
  <c r="A890" i="5"/>
  <c r="A889" i="5"/>
  <c r="A888" i="5"/>
  <c r="A887" i="5"/>
  <c r="A886" i="5"/>
  <c r="A885" i="5"/>
  <c r="A884" i="5"/>
  <c r="A883" i="5"/>
  <c r="A882" i="5"/>
  <c r="A881" i="5"/>
  <c r="A880" i="5"/>
  <c r="A879" i="5"/>
  <c r="A878" i="5"/>
  <c r="A877" i="5"/>
  <c r="A876" i="5"/>
  <c r="A875" i="5"/>
  <c r="A874" i="5"/>
  <c r="A873" i="5"/>
  <c r="A872" i="5"/>
  <c r="A871" i="5"/>
  <c r="A870" i="5"/>
  <c r="A869" i="5"/>
  <c r="A868" i="5"/>
  <c r="A867" i="5"/>
  <c r="A866" i="5"/>
  <c r="A865" i="5"/>
  <c r="A864" i="5"/>
  <c r="A863" i="5"/>
  <c r="A862" i="5"/>
  <c r="A861" i="5"/>
  <c r="A860" i="5"/>
  <c r="A859" i="5"/>
  <c r="A858" i="5"/>
  <c r="A857" i="5"/>
  <c r="A856" i="5"/>
  <c r="A855" i="5"/>
  <c r="A854" i="5"/>
  <c r="A853" i="5"/>
  <c r="A852" i="5"/>
  <c r="A851" i="5"/>
  <c r="A850" i="5"/>
  <c r="A849" i="5"/>
  <c r="A848" i="5"/>
  <c r="A847" i="5"/>
  <c r="A846" i="5"/>
  <c r="A845" i="5"/>
  <c r="A844" i="5"/>
  <c r="A843" i="5"/>
  <c r="A842" i="5"/>
  <c r="A841" i="5"/>
  <c r="A840" i="5"/>
  <c r="A839" i="5"/>
  <c r="A838" i="5"/>
  <c r="A837" i="5"/>
  <c r="A836" i="5"/>
  <c r="A835" i="5"/>
  <c r="A834" i="5"/>
  <c r="A833" i="5"/>
  <c r="A832" i="5"/>
  <c r="A831" i="5"/>
  <c r="A830" i="5"/>
  <c r="A829" i="5"/>
  <c r="A828" i="5"/>
  <c r="A827" i="5"/>
  <c r="A826" i="5"/>
  <c r="A825" i="5"/>
  <c r="A824" i="5"/>
  <c r="A823" i="5"/>
  <c r="A822" i="5"/>
  <c r="A821" i="5"/>
  <c r="A820" i="5"/>
  <c r="A819" i="5"/>
  <c r="A818" i="5"/>
  <c r="A817" i="5"/>
  <c r="A816" i="5"/>
  <c r="A815" i="5"/>
  <c r="A814" i="5"/>
  <c r="A813" i="5"/>
  <c r="A812" i="5"/>
  <c r="A811" i="5"/>
  <c r="A810" i="5"/>
  <c r="A809" i="5"/>
  <c r="A808" i="5"/>
  <c r="A807" i="5"/>
  <c r="A806" i="5"/>
  <c r="A805" i="5"/>
  <c r="A804" i="5"/>
  <c r="A803" i="5"/>
  <c r="A802" i="5"/>
  <c r="A801" i="5"/>
  <c r="A800" i="5"/>
  <c r="A799" i="5"/>
  <c r="A798" i="5"/>
  <c r="A797" i="5"/>
  <c r="A796" i="5"/>
  <c r="A795" i="5"/>
  <c r="A794" i="5"/>
  <c r="A793" i="5"/>
  <c r="A792" i="5"/>
  <c r="A791" i="5"/>
  <c r="A790" i="5"/>
  <c r="A789" i="5"/>
  <c r="A788" i="5"/>
  <c r="A787" i="5"/>
  <c r="A786" i="5"/>
  <c r="A785" i="5"/>
  <c r="A784" i="5"/>
  <c r="A783" i="5"/>
  <c r="A782" i="5"/>
  <c r="A781" i="5"/>
  <c r="A780" i="5"/>
  <c r="A779" i="5"/>
  <c r="A778" i="5"/>
  <c r="A777" i="5"/>
  <c r="A776" i="5"/>
  <c r="A775" i="5"/>
  <c r="A774" i="5"/>
  <c r="A773" i="5"/>
  <c r="A772" i="5"/>
  <c r="A771" i="5"/>
  <c r="A770" i="5"/>
  <c r="A769" i="5"/>
  <c r="A768" i="5"/>
  <c r="A767" i="5"/>
  <c r="A766" i="5"/>
  <c r="A765" i="5"/>
  <c r="A764" i="5"/>
  <c r="A763" i="5"/>
  <c r="A762" i="5"/>
  <c r="A761" i="5"/>
  <c r="A760" i="5"/>
  <c r="A759" i="5"/>
  <c r="A758" i="5"/>
  <c r="A757" i="5"/>
  <c r="A756" i="5"/>
  <c r="A755" i="5"/>
  <c r="A754" i="5"/>
  <c r="A753" i="5"/>
  <c r="A752" i="5"/>
  <c r="A751" i="5"/>
  <c r="A750" i="5"/>
  <c r="A749" i="5"/>
  <c r="A748" i="5"/>
  <c r="A747" i="5"/>
  <c r="A746" i="5"/>
  <c r="A745" i="5"/>
  <c r="A744" i="5"/>
  <c r="A743" i="5"/>
  <c r="A742" i="5"/>
  <c r="A741" i="5"/>
  <c r="A740" i="5"/>
  <c r="A739" i="5"/>
  <c r="A738" i="5"/>
  <c r="A737" i="5"/>
  <c r="A736" i="5"/>
  <c r="A735" i="5"/>
  <c r="A734" i="5"/>
  <c r="A733" i="5"/>
  <c r="A732" i="5"/>
  <c r="A731" i="5"/>
  <c r="A730" i="5"/>
  <c r="A729" i="5"/>
  <c r="A728" i="5"/>
  <c r="A727" i="5"/>
  <c r="A726" i="5"/>
  <c r="A725" i="5"/>
  <c r="A724" i="5"/>
  <c r="A723" i="5"/>
  <c r="A722" i="5"/>
  <c r="A721" i="5"/>
  <c r="A720" i="5"/>
  <c r="A719" i="5"/>
  <c r="A718" i="5"/>
  <c r="A717" i="5"/>
  <c r="A716" i="5"/>
  <c r="A715" i="5"/>
  <c r="A714" i="5"/>
  <c r="A713" i="5"/>
  <c r="A712" i="5"/>
  <c r="A711" i="5"/>
  <c r="A710" i="5"/>
  <c r="A709" i="5"/>
  <c r="A708" i="5"/>
  <c r="A707" i="5"/>
  <c r="A706" i="5"/>
  <c r="A705" i="5"/>
  <c r="A704" i="5"/>
  <c r="A703" i="5"/>
  <c r="A702" i="5"/>
  <c r="A701" i="5"/>
  <c r="A700" i="5"/>
  <c r="A699" i="5"/>
  <c r="A698" i="5"/>
  <c r="A697" i="5"/>
  <c r="A696" i="5"/>
  <c r="A695" i="5"/>
  <c r="A694" i="5"/>
  <c r="A693" i="5"/>
  <c r="A692" i="5"/>
  <c r="A691" i="5"/>
  <c r="A690" i="5"/>
  <c r="A689" i="5"/>
  <c r="A688" i="5"/>
  <c r="A687" i="5"/>
  <c r="A686" i="5"/>
  <c r="A685" i="5"/>
  <c r="A684" i="5"/>
  <c r="A683" i="5"/>
  <c r="A682" i="5"/>
  <c r="A681" i="5"/>
  <c r="A680" i="5"/>
  <c r="A679" i="5"/>
  <c r="A678" i="5"/>
  <c r="A677" i="5"/>
  <c r="A676" i="5"/>
  <c r="A675" i="5"/>
  <c r="A674" i="5"/>
  <c r="A673" i="5"/>
  <c r="A672" i="5"/>
  <c r="A671" i="5"/>
  <c r="A670" i="5"/>
  <c r="A669" i="5"/>
  <c r="A668" i="5"/>
  <c r="A667" i="5"/>
  <c r="A666" i="5"/>
  <c r="A665" i="5"/>
  <c r="A664" i="5"/>
  <c r="A663" i="5"/>
  <c r="A662" i="5"/>
  <c r="A661" i="5"/>
  <c r="A660" i="5"/>
  <c r="A659" i="5"/>
  <c r="A658" i="5"/>
  <c r="A657" i="5"/>
  <c r="A656" i="5"/>
  <c r="A655" i="5"/>
  <c r="A654" i="5"/>
  <c r="A653" i="5"/>
  <c r="A652" i="5"/>
  <c r="A651" i="5"/>
  <c r="A650" i="5"/>
  <c r="A649" i="5"/>
  <c r="A648" i="5"/>
  <c r="A647" i="5"/>
  <c r="A646" i="5"/>
  <c r="A645" i="5"/>
  <c r="A644" i="5"/>
  <c r="A643" i="5"/>
  <c r="A642" i="5"/>
  <c r="A641" i="5"/>
  <c r="A640" i="5"/>
  <c r="A639" i="5"/>
  <c r="A638" i="5"/>
  <c r="A637" i="5"/>
  <c r="A636" i="5"/>
  <c r="A635" i="5"/>
  <c r="A634" i="5"/>
  <c r="A633" i="5"/>
  <c r="A632" i="5"/>
  <c r="A631" i="5"/>
  <c r="A630" i="5"/>
  <c r="A629" i="5"/>
  <c r="A628" i="5"/>
  <c r="A627" i="5"/>
  <c r="A626" i="5"/>
  <c r="A625" i="5"/>
  <c r="A624" i="5"/>
  <c r="A623" i="5"/>
  <c r="A622" i="5"/>
  <c r="A621" i="5"/>
  <c r="A620" i="5"/>
  <c r="A619" i="5"/>
  <c r="A618" i="5"/>
  <c r="A617" i="5"/>
  <c r="A616" i="5"/>
  <c r="A615" i="5"/>
  <c r="A614" i="5"/>
  <c r="A613" i="5"/>
  <c r="A612" i="5"/>
  <c r="A611" i="5"/>
  <c r="A610" i="5"/>
  <c r="A609" i="5"/>
  <c r="A608" i="5"/>
  <c r="A607" i="5"/>
  <c r="A606" i="5"/>
  <c r="A605" i="5"/>
  <c r="A604" i="5"/>
  <c r="A603" i="5"/>
  <c r="A602" i="5"/>
  <c r="A601" i="5"/>
  <c r="A600" i="5"/>
  <c r="A599" i="5"/>
  <c r="A598" i="5"/>
  <c r="A597" i="5"/>
  <c r="A596" i="5"/>
  <c r="A595" i="5"/>
  <c r="A594" i="5"/>
  <c r="A593" i="5"/>
  <c r="A592" i="5"/>
  <c r="A591" i="5"/>
  <c r="A590" i="5"/>
  <c r="A589" i="5"/>
  <c r="A588" i="5"/>
  <c r="A587" i="5"/>
  <c r="A586" i="5"/>
  <c r="A585" i="5"/>
  <c r="A584" i="5"/>
  <c r="A583" i="5"/>
  <c r="A582" i="5"/>
  <c r="A581" i="5"/>
  <c r="A580" i="5"/>
  <c r="A579" i="5"/>
  <c r="A578" i="5"/>
  <c r="A577" i="5"/>
  <c r="A576" i="5"/>
  <c r="A575" i="5"/>
  <c r="A574" i="5"/>
  <c r="A573" i="5"/>
  <c r="A572" i="5"/>
  <c r="A571" i="5"/>
  <c r="A570" i="5"/>
  <c r="A569" i="5"/>
  <c r="A568" i="5"/>
  <c r="A567" i="5"/>
  <c r="A566" i="5"/>
  <c r="A565" i="5"/>
  <c r="A564" i="5"/>
  <c r="A563" i="5"/>
  <c r="A562" i="5"/>
  <c r="A561" i="5"/>
  <c r="A560" i="5"/>
  <c r="A559" i="5"/>
  <c r="A558" i="5"/>
  <c r="A557" i="5"/>
  <c r="A556" i="5"/>
  <c r="A555" i="5"/>
  <c r="A554" i="5"/>
  <c r="A553" i="5"/>
  <c r="A552" i="5"/>
  <c r="A551" i="5"/>
  <c r="A550" i="5"/>
  <c r="A549" i="5"/>
  <c r="A548" i="5"/>
  <c r="A547" i="5"/>
  <c r="A546" i="5"/>
  <c r="A545" i="5"/>
  <c r="A544" i="5"/>
  <c r="A543" i="5"/>
  <c r="A542" i="5"/>
  <c r="A541" i="5"/>
  <c r="A540" i="5"/>
  <c r="A539" i="5"/>
  <c r="A538" i="5"/>
  <c r="A537" i="5"/>
  <c r="A536" i="5"/>
  <c r="A535" i="5"/>
  <c r="A534" i="5"/>
  <c r="A533" i="5"/>
  <c r="A532" i="5"/>
  <c r="A531" i="5"/>
  <c r="A530" i="5"/>
  <c r="A529" i="5"/>
  <c r="A528" i="5"/>
  <c r="A527" i="5"/>
  <c r="A526" i="5"/>
  <c r="A525" i="5"/>
  <c r="A524" i="5"/>
  <c r="A523" i="5"/>
  <c r="A522" i="5"/>
  <c r="A521" i="5"/>
  <c r="A520" i="5"/>
  <c r="A519" i="5"/>
  <c r="A518" i="5"/>
  <c r="A517" i="5"/>
  <c r="A516" i="5"/>
  <c r="A515" i="5"/>
  <c r="A514" i="5"/>
  <c r="A513" i="5"/>
  <c r="A512" i="5"/>
  <c r="A511" i="5"/>
  <c r="A510" i="5"/>
  <c r="A509" i="5"/>
  <c r="A508" i="5"/>
  <c r="A507" i="5"/>
  <c r="A506" i="5"/>
  <c r="A505" i="5"/>
  <c r="A504" i="5"/>
  <c r="A503" i="5"/>
  <c r="A502" i="5"/>
  <c r="A501" i="5"/>
  <c r="A500" i="5"/>
  <c r="A499" i="5"/>
  <c r="A498" i="5"/>
  <c r="A497" i="5"/>
  <c r="A496" i="5"/>
  <c r="A495" i="5"/>
  <c r="A494" i="5"/>
  <c r="A493" i="5"/>
  <c r="A492" i="5"/>
  <c r="A491" i="5"/>
  <c r="A490" i="5"/>
  <c r="A489" i="5"/>
  <c r="A488" i="5"/>
  <c r="A487" i="5"/>
  <c r="A486" i="5"/>
  <c r="A485" i="5"/>
  <c r="A484" i="5"/>
  <c r="A483" i="5"/>
  <c r="A482" i="5"/>
  <c r="A481" i="5"/>
  <c r="A480" i="5"/>
  <c r="A479" i="5"/>
  <c r="A478" i="5"/>
  <c r="A477" i="5"/>
  <c r="A476" i="5"/>
  <c r="A475" i="5"/>
  <c r="A474" i="5"/>
  <c r="A473" i="5"/>
  <c r="A472" i="5"/>
  <c r="A471" i="5"/>
  <c r="A470" i="5"/>
  <c r="A469" i="5"/>
  <c r="A468" i="5"/>
  <c r="A467" i="5"/>
  <c r="A466" i="5"/>
  <c r="A465" i="5"/>
  <c r="A464" i="5"/>
  <c r="A463" i="5"/>
  <c r="A462" i="5"/>
  <c r="A461" i="5"/>
  <c r="A460" i="5"/>
  <c r="A459" i="5"/>
  <c r="A458" i="5"/>
  <c r="A457" i="5"/>
  <c r="A456" i="5"/>
  <c r="A455" i="5"/>
  <c r="A454" i="5"/>
  <c r="A453" i="5"/>
  <c r="A452" i="5"/>
  <c r="A451" i="5"/>
  <c r="A450" i="5"/>
  <c r="A449" i="5"/>
  <c r="A448" i="5"/>
  <c r="A447" i="5"/>
  <c r="A446" i="5"/>
  <c r="A445" i="5"/>
  <c r="A444" i="5"/>
  <c r="A443" i="5"/>
  <c r="A442" i="5"/>
  <c r="A441" i="5"/>
  <c r="A440" i="5"/>
  <c r="A439" i="5"/>
  <c r="A438" i="5"/>
  <c r="A437" i="5"/>
  <c r="A436" i="5"/>
  <c r="A435" i="5"/>
  <c r="A434" i="5"/>
  <c r="A433" i="5"/>
  <c r="A432" i="5"/>
  <c r="A431" i="5"/>
  <c r="A430" i="5"/>
  <c r="A429" i="5"/>
  <c r="A428" i="5"/>
  <c r="A427" i="5"/>
  <c r="A426" i="5"/>
  <c r="A425" i="5"/>
  <c r="A424" i="5"/>
  <c r="A423" i="5"/>
  <c r="A422" i="5"/>
  <c r="A421" i="5"/>
  <c r="A420" i="5"/>
  <c r="A419" i="5"/>
  <c r="A418" i="5"/>
  <c r="A417" i="5"/>
  <c r="A416" i="5"/>
  <c r="A415" i="5"/>
  <c r="A414" i="5"/>
  <c r="A413" i="5"/>
  <c r="A412" i="5"/>
  <c r="A411" i="5"/>
  <c r="A410" i="5"/>
  <c r="A409" i="5"/>
  <c r="A408" i="5"/>
  <c r="A407" i="5"/>
  <c r="A406" i="5"/>
  <c r="A405" i="5"/>
  <c r="A404" i="5"/>
  <c r="A403" i="5"/>
  <c r="A402" i="5"/>
  <c r="A401" i="5"/>
  <c r="A400" i="5"/>
  <c r="A399" i="5"/>
  <c r="A398" i="5"/>
  <c r="A397" i="5"/>
  <c r="A396" i="5"/>
  <c r="A395" i="5"/>
  <c r="A394" i="5"/>
  <c r="A393" i="5"/>
  <c r="A392" i="5"/>
  <c r="A391" i="5"/>
  <c r="A390" i="5"/>
  <c r="A389" i="5"/>
  <c r="A388" i="5"/>
  <c r="A387" i="5"/>
  <c r="A386" i="5"/>
  <c r="A385" i="5"/>
  <c r="A384" i="5"/>
  <c r="A383" i="5"/>
  <c r="A382" i="5"/>
  <c r="A381" i="5"/>
  <c r="A380" i="5"/>
  <c r="A379" i="5"/>
  <c r="A378" i="5"/>
  <c r="A377" i="5"/>
  <c r="A376" i="5"/>
  <c r="A375" i="5"/>
  <c r="A374" i="5"/>
  <c r="A373" i="5"/>
  <c r="A372" i="5"/>
  <c r="A371" i="5"/>
  <c r="A370" i="5"/>
  <c r="A369" i="5"/>
  <c r="A368" i="5"/>
  <c r="A367" i="5"/>
  <c r="A366" i="5"/>
  <c r="A365" i="5"/>
  <c r="A364" i="5"/>
  <c r="A363" i="5"/>
  <c r="A362" i="5"/>
  <c r="A361" i="5"/>
  <c r="A360" i="5"/>
  <c r="A359" i="5"/>
  <c r="A358" i="5"/>
  <c r="A357" i="5"/>
  <c r="A356" i="5"/>
  <c r="A355" i="5"/>
  <c r="A354" i="5"/>
  <c r="A353" i="5"/>
  <c r="A352" i="5"/>
  <c r="A351" i="5"/>
  <c r="A350" i="5"/>
  <c r="A349" i="5"/>
  <c r="A348" i="5"/>
  <c r="A347" i="5"/>
  <c r="A346" i="5"/>
  <c r="A345" i="5"/>
  <c r="A344" i="5"/>
  <c r="A343" i="5"/>
  <c r="A342" i="5"/>
  <c r="A341" i="5"/>
  <c r="A340" i="5"/>
  <c r="A339" i="5"/>
  <c r="A338" i="5"/>
  <c r="A337" i="5"/>
  <c r="A336" i="5"/>
  <c r="A335" i="5"/>
  <c r="A334" i="5"/>
  <c r="A333" i="5"/>
  <c r="A332" i="5"/>
  <c r="A331" i="5"/>
  <c r="A330" i="5"/>
  <c r="A329" i="5"/>
  <c r="A328" i="5"/>
  <c r="A327" i="5"/>
  <c r="A326" i="5"/>
  <c r="A325" i="5"/>
  <c r="A324" i="5"/>
  <c r="A323" i="5"/>
  <c r="A322" i="5"/>
  <c r="A321" i="5"/>
  <c r="A320" i="5"/>
  <c r="A319" i="5"/>
  <c r="A318" i="5"/>
  <c r="A317" i="5"/>
  <c r="A316" i="5"/>
  <c r="A315" i="5"/>
  <c r="A314" i="5"/>
  <c r="A313" i="5"/>
  <c r="A312" i="5"/>
  <c r="A311" i="5"/>
  <c r="A310" i="5"/>
  <c r="A309" i="5"/>
  <c r="A308" i="5"/>
  <c r="A307" i="5"/>
  <c r="A306" i="5"/>
  <c r="A305" i="5"/>
  <c r="A304" i="5"/>
  <c r="A303" i="5"/>
  <c r="A302" i="5"/>
  <c r="A301" i="5"/>
  <c r="A300" i="5"/>
  <c r="A299" i="5"/>
  <c r="A298" i="5"/>
  <c r="A297" i="5"/>
  <c r="A296" i="5"/>
  <c r="A295" i="5"/>
  <c r="A294" i="5"/>
  <c r="A293" i="5"/>
  <c r="A292" i="5"/>
  <c r="A291" i="5"/>
  <c r="A290" i="5"/>
  <c r="A289" i="5"/>
  <c r="A288" i="5"/>
  <c r="A287" i="5"/>
  <c r="A286" i="5"/>
  <c r="A285" i="5"/>
  <c r="A284" i="5"/>
  <c r="A283" i="5"/>
  <c r="A282" i="5"/>
  <c r="A281" i="5"/>
  <c r="A280" i="5"/>
  <c r="A279" i="5"/>
  <c r="A278" i="5"/>
  <c r="A277" i="5"/>
  <c r="A276" i="5"/>
  <c r="A275" i="5"/>
  <c r="A274" i="5"/>
  <c r="A273" i="5"/>
  <c r="A272" i="5"/>
  <c r="A271" i="5"/>
  <c r="A270" i="5"/>
  <c r="A269" i="5"/>
  <c r="A268" i="5"/>
  <c r="A267" i="5"/>
  <c r="A266" i="5"/>
  <c r="A265" i="5"/>
  <c r="A264" i="5"/>
  <c r="A263" i="5"/>
  <c r="A262" i="5"/>
  <c r="A261" i="5"/>
  <c r="A260" i="5"/>
  <c r="A259" i="5"/>
  <c r="A258" i="5"/>
  <c r="A257" i="5"/>
  <c r="A256" i="5"/>
  <c r="A255" i="5"/>
  <c r="A254" i="5"/>
  <c r="A253" i="5"/>
  <c r="A252" i="5"/>
  <c r="A251" i="5"/>
  <c r="A250" i="5"/>
  <c r="A249" i="5"/>
  <c r="A248" i="5"/>
  <c r="A247" i="5"/>
  <c r="A246" i="5"/>
  <c r="A245" i="5"/>
  <c r="A244" i="5"/>
  <c r="A243" i="5"/>
  <c r="A242" i="5"/>
  <c r="A241" i="5"/>
  <c r="A240" i="5"/>
  <c r="A239" i="5"/>
  <c r="A238" i="5"/>
  <c r="A237" i="5"/>
  <c r="A236" i="5"/>
  <c r="A235" i="5"/>
  <c r="A234" i="5"/>
  <c r="A233" i="5"/>
  <c r="A232" i="5"/>
  <c r="A231" i="5"/>
  <c r="A230" i="5"/>
  <c r="A229" i="5"/>
  <c r="A228" i="5"/>
  <c r="A227" i="5"/>
  <c r="A226" i="5"/>
  <c r="A225" i="5"/>
  <c r="A224" i="5"/>
  <c r="A223" i="5"/>
  <c r="A222" i="5"/>
  <c r="A221" i="5"/>
  <c r="A220" i="5"/>
  <c r="A219" i="5"/>
  <c r="A218" i="5"/>
  <c r="A217" i="5"/>
  <c r="A216" i="5"/>
  <c r="A215" i="5"/>
  <c r="A214" i="5"/>
  <c r="A213" i="5"/>
  <c r="A212" i="5"/>
  <c r="A211" i="5"/>
  <c r="A210" i="5"/>
  <c r="A209" i="5"/>
  <c r="A208" i="5"/>
  <c r="A207" i="5"/>
  <c r="A206" i="5"/>
  <c r="A205" i="5"/>
  <c r="A204" i="5"/>
  <c r="A203" i="5"/>
  <c r="A202" i="5"/>
  <c r="A201" i="5"/>
  <c r="A200" i="5"/>
  <c r="A199" i="5"/>
  <c r="A198" i="5"/>
  <c r="A197" i="5"/>
  <c r="A196" i="5"/>
  <c r="A195" i="5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74" i="5"/>
  <c r="A173" i="5"/>
  <c r="A172" i="5"/>
  <c r="A171" i="5"/>
  <c r="A170" i="5"/>
  <c r="A169" i="5"/>
  <c r="A168" i="5"/>
  <c r="A167" i="5"/>
  <c r="A166" i="5"/>
  <c r="A165" i="5"/>
  <c r="A164" i="5"/>
  <c r="A163" i="5"/>
  <c r="A162" i="5"/>
  <c r="A161" i="5"/>
  <c r="A160" i="5"/>
  <c r="A159" i="5"/>
  <c r="A158" i="5"/>
  <c r="A157" i="5"/>
  <c r="A156" i="5"/>
  <c r="A155" i="5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A366" i="4"/>
  <c r="I16" i="6"/>
  <c r="I15" i="6"/>
  <c r="I14" i="6"/>
  <c r="I13" i="6"/>
  <c r="I12" i="6"/>
  <c r="I11" i="6"/>
  <c r="I10" i="6"/>
  <c r="I9" i="6"/>
  <c r="I8" i="6"/>
  <c r="I7" i="6"/>
  <c r="I6" i="6"/>
  <c r="I5" i="6"/>
  <c r="M6" i="6"/>
  <c r="M5" i="6"/>
  <c r="A365" i="4"/>
  <c r="A339" i="4"/>
  <c r="A313" i="4"/>
  <c r="A287" i="4"/>
  <c r="A261" i="4"/>
  <c r="A235" i="4"/>
  <c r="A209" i="4"/>
  <c r="A183" i="4"/>
  <c r="A131" i="4"/>
  <c r="A105" i="4"/>
  <c r="A79" i="4"/>
  <c r="A53" i="4"/>
  <c r="A27" i="4"/>
  <c r="A157" i="4"/>
  <c r="A391" i="4"/>
  <c r="A417" i="4"/>
  <c r="A364" i="4"/>
  <c r="A338" i="4"/>
  <c r="A312" i="4"/>
  <c r="A286" i="4"/>
  <c r="A260" i="4"/>
  <c r="A234" i="4"/>
  <c r="A208" i="4"/>
  <c r="A182" i="4"/>
  <c r="A130" i="4"/>
  <c r="A104" i="4"/>
  <c r="A78" i="4"/>
  <c r="A52" i="4"/>
  <c r="A26" i="4"/>
  <c r="A156" i="4"/>
  <c r="A390" i="4"/>
  <c r="A416" i="4"/>
  <c r="A363" i="4"/>
  <c r="A337" i="4"/>
  <c r="A311" i="4"/>
  <c r="A285" i="4"/>
  <c r="A259" i="4"/>
  <c r="A233" i="4"/>
  <c r="A207" i="4"/>
  <c r="A181" i="4"/>
  <c r="A129" i="4"/>
  <c r="A103" i="4"/>
  <c r="A77" i="4"/>
  <c r="A51" i="4"/>
  <c r="A25" i="4"/>
  <c r="A155" i="4"/>
  <c r="A415" i="4"/>
  <c r="A389" i="4"/>
  <c r="A362" i="4"/>
  <c r="A336" i="4"/>
  <c r="A310" i="4"/>
  <c r="A284" i="4"/>
  <c r="A258" i="4"/>
  <c r="A232" i="4"/>
  <c r="A206" i="4"/>
  <c r="A180" i="4"/>
  <c r="A128" i="4"/>
  <c r="A102" i="4"/>
  <c r="A76" i="4"/>
  <c r="A50" i="4"/>
  <c r="A24" i="4"/>
  <c r="A154" i="4"/>
  <c r="A414" i="4"/>
  <c r="A388" i="4"/>
  <c r="A361" i="4"/>
  <c r="A335" i="4"/>
  <c r="A309" i="4"/>
  <c r="A283" i="4"/>
  <c r="A257" i="4"/>
  <c r="A231" i="4"/>
  <c r="A205" i="4"/>
  <c r="A179" i="4"/>
  <c r="A127" i="4"/>
  <c r="A101" i="4"/>
  <c r="A75" i="4"/>
  <c r="A49" i="4"/>
  <c r="A23" i="4"/>
  <c r="A153" i="4"/>
  <c r="A387" i="4"/>
  <c r="A413" i="4"/>
  <c r="A360" i="4"/>
  <c r="A334" i="4"/>
  <c r="A308" i="4"/>
  <c r="A282" i="4"/>
  <c r="A256" i="4"/>
  <c r="A230" i="4"/>
  <c r="A204" i="4"/>
  <c r="A178" i="4"/>
  <c r="A126" i="4"/>
  <c r="A100" i="4"/>
  <c r="A74" i="4"/>
  <c r="A48" i="4"/>
  <c r="A22" i="4"/>
  <c r="A152" i="4"/>
  <c r="A412" i="4"/>
  <c r="A386" i="4"/>
  <c r="A359" i="4"/>
  <c r="A333" i="4"/>
  <c r="A307" i="4"/>
  <c r="A281" i="4"/>
  <c r="A255" i="4"/>
  <c r="A229" i="4"/>
  <c r="A203" i="4"/>
  <c r="A177" i="4"/>
  <c r="A125" i="4"/>
  <c r="A99" i="4"/>
  <c r="A73" i="4"/>
  <c r="A47" i="4"/>
  <c r="A21" i="4"/>
  <c r="A151" i="4"/>
  <c r="A411" i="4"/>
  <c r="A385" i="4"/>
  <c r="A358" i="4"/>
  <c r="A332" i="4"/>
  <c r="A306" i="4"/>
  <c r="A280" i="4"/>
  <c r="A254" i="4"/>
  <c r="A228" i="4"/>
  <c r="A202" i="4"/>
  <c r="A176" i="4"/>
  <c r="A124" i="4"/>
  <c r="A98" i="4"/>
  <c r="A72" i="4"/>
  <c r="A46" i="4"/>
  <c r="A20" i="4"/>
  <c r="A150" i="4"/>
  <c r="A384" i="4"/>
  <c r="A410" i="4"/>
  <c r="A357" i="4"/>
  <c r="A331" i="4"/>
  <c r="A305" i="4"/>
  <c r="A279" i="4"/>
  <c r="A253" i="4"/>
  <c r="A227" i="4"/>
  <c r="A201" i="4"/>
  <c r="A175" i="4"/>
  <c r="A123" i="4"/>
  <c r="A97" i="4"/>
  <c r="A71" i="4"/>
  <c r="A45" i="4"/>
  <c r="A19" i="4"/>
  <c r="A149" i="4"/>
  <c r="A409" i="4"/>
  <c r="A383" i="4"/>
  <c r="A356" i="4"/>
  <c r="A330" i="4"/>
  <c r="A304" i="4"/>
  <c r="A278" i="4"/>
  <c r="A252" i="4"/>
  <c r="A226" i="4"/>
  <c r="A200" i="4"/>
  <c r="A174" i="4"/>
  <c r="A122" i="4"/>
  <c r="A96" i="4"/>
  <c r="A70" i="4"/>
  <c r="A44" i="4"/>
  <c r="A18" i="4"/>
  <c r="A148" i="4"/>
  <c r="A408" i="4"/>
  <c r="A382" i="4"/>
  <c r="A355" i="4"/>
  <c r="A329" i="4"/>
  <c r="A303" i="4"/>
  <c r="A277" i="4"/>
  <c r="A251" i="4"/>
  <c r="A225" i="4"/>
  <c r="A199" i="4"/>
  <c r="A173" i="4"/>
  <c r="A121" i="4"/>
  <c r="A95" i="4"/>
  <c r="A69" i="4"/>
  <c r="A43" i="4"/>
  <c r="A17" i="4"/>
  <c r="A147" i="4"/>
  <c r="A381" i="4"/>
  <c r="A407" i="4"/>
  <c r="A224" i="4"/>
  <c r="A250" i="4"/>
  <c r="A354" i="4"/>
  <c r="A328" i="4"/>
  <c r="A302" i="4"/>
  <c r="A276" i="4"/>
  <c r="A198" i="4"/>
  <c r="A172" i="4"/>
  <c r="A120" i="4"/>
  <c r="A94" i="4"/>
  <c r="A68" i="4"/>
  <c r="A42" i="4"/>
  <c r="A16" i="4"/>
  <c r="A146" i="4"/>
  <c r="A406" i="4"/>
  <c r="A380" i="4"/>
  <c r="A353" i="4"/>
  <c r="A327" i="4"/>
  <c r="A301" i="4"/>
  <c r="A275" i="4"/>
  <c r="A249" i="4"/>
  <c r="A223" i="4"/>
  <c r="A197" i="4"/>
  <c r="A171" i="4"/>
  <c r="A119" i="4"/>
  <c r="A93" i="4"/>
  <c r="A67" i="4"/>
  <c r="A41" i="4"/>
  <c r="A15" i="4"/>
  <c r="A145" i="4"/>
  <c r="A405" i="4"/>
  <c r="A379" i="4"/>
  <c r="A352" i="4"/>
  <c r="A326" i="4"/>
  <c r="A300" i="4"/>
  <c r="A274" i="4"/>
  <c r="A248" i="4"/>
  <c r="A222" i="4"/>
  <c r="A196" i="4"/>
  <c r="A170" i="4"/>
  <c r="A118" i="4"/>
  <c r="A92" i="4"/>
  <c r="A66" i="4"/>
  <c r="A40" i="4"/>
  <c r="A14" i="4"/>
  <c r="A144" i="4"/>
  <c r="A378" i="4"/>
  <c r="A404" i="4"/>
  <c r="A65" i="4"/>
  <c r="A39" i="4"/>
  <c r="A351" i="4"/>
  <c r="A325" i="4"/>
  <c r="A299" i="4"/>
  <c r="A273" i="4"/>
  <c r="A247" i="4"/>
  <c r="A221" i="4"/>
  <c r="A195" i="4"/>
  <c r="A169" i="4"/>
  <c r="A117" i="4"/>
  <c r="A91" i="4"/>
  <c r="A13" i="4"/>
  <c r="A143" i="4"/>
  <c r="A403" i="4"/>
  <c r="A377" i="4"/>
  <c r="A350" i="4"/>
  <c r="A324" i="4"/>
  <c r="A298" i="4"/>
  <c r="A272" i="4"/>
  <c r="A246" i="4"/>
  <c r="A220" i="4"/>
  <c r="A194" i="4"/>
  <c r="A168" i="4"/>
  <c r="A116" i="4"/>
  <c r="A90" i="4"/>
  <c r="A64" i="4"/>
  <c r="A38" i="4"/>
  <c r="A12" i="4"/>
  <c r="A142" i="4"/>
  <c r="A376" i="4"/>
  <c r="A402" i="4"/>
  <c r="A349" i="4"/>
  <c r="A323" i="4"/>
  <c r="A297" i="4"/>
  <c r="A271" i="4"/>
  <c r="A245" i="4"/>
  <c r="A219" i="4"/>
  <c r="A193" i="4"/>
  <c r="A167" i="4"/>
  <c r="A115" i="4"/>
  <c r="A89" i="4"/>
  <c r="A63" i="4"/>
  <c r="A37" i="4"/>
  <c r="A11" i="4"/>
  <c r="A141" i="4"/>
  <c r="A375" i="4"/>
  <c r="A401" i="4"/>
  <c r="A348" i="4"/>
  <c r="A322" i="4"/>
  <c r="A296" i="4"/>
  <c r="A270" i="4"/>
  <c r="A244" i="4"/>
  <c r="A218" i="4"/>
  <c r="A192" i="4"/>
  <c r="A166" i="4"/>
  <c r="A114" i="4"/>
  <c r="A88" i="4"/>
  <c r="A62" i="4"/>
  <c r="A36" i="4"/>
  <c r="A10" i="4"/>
  <c r="A140" i="4"/>
  <c r="A374" i="4"/>
  <c r="A400" i="4"/>
  <c r="A347" i="4"/>
  <c r="A321" i="4"/>
  <c r="A295" i="4"/>
  <c r="A269" i="4"/>
  <c r="A243" i="4"/>
  <c r="A217" i="4"/>
  <c r="A191" i="4"/>
  <c r="A165" i="4"/>
  <c r="A113" i="4"/>
  <c r="A87" i="4"/>
  <c r="A61" i="4"/>
  <c r="A35" i="4"/>
  <c r="A9" i="4"/>
  <c r="A139" i="4"/>
  <c r="A399" i="4"/>
  <c r="A373" i="4"/>
  <c r="A346" i="4"/>
  <c r="A320" i="4"/>
  <c r="A294" i="4"/>
  <c r="A268" i="4"/>
  <c r="A242" i="4"/>
  <c r="A216" i="4"/>
  <c r="A190" i="4"/>
  <c r="A164" i="4"/>
  <c r="A112" i="4"/>
  <c r="A86" i="4"/>
  <c r="A60" i="4"/>
  <c r="A34" i="4"/>
  <c r="A8" i="4"/>
  <c r="A138" i="4"/>
  <c r="A372" i="4"/>
  <c r="A398" i="4"/>
  <c r="A345" i="4"/>
  <c r="A319" i="4"/>
  <c r="A293" i="4"/>
  <c r="A267" i="4"/>
  <c r="A241" i="4"/>
  <c r="A215" i="4"/>
  <c r="A189" i="4"/>
  <c r="A163" i="4"/>
  <c r="A111" i="4"/>
  <c r="A85" i="4"/>
  <c r="A59" i="4"/>
  <c r="A33" i="4"/>
  <c r="A7" i="4"/>
  <c r="A137" i="4"/>
  <c r="A371" i="4"/>
  <c r="A397" i="4"/>
  <c r="A344" i="4"/>
  <c r="A318" i="4"/>
  <c r="A292" i="4"/>
  <c r="A266" i="4"/>
  <c r="A240" i="4"/>
  <c r="A214" i="4"/>
  <c r="A188" i="4"/>
  <c r="A162" i="4"/>
  <c r="A110" i="4"/>
  <c r="A84" i="4"/>
  <c r="A58" i="4"/>
  <c r="A32" i="4"/>
  <c r="A6" i="4"/>
  <c r="A136" i="4"/>
  <c r="A396" i="4"/>
  <c r="A370" i="4"/>
  <c r="A343" i="4"/>
  <c r="A317" i="4"/>
  <c r="A291" i="4"/>
  <c r="A265" i="4"/>
  <c r="A239" i="4"/>
  <c r="A213" i="4"/>
  <c r="A187" i="4"/>
  <c r="A161" i="4"/>
  <c r="A109" i="4"/>
  <c r="A83" i="4"/>
  <c r="A57" i="4"/>
  <c r="A31" i="4"/>
  <c r="A5" i="4"/>
  <c r="A135" i="4"/>
  <c r="A369" i="4"/>
  <c r="A395" i="4"/>
  <c r="A342" i="4"/>
  <c r="A316" i="4"/>
  <c r="A290" i="4"/>
  <c r="A264" i="4"/>
  <c r="A238" i="4"/>
  <c r="A212" i="4"/>
  <c r="A186" i="4"/>
  <c r="A160" i="4"/>
  <c r="A108" i="4"/>
  <c r="A82" i="4"/>
  <c r="A56" i="4"/>
  <c r="A30" i="4"/>
  <c r="A4" i="4"/>
  <c r="A134" i="4"/>
  <c r="A368" i="4"/>
  <c r="A394" i="4"/>
  <c r="A341" i="4"/>
  <c r="A315" i="4"/>
  <c r="A289" i="4"/>
  <c r="A263" i="4"/>
  <c r="A237" i="4"/>
  <c r="A211" i="4"/>
  <c r="A185" i="4"/>
  <c r="A159" i="4"/>
  <c r="A107" i="4"/>
  <c r="A81" i="4"/>
  <c r="A55" i="4"/>
  <c r="A29" i="4"/>
  <c r="A3" i="4"/>
  <c r="A133" i="4"/>
  <c r="A393" i="4"/>
  <c r="A367" i="4"/>
  <c r="A340" i="4"/>
  <c r="A314" i="4"/>
  <c r="A288" i="4"/>
  <c r="A262" i="4"/>
  <c r="A236" i="4"/>
  <c r="A210" i="4"/>
  <c r="A184" i="4"/>
  <c r="A158" i="4"/>
  <c r="A106" i="4"/>
  <c r="A80" i="4"/>
  <c r="A54" i="4"/>
  <c r="A28" i="4"/>
  <c r="A2" i="4"/>
  <c r="A132" i="4"/>
  <c r="A392" i="4"/>
  <c r="D12" i="3" l="1"/>
  <c r="L13" i="6" s="1"/>
  <c r="K7" i="3"/>
  <c r="K15" i="3"/>
  <c r="V29" i="3"/>
  <c r="V25" i="3"/>
  <c r="V24" i="3"/>
  <c r="V23" i="3"/>
  <c r="V20" i="3"/>
  <c r="V19" i="3"/>
  <c r="V16" i="3"/>
  <c r="V13" i="3"/>
  <c r="V10" i="3"/>
  <c r="V30" i="3"/>
  <c r="V28" i="3"/>
  <c r="V21" i="3"/>
  <c r="V17" i="3"/>
  <c r="V12" i="3"/>
  <c r="V9" i="3"/>
  <c r="D13" i="3"/>
  <c r="V27" i="3"/>
  <c r="V22" i="3"/>
  <c r="V18" i="3"/>
  <c r="V14" i="3"/>
  <c r="V11" i="3"/>
  <c r="V7" i="3"/>
  <c r="V26" i="3"/>
  <c r="V8" i="3"/>
  <c r="V15" i="3"/>
  <c r="D14" i="3"/>
  <c r="K30" i="3"/>
  <c r="K22" i="3"/>
  <c r="K14" i="3"/>
  <c r="K29" i="3"/>
  <c r="K21" i="3"/>
  <c r="K13" i="3"/>
  <c r="K28" i="3"/>
  <c r="K20" i="3"/>
  <c r="K12" i="3"/>
  <c r="K27" i="3"/>
  <c r="K19" i="3"/>
  <c r="K11" i="3"/>
  <c r="K26" i="3"/>
  <c r="K18" i="3"/>
  <c r="K10" i="3"/>
  <c r="K25" i="3"/>
  <c r="K17" i="3"/>
  <c r="K9" i="3"/>
  <c r="K24" i="3"/>
  <c r="K16" i="3"/>
  <c r="K8" i="3"/>
  <c r="K23" i="3"/>
  <c r="X8" i="3" l="1"/>
  <c r="W8" i="3" l="1"/>
  <c r="X9" i="3"/>
  <c r="W9" i="3"/>
  <c r="X7" i="3"/>
  <c r="W7" i="3"/>
  <c r="X10" i="3" l="1"/>
  <c r="W10" i="3"/>
  <c r="X11" i="3" l="1"/>
  <c r="W11" i="3"/>
  <c r="X12" i="3" l="1"/>
  <c r="W12" i="3"/>
  <c r="X13" i="3" l="1"/>
  <c r="W13" i="3"/>
  <c r="X14" i="3" l="1"/>
  <c r="W14" i="3"/>
  <c r="M21" i="6"/>
  <c r="M22" i="6" s="1"/>
  <c r="K9" i="6"/>
  <c r="X15" i="3" l="1"/>
  <c r="W15" i="3"/>
  <c r="I32" i="3"/>
  <c r="G32" i="3"/>
  <c r="I5" i="3"/>
  <c r="H5" i="3"/>
  <c r="G5" i="3"/>
  <c r="H32" i="3"/>
  <c r="R33" i="3"/>
  <c r="Q33" i="3"/>
  <c r="P33" i="3"/>
  <c r="O33" i="3"/>
  <c r="N33" i="3"/>
  <c r="M33" i="3"/>
  <c r="L33" i="3"/>
  <c r="X16" i="3" l="1"/>
  <c r="W16" i="3"/>
  <c r="X17" i="3" l="1"/>
  <c r="W17" i="3"/>
  <c r="D15" i="3"/>
  <c r="K34" i="3"/>
  <c r="X18" i="3" l="1"/>
  <c r="W18" i="3"/>
  <c r="L16" i="6"/>
  <c r="L14" i="6"/>
  <c r="L17" i="6"/>
  <c r="G7" i="3" s="1"/>
  <c r="X19" i="3" l="1"/>
  <c r="W19" i="3"/>
  <c r="X20" i="3"/>
  <c r="W20" i="3"/>
  <c r="H15" i="3"/>
  <c r="H23" i="3"/>
  <c r="S7" i="3"/>
  <c r="G15" i="3"/>
  <c r="G23" i="3"/>
  <c r="S22" i="3"/>
  <c r="S30" i="3"/>
  <c r="S14" i="3"/>
  <c r="G12" i="3"/>
  <c r="H17" i="3"/>
  <c r="S27" i="3"/>
  <c r="H9" i="3"/>
  <c r="S19" i="3"/>
  <c r="G25" i="3"/>
  <c r="H30" i="3"/>
  <c r="S11" i="3"/>
  <c r="G17" i="3"/>
  <c r="H22" i="3"/>
  <c r="G9" i="3"/>
  <c r="H14" i="3"/>
  <c r="S24" i="3"/>
  <c r="G30" i="3"/>
  <c r="S16" i="3"/>
  <c r="G22" i="3"/>
  <c r="H27" i="3"/>
  <c r="S8" i="3"/>
  <c r="G14" i="3"/>
  <c r="H19" i="3"/>
  <c r="S29" i="3"/>
  <c r="H11" i="3"/>
  <c r="S21" i="3"/>
  <c r="G27" i="3"/>
  <c r="S13" i="3"/>
  <c r="G19" i="3"/>
  <c r="H24" i="3"/>
  <c r="G11" i="3"/>
  <c r="H16" i="3"/>
  <c r="S26" i="3"/>
  <c r="H8" i="3"/>
  <c r="S18" i="3"/>
  <c r="G24" i="3"/>
  <c r="H29" i="3"/>
  <c r="S10" i="3"/>
  <c r="G16" i="3"/>
  <c r="H21" i="3"/>
  <c r="G8" i="3"/>
  <c r="H13" i="3"/>
  <c r="G29" i="3"/>
  <c r="S23" i="3"/>
  <c r="G21" i="3"/>
  <c r="H26" i="3"/>
  <c r="S15" i="3"/>
  <c r="G13" i="3"/>
  <c r="H18" i="3"/>
  <c r="H7" i="3"/>
  <c r="S28" i="3"/>
  <c r="H10" i="3"/>
  <c r="S20" i="3"/>
  <c r="G26" i="3"/>
  <c r="G28" i="3"/>
  <c r="S12" i="3"/>
  <c r="G18" i="3"/>
  <c r="G10" i="3"/>
  <c r="S25" i="3"/>
  <c r="S17" i="3"/>
  <c r="H28" i="3"/>
  <c r="S9" i="3"/>
  <c r="G20" i="3"/>
  <c r="H20" i="3"/>
  <c r="H25" i="3"/>
  <c r="H12" i="3"/>
  <c r="I19" i="3" l="1"/>
  <c r="R19" i="3" s="1"/>
  <c r="I17" i="3"/>
  <c r="M17" i="3" s="1"/>
  <c r="I26" i="3"/>
  <c r="I14" i="3"/>
  <c r="J14" i="3" s="1"/>
  <c r="H34" i="3"/>
  <c r="I22" i="3"/>
  <c r="J22" i="3" s="1"/>
  <c r="I13" i="3"/>
  <c r="I30" i="3"/>
  <c r="J30" i="3" s="1"/>
  <c r="I10" i="3"/>
  <c r="I21" i="3"/>
  <c r="J21" i="3" s="1"/>
  <c r="I9" i="3"/>
  <c r="J9" i="3" s="1"/>
  <c r="I29" i="3"/>
  <c r="J29" i="3" s="1"/>
  <c r="J17" i="3"/>
  <c r="G34" i="3"/>
  <c r="I7" i="3"/>
  <c r="I27" i="3"/>
  <c r="I8" i="3"/>
  <c r="J8" i="3" s="1"/>
  <c r="I25" i="3"/>
  <c r="J25" i="3" s="1"/>
  <c r="I28" i="3"/>
  <c r="J28" i="3" s="1"/>
  <c r="I16" i="3"/>
  <c r="J16" i="3" s="1"/>
  <c r="I18" i="3"/>
  <c r="I24" i="3"/>
  <c r="J24" i="3" s="1"/>
  <c r="I12" i="3"/>
  <c r="J12" i="3" s="1"/>
  <c r="I20" i="3"/>
  <c r="J20" i="3" s="1"/>
  <c r="I23" i="3"/>
  <c r="J23" i="3" s="1"/>
  <c r="I11" i="3"/>
  <c r="J11" i="3" s="1"/>
  <c r="I15" i="3"/>
  <c r="S34" i="3" a="1"/>
  <c r="S34" i="3" s="1"/>
  <c r="J19" i="3"/>
  <c r="J13" i="3" l="1"/>
  <c r="N13" i="3"/>
  <c r="J10" i="3"/>
  <c r="M10" i="3"/>
  <c r="T19" i="3"/>
  <c r="Q19" i="3"/>
  <c r="P19" i="3"/>
  <c r="O19" i="3"/>
  <c r="M19" i="3"/>
  <c r="N19" i="3"/>
  <c r="L19" i="3"/>
  <c r="L17" i="3"/>
  <c r="O17" i="3"/>
  <c r="J7" i="3"/>
  <c r="X21" i="3"/>
  <c r="W21" i="3"/>
  <c r="R17" i="3"/>
  <c r="Q17" i="3"/>
  <c r="P17" i="3"/>
  <c r="T17" i="3"/>
  <c r="N17" i="3"/>
  <c r="T15" i="3"/>
  <c r="R15" i="3"/>
  <c r="O15" i="3"/>
  <c r="L15" i="3"/>
  <c r="Q15" i="3"/>
  <c r="P15" i="3"/>
  <c r="N15" i="3"/>
  <c r="M15" i="3"/>
  <c r="T29" i="3"/>
  <c r="R29" i="3"/>
  <c r="P29" i="3"/>
  <c r="Q29" i="3"/>
  <c r="O29" i="3"/>
  <c r="N29" i="3"/>
  <c r="M29" i="3"/>
  <c r="L29" i="3"/>
  <c r="P20" i="3"/>
  <c r="M20" i="3"/>
  <c r="R20" i="3"/>
  <c r="N20" i="3"/>
  <c r="L20" i="3"/>
  <c r="O20" i="3"/>
  <c r="Q20" i="3"/>
  <c r="T20" i="3"/>
  <c r="T12" i="3"/>
  <c r="P12" i="3"/>
  <c r="O12" i="3"/>
  <c r="N12" i="3"/>
  <c r="M12" i="3"/>
  <c r="L12" i="3"/>
  <c r="R12" i="3"/>
  <c r="Q12" i="3"/>
  <c r="N18" i="3"/>
  <c r="M18" i="3"/>
  <c r="P18" i="3"/>
  <c r="O18" i="3"/>
  <c r="L18" i="3"/>
  <c r="R18" i="3"/>
  <c r="Q18" i="3"/>
  <c r="T18" i="3"/>
  <c r="R7" i="3"/>
  <c r="Q7" i="3"/>
  <c r="P7" i="3"/>
  <c r="O7" i="3"/>
  <c r="N7" i="3"/>
  <c r="L7" i="3"/>
  <c r="M7" i="3"/>
  <c r="T7" i="3"/>
  <c r="I34" i="3"/>
  <c r="R23" i="3"/>
  <c r="M23" i="3"/>
  <c r="L23" i="3"/>
  <c r="N23" i="3"/>
  <c r="Q23" i="3"/>
  <c r="O23" i="3"/>
  <c r="P23" i="3"/>
  <c r="T23" i="3"/>
  <c r="R9" i="3"/>
  <c r="M9" i="3"/>
  <c r="P9" i="3"/>
  <c r="N9" i="3"/>
  <c r="O9" i="3"/>
  <c r="L9" i="3"/>
  <c r="Q9" i="3"/>
  <c r="T9" i="3"/>
  <c r="R22" i="3"/>
  <c r="Q22" i="3"/>
  <c r="M22" i="3"/>
  <c r="T22" i="3"/>
  <c r="P22" i="3"/>
  <c r="N22" i="3"/>
  <c r="L22" i="3"/>
  <c r="O22" i="3"/>
  <c r="P11" i="3"/>
  <c r="N11" i="3"/>
  <c r="R11" i="3"/>
  <c r="Q11" i="3"/>
  <c r="O11" i="3"/>
  <c r="L11" i="3"/>
  <c r="M11" i="3"/>
  <c r="T11" i="3"/>
  <c r="R10" i="3"/>
  <c r="L10" i="3"/>
  <c r="T10" i="3"/>
  <c r="N10" i="3"/>
  <c r="P10" i="3"/>
  <c r="O10" i="3"/>
  <c r="Q10" i="3"/>
  <c r="P30" i="3"/>
  <c r="O30" i="3"/>
  <c r="N30" i="3"/>
  <c r="M30" i="3"/>
  <c r="L30" i="3"/>
  <c r="T30" i="3"/>
  <c r="Q30" i="3"/>
  <c r="R30" i="3"/>
  <c r="J18" i="3"/>
  <c r="J15" i="3"/>
  <c r="Q14" i="3"/>
  <c r="O14" i="3"/>
  <c r="M14" i="3"/>
  <c r="R14" i="3"/>
  <c r="N14" i="3"/>
  <c r="L14" i="3"/>
  <c r="P14" i="3"/>
  <c r="T14" i="3"/>
  <c r="R16" i="3"/>
  <c r="Q16" i="3"/>
  <c r="P16" i="3"/>
  <c r="O16" i="3"/>
  <c r="N16" i="3"/>
  <c r="M16" i="3"/>
  <c r="L16" i="3"/>
  <c r="T16" i="3"/>
  <c r="R25" i="3"/>
  <c r="L25" i="3"/>
  <c r="N25" i="3"/>
  <c r="O25" i="3"/>
  <c r="Q25" i="3"/>
  <c r="M25" i="3"/>
  <c r="P25" i="3"/>
  <c r="T25" i="3"/>
  <c r="T8" i="3"/>
  <c r="L8" i="3"/>
  <c r="M8" i="3"/>
  <c r="R8" i="3"/>
  <c r="N8" i="3"/>
  <c r="Q8" i="3"/>
  <c r="P8" i="3"/>
  <c r="O8" i="3"/>
  <c r="T26" i="3"/>
  <c r="N26" i="3"/>
  <c r="M26" i="3"/>
  <c r="L26" i="3"/>
  <c r="O26" i="3"/>
  <c r="R26" i="3"/>
  <c r="Q26" i="3"/>
  <c r="P26" i="3"/>
  <c r="O27" i="3"/>
  <c r="N27" i="3"/>
  <c r="P27" i="3"/>
  <c r="M27" i="3"/>
  <c r="L27" i="3"/>
  <c r="R27" i="3"/>
  <c r="T27" i="3"/>
  <c r="Q27" i="3"/>
  <c r="R21" i="3"/>
  <c r="T21" i="3"/>
  <c r="Q21" i="3"/>
  <c r="P21" i="3"/>
  <c r="O21" i="3"/>
  <c r="L21" i="3"/>
  <c r="N21" i="3"/>
  <c r="M21" i="3"/>
  <c r="T24" i="3"/>
  <c r="R24" i="3"/>
  <c r="Q24" i="3"/>
  <c r="P24" i="3"/>
  <c r="O24" i="3"/>
  <c r="N24" i="3"/>
  <c r="M24" i="3"/>
  <c r="L24" i="3"/>
  <c r="T13" i="3"/>
  <c r="R13" i="3"/>
  <c r="O13" i="3"/>
  <c r="L13" i="3"/>
  <c r="Q13" i="3"/>
  <c r="P13" i="3"/>
  <c r="M13" i="3"/>
  <c r="Q28" i="3"/>
  <c r="T28" i="3"/>
  <c r="R28" i="3"/>
  <c r="M28" i="3"/>
  <c r="L28" i="3"/>
  <c r="P28" i="3"/>
  <c r="O28" i="3"/>
  <c r="N28" i="3"/>
  <c r="J27" i="3"/>
  <c r="J26" i="3"/>
  <c r="X22" i="3" l="1"/>
  <c r="W22" i="3"/>
  <c r="T34" i="3"/>
  <c r="R34" i="3"/>
  <c r="P34" i="3"/>
  <c r="Q34" i="3"/>
  <c r="N34" i="3"/>
  <c r="M34" i="3"/>
  <c r="J34" i="3"/>
  <c r="O34" i="3"/>
  <c r="L34" i="3"/>
  <c r="X24" i="3" l="1"/>
  <c r="W24" i="3"/>
  <c r="X23" i="3"/>
  <c r="W23" i="3"/>
  <c r="X25" i="3" l="1"/>
  <c r="W25" i="3"/>
  <c r="X26" i="3" l="1"/>
  <c r="W26" i="3"/>
  <c r="X29" i="3" l="1"/>
  <c r="X27" i="3"/>
  <c r="W27" i="3"/>
  <c r="W29" i="3" l="1"/>
  <c r="X28" i="3"/>
  <c r="W28" i="3"/>
  <c r="X30" i="3"/>
  <c r="D18" i="3" s="1"/>
  <c r="D19" i="3" s="1"/>
  <c r="W30" i="3"/>
  <c r="D16" i="3" s="1"/>
  <c r="D17" i="3" s="1"/>
</calcChain>
</file>

<file path=xl/sharedStrings.xml><?xml version="1.0" encoding="utf-8"?>
<sst xmlns="http://schemas.openxmlformats.org/spreadsheetml/2006/main" count="22176" uniqueCount="210">
  <si>
    <t>Hour Ending</t>
  </si>
  <si>
    <t>10th</t>
  </si>
  <si>
    <t>30th</t>
  </si>
  <si>
    <t>50th</t>
  </si>
  <si>
    <t>70th</t>
  </si>
  <si>
    <t>90th</t>
  </si>
  <si>
    <t>Daily</t>
  </si>
  <si>
    <t>Temp</t>
  </si>
  <si>
    <t>Date</t>
  </si>
  <si>
    <t>Aggregate</t>
  </si>
  <si>
    <t>Event Days</t>
  </si>
  <si>
    <t>Segment</t>
  </si>
  <si>
    <t>Hour</t>
  </si>
  <si>
    <t>Confidential</t>
  </si>
  <si>
    <t>Refload</t>
  </si>
  <si>
    <t>Obsload</t>
  </si>
  <si>
    <t>SE</t>
  </si>
  <si>
    <t>Report</t>
  </si>
  <si>
    <t>Daily Max Temp</t>
  </si>
  <si>
    <t>StartHour</t>
  </si>
  <si>
    <t>EndHour</t>
  </si>
  <si>
    <t>Average Impact - %</t>
  </si>
  <si>
    <t>Southern California Edison</t>
  </si>
  <si>
    <t>Table 1: Menu options</t>
  </si>
  <si>
    <t>Table 2: Event day information</t>
  </si>
  <si>
    <t>Type of Result</t>
  </si>
  <si>
    <t>All</t>
  </si>
  <si>
    <t>LCA</t>
  </si>
  <si>
    <t>Zone</t>
  </si>
  <si>
    <t>Category</t>
  </si>
  <si>
    <t>5th</t>
  </si>
  <si>
    <t>95th</t>
  </si>
  <si>
    <t>T-statistic</t>
  </si>
  <si>
    <t>Uncertainty Adjusted Impact - Percentiles</t>
  </si>
  <si>
    <t>% Load Reduction</t>
  </si>
  <si>
    <t>% Change</t>
  </si>
  <si>
    <t>Multiplier</t>
  </si>
  <si>
    <t>Full Hours Only - Average Impact - %</t>
  </si>
  <si>
    <t>All Customers</t>
  </si>
  <si>
    <t>Big Creek/Ventura</t>
  </si>
  <si>
    <t>LA Basin</t>
  </si>
  <si>
    <t>Outside LA Basin</t>
  </si>
  <si>
    <t>NEM Customer</t>
  </si>
  <si>
    <t>Non-NEM Customer</t>
  </si>
  <si>
    <t>Remainder of System</t>
  </si>
  <si>
    <t>South Orange County</t>
  </si>
  <si>
    <t>South of Lugo</t>
  </si>
  <si>
    <t>Basic Dropdowns</t>
  </si>
  <si>
    <t>Category Dropdown List &amp; Filters</t>
  </si>
  <si>
    <t>Input Page Lookup</t>
  </si>
  <si>
    <t>Category Options</t>
  </si>
  <si>
    <t>Segment Options</t>
  </si>
  <si>
    <t>Event Lookup Value</t>
  </si>
  <si>
    <t>Interval Lookup Value</t>
  </si>
  <si>
    <t>Units</t>
  </si>
  <si>
    <t>Climate Zone</t>
  </si>
  <si>
    <t>AC Cycling %</t>
  </si>
  <si>
    <t>Load Control Group</t>
  </si>
  <si>
    <t>Net Energy Metered Status</t>
  </si>
  <si>
    <t>Multipliers</t>
  </si>
  <si>
    <t>SubLAP</t>
  </si>
  <si>
    <t>Low Income Rate</t>
  </si>
  <si>
    <t>Per Device</t>
  </si>
  <si>
    <t>Per Customer</t>
  </si>
  <si>
    <t>Per Ton</t>
  </si>
  <si>
    <t>03 or less</t>
  </si>
  <si>
    <t>03 to 04</t>
  </si>
  <si>
    <t>04 to 05</t>
  </si>
  <si>
    <t>05 to 10</t>
  </si>
  <si>
    <t>10-100</t>
  </si>
  <si>
    <t>Redaction Lookups</t>
  </si>
  <si>
    <t>100-500</t>
  </si>
  <si>
    <t>Public</t>
  </si>
  <si>
    <t>Value for Selected Day</t>
  </si>
  <si>
    <t>500+</t>
  </si>
  <si>
    <t>Aggregation Level</t>
  </si>
  <si>
    <t>SDP-C-1</t>
  </si>
  <si>
    <t>SDP-C-2</t>
  </si>
  <si>
    <t>SDP-C-3</t>
  </si>
  <si>
    <t>SDP-C-4</t>
  </si>
  <si>
    <t>SDP-HD</t>
  </si>
  <si>
    <t>SDP-LD</t>
  </si>
  <si>
    <t>SDP-N</t>
  </si>
  <si>
    <t>SDP-NW</t>
  </si>
  <si>
    <t>SDP-W-1</t>
  </si>
  <si>
    <t>SDP-W-2</t>
  </si>
  <si>
    <t>SCE Central</t>
  </si>
  <si>
    <t>SCE High Desert</t>
  </si>
  <si>
    <t>SCE Low Desert</t>
  </si>
  <si>
    <t>SCE North</t>
  </si>
  <si>
    <t>SCE Northwest</t>
  </si>
  <si>
    <t>SCE West</t>
  </si>
  <si>
    <t>Yes</t>
  </si>
  <si>
    <t>No</t>
  </si>
  <si>
    <t>Total sites</t>
  </si>
  <si>
    <t>Total devices</t>
  </si>
  <si>
    <t>Total cooling tons</t>
  </si>
  <si>
    <r>
      <t>Avg Temp (</t>
    </r>
    <r>
      <rPr>
        <b/>
        <sz val="11"/>
        <color theme="0"/>
        <rFont val="Calibri"/>
        <family val="2"/>
      </rPr>
      <t>°</t>
    </r>
    <r>
      <rPr>
        <b/>
        <sz val="11"/>
        <color theme="0"/>
        <rFont val="Corbel"/>
        <family val="2"/>
      </rPr>
      <t>F, Site-Weighted)</t>
    </r>
  </si>
  <si>
    <t>Daily Avg Temp (°F)</t>
  </si>
  <si>
    <t>Standard Error</t>
  </si>
  <si>
    <t>T-Statistic</t>
  </si>
  <si>
    <t>Sites</t>
  </si>
  <si>
    <t>Devices</t>
  </si>
  <si>
    <t>Tons</t>
  </si>
  <si>
    <t>Event Hours</t>
  </si>
  <si>
    <t>Full Hours</t>
  </si>
  <si>
    <t>All Hours</t>
  </si>
  <si>
    <t>Lookups</t>
  </si>
  <si>
    <t>HE1</t>
  </si>
  <si>
    <t>HE2</t>
  </si>
  <si>
    <t>HE3</t>
  </si>
  <si>
    <t>HE4</t>
  </si>
  <si>
    <t>HE5</t>
  </si>
  <si>
    <t>HE6</t>
  </si>
  <si>
    <t>HE7</t>
  </si>
  <si>
    <t>HE8</t>
  </si>
  <si>
    <t>HE9</t>
  </si>
  <si>
    <t>HE10</t>
  </si>
  <si>
    <t>HE11</t>
  </si>
  <si>
    <t>HE12</t>
  </si>
  <si>
    <t>HE13</t>
  </si>
  <si>
    <t>HE14</t>
  </si>
  <si>
    <t>HE15</t>
  </si>
  <si>
    <t>HE16</t>
  </si>
  <si>
    <t>HE17</t>
  </si>
  <si>
    <t>HE18</t>
  </si>
  <si>
    <t>HE19</t>
  </si>
  <si>
    <t>HE20</t>
  </si>
  <si>
    <t>HE21</t>
  </si>
  <si>
    <t>HE22</t>
  </si>
  <si>
    <t>HE23</t>
  </si>
  <si>
    <t>HE24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</si>
  <si>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</si>
  <si>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</si>
  <si>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</si>
  <si>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</si>
  <si>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</si>
  <si>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</si>
  <si>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</si>
  <si>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</si>
  <si>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</si>
  <si>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</si>
  <si>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</si>
  <si>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</si>
  <si>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</si>
  <si>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</si>
  <si>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</si>
  <si>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</si>
  <si>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</si>
  <si>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</si>
  <si>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</si>
  <si>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</si>
  <si>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</si>
  <si>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</si>
  <si>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</si>
  <si>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</si>
  <si>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100</t>
  </si>
  <si>
    <t>50</t>
  </si>
  <si>
    <t>10/14/2020 (6:00pm-7:00pm)</t>
  </si>
  <si>
    <t>10/15/2020 (6:00pm-7:00pm)</t>
  </si>
  <si>
    <t>6/17/2021 (5:00pm-6:00pm)</t>
  </si>
  <si>
    <t>7/9/2021 (5:50pm-8:55pm)</t>
  </si>
  <si>
    <t>8/27/2021 (5:00pm-6:00pm)</t>
  </si>
  <si>
    <t>9/9/2021 (3:58pm-5:00pm)</t>
  </si>
  <si>
    <t>Average Event Day (5:00pm-6:00pm)</t>
  </si>
  <si>
    <t>17:00</t>
  </si>
  <si>
    <t>18:00</t>
  </si>
  <si>
    <t>19:00</t>
  </si>
  <si>
    <t>17:50</t>
  </si>
  <si>
    <t>20:55</t>
  </si>
  <si>
    <t>15:58</t>
  </si>
  <si>
    <t>AutoDR</t>
  </si>
  <si>
    <t>Auto DR</t>
  </si>
  <si>
    <t>No Auto DR</t>
  </si>
  <si>
    <t>Size</t>
  </si>
  <si>
    <t>20-200kW</t>
  </si>
  <si>
    <t>20kW or Lower</t>
  </si>
  <si>
    <t>Greater than 200kW</t>
  </si>
  <si>
    <t>Rate Family</t>
  </si>
  <si>
    <t>TOU-8-S</t>
  </si>
  <si>
    <t>TOU-8</t>
  </si>
  <si>
    <t>TOU-GS1</t>
  </si>
  <si>
    <t>TOU-GS2</t>
  </si>
  <si>
    <t>TOU-GS3</t>
  </si>
  <si>
    <t>TOU-PA-2</t>
  </si>
  <si>
    <t>TOU-PA-3</t>
  </si>
  <si>
    <t>Standby Status</t>
  </si>
  <si>
    <t>Non-Standby Customers</t>
  </si>
  <si>
    <t>Standby Customers</t>
  </si>
  <si>
    <t>Industry</t>
  </si>
  <si>
    <t>Agriculture, Mining, Construction</t>
  </si>
  <si>
    <t>Institutional/Government</t>
  </si>
  <si>
    <t>Manufacturing</t>
  </si>
  <si>
    <t>Offices, Hotels, Finance, Services</t>
  </si>
  <si>
    <t>Retail Stores</t>
  </si>
  <si>
    <t>Schools</t>
  </si>
  <si>
    <t>Unknown/Other</t>
  </si>
  <si>
    <t>Wholesale, Transport, Other Utilities</t>
  </si>
  <si>
    <t>Religious Organizations</t>
  </si>
  <si>
    <t>AC Tonnage</t>
  </si>
  <si>
    <t>TOU Rate</t>
  </si>
  <si>
    <t>Flat</t>
  </si>
  <si>
    <t>Dynamic</t>
  </si>
  <si>
    <t>Vendor</t>
  </si>
  <si>
    <t>Resideo</t>
  </si>
  <si>
    <t>EnergyHub</t>
  </si>
  <si>
    <t>XXXX</t>
  </si>
  <si>
    <t>2021 Ex Post Load Impacts - SDP-R Program</t>
  </si>
  <si>
    <t>Confidential Information is Redacted.</t>
  </si>
  <si>
    <t>Redacted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</si>
</sst>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0.0"/>
    <numFmt numFmtId="165" formatCode="#,##0.0_);\(#,##0.0\)"/>
    <numFmt numFmtId="166" formatCode="0.0%"/>
  </numFmts>
  <fonts count="20" x14ac:knownFonts="1">
    <font>
      <sz val="11"/>
      <color theme="1"/>
      <name val="Corbel"/>
      <family val="2"/>
      <scheme val="minor"/>
    </font>
    <font>
      <b/>
      <sz val="11"/>
      <color theme="0"/>
      <name val="Corbel"/>
      <family val="2"/>
      <scheme val="minor"/>
    </font>
    <font>
      <sz val="11"/>
      <color theme="0"/>
      <name val="Corbel"/>
      <family val="2"/>
      <scheme val="minor"/>
    </font>
    <font>
      <sz val="11"/>
      <color theme="1"/>
      <name val="Corbel"/>
      <family val="2"/>
      <scheme val="minor"/>
    </font>
    <font>
      <sz val="16"/>
      <color rgb="FFFF0000"/>
      <name val="Corbel"/>
      <family val="2"/>
      <scheme val="minor"/>
    </font>
    <font>
      <sz val="11"/>
      <color rgb="FFFF0000"/>
      <name val="Corbel"/>
      <family val="2"/>
      <scheme val="minor"/>
    </font>
    <font>
      <sz val="11"/>
      <color theme="1"/>
      <name val="Corbel"/>
      <family val="2"/>
    </font>
    <font>
      <b/>
      <sz val="18"/>
      <color theme="0"/>
      <name val="Corbel"/>
      <family val="2"/>
    </font>
    <font>
      <sz val="11"/>
      <color theme="0"/>
      <name val="Corbel"/>
      <family val="2"/>
    </font>
    <font>
      <b/>
      <sz val="14"/>
      <color theme="0"/>
      <name val="Corbel"/>
      <family val="2"/>
    </font>
    <font>
      <b/>
      <sz val="11"/>
      <color theme="1"/>
      <name val="Corbel"/>
      <family val="2"/>
    </font>
    <font>
      <b/>
      <sz val="11"/>
      <color theme="1"/>
      <name val="Corbel"/>
      <family val="2"/>
      <scheme val="minor"/>
    </font>
    <font>
      <sz val="9"/>
      <color rgb="FF201F1E"/>
      <name val="Calibri"/>
      <family val="2"/>
    </font>
    <font>
      <b/>
      <sz val="11"/>
      <color theme="0"/>
      <name val="Corbel"/>
      <family val="2"/>
    </font>
    <font>
      <sz val="11"/>
      <color theme="1"/>
      <name val="Calibri"/>
      <family val="2"/>
    </font>
    <font>
      <sz val="14"/>
      <color theme="1"/>
      <name val="Corbel"/>
      <family val="2"/>
      <scheme val="minor"/>
    </font>
    <font>
      <b/>
      <sz val="14"/>
      <color theme="0"/>
      <name val="Corbel"/>
      <family val="2"/>
      <scheme val="minor"/>
    </font>
    <font>
      <b/>
      <sz val="11"/>
      <color theme="0"/>
      <name val="Calibri"/>
      <family val="2"/>
    </font>
    <font>
      <b/>
      <sz val="11"/>
      <color theme="6" tint="-0.249977111117893"/>
      <name val="Corbel"/>
      <family val="2"/>
    </font>
    <font>
      <b/>
      <sz val="14"/>
      <color theme="6"/>
      <name val="Corbe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 style="thin">
        <color theme="0"/>
      </bottom>
      <diagonal/>
    </border>
    <border>
      <left/>
      <right style="thin">
        <color theme="4"/>
      </right>
      <top style="thin">
        <color theme="4"/>
      </top>
      <bottom style="thin">
        <color theme="0"/>
      </bottom>
      <diagonal/>
    </border>
    <border>
      <left style="thin">
        <color theme="4"/>
      </left>
      <right/>
      <top style="thin">
        <color theme="4"/>
      </top>
      <bottom style="thin">
        <color theme="0"/>
      </bottom>
      <diagonal/>
    </border>
    <border>
      <left style="thin">
        <color theme="4"/>
      </left>
      <right/>
      <top style="thin">
        <color theme="0"/>
      </top>
      <bottom style="thin">
        <color theme="4"/>
      </bottom>
      <diagonal/>
    </border>
    <border>
      <left/>
      <right/>
      <top style="thin">
        <color theme="0"/>
      </top>
      <bottom style="thin">
        <color theme="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1"/>
  </cellStyleXfs>
  <cellXfs count="91"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0" xfId="0" applyFont="1" applyFill="1"/>
    <xf numFmtId="0" fontId="0" fillId="3" borderId="0" xfId="0" applyFill="1"/>
    <xf numFmtId="14" fontId="0" fillId="0" borderId="1" xfId="0" applyNumberFormat="1" applyBorder="1"/>
    <xf numFmtId="39" fontId="0" fillId="0" borderId="0" xfId="0" applyNumberFormat="1"/>
    <xf numFmtId="0" fontId="3" fillId="0" borderId="1" xfId="3"/>
    <xf numFmtId="0" fontId="8" fillId="2" borderId="1" xfId="0" applyFont="1" applyFill="1" applyBorder="1"/>
    <xf numFmtId="0" fontId="6" fillId="0" borderId="1" xfId="0" applyFont="1" applyFill="1" applyBorder="1"/>
    <xf numFmtId="0" fontId="10" fillId="0" borderId="0" xfId="0" applyFont="1"/>
    <xf numFmtId="166" fontId="0" fillId="0" borderId="2" xfId="2" applyNumberFormat="1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164" fontId="0" fillId="0" borderId="2" xfId="0" applyNumberFormat="1" applyBorder="1" applyAlignment="1">
      <alignment horizontal="center"/>
    </xf>
    <xf numFmtId="3" fontId="0" fillId="0" borderId="2" xfId="1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4" borderId="3" xfId="0" applyFont="1" applyFill="1" applyBorder="1"/>
    <xf numFmtId="0" fontId="4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left"/>
    </xf>
    <xf numFmtId="0" fontId="8" fillId="0" borderId="1" xfId="0" applyFont="1" applyFill="1" applyBorder="1"/>
    <xf numFmtId="165" fontId="0" fillId="0" borderId="0" xfId="1" applyNumberFormat="1" applyFont="1" applyFill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39" fontId="0" fillId="0" borderId="11" xfId="1" applyNumberFormat="1" applyFont="1" applyBorder="1" applyAlignment="1">
      <alignment horizontal="center" vertical="center"/>
    </xf>
    <xf numFmtId="165" fontId="0" fillId="0" borderId="11" xfId="1" applyNumberFormat="1" applyFont="1" applyBorder="1" applyAlignment="1">
      <alignment horizontal="center" vertical="center"/>
    </xf>
    <xf numFmtId="0" fontId="12" fillId="0" borderId="0" xfId="0" applyFont="1"/>
    <xf numFmtId="0" fontId="1" fillId="2" borderId="1" xfId="0" applyFont="1" applyFill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vertical="center"/>
    </xf>
    <xf numFmtId="2" fontId="0" fillId="0" borderId="11" xfId="1" applyNumberFormat="1" applyFont="1" applyBorder="1" applyAlignment="1">
      <alignment horizontal="center" vertical="center"/>
    </xf>
    <xf numFmtId="9" fontId="0" fillId="0" borderId="8" xfId="2" applyFont="1" applyBorder="1" applyAlignment="1">
      <alignment horizontal="center" vertical="center"/>
    </xf>
    <xf numFmtId="9" fontId="0" fillId="0" borderId="11" xfId="2" applyFont="1" applyBorder="1" applyAlignment="1">
      <alignment horizontal="center" vertical="center"/>
    </xf>
    <xf numFmtId="2" fontId="0" fillId="0" borderId="8" xfId="1" applyNumberFormat="1" applyFont="1" applyBorder="1" applyAlignment="1">
      <alignment horizontal="center" vertical="center"/>
    </xf>
    <xf numFmtId="4" fontId="0" fillId="0" borderId="10" xfId="1" applyNumberFormat="1" applyFont="1" applyBorder="1" applyAlignment="1">
      <alignment horizontal="center" vertical="center"/>
    </xf>
    <xf numFmtId="0" fontId="6" fillId="4" borderId="2" xfId="0" applyFont="1" applyFill="1" applyBorder="1"/>
    <xf numFmtId="2" fontId="6" fillId="0" borderId="8" xfId="0" quotePrefix="1" applyNumberFormat="1" applyFont="1" applyFill="1" applyBorder="1" applyAlignment="1">
      <alignment horizontal="center" wrapText="1"/>
    </xf>
    <xf numFmtId="2" fontId="0" fillId="0" borderId="2" xfId="0" applyNumberFormat="1" applyBorder="1" applyAlignment="1">
      <alignment horizontal="center"/>
    </xf>
    <xf numFmtId="0" fontId="5" fillId="0" borderId="1" xfId="3" applyFont="1" applyBorder="1" applyAlignment="1">
      <alignment vertical="center" wrapText="1"/>
    </xf>
    <xf numFmtId="0" fontId="0" fillId="0" borderId="0" xfId="0" applyFont="1"/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15" fillId="0" borderId="0" xfId="0" applyFont="1"/>
    <xf numFmtId="0" fontId="16" fillId="6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/>
    </xf>
    <xf numFmtId="0" fontId="9" fillId="0" borderId="1" xfId="0" applyFont="1" applyFill="1" applyBorder="1"/>
    <xf numFmtId="0" fontId="6" fillId="5" borderId="2" xfId="0" applyFont="1" applyFill="1" applyBorder="1"/>
    <xf numFmtId="0" fontId="7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4" fontId="0" fillId="0" borderId="5" xfId="1" applyNumberFormat="1" applyFont="1" applyBorder="1" applyAlignment="1">
      <alignment horizontal="center" vertical="center"/>
    </xf>
    <xf numFmtId="2" fontId="6" fillId="0" borderId="8" xfId="3" quotePrefix="1" applyNumberFormat="1" applyFont="1" applyFill="1" applyBorder="1" applyAlignment="1">
      <alignment horizontal="center" wrapText="1"/>
    </xf>
    <xf numFmtId="39" fontId="0" fillId="0" borderId="0" xfId="1" applyNumberFormat="1" applyFont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0" fillId="0" borderId="0" xfId="0" applyFont="1" applyFill="1"/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1" xfId="0" applyFont="1" applyFill="1" applyBorder="1"/>
    <xf numFmtId="4" fontId="0" fillId="0" borderId="1" xfId="0" applyNumberFormat="1" applyBorder="1"/>
    <xf numFmtId="1" fontId="0" fillId="0" borderId="1" xfId="0" applyNumberFormat="1" applyBorder="1"/>
    <xf numFmtId="4" fontId="0" fillId="7" borderId="1" xfId="0" applyNumberFormat="1" applyFill="1" applyBorder="1"/>
    <xf numFmtId="0" fontId="18" fillId="0" borderId="1" xfId="0" applyFont="1" applyFill="1" applyBorder="1"/>
    <xf numFmtId="0" fontId="0" fillId="0" borderId="0" xfId="0" applyFill="1"/>
    <xf numFmtId="4" fontId="0" fillId="0" borderId="1" xfId="0" applyNumberFormat="1" applyFill="1" applyBorder="1"/>
    <xf numFmtId="1" fontId="0" fillId="0" borderId="1" xfId="0" applyNumberFormat="1" applyFill="1" applyBorder="1"/>
    <xf numFmtId="0" fontId="14" fillId="0" borderId="1" xfId="3" applyFont="1" applyAlignment="1">
      <alignment horizontal="center" vertical="center" wrapText="1"/>
    </xf>
    <xf numFmtId="0" fontId="19" fillId="0" borderId="1" xfId="0" applyFont="1" applyBorder="1" applyAlignment="1">
      <alignment horizontal="center" vertical="top" wrapText="1"/>
    </xf>
    <xf numFmtId="43" fontId="2" fillId="2" borderId="0" xfId="1" applyFont="1" applyFill="1" applyAlignment="1">
      <alignment horizontal="center" vertical="center" wrapText="1"/>
    </xf>
    <xf numFmtId="0" fontId="13" fillId="2" borderId="4" xfId="3" applyFont="1" applyFill="1" applyBorder="1" applyAlignment="1">
      <alignment horizontal="center" vertical="center" wrapText="1"/>
    </xf>
    <xf numFmtId="0" fontId="13" fillId="2" borderId="11" xfId="3" applyFont="1" applyFill="1" applyBorder="1" applyAlignment="1">
      <alignment horizontal="center" vertical="center" wrapText="1"/>
    </xf>
    <xf numFmtId="0" fontId="13" fillId="2" borderId="5" xfId="3" applyFont="1" applyFill="1" applyBorder="1" applyAlignment="1">
      <alignment horizontal="center" vertical="center" wrapText="1"/>
    </xf>
    <xf numFmtId="0" fontId="13" fillId="2" borderId="7" xfId="3" applyFont="1" applyFill="1" applyBorder="1" applyAlignment="1">
      <alignment horizontal="center" vertical="center" wrapText="1"/>
    </xf>
    <xf numFmtId="0" fontId="10" fillId="5" borderId="5" xfId="3" applyFont="1" applyFill="1" applyBorder="1" applyAlignment="1">
      <alignment horizontal="center" vertical="center" wrapText="1"/>
    </xf>
    <xf numFmtId="0" fontId="10" fillId="5" borderId="7" xfId="3" applyFont="1" applyFill="1" applyBorder="1" applyAlignment="1">
      <alignment horizontal="center" vertical="center" wrapText="1"/>
    </xf>
    <xf numFmtId="0" fontId="10" fillId="5" borderId="4" xfId="3" applyFont="1" applyFill="1" applyBorder="1" applyAlignment="1">
      <alignment horizontal="center" vertical="center" wrapText="1"/>
    </xf>
    <xf numFmtId="0" fontId="10" fillId="5" borderId="11" xfId="3" applyFont="1" applyFill="1" applyBorder="1" applyAlignment="1">
      <alignment horizontal="center" vertical="center" wrapText="1"/>
    </xf>
    <xf numFmtId="0" fontId="13" fillId="2" borderId="12" xfId="3" applyFont="1" applyFill="1" applyBorder="1" applyAlignment="1">
      <alignment horizontal="center" vertical="center" wrapText="1"/>
    </xf>
    <xf numFmtId="0" fontId="13" fillId="2" borderId="16" xfId="3" applyFont="1" applyFill="1" applyBorder="1" applyAlignment="1">
      <alignment horizontal="center" vertical="center" wrapText="1"/>
    </xf>
    <xf numFmtId="0" fontId="10" fillId="5" borderId="8" xfId="3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4" xfId="3" applyFont="1" applyFill="1" applyBorder="1" applyAlignment="1">
      <alignment horizontal="center" vertical="center" wrapText="1"/>
    </xf>
    <xf numFmtId="0" fontId="13" fillId="2" borderId="15" xfId="3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/>
    </xf>
    <xf numFmtId="0" fontId="10" fillId="5" borderId="9" xfId="3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6" fillId="6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17">
    <dxf>
      <fill>
        <patternFill>
          <bgColor theme="1" tint="-0.499984740745262"/>
        </patternFill>
      </fill>
    </dxf>
    <dxf>
      <fill>
        <patternFill>
          <bgColor theme="1" tint="0.79995117038483843"/>
        </patternFill>
      </fill>
    </dxf>
    <dxf>
      <fill>
        <patternFill>
          <bgColor theme="1" tint="0.79995117038483843"/>
        </patternFill>
      </fill>
    </dxf>
    <dxf>
      <fill>
        <patternFill>
          <bgColor theme="1" tint="0.79995117038483843"/>
        </patternFill>
      </fill>
    </dxf>
    <dxf>
      <fill>
        <patternFill>
          <bgColor theme="1" tint="0.79995117038483843"/>
        </patternFill>
      </fill>
    </dxf>
    <dxf>
      <fill>
        <patternFill>
          <bgColor theme="8" tint="0.79995117038483843"/>
        </patternFill>
      </fill>
    </dxf>
    <dxf>
      <font>
        <color theme="1"/>
      </font>
      <fill>
        <patternFill>
          <bgColor theme="6" tint="0.79995117038483843"/>
        </patternFill>
      </fill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ont>
        <b val="0"/>
        <i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theme="4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border>
        <top style="thin">
          <color theme="4"/>
        </top>
        <bottom style="thin">
          <color theme="4"/>
        </bottom>
        <horizontal style="thin">
          <color theme="4"/>
        </horizontal>
      </border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ont>
        <b val="0"/>
        <i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theme="4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2" defaultTableStyle="DSA Custom 1" defaultPivotStyle="PivotStyleLight16">
    <tableStyle name="DSA Custom 1" pivot="0" count="5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</tableStyle>
    <tableStyle name="DSA Custom 2" pivot="0" count="5">
      <tableStyleElement type="wholeTable" dxfId="11"/>
      <tableStyleElement type="headerRow" dxfId="10"/>
      <tableStyleElement type="totalRow" dxfId="9"/>
      <tableStyleElement type="firstColumn" dxfId="8"/>
      <tableStyleElement type="lastColumn" dxfId="7"/>
    </tableStyle>
  </tableStyles>
  <colors>
    <mruColors>
      <color rgb="FF80BE25"/>
      <color rgb="FF0098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09375061301181E-2"/>
          <c:y val="5.6459674493682124E-2"/>
          <c:w val="0.8761569153631581"/>
          <c:h val="0.7993536121915408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Results!$G$5:$G$6</c:f>
              <c:strCache>
                <c:ptCount val="2"/>
                <c:pt idx="0">
                  <c:v>Reference Load (MW)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none"/>
          </c:marker>
          <c:xVal>
            <c:strRef>
              <c:f>Results!$F$5:$F$30</c:f>
              <c:strCache>
                <c:ptCount val="26"/>
                <c:pt idx="0">
                  <c:v>Hour Ending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</c:strCache>
            </c:strRef>
          </c:xVal>
          <c:yVal>
            <c:numRef>
              <c:f>Results!$G$7:$G$30</c:f>
              <c:numCache>
                <c:formatCode>0.00</c:formatCode>
                <c:ptCount val="24"/>
                <c:pt idx="0">
                  <c:v>190.98307101720573</c:v>
                </c:pt>
                <c:pt idx="1">
                  <c:v>177.03595543053746</c:v>
                </c:pt>
                <c:pt idx="2">
                  <c:v>156.67769665481151</c:v>
                </c:pt>
                <c:pt idx="3">
                  <c:v>143.38262564398349</c:v>
                </c:pt>
                <c:pt idx="4">
                  <c:v>135.6043353239447</c:v>
                </c:pt>
                <c:pt idx="5">
                  <c:v>133.68789901332556</c:v>
                </c:pt>
                <c:pt idx="6">
                  <c:v>135.6735882550478</c:v>
                </c:pt>
                <c:pt idx="7">
                  <c:v>138.76677534350753</c:v>
                </c:pt>
                <c:pt idx="8">
                  <c:v>143.13076666702329</c:v>
                </c:pt>
                <c:pt idx="9">
                  <c:v>152.62191972264648</c:v>
                </c:pt>
                <c:pt idx="10">
                  <c:v>168.54058390018344</c:v>
                </c:pt>
                <c:pt idx="11">
                  <c:v>200.74270996892452</c:v>
                </c:pt>
                <c:pt idx="12">
                  <c:v>242.70517943206431</c:v>
                </c:pt>
                <c:pt idx="13">
                  <c:v>293.43677928230164</c:v>
                </c:pt>
                <c:pt idx="14">
                  <c:v>348.78200215101242</c:v>
                </c:pt>
                <c:pt idx="15">
                  <c:v>398.12311502677204</c:v>
                </c:pt>
                <c:pt idx="16">
                  <c:v>438.54830409228805</c:v>
                </c:pt>
                <c:pt idx="17">
                  <c:v>455.63505854648355</c:v>
                </c:pt>
                <c:pt idx="18">
                  <c:v>447.34886505424976</c:v>
                </c:pt>
                <c:pt idx="19">
                  <c:v>416.59264902377129</c:v>
                </c:pt>
                <c:pt idx="20">
                  <c:v>378.99741339236499</c:v>
                </c:pt>
                <c:pt idx="21">
                  <c:v>347.46028121343255</c:v>
                </c:pt>
                <c:pt idx="22">
                  <c:v>307.72666838943957</c:v>
                </c:pt>
                <c:pt idx="23">
                  <c:v>260.64841187158225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72-449D-953A-A2800C0CBECF}"/>
            </c:ext>
          </c:extLst>
        </c:ser>
        <c:ser>
          <c:idx val="1"/>
          <c:order val="1"/>
          <c:tx>
            <c:strRef>
              <c:f>Results!$H$5:$H$6</c:f>
              <c:strCache>
                <c:ptCount val="2"/>
                <c:pt idx="0">
                  <c:v>Load with DR (MW)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strRef>
              <c:f>Results!$F$5:$F$30</c:f>
              <c:strCache>
                <c:ptCount val="26"/>
                <c:pt idx="0">
                  <c:v>Hour Ending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</c:strCache>
            </c:strRef>
          </c:xVal>
          <c:yVal>
            <c:numRef>
              <c:f>Results!$H$7:$H$30</c:f>
              <c:numCache>
                <c:formatCode>0.00</c:formatCode>
                <c:ptCount val="24"/>
                <c:pt idx="0">
                  <c:v>191.40401695623993</c:v>
                </c:pt>
                <c:pt idx="1">
                  <c:v>177.15738891720773</c:v>
                </c:pt>
                <c:pt idx="2">
                  <c:v>157.72893232221901</c:v>
                </c:pt>
                <c:pt idx="3">
                  <c:v>144.66127198357881</c:v>
                </c:pt>
                <c:pt idx="4">
                  <c:v>136.66368244162203</c:v>
                </c:pt>
                <c:pt idx="5">
                  <c:v>134.0094460183382</c:v>
                </c:pt>
                <c:pt idx="6">
                  <c:v>136.46700826106965</c:v>
                </c:pt>
                <c:pt idx="7">
                  <c:v>140.50861346402763</c:v>
                </c:pt>
                <c:pt idx="8">
                  <c:v>144.5403564694673</c:v>
                </c:pt>
                <c:pt idx="9">
                  <c:v>153.1266425433308</c:v>
                </c:pt>
                <c:pt idx="10">
                  <c:v>171.82549335153402</c:v>
                </c:pt>
                <c:pt idx="11">
                  <c:v>203.59240851697325</c:v>
                </c:pt>
                <c:pt idx="12">
                  <c:v>247.3124417475164</c:v>
                </c:pt>
                <c:pt idx="13">
                  <c:v>300.31315506416558</c:v>
                </c:pt>
                <c:pt idx="14">
                  <c:v>353.45593789422514</c:v>
                </c:pt>
                <c:pt idx="15">
                  <c:v>402.0340979098678</c:v>
                </c:pt>
                <c:pt idx="16">
                  <c:v>434.51271773046255</c:v>
                </c:pt>
                <c:pt idx="17">
                  <c:v>323.67763333573936</c:v>
                </c:pt>
                <c:pt idx="18">
                  <c:v>462.35631190645694</c:v>
                </c:pt>
                <c:pt idx="19">
                  <c:v>436.52903986930846</c:v>
                </c:pt>
                <c:pt idx="20">
                  <c:v>393.78267073577643</c:v>
                </c:pt>
                <c:pt idx="21">
                  <c:v>357.17328191596272</c:v>
                </c:pt>
                <c:pt idx="22">
                  <c:v>313.37211346381901</c:v>
                </c:pt>
                <c:pt idx="23">
                  <c:v>265.18508488672973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B72-449D-953A-A2800C0CBECF}"/>
            </c:ext>
          </c:extLst>
        </c:ser>
        <c:ser>
          <c:idx val="2"/>
          <c:order val="2"/>
          <c:tx>
            <c:strRef>
              <c:f>Results!$I$5:$I$6</c:f>
              <c:strCache>
                <c:ptCount val="2"/>
                <c:pt idx="0">
                  <c:v>Load Reduction (MW)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strRef>
              <c:f>Results!$F$5:$F$30</c:f>
              <c:strCache>
                <c:ptCount val="26"/>
                <c:pt idx="0">
                  <c:v>Hour Ending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</c:strCache>
            </c:strRef>
          </c:xVal>
          <c:yVal>
            <c:numRef>
              <c:f>Results!$I$7:$I$30</c:f>
              <c:numCache>
                <c:formatCode>0.00</c:formatCode>
                <c:ptCount val="24"/>
                <c:pt idx="0">
                  <c:v>-0.42094593903419764</c:v>
                </c:pt>
                <c:pt idx="1">
                  <c:v>-0.12143348667026999</c:v>
                </c:pt>
                <c:pt idx="2">
                  <c:v>-1.0512356674074965</c:v>
                </c:pt>
                <c:pt idx="3">
                  <c:v>-1.2786463395953263</c:v>
                </c:pt>
                <c:pt idx="4">
                  <c:v>-1.0593471176773335</c:v>
                </c:pt>
                <c:pt idx="5">
                  <c:v>-0.32154700501263278</c:v>
                </c:pt>
                <c:pt idx="6">
                  <c:v>-0.79342000602184726</c:v>
                </c:pt>
                <c:pt idx="7">
                  <c:v>-1.7418381205201001</c:v>
                </c:pt>
                <c:pt idx="8">
                  <c:v>-1.4095898024440032</c:v>
                </c:pt>
                <c:pt idx="9">
                  <c:v>-0.5047228206843215</c:v>
                </c:pt>
                <c:pt idx="10">
                  <c:v>-3.2849094513505861</c:v>
                </c:pt>
                <c:pt idx="11">
                  <c:v>-2.8496985480487353</c:v>
                </c:pt>
                <c:pt idx="12">
                  <c:v>-4.6072623154520898</c:v>
                </c:pt>
                <c:pt idx="13">
                  <c:v>-6.8763757818639419</c:v>
                </c:pt>
                <c:pt idx="14">
                  <c:v>-4.6739357432127235</c:v>
                </c:pt>
                <c:pt idx="15">
                  <c:v>-3.9109828830957554</c:v>
                </c:pt>
                <c:pt idx="16">
                  <c:v>4.0355863618254944</c:v>
                </c:pt>
                <c:pt idx="17">
                  <c:v>131.95742521074419</c:v>
                </c:pt>
                <c:pt idx="18">
                  <c:v>-15.007446852207181</c:v>
                </c:pt>
                <c:pt idx="19">
                  <c:v>-19.936390845537176</c:v>
                </c:pt>
                <c:pt idx="20">
                  <c:v>-14.785257343411445</c:v>
                </c:pt>
                <c:pt idx="21">
                  <c:v>-9.7130007025301666</c:v>
                </c:pt>
                <c:pt idx="22">
                  <c:v>-5.6454450743794382</c:v>
                </c:pt>
                <c:pt idx="23">
                  <c:v>-4.5366730151474712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B72-449D-953A-A2800C0CBECF}"/>
            </c:ext>
          </c:extLst>
        </c:ser>
        <c:ser>
          <c:idx val="3"/>
          <c:order val="3"/>
          <c:tx>
            <c:v>90% Confidence band</c:v>
          </c:tx>
          <c:spPr>
            <a:ln w="19050" cap="rnd">
              <a:solidFill>
                <a:schemeClr val="accent5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Results!$F$6:$F$30</c:f>
              <c:numCache>
                <c:formatCode>General</c:formatCode>
                <c:ptCount val="25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Results!$M$6:$M$30</c:f>
              <c:numCache>
                <c:formatCode>0.00</c:formatCode>
                <c:ptCount val="25"/>
                <c:pt idx="0" formatCode="General">
                  <c:v>0</c:v>
                </c:pt>
                <c:pt idx="1">
                  <c:v>-1.6604030283611411</c:v>
                </c:pt>
                <c:pt idx="2">
                  <c:v>-1.2113591965137442</c:v>
                </c:pt>
                <c:pt idx="3">
                  <c:v>-2.0431697526107264</c:v>
                </c:pt>
                <c:pt idx="4">
                  <c:v>-2.1697103603613064</c:v>
                </c:pt>
                <c:pt idx="5">
                  <c:v>-1.7899544556736819</c:v>
                </c:pt>
                <c:pt idx="6">
                  <c:v>-0.97490476467331943</c:v>
                </c:pt>
                <c:pt idx="7">
                  <c:v>-1.5182521578291963</c:v>
                </c:pt>
                <c:pt idx="8">
                  <c:v>-2.4746333299879826</c:v>
                </c:pt>
                <c:pt idx="9">
                  <c:v>-2.3240812862335147</c:v>
                </c:pt>
                <c:pt idx="10">
                  <c:v>-1.6076365670030233</c:v>
                </c:pt>
                <c:pt idx="11">
                  <c:v>-4.4904091034715501</c:v>
                </c:pt>
                <c:pt idx="12">
                  <c:v>-4.2090725470493986</c:v>
                </c:pt>
                <c:pt idx="13">
                  <c:v>-5.8637059542484353</c:v>
                </c:pt>
                <c:pt idx="14">
                  <c:v>-8.138231638412071</c:v>
                </c:pt>
                <c:pt idx="15">
                  <c:v>-6.3673382013319184</c:v>
                </c:pt>
                <c:pt idx="16">
                  <c:v>-5.7878712537420212</c:v>
                </c:pt>
                <c:pt idx="17">
                  <c:v>2.0477017348501674</c:v>
                </c:pt>
                <c:pt idx="18">
                  <c:v>129.92481710546713</c:v>
                </c:pt>
                <c:pt idx="19">
                  <c:v>-17.235435385631106</c:v>
                </c:pt>
                <c:pt idx="20">
                  <c:v>-22.075831468053824</c:v>
                </c:pt>
                <c:pt idx="21">
                  <c:v>-16.77219832505407</c:v>
                </c:pt>
                <c:pt idx="22">
                  <c:v>-11.619090425887901</c:v>
                </c:pt>
                <c:pt idx="23">
                  <c:v>-7.4120462191972312</c:v>
                </c:pt>
                <c:pt idx="24">
                  <c:v>-6.1141181815552716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B72-449D-953A-A2800C0CBECF}"/>
            </c:ext>
          </c:extLst>
        </c:ser>
        <c:ser>
          <c:idx val="4"/>
          <c:order val="4"/>
          <c:tx>
            <c:v>90% Confidence band</c:v>
          </c:tx>
          <c:spPr>
            <a:ln w="19050" cap="rnd">
              <a:solidFill>
                <a:schemeClr val="accent5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Results!$F$6:$F$30</c:f>
              <c:numCache>
                <c:formatCode>General</c:formatCode>
                <c:ptCount val="25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Results!$Q$6:$Q$30</c:f>
              <c:numCache>
                <c:formatCode>0.00</c:formatCode>
                <c:ptCount val="25"/>
                <c:pt idx="0" formatCode="General">
                  <c:v>0</c:v>
                </c:pt>
                <c:pt idx="1">
                  <c:v>0.81851115029274579</c:v>
                </c:pt>
                <c:pt idx="2">
                  <c:v>0.96849222317320427</c:v>
                </c:pt>
                <c:pt idx="3">
                  <c:v>-5.9301582204266845E-2</c:v>
                </c:pt>
                <c:pt idx="4">
                  <c:v>-0.38758231882934591</c:v>
                </c:pt>
                <c:pt idx="5">
                  <c:v>-0.328739779680985</c:v>
                </c:pt>
                <c:pt idx="6">
                  <c:v>0.33181075464805387</c:v>
                </c:pt>
                <c:pt idx="7">
                  <c:v>-6.8587854214498312E-2</c:v>
                </c:pt>
                <c:pt idx="8">
                  <c:v>-1.0090429110522174</c:v>
                </c:pt>
                <c:pt idx="9">
                  <c:v>-0.49509831865449194</c:v>
                </c:pt>
                <c:pt idx="10">
                  <c:v>0.59819092563438026</c:v>
                </c:pt>
                <c:pt idx="11">
                  <c:v>-2.0794097992296221</c:v>
                </c:pt>
                <c:pt idx="12">
                  <c:v>-1.4903245490480717</c:v>
                </c:pt>
                <c:pt idx="13">
                  <c:v>-3.3508186766557442</c:v>
                </c:pt>
                <c:pt idx="14">
                  <c:v>-5.6145199253158129</c:v>
                </c:pt>
                <c:pt idx="15">
                  <c:v>-2.9805332850935287</c:v>
                </c:pt>
                <c:pt idx="16">
                  <c:v>-2.0340945124494896</c:v>
                </c:pt>
                <c:pt idx="17">
                  <c:v>6.0234709888008213</c:v>
                </c:pt>
                <c:pt idx="18">
                  <c:v>133.99003331602125</c:v>
                </c:pt>
                <c:pt idx="19">
                  <c:v>-12.779458318783254</c:v>
                </c:pt>
                <c:pt idx="20">
                  <c:v>-17.796950223020527</c:v>
                </c:pt>
                <c:pt idx="21">
                  <c:v>-12.798316361768821</c:v>
                </c:pt>
                <c:pt idx="22">
                  <c:v>-7.8069109791724323</c:v>
                </c:pt>
                <c:pt idx="23">
                  <c:v>-3.8788439295616457</c:v>
                </c:pt>
                <c:pt idx="24">
                  <c:v>-2.9592278487396708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B72-449D-953A-A2800C0CBE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642976"/>
        <c:axId val="451636744"/>
      </c:scatterChart>
      <c:valAx>
        <c:axId val="451642976"/>
        <c:scaling>
          <c:orientation val="minMax"/>
          <c:max val="24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Hour Ending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1636744"/>
        <c:crosses val="autoZero"/>
        <c:crossBetween val="midCat"/>
        <c:majorUnit val="3"/>
      </c:valAx>
      <c:valAx>
        <c:axId val="451636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1642976"/>
        <c:crosses val="autoZero"/>
        <c:crossBetween val="midCat"/>
      </c:valAx>
      <c:spPr>
        <a:solidFill>
          <a:schemeClr val="bg1"/>
        </a:solidFill>
        <a:ln>
          <a:noFill/>
        </a:ln>
        <a:effectLst/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9.9005672779379078E-2"/>
          <c:y val="7.4612945346017534E-2"/>
          <c:w val="0.32811392148822532"/>
          <c:h val="0.2431898953807245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378442</xdr:colOff>
      <xdr:row>1</xdr:row>
      <xdr:rowOff>38373</xdr:rowOff>
    </xdr:from>
    <xdr:to>
      <xdr:col>20</xdr:col>
      <xdr:colOff>1270</xdr:colOff>
      <xdr:row>2</xdr:row>
      <xdr:rowOff>258990</xdr:rowOff>
    </xdr:to>
    <xdr:pic>
      <xdr:nvPicPr>
        <xdr:cNvPr id="8" name="Picture 7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923" b="19627"/>
        <a:stretch/>
      </xdr:blipFill>
      <xdr:spPr>
        <a:xfrm>
          <a:off x="14110317" y="231141"/>
          <a:ext cx="2416374" cy="504099"/>
        </a:xfrm>
        <a:prstGeom prst="rect">
          <a:avLst/>
        </a:prstGeom>
      </xdr:spPr>
    </xdr:pic>
    <xdr:clientData/>
  </xdr:twoCellAnchor>
  <xdr:twoCellAnchor editAs="oneCell">
    <xdr:from>
      <xdr:col>12</xdr:col>
      <xdr:colOff>468085</xdr:colOff>
      <xdr:row>1</xdr:row>
      <xdr:rowOff>37890</xdr:rowOff>
    </xdr:from>
    <xdr:to>
      <xdr:col>15</xdr:col>
      <xdr:colOff>349421</xdr:colOff>
      <xdr:row>2</xdr:row>
      <xdr:rowOff>260031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01121" y="230658"/>
          <a:ext cx="1480175" cy="505623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1</xdr:col>
      <xdr:colOff>108857</xdr:colOff>
      <xdr:row>19</xdr:row>
      <xdr:rowOff>117704</xdr:rowOff>
    </xdr:from>
    <xdr:to>
      <xdr:col>4</xdr:col>
      <xdr:colOff>0</xdr:colOff>
      <xdr:row>34</xdr:row>
      <xdr:rowOff>27214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DSA">
  <a:themeElements>
    <a:clrScheme name="DSA">
      <a:dk1>
        <a:srgbClr val="595959"/>
      </a:dk1>
      <a:lt1>
        <a:sysClr val="window" lastClr="FFFFFF"/>
      </a:lt1>
      <a:dk2>
        <a:srgbClr val="005F8C"/>
      </a:dk2>
      <a:lt2>
        <a:srgbClr val="D8D8D8"/>
      </a:lt2>
      <a:accent1>
        <a:srgbClr val="0098D7"/>
      </a:accent1>
      <a:accent2>
        <a:srgbClr val="999999"/>
      </a:accent2>
      <a:accent3>
        <a:srgbClr val="E66827"/>
      </a:accent3>
      <a:accent4>
        <a:srgbClr val="8D82A3"/>
      </a:accent4>
      <a:accent5>
        <a:srgbClr val="80BE25"/>
      </a:accent5>
      <a:accent6>
        <a:srgbClr val="00709F"/>
      </a:accent6>
      <a:hlink>
        <a:srgbClr val="737373"/>
      </a:hlink>
      <a:folHlink>
        <a:srgbClr val="B54E15"/>
      </a:folHlink>
    </a:clrScheme>
    <a:fontScheme name="DSA Theme">
      <a:majorFont>
        <a:latin typeface="Corbel"/>
        <a:ea typeface=""/>
        <a:cs typeface=""/>
      </a:majorFont>
      <a:minorFont>
        <a:latin typeface="Corbel"/>
        <a:ea typeface=""/>
        <a:cs typeface=""/>
      </a:minorFont>
    </a:fontScheme>
    <a:fmtScheme name="Dividend">
      <a:fillStyleLst>
        <a:solidFill>
          <a:schemeClr val="phClr"/>
        </a:solidFill>
        <a:gradFill rotWithShape="1">
          <a:gsLst>
            <a:gs pos="0">
              <a:schemeClr val="phClr">
                <a:tint val="68000"/>
                <a:alpha val="90000"/>
                <a:lumMod val="100000"/>
              </a:schemeClr>
            </a:gs>
            <a:gs pos="100000">
              <a:schemeClr val="phClr">
                <a:tint val="90000"/>
                <a:lumMod val="95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8000"/>
                <a:lumMod val="110000"/>
              </a:schemeClr>
            </a:gs>
            <a:gs pos="84000">
              <a:schemeClr val="phClr">
                <a:shade val="90000"/>
                <a:lumMod val="88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>
              <a:lumMod val="90000"/>
            </a:schemeClr>
          </a:solidFill>
          <a:prstDash val="solid"/>
        </a:ln>
        <a:ln w="22225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55000"/>
              </a:srgbClr>
            </a:outerShdw>
          </a:effectLst>
        </a:effectStyle>
        <a:effectStyle>
          <a:effectLst>
            <a:outerShdw blurRad="88900" dist="38100" dir="504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1200000"/>
            </a:lightRig>
          </a:scene3d>
          <a:sp3d>
            <a:bevelT w="381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88000">
              <a:schemeClr val="phClr">
                <a:shade val="94000"/>
                <a:satMod val="110000"/>
                <a:lumMod val="8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8000"/>
                <a:satMod val="110000"/>
                <a:lumMod val="8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DSA" id="{26DE1EC5-3BC3-4186-8BF2-25537294699C}" vid="{4CD8A7F0-FA4B-4F51-95D2-BE8BAF5DAF16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showGridLines="0" workbookViewId="0">
      <selection activeCell="D21" sqref="D21"/>
    </sheetView>
  </sheetViews>
  <sheetFormatPr defaultColWidth="8.875" defaultRowHeight="15" x14ac:dyDescent="0.25"/>
  <cols>
    <col min="1" max="1" width="8.875" style="6"/>
    <col min="2" max="2" width="18.875" style="6" customWidth="1"/>
    <col min="3" max="16384" width="8.875" style="6"/>
  </cols>
  <sheetData>
    <row r="1" spans="1:9" ht="15" customHeight="1" x14ac:dyDescent="0.25">
      <c r="A1" s="38"/>
      <c r="B1" s="38"/>
      <c r="C1" s="38"/>
      <c r="D1" s="38"/>
      <c r="E1" s="38"/>
      <c r="F1" s="38"/>
      <c r="G1" s="38"/>
      <c r="H1" s="38"/>
      <c r="I1" s="38"/>
    </row>
    <row r="2" spans="1:9" ht="15" customHeight="1" x14ac:dyDescent="0.25">
      <c r="A2" s="38"/>
      <c r="B2" s="68" t="s">
        <v>208</v>
      </c>
      <c r="C2" s="68"/>
      <c r="D2" s="68"/>
      <c r="E2" s="68"/>
      <c r="F2" s="38"/>
      <c r="G2" s="38"/>
      <c r="H2" s="38"/>
      <c r="I2" s="38"/>
    </row>
    <row r="3" spans="1:9" x14ac:dyDescent="0.25">
      <c r="A3" s="38"/>
      <c r="B3" s="68"/>
      <c r="C3" s="68"/>
      <c r="D3" s="68"/>
      <c r="E3" s="68"/>
      <c r="F3" s="38"/>
      <c r="G3" s="38"/>
      <c r="H3" s="38"/>
      <c r="I3" s="38"/>
    </row>
    <row r="4" spans="1:9" x14ac:dyDescent="0.25">
      <c r="A4" s="38"/>
      <c r="B4" s="68"/>
      <c r="C4" s="68"/>
      <c r="D4" s="68"/>
      <c r="E4" s="68"/>
      <c r="F4" s="38"/>
      <c r="G4" s="38"/>
      <c r="H4" s="38"/>
      <c r="I4" s="38"/>
    </row>
    <row r="5" spans="1:9" x14ac:dyDescent="0.25">
      <c r="A5" s="38"/>
      <c r="B5" s="68"/>
      <c r="C5" s="68"/>
      <c r="D5" s="68"/>
      <c r="E5" s="68"/>
      <c r="F5" s="38"/>
      <c r="G5" s="38"/>
      <c r="H5" s="38"/>
      <c r="I5" s="38"/>
    </row>
    <row r="6" spans="1:9" x14ac:dyDescent="0.25">
      <c r="A6" s="38"/>
      <c r="B6" s="68"/>
      <c r="C6" s="68"/>
      <c r="D6" s="68"/>
      <c r="E6" s="68"/>
      <c r="F6" s="38"/>
      <c r="G6" s="38"/>
      <c r="H6" s="38"/>
      <c r="I6" s="38"/>
    </row>
    <row r="7" spans="1:9" x14ac:dyDescent="0.25">
      <c r="A7" s="38"/>
      <c r="B7" s="68"/>
      <c r="C7" s="68"/>
      <c r="D7" s="68"/>
      <c r="E7" s="68"/>
      <c r="F7" s="38"/>
      <c r="G7" s="38"/>
      <c r="H7" s="38"/>
      <c r="I7" s="38"/>
    </row>
    <row r="8" spans="1:9" x14ac:dyDescent="0.25">
      <c r="A8" s="38"/>
      <c r="B8" s="68"/>
      <c r="C8" s="68"/>
      <c r="D8" s="68"/>
      <c r="E8" s="68"/>
      <c r="F8" s="38"/>
      <c r="G8" s="38"/>
      <c r="H8" s="38"/>
      <c r="I8" s="38"/>
    </row>
    <row r="9" spans="1:9" x14ac:dyDescent="0.25">
      <c r="B9" s="68"/>
      <c r="C9" s="68"/>
      <c r="D9" s="68"/>
      <c r="E9" s="68"/>
    </row>
    <row r="10" spans="1:9" x14ac:dyDescent="0.25">
      <c r="B10" s="68"/>
      <c r="C10" s="68"/>
      <c r="D10" s="68"/>
      <c r="E10" s="68"/>
    </row>
  </sheetData>
  <mergeCells count="1">
    <mergeCell ref="B2:E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36"/>
  <sheetViews>
    <sheetView showGridLines="0" showZeros="0" tabSelected="1" zoomScaleNormal="100" workbookViewId="0">
      <selection activeCell="D38" sqref="D38"/>
    </sheetView>
  </sheetViews>
  <sheetFormatPr defaultRowHeight="15" x14ac:dyDescent="0.25"/>
  <cols>
    <col min="1" max="1" width="1.625" customWidth="1"/>
    <col min="2" max="2" width="2" customWidth="1"/>
    <col min="3" max="3" width="37.375" customWidth="1"/>
    <col min="4" max="4" width="36.625" customWidth="1"/>
    <col min="5" max="5" width="2.875" customWidth="1"/>
    <col min="6" max="6" width="7.625" customWidth="1"/>
    <col min="7" max="8" width="11.625" customWidth="1"/>
    <col min="9" max="9" width="12.875" customWidth="1"/>
    <col min="10" max="10" width="9.625" customWidth="1"/>
    <col min="11" max="11" width="13.5" customWidth="1"/>
    <col min="12" max="18" width="7" customWidth="1"/>
    <col min="19" max="20" width="8" customWidth="1"/>
    <col min="21" max="21" width="6.875" style="55" customWidth="1"/>
    <col min="22" max="23" width="8.875" style="39" hidden="1" customWidth="1"/>
    <col min="24" max="24" width="9" hidden="1" customWidth="1"/>
  </cols>
  <sheetData>
    <row r="2" spans="2:24" s="8" customFormat="1" ht="22.5" customHeight="1" x14ac:dyDescent="0.25">
      <c r="B2" s="48" t="s">
        <v>22</v>
      </c>
      <c r="C2" s="49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2:24" s="8" customFormat="1" ht="22.5" customHeight="1" x14ac:dyDescent="0.25">
      <c r="B3" s="50" t="s">
        <v>207</v>
      </c>
      <c r="C3" s="49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spans="2:24" s="8" customFormat="1" ht="18.75" x14ac:dyDescent="0.3">
      <c r="B4" s="46"/>
      <c r="C4" s="19"/>
      <c r="D4" s="19"/>
      <c r="E4" s="19"/>
      <c r="F4" s="64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</row>
    <row r="5" spans="2:24" ht="15" customHeight="1" x14ac:dyDescent="0.25">
      <c r="C5" s="9" t="s">
        <v>23</v>
      </c>
      <c r="F5" s="84" t="s">
        <v>0</v>
      </c>
      <c r="G5" s="79" t="str">
        <f>"Reference Load ("&amp;units&amp;")"</f>
        <v>Reference Load (MW)</v>
      </c>
      <c r="H5" s="79" t="str">
        <f>"Load with DR ("&amp;units&amp;")"</f>
        <v>Load with DR (MW)</v>
      </c>
      <c r="I5" s="79" t="str">
        <f>"Load Reduction ("&amp;units&amp;")"</f>
        <v>Load Reduction (MW)</v>
      </c>
      <c r="J5" s="79" t="s">
        <v>34</v>
      </c>
      <c r="K5" s="79" t="s">
        <v>97</v>
      </c>
      <c r="L5" s="82" t="s">
        <v>33</v>
      </c>
      <c r="M5" s="82"/>
      <c r="N5" s="82"/>
      <c r="O5" s="82"/>
      <c r="P5" s="82"/>
      <c r="Q5" s="82"/>
      <c r="R5" s="83"/>
      <c r="S5" s="71" t="s">
        <v>99</v>
      </c>
      <c r="T5" s="73" t="s">
        <v>100</v>
      </c>
      <c r="V5" s="70" t="s">
        <v>104</v>
      </c>
      <c r="W5" s="70" t="s">
        <v>106</v>
      </c>
      <c r="X5" s="70" t="s">
        <v>105</v>
      </c>
    </row>
    <row r="6" spans="2:24" ht="15" customHeight="1" x14ac:dyDescent="0.25">
      <c r="C6" s="17" t="s">
        <v>25</v>
      </c>
      <c r="D6" s="11" t="s">
        <v>9</v>
      </c>
      <c r="F6" s="85"/>
      <c r="G6" s="80"/>
      <c r="H6" s="80"/>
      <c r="I6" s="80"/>
      <c r="J6" s="80"/>
      <c r="K6" s="80"/>
      <c r="L6" s="28" t="s">
        <v>30</v>
      </c>
      <c r="M6" s="28" t="s">
        <v>1</v>
      </c>
      <c r="N6" s="28" t="s">
        <v>2</v>
      </c>
      <c r="O6" s="28" t="s">
        <v>3</v>
      </c>
      <c r="P6" s="28" t="s">
        <v>4</v>
      </c>
      <c r="Q6" s="28" t="s">
        <v>5</v>
      </c>
      <c r="R6" s="28" t="s">
        <v>31</v>
      </c>
      <c r="S6" s="72"/>
      <c r="T6" s="74"/>
      <c r="U6" s="56"/>
      <c r="V6" s="70"/>
      <c r="W6" s="70"/>
      <c r="X6" s="70"/>
    </row>
    <row r="7" spans="2:24" s="1" customFormat="1" x14ac:dyDescent="0.25">
      <c r="C7" s="18" t="s">
        <v>29</v>
      </c>
      <c r="D7" s="14" t="s">
        <v>26</v>
      </c>
      <c r="F7" s="22">
        <v>1</v>
      </c>
      <c r="G7" s="33">
        <f>IFERROR(INDEX(intervals, MATCH(intervallookup&amp;$F7, intervals_y, 0), MATCH(G$31, intervals_x, 0))*multiplier, "")</f>
        <v>190.98307101720573</v>
      </c>
      <c r="H7" s="33">
        <f t="shared" ref="G7:H30" si="0">IFERROR(INDEX(intervals, MATCH(intervallookup&amp;$F7, intervals_y, 0), MATCH(H$31, intervals_x, 0))*multiplier, "")</f>
        <v>191.40401695623993</v>
      </c>
      <c r="I7" s="33">
        <f>IFERROR(G7-H7,"")</f>
        <v>-0.42094593903419764</v>
      </c>
      <c r="J7" s="31">
        <f>IFERROR(IF(G7=0,"",I7/G7), "")</f>
        <v>-2.2041007969563673E-3</v>
      </c>
      <c r="K7" s="33">
        <f>IFERROR(INDEX(intervals, MATCH(intervallookup&amp;$F7, intervals_y, 0), MATCH(K$31, intervals_x, 0)), "")</f>
        <v>74.991378784179688</v>
      </c>
      <c r="L7" s="33">
        <f>IFERROR($I7+$S7*_xlfn.NORM.INV(L$31,0,1), "")</f>
        <v>-2.0117718906717919</v>
      </c>
      <c r="M7" s="33">
        <f t="shared" ref="M7:R22" si="1">IFERROR($I7+$S7*_xlfn.NORM.INV(M$31,0,1), "")</f>
        <v>-1.6604030283611411</v>
      </c>
      <c r="N7" s="33">
        <f t="shared" si="1"/>
        <v>-0.9281217332804923</v>
      </c>
      <c r="O7" s="33">
        <f t="shared" si="1"/>
        <v>-0.42094593903419764</v>
      </c>
      <c r="P7" s="33">
        <f t="shared" si="1"/>
        <v>8.6229855212096918E-2</v>
      </c>
      <c r="Q7" s="33">
        <f t="shared" si="1"/>
        <v>0.81851115029274579</v>
      </c>
      <c r="R7" s="33">
        <f t="shared" si="1"/>
        <v>1.1698800126033959</v>
      </c>
      <c r="S7" s="33">
        <f t="shared" ref="S7:S30" si="2">IFERROR(INDEX(intervals, MATCH(intervallookup&amp;$F7, intervals_y, 0), MATCH(S$31, intervals_x, 0))*multiplier, "")</f>
        <v>0.96715350568061698</v>
      </c>
      <c r="T7" s="34">
        <f>IFERROR(I7/S7,"")</f>
        <v>-0.43524211674956859</v>
      </c>
      <c r="U7" s="56"/>
      <c r="V7" s="54">
        <f t="shared" ref="V7:V30" si="3">INDEX(events, MATCH(eventlookup, events_y, 0), MATCH(CONCATENATE("HE",F7), events_x, 0))</f>
        <v>0</v>
      </c>
      <c r="W7" s="57">
        <f>IF(V7&lt;&gt;0, 1, 0)</f>
        <v>0</v>
      </c>
      <c r="X7" s="1">
        <f>IF(V7=1, 1, 0)</f>
        <v>0</v>
      </c>
    </row>
    <row r="8" spans="2:24" s="1" customFormat="1" x14ac:dyDescent="0.25">
      <c r="C8" s="18" t="s">
        <v>11</v>
      </c>
      <c r="D8" s="14" t="s">
        <v>38</v>
      </c>
      <c r="F8" s="22">
        <v>2</v>
      </c>
      <c r="G8" s="33">
        <f t="shared" si="0"/>
        <v>177.03595543053746</v>
      </c>
      <c r="H8" s="33">
        <f t="shared" si="0"/>
        <v>177.15738891720773</v>
      </c>
      <c r="I8" s="33">
        <f t="shared" ref="I8:I30" si="4">IFERROR(G8-H8,"")</f>
        <v>-0.12143348667026999</v>
      </c>
      <c r="J8" s="31">
        <f>IFERROR(IF(G8=0,"",I8/G8), "")</f>
        <v>-6.8592555887843994E-4</v>
      </c>
      <c r="K8" s="33">
        <f t="shared" ref="K8:K30" si="5">IFERROR(INDEX(intervals, MATCH(intervallookup&amp;$F8, intervals_y, 0), MATCH(K$31, intervals_x, 0)), "")</f>
        <v>73.757469177246094</v>
      </c>
      <c r="L8" s="33">
        <f t="shared" ref="L8:R30" si="6">IFERROR($I8+$S8*_xlfn.NORM.INV(L$31,0,1), "")</f>
        <v>-1.5203379905103886</v>
      </c>
      <c r="M8" s="33">
        <f t="shared" si="1"/>
        <v>-1.2113591965137442</v>
      </c>
      <c r="N8" s="33">
        <f t="shared" si="1"/>
        <v>-0.56742225249313216</v>
      </c>
      <c r="O8" s="33">
        <f t="shared" si="1"/>
        <v>-0.12143348667026999</v>
      </c>
      <c r="P8" s="33">
        <f t="shared" si="1"/>
        <v>0.32455527915259208</v>
      </c>
      <c r="Q8" s="33">
        <f t="shared" si="1"/>
        <v>0.96849222317320427</v>
      </c>
      <c r="R8" s="33">
        <f t="shared" si="1"/>
        <v>1.2774710171698478</v>
      </c>
      <c r="S8" s="33">
        <f t="shared" si="2"/>
        <v>0.85047355030174365</v>
      </c>
      <c r="T8" s="34">
        <f t="shared" ref="T8:T30" si="7">IFERROR(I8/S8,"")</f>
        <v>-0.14278337830398841</v>
      </c>
      <c r="U8" s="58"/>
      <c r="V8" s="54">
        <f t="shared" si="3"/>
        <v>0</v>
      </c>
      <c r="W8" s="57">
        <f t="shared" ref="W8:W30" si="8">IF(V8&lt;&gt;0, 1, 0)</f>
        <v>0</v>
      </c>
      <c r="X8" s="1">
        <f t="shared" ref="X8:X30" si="9">IF(V8=1, 1, 0)</f>
        <v>0</v>
      </c>
    </row>
    <row r="9" spans="2:24" x14ac:dyDescent="0.25">
      <c r="C9" s="18" t="s">
        <v>8</v>
      </c>
      <c r="D9" s="14" t="s">
        <v>164</v>
      </c>
      <c r="F9" s="22">
        <v>3</v>
      </c>
      <c r="G9" s="33">
        <f t="shared" si="0"/>
        <v>156.67769665481151</v>
      </c>
      <c r="H9" s="33">
        <f t="shared" si="0"/>
        <v>157.72893232221901</v>
      </c>
      <c r="I9" s="33">
        <f t="shared" si="4"/>
        <v>-1.0512356674074965</v>
      </c>
      <c r="J9" s="31">
        <f t="shared" ref="J9:J30" si="10">IFERROR(IF(G9=0,"",I9/G9), "")</f>
        <v>-6.7095425185088936E-3</v>
      </c>
      <c r="K9" s="33">
        <f t="shared" si="5"/>
        <v>72.681968688964844</v>
      </c>
      <c r="L9" s="33">
        <f t="shared" si="6"/>
        <v>-2.3243692826358267</v>
      </c>
      <c r="M9" s="33">
        <f t="shared" si="1"/>
        <v>-2.0431697526107264</v>
      </c>
      <c r="N9" s="33">
        <f t="shared" si="1"/>
        <v>-1.4571270547213628</v>
      </c>
      <c r="O9" s="33">
        <f t="shared" si="1"/>
        <v>-1.0512356674074965</v>
      </c>
      <c r="P9" s="33">
        <f t="shared" si="1"/>
        <v>-0.64534428009363032</v>
      </c>
      <c r="Q9" s="33">
        <f t="shared" si="1"/>
        <v>-5.9301582204266845E-2</v>
      </c>
      <c r="R9" s="33">
        <f t="shared" si="1"/>
        <v>0.2218979478208325</v>
      </c>
      <c r="S9" s="33">
        <f t="shared" si="2"/>
        <v>0.77401027931459254</v>
      </c>
      <c r="T9" s="34">
        <f t="shared" si="7"/>
        <v>-1.3581675792967436</v>
      </c>
      <c r="U9" s="58"/>
      <c r="V9" s="54">
        <f t="shared" si="3"/>
        <v>0</v>
      </c>
      <c r="W9" s="57">
        <f t="shared" si="8"/>
        <v>0</v>
      </c>
      <c r="X9" s="1">
        <f t="shared" si="9"/>
        <v>0</v>
      </c>
    </row>
    <row r="10" spans="2:24" ht="18.75" x14ac:dyDescent="0.25">
      <c r="C10" s="69" t="str">
        <f>IFERROR(IF(INDEX(events, MATCH(eventlookup, events_y, 0), MATCH("Confidential", events_x, 0))=1,"Redacted to Protect Confidential Information", IF(INDEX(events, MATCH(eventlookup, events_y, 0), MATCH("Confidential", events_x, 0))=2, "Redacted to Protect Confidential Information", "")), "Event Not Called for this Category")</f>
        <v/>
      </c>
      <c r="D10" s="69"/>
      <c r="F10" s="22">
        <v>4</v>
      </c>
      <c r="G10" s="33">
        <f t="shared" si="0"/>
        <v>143.38262564398349</v>
      </c>
      <c r="H10" s="33">
        <f t="shared" si="0"/>
        <v>144.66127198357881</v>
      </c>
      <c r="I10" s="33">
        <f t="shared" si="4"/>
        <v>-1.2786463395953263</v>
      </c>
      <c r="J10" s="31">
        <f t="shared" si="10"/>
        <v>-8.9177216127300004E-3</v>
      </c>
      <c r="K10" s="33">
        <f t="shared" si="5"/>
        <v>71.952880859375</v>
      </c>
      <c r="L10" s="33">
        <f t="shared" si="6"/>
        <v>-2.4223146287289303</v>
      </c>
      <c r="M10" s="33">
        <f>IFERROR($I10+$S10*_xlfn.NORM.INV(M$31,0,1), "")</f>
        <v>-2.1697103603613064</v>
      </c>
      <c r="N10" s="33">
        <f t="shared" si="1"/>
        <v>-1.6432625141671222</v>
      </c>
      <c r="O10" s="33">
        <f t="shared" si="1"/>
        <v>-1.2786463395953263</v>
      </c>
      <c r="P10" s="33">
        <f t="shared" si="1"/>
        <v>-0.91403016502353041</v>
      </c>
      <c r="Q10" s="33">
        <f t="shared" si="1"/>
        <v>-0.38758231882934591</v>
      </c>
      <c r="R10" s="33">
        <f t="shared" si="1"/>
        <v>-0.13497805046172306</v>
      </c>
      <c r="S10" s="33">
        <f t="shared" si="2"/>
        <v>0.69530094981961887</v>
      </c>
      <c r="T10" s="34">
        <f t="shared" si="7"/>
        <v>-1.83898258721931</v>
      </c>
      <c r="U10" s="58"/>
      <c r="V10" s="54">
        <f t="shared" si="3"/>
        <v>0</v>
      </c>
      <c r="W10" s="57">
        <f t="shared" si="8"/>
        <v>0</v>
      </c>
      <c r="X10" s="1">
        <f t="shared" si="9"/>
        <v>0</v>
      </c>
    </row>
    <row r="11" spans="2:24" x14ac:dyDescent="0.25">
      <c r="C11" s="9" t="s">
        <v>24</v>
      </c>
      <c r="D11" s="9"/>
      <c r="F11" s="22">
        <v>5</v>
      </c>
      <c r="G11" s="33">
        <f t="shared" si="0"/>
        <v>135.6043353239447</v>
      </c>
      <c r="H11" s="33">
        <f t="shared" si="0"/>
        <v>136.66368244162203</v>
      </c>
      <c r="I11" s="33">
        <f t="shared" si="4"/>
        <v>-1.0593471176773335</v>
      </c>
      <c r="J11" s="31">
        <f t="shared" si="10"/>
        <v>-7.8120446160269367E-3</v>
      </c>
      <c r="K11" s="33">
        <f t="shared" si="5"/>
        <v>71.127021789550781</v>
      </c>
      <c r="L11" s="33">
        <f t="shared" si="6"/>
        <v>-1.997071484055029</v>
      </c>
      <c r="M11" s="33">
        <f t="shared" si="1"/>
        <v>-1.7899544556736819</v>
      </c>
      <c r="N11" s="33">
        <f t="shared" si="1"/>
        <v>-1.3583057182785734</v>
      </c>
      <c r="O11" s="33">
        <f t="shared" si="1"/>
        <v>-1.0593471176773335</v>
      </c>
      <c r="P11" s="33">
        <f t="shared" si="1"/>
        <v>-0.76038851707609356</v>
      </c>
      <c r="Q11" s="33">
        <f t="shared" si="1"/>
        <v>-0.328739779680985</v>
      </c>
      <c r="R11" s="33">
        <f t="shared" si="1"/>
        <v>-0.12162275129963862</v>
      </c>
      <c r="S11" s="33">
        <f t="shared" si="2"/>
        <v>0.57009593498945466</v>
      </c>
      <c r="T11" s="34">
        <f t="shared" si="7"/>
        <v>-1.8581909686778046</v>
      </c>
      <c r="U11" s="58"/>
      <c r="V11" s="54">
        <f t="shared" si="3"/>
        <v>0</v>
      </c>
      <c r="W11" s="57">
        <f t="shared" si="8"/>
        <v>0</v>
      </c>
      <c r="X11" s="1">
        <f t="shared" si="9"/>
        <v>0</v>
      </c>
    </row>
    <row r="12" spans="2:24" x14ac:dyDescent="0.25">
      <c r="C12" s="47" t="s">
        <v>94</v>
      </c>
      <c r="D12" s="13">
        <f>INDEX(events, MATCH(eventlookup, events_y, 0), MATCH("Sites", events_x, 0))</f>
        <v>173802.75</v>
      </c>
      <c r="F12" s="22">
        <v>6</v>
      </c>
      <c r="G12" s="33">
        <f t="shared" si="0"/>
        <v>133.68789901332556</v>
      </c>
      <c r="H12" s="33">
        <f t="shared" si="0"/>
        <v>134.0094460183382</v>
      </c>
      <c r="I12" s="33">
        <f t="shared" si="4"/>
        <v>-0.32154700501263278</v>
      </c>
      <c r="J12" s="31">
        <f t="shared" si="10"/>
        <v>-2.4052065099817452E-3</v>
      </c>
      <c r="K12" s="33">
        <f t="shared" si="5"/>
        <v>70.609237670898438</v>
      </c>
      <c r="L12" s="33">
        <f t="shared" si="6"/>
        <v>-1.1601226109954323</v>
      </c>
      <c r="M12" s="33">
        <f t="shared" si="1"/>
        <v>-0.97490476467331943</v>
      </c>
      <c r="N12" s="33">
        <f t="shared" si="1"/>
        <v>-0.58889570432325544</v>
      </c>
      <c r="O12" s="33">
        <f t="shared" si="1"/>
        <v>-0.32154700501263278</v>
      </c>
      <c r="P12" s="33">
        <f t="shared" si="1"/>
        <v>-5.4198305702010285E-2</v>
      </c>
      <c r="Q12" s="33">
        <f t="shared" si="1"/>
        <v>0.33181075464805387</v>
      </c>
      <c r="R12" s="33">
        <f t="shared" si="1"/>
        <v>0.51702860097016634</v>
      </c>
      <c r="S12" s="33">
        <f t="shared" si="2"/>
        <v>0.50981776873179474</v>
      </c>
      <c r="T12" s="34">
        <f t="shared" si="7"/>
        <v>-0.63070968635028579</v>
      </c>
      <c r="U12" s="58"/>
      <c r="V12" s="54">
        <f t="shared" si="3"/>
        <v>0</v>
      </c>
      <c r="W12" s="57">
        <f t="shared" si="8"/>
        <v>0</v>
      </c>
      <c r="X12" s="1">
        <f t="shared" si="9"/>
        <v>0</v>
      </c>
    </row>
    <row r="13" spans="2:24" x14ac:dyDescent="0.25">
      <c r="C13" s="47" t="s">
        <v>95</v>
      </c>
      <c r="D13" s="13">
        <f>INDEX(events, MATCH(eventlookup, events_y, 0), MATCH("Devices", events_x, 0))</f>
        <v>200620.5</v>
      </c>
      <c r="F13" s="22">
        <v>7</v>
      </c>
      <c r="G13" s="33">
        <f t="shared" si="0"/>
        <v>135.6735882550478</v>
      </c>
      <c r="H13" s="33">
        <f t="shared" si="0"/>
        <v>136.46700826106965</v>
      </c>
      <c r="I13" s="33">
        <f t="shared" si="4"/>
        <v>-0.79342000602184726</v>
      </c>
      <c r="J13" s="31">
        <f t="shared" si="10"/>
        <v>-5.8480063527937805E-3</v>
      </c>
      <c r="K13" s="33">
        <f t="shared" si="5"/>
        <v>70.368377685546875</v>
      </c>
      <c r="L13" s="33">
        <f t="shared" si="6"/>
        <v>-1.7237320011733726</v>
      </c>
      <c r="M13" s="33">
        <f t="shared" si="1"/>
        <v>-1.5182521578291963</v>
      </c>
      <c r="N13" s="33">
        <f>IFERROR($I13+$S13*_xlfn.NORM.INV(N$31,0,1), "")</f>
        <v>-1.0900154472466568</v>
      </c>
      <c r="O13" s="33">
        <f t="shared" si="1"/>
        <v>-0.79342000602184726</v>
      </c>
      <c r="P13" s="33">
        <f t="shared" si="1"/>
        <v>-0.49682456479703774</v>
      </c>
      <c r="Q13" s="33">
        <f t="shared" si="1"/>
        <v>-6.8587854214498312E-2</v>
      </c>
      <c r="R13" s="33">
        <f t="shared" si="1"/>
        <v>0.13689198912967748</v>
      </c>
      <c r="S13" s="33">
        <f t="shared" si="2"/>
        <v>0.56558953326183836</v>
      </c>
      <c r="T13" s="34">
        <f t="shared" si="7"/>
        <v>-1.4028194642253666</v>
      </c>
      <c r="U13" s="58"/>
      <c r="V13" s="54">
        <f t="shared" si="3"/>
        <v>0</v>
      </c>
      <c r="W13" s="57">
        <f t="shared" si="8"/>
        <v>0</v>
      </c>
      <c r="X13" s="1">
        <f t="shared" si="9"/>
        <v>0</v>
      </c>
    </row>
    <row r="14" spans="2:24" x14ac:dyDescent="0.25">
      <c r="C14" s="47" t="s">
        <v>96</v>
      </c>
      <c r="D14" s="13">
        <f>INDEX(events, MATCH(eventlookup, events_y, 0), MATCH("Tons", events_x, 0))</f>
        <v>736652.68391690892</v>
      </c>
      <c r="F14" s="22">
        <v>8</v>
      </c>
      <c r="G14" s="33">
        <f t="shared" si="0"/>
        <v>138.76677534350753</v>
      </c>
      <c r="H14" s="33">
        <f t="shared" si="0"/>
        <v>140.50861346402763</v>
      </c>
      <c r="I14" s="33">
        <f t="shared" si="4"/>
        <v>-1.7418381205201001</v>
      </c>
      <c r="J14" s="31">
        <f t="shared" si="10"/>
        <v>-1.2552270644095465E-2</v>
      </c>
      <c r="K14" s="33">
        <f t="shared" si="5"/>
        <v>71.105209350585938</v>
      </c>
      <c r="L14" s="33">
        <f t="shared" si="6"/>
        <v>-2.6823705895305814</v>
      </c>
      <c r="M14" s="33">
        <f t="shared" si="1"/>
        <v>-2.4746333299879826</v>
      </c>
      <c r="N14" s="33">
        <f t="shared" si="1"/>
        <v>-2.0416919803931934</v>
      </c>
      <c r="O14" s="33">
        <f t="shared" si="1"/>
        <v>-1.7418381205201001</v>
      </c>
      <c r="P14" s="33">
        <f t="shared" si="1"/>
        <v>-1.441984260647007</v>
      </c>
      <c r="Q14" s="33">
        <f t="shared" si="1"/>
        <v>-1.0090429110522174</v>
      </c>
      <c r="R14" s="33">
        <f t="shared" si="1"/>
        <v>-0.80130565150961941</v>
      </c>
      <c r="S14" s="33">
        <f t="shared" si="2"/>
        <v>0.5718031401697663</v>
      </c>
      <c r="T14" s="34">
        <f t="shared" si="7"/>
        <v>-3.0462199280734179</v>
      </c>
      <c r="U14" s="58"/>
      <c r="V14" s="54">
        <f t="shared" si="3"/>
        <v>0</v>
      </c>
      <c r="W14" s="57">
        <f t="shared" si="8"/>
        <v>0</v>
      </c>
      <c r="X14" s="1">
        <f t="shared" si="9"/>
        <v>0</v>
      </c>
    </row>
    <row r="15" spans="2:24" x14ac:dyDescent="0.25">
      <c r="C15" s="15" t="s">
        <v>18</v>
      </c>
      <c r="D15" s="12">
        <f>IFERROR(MAX(K7:K30),"")</f>
        <v>94.443572998046875</v>
      </c>
      <c r="F15" s="22">
        <v>9</v>
      </c>
      <c r="G15" s="33">
        <f t="shared" si="0"/>
        <v>143.13076666702329</v>
      </c>
      <c r="H15" s="33">
        <f t="shared" si="0"/>
        <v>144.5403564694673</v>
      </c>
      <c r="I15" s="33">
        <f t="shared" si="4"/>
        <v>-1.4095898024440032</v>
      </c>
      <c r="J15" s="31">
        <f t="shared" si="10"/>
        <v>-9.8482655774718673E-3</v>
      </c>
      <c r="K15" s="33">
        <f t="shared" si="5"/>
        <v>73.539314270019531</v>
      </c>
      <c r="L15" s="33">
        <f t="shared" si="6"/>
        <v>-2.5833269148388474</v>
      </c>
      <c r="M15" s="33">
        <f t="shared" si="1"/>
        <v>-2.3240812862335147</v>
      </c>
      <c r="N15" s="33">
        <f t="shared" si="1"/>
        <v>-1.7837923049883044</v>
      </c>
      <c r="O15" s="33">
        <f t="shared" si="1"/>
        <v>-1.4095898024440032</v>
      </c>
      <c r="P15" s="33">
        <f t="shared" si="1"/>
        <v>-1.035387299899702</v>
      </c>
      <c r="Q15" s="33">
        <f t="shared" si="1"/>
        <v>-0.49509831865449194</v>
      </c>
      <c r="R15" s="33">
        <f t="shared" si="1"/>
        <v>-0.23585269004915976</v>
      </c>
      <c r="S15" s="33">
        <f t="shared" si="2"/>
        <v>0.71358149634883739</v>
      </c>
      <c r="T15" s="34">
        <f t="shared" si="7"/>
        <v>-1.9753732540101057</v>
      </c>
      <c r="U15" s="58"/>
      <c r="V15" s="54">
        <f t="shared" si="3"/>
        <v>0</v>
      </c>
      <c r="W15" s="57">
        <f t="shared" si="8"/>
        <v>0</v>
      </c>
      <c r="X15" s="1">
        <f t="shared" si="9"/>
        <v>0</v>
      </c>
    </row>
    <row r="16" spans="2:24" x14ac:dyDescent="0.25">
      <c r="C16" s="15" t="str">
        <f>IF(level = "Aggregate", "Average Impact - MW (All hours)",  "Average Impact - kW (All hours)")</f>
        <v>Average Impact - MW (All hours)</v>
      </c>
      <c r="D16" s="37">
        <f>IFERROR(SUMPRODUCT($I$7:$I$30,$W$7:$W$30)/SUM($W$7:$W$30),"")</f>
        <v>131.95742521074419</v>
      </c>
      <c r="F16" s="22">
        <v>10</v>
      </c>
      <c r="G16" s="33">
        <f t="shared" si="0"/>
        <v>152.62191972264648</v>
      </c>
      <c r="H16" s="33">
        <f t="shared" si="0"/>
        <v>153.1266425433308</v>
      </c>
      <c r="I16" s="33">
        <f t="shared" si="4"/>
        <v>-0.5047228206843215</v>
      </c>
      <c r="J16" s="31">
        <f t="shared" si="10"/>
        <v>-3.3070139702182587E-3</v>
      </c>
      <c r="K16" s="33">
        <f t="shared" si="5"/>
        <v>77.5653076171875</v>
      </c>
      <c r="L16" s="33">
        <f t="shared" si="6"/>
        <v>-1.920297288868932</v>
      </c>
      <c r="M16" s="33">
        <f t="shared" si="1"/>
        <v>-1.6076365670030233</v>
      </c>
      <c r="N16" s="33">
        <f t="shared" si="1"/>
        <v>-0.95602618575531118</v>
      </c>
      <c r="O16" s="33">
        <f t="shared" si="1"/>
        <v>-0.5047228206843215</v>
      </c>
      <c r="P16" s="33">
        <f t="shared" si="1"/>
        <v>-5.3419455613331834E-2</v>
      </c>
      <c r="Q16" s="33">
        <f t="shared" si="1"/>
        <v>0.59819092563438026</v>
      </c>
      <c r="R16" s="33">
        <f t="shared" si="1"/>
        <v>0.91085164750028791</v>
      </c>
      <c r="S16" s="33">
        <f t="shared" si="2"/>
        <v>0.86060816901270298</v>
      </c>
      <c r="T16" s="34">
        <f t="shared" si="7"/>
        <v>-0.5864722632871866</v>
      </c>
      <c r="U16" s="58"/>
      <c r="V16" s="54">
        <f t="shared" si="3"/>
        <v>0</v>
      </c>
      <c r="W16" s="57">
        <f t="shared" si="8"/>
        <v>0</v>
      </c>
      <c r="X16" s="1">
        <f t="shared" si="9"/>
        <v>0</v>
      </c>
    </row>
    <row r="17" spans="3:24" x14ac:dyDescent="0.25">
      <c r="C17" s="35" t="s">
        <v>21</v>
      </c>
      <c r="D17" s="10">
        <f>IFERROR(IF(D16,D16/(SUMPRODUCT($G$7:$G$30,$W$7:$W$30)/SUM($W$7:$W$30)),""),"")</f>
        <v>0.28961209796212817</v>
      </c>
      <c r="F17" s="22">
        <v>11</v>
      </c>
      <c r="G17" s="33">
        <f t="shared" si="0"/>
        <v>168.54058390018344</v>
      </c>
      <c r="H17" s="33">
        <f t="shared" si="0"/>
        <v>171.82549335153402</v>
      </c>
      <c r="I17" s="33">
        <f t="shared" si="4"/>
        <v>-3.2849094513505861</v>
      </c>
      <c r="J17" s="31">
        <f t="shared" si="10"/>
        <v>-1.9490317259705486E-2</v>
      </c>
      <c r="K17" s="33">
        <f t="shared" si="5"/>
        <v>81.611526489257813</v>
      </c>
      <c r="L17" s="33">
        <f t="shared" si="6"/>
        <v>-4.8321515041799454</v>
      </c>
      <c r="M17" s="33">
        <f t="shared" si="1"/>
        <v>-4.4904091034715501</v>
      </c>
      <c r="N17" s="33">
        <f t="shared" si="1"/>
        <v>-3.7781901375420603</v>
      </c>
      <c r="O17" s="33">
        <f t="shared" si="1"/>
        <v>-3.2849094513505861</v>
      </c>
      <c r="P17" s="33">
        <f t="shared" si="1"/>
        <v>-2.7916287651591118</v>
      </c>
      <c r="Q17" s="33">
        <f t="shared" si="1"/>
        <v>-2.0794097992296221</v>
      </c>
      <c r="R17" s="33">
        <f t="shared" si="1"/>
        <v>-1.7376673985212281</v>
      </c>
      <c r="S17" s="33">
        <f t="shared" si="2"/>
        <v>0.94065637663879897</v>
      </c>
      <c r="T17" s="34">
        <f t="shared" si="7"/>
        <v>-3.4921460513438403</v>
      </c>
      <c r="U17" s="58"/>
      <c r="V17" s="54">
        <f t="shared" si="3"/>
        <v>0</v>
      </c>
      <c r="W17" s="57">
        <f t="shared" si="8"/>
        <v>0</v>
      </c>
      <c r="X17" s="1">
        <f t="shared" si="9"/>
        <v>0</v>
      </c>
    </row>
    <row r="18" spans="3:24" x14ac:dyDescent="0.25">
      <c r="C18" s="15" t="str">
        <f>IF(level = "Aggregate", "Full Hours Only - Average Impact - MW",  "Full Hours Only - Average Impact - kW")</f>
        <v>Full Hours Only - Average Impact - MW</v>
      </c>
      <c r="D18" s="37">
        <f>IFERROR(SUMPRODUCT($I$7:$I$30,$X$7:$X$30)/SUM($X$7:$X$30),"")</f>
        <v>131.95742521074419</v>
      </c>
      <c r="F18" s="22">
        <v>12</v>
      </c>
      <c r="G18" s="33">
        <f t="shared" si="0"/>
        <v>200.74270996892452</v>
      </c>
      <c r="H18" s="33">
        <f t="shared" si="0"/>
        <v>203.59240851697325</v>
      </c>
      <c r="I18" s="33">
        <f t="shared" si="4"/>
        <v>-2.8496985480487353</v>
      </c>
      <c r="J18" s="31">
        <f t="shared" si="10"/>
        <v>-1.4195776018416191E-2</v>
      </c>
      <c r="K18" s="33">
        <f t="shared" si="5"/>
        <v>85.770980834960938</v>
      </c>
      <c r="L18" s="33">
        <f t="shared" si="6"/>
        <v>-4.5944361869821986</v>
      </c>
      <c r="M18" s="33">
        <f t="shared" si="1"/>
        <v>-4.2090725470493986</v>
      </c>
      <c r="N18" s="33">
        <f t="shared" si="1"/>
        <v>-3.4059433697192523</v>
      </c>
      <c r="O18" s="33">
        <f t="shared" si="1"/>
        <v>-2.8496985480487353</v>
      </c>
      <c r="P18" s="33">
        <f t="shared" si="1"/>
        <v>-2.2934537263782189</v>
      </c>
      <c r="Q18" s="33">
        <f t="shared" si="1"/>
        <v>-1.4903245490480717</v>
      </c>
      <c r="R18" s="33">
        <f t="shared" si="1"/>
        <v>-1.1049609091152737</v>
      </c>
      <c r="S18" s="33">
        <f t="shared" si="2"/>
        <v>1.0607251674832079</v>
      </c>
      <c r="T18" s="34">
        <f t="shared" si="7"/>
        <v>-2.6865569286059654</v>
      </c>
      <c r="U18" s="58"/>
      <c r="V18" s="54">
        <f t="shared" si="3"/>
        <v>0</v>
      </c>
      <c r="W18" s="57">
        <f t="shared" si="8"/>
        <v>0</v>
      </c>
      <c r="X18" s="1">
        <f t="shared" si="9"/>
        <v>0</v>
      </c>
    </row>
    <row r="19" spans="3:24" x14ac:dyDescent="0.25">
      <c r="C19" s="35" t="s">
        <v>37</v>
      </c>
      <c r="D19" s="10">
        <f>IFERROR(IF(D18,D18/(SUMPRODUCT($G$7:$G$30,$X$7:$X$30)/SUM($X$7:$X$30)),""),"")</f>
        <v>0.28961209796212817</v>
      </c>
      <c r="F19" s="22">
        <v>13</v>
      </c>
      <c r="G19" s="33">
        <f t="shared" si="0"/>
        <v>242.70517943206431</v>
      </c>
      <c r="H19" s="33">
        <f t="shared" si="0"/>
        <v>247.3124417475164</v>
      </c>
      <c r="I19" s="33">
        <f t="shared" si="4"/>
        <v>-4.6072623154520898</v>
      </c>
      <c r="J19" s="31">
        <f t="shared" si="10"/>
        <v>-1.8982958362212084E-2</v>
      </c>
      <c r="K19" s="33">
        <f t="shared" si="5"/>
        <v>89.2430419921875</v>
      </c>
      <c r="L19" s="33">
        <f t="shared" si="6"/>
        <v>-6.2198902673020307</v>
      </c>
      <c r="M19" s="33">
        <f t="shared" si="1"/>
        <v>-5.8637059542484353</v>
      </c>
      <c r="N19" s="33">
        <f t="shared" si="1"/>
        <v>-5.1213888680528559</v>
      </c>
      <c r="O19" s="33">
        <f t="shared" si="1"/>
        <v>-4.6072623154520898</v>
      </c>
      <c r="P19" s="33">
        <f t="shared" si="1"/>
        <v>-4.0931357628513236</v>
      </c>
      <c r="Q19" s="33">
        <f t="shared" si="1"/>
        <v>-3.3508186766557442</v>
      </c>
      <c r="R19" s="33">
        <f t="shared" si="1"/>
        <v>-2.9946343636021497</v>
      </c>
      <c r="S19" s="33">
        <f t="shared" si="2"/>
        <v>0.98040818065905477</v>
      </c>
      <c r="T19" s="34">
        <f t="shared" si="7"/>
        <v>-4.6993307546199521</v>
      </c>
      <c r="U19" s="58"/>
      <c r="V19" s="54">
        <f t="shared" si="3"/>
        <v>0</v>
      </c>
      <c r="W19" s="57">
        <f t="shared" si="8"/>
        <v>0</v>
      </c>
      <c r="X19" s="1">
        <f t="shared" si="9"/>
        <v>0</v>
      </c>
    </row>
    <row r="20" spans="3:24" x14ac:dyDescent="0.25">
      <c r="F20" s="22">
        <v>14</v>
      </c>
      <c r="G20" s="33">
        <f t="shared" si="0"/>
        <v>293.43677928230164</v>
      </c>
      <c r="H20" s="33">
        <f t="shared" si="0"/>
        <v>300.31315506416558</v>
      </c>
      <c r="I20" s="33">
        <f t="shared" si="4"/>
        <v>-6.8763757818639419</v>
      </c>
      <c r="J20" s="31">
        <f t="shared" si="10"/>
        <v>-2.3433926035728827E-2</v>
      </c>
      <c r="K20" s="33">
        <f t="shared" si="5"/>
        <v>91.615646362304688</v>
      </c>
      <c r="L20" s="33">
        <f t="shared" si="6"/>
        <v>-8.4959502399944071</v>
      </c>
      <c r="M20" s="33">
        <f t="shared" si="1"/>
        <v>-8.138231638412071</v>
      </c>
      <c r="N20" s="33">
        <f t="shared" si="1"/>
        <v>-7.3927169700987543</v>
      </c>
      <c r="O20" s="33">
        <f t="shared" si="1"/>
        <v>-6.8763757818639419</v>
      </c>
      <c r="P20" s="33">
        <f t="shared" si="1"/>
        <v>-6.3600345936291296</v>
      </c>
      <c r="Q20" s="33">
        <f t="shared" si="1"/>
        <v>-5.6145199253158129</v>
      </c>
      <c r="R20" s="33">
        <f t="shared" si="1"/>
        <v>-5.2568013237334767</v>
      </c>
      <c r="S20" s="33">
        <f t="shared" si="2"/>
        <v>0.98463135661021806</v>
      </c>
      <c r="T20" s="34">
        <f t="shared" si="7"/>
        <v>-6.9837058668710101</v>
      </c>
      <c r="U20" s="58"/>
      <c r="V20" s="54">
        <f t="shared" si="3"/>
        <v>0</v>
      </c>
      <c r="W20" s="57">
        <f t="shared" si="8"/>
        <v>0</v>
      </c>
      <c r="X20" s="1">
        <f t="shared" si="9"/>
        <v>0</v>
      </c>
    </row>
    <row r="21" spans="3:24" x14ac:dyDescent="0.25">
      <c r="F21" s="22">
        <v>15</v>
      </c>
      <c r="G21" s="33">
        <f t="shared" si="0"/>
        <v>348.78200215101242</v>
      </c>
      <c r="H21" s="33">
        <f t="shared" si="0"/>
        <v>353.45593789422514</v>
      </c>
      <c r="I21" s="33">
        <f t="shared" si="4"/>
        <v>-4.6739357432127235</v>
      </c>
      <c r="J21" s="31">
        <f t="shared" si="10"/>
        <v>-1.340073660449098E-2</v>
      </c>
      <c r="K21" s="33">
        <f t="shared" si="5"/>
        <v>93.470016479492188</v>
      </c>
      <c r="L21" s="33">
        <f t="shared" si="6"/>
        <v>-6.8473942680300457</v>
      </c>
      <c r="M21" s="33">
        <f t="shared" si="1"/>
        <v>-6.3673382013319184</v>
      </c>
      <c r="N21" s="33">
        <f t="shared" si="1"/>
        <v>-5.3668623028095626</v>
      </c>
      <c r="O21" s="33">
        <f t="shared" si="1"/>
        <v>-4.6739357432127235</v>
      </c>
      <c r="P21" s="33">
        <f t="shared" si="1"/>
        <v>-3.981009183615885</v>
      </c>
      <c r="Q21" s="33">
        <f t="shared" si="1"/>
        <v>-2.9805332850935287</v>
      </c>
      <c r="R21" s="33">
        <f t="shared" si="1"/>
        <v>-2.5004772183954027</v>
      </c>
      <c r="S21" s="33">
        <f t="shared" si="2"/>
        <v>1.3213689590395661</v>
      </c>
      <c r="T21" s="34">
        <f t="shared" si="7"/>
        <v>-3.5371920244062363</v>
      </c>
      <c r="U21" s="58"/>
      <c r="V21" s="54">
        <f t="shared" si="3"/>
        <v>0</v>
      </c>
      <c r="W21" s="57">
        <f t="shared" si="8"/>
        <v>0</v>
      </c>
      <c r="X21" s="1">
        <f t="shared" si="9"/>
        <v>0</v>
      </c>
    </row>
    <row r="22" spans="3:24" x14ac:dyDescent="0.25">
      <c r="F22" s="22">
        <v>16</v>
      </c>
      <c r="G22" s="33">
        <f t="shared" si="0"/>
        <v>398.12311502677204</v>
      </c>
      <c r="H22" s="33">
        <f t="shared" si="0"/>
        <v>402.0340979098678</v>
      </c>
      <c r="I22" s="33">
        <f t="shared" si="4"/>
        <v>-3.9109828830957554</v>
      </c>
      <c r="J22" s="31">
        <f t="shared" si="10"/>
        <v>-9.8235513977447883E-3</v>
      </c>
      <c r="K22" s="33">
        <f t="shared" si="5"/>
        <v>94.421623229980469</v>
      </c>
      <c r="L22" s="33">
        <f t="shared" si="6"/>
        <v>-6.3199430270667305</v>
      </c>
      <c r="M22" s="33">
        <f t="shared" si="1"/>
        <v>-5.7878712537420212</v>
      </c>
      <c r="N22" s="33">
        <f t="shared" si="1"/>
        <v>-4.6789903908111423</v>
      </c>
      <c r="O22" s="33">
        <f t="shared" si="1"/>
        <v>-3.9109828830957554</v>
      </c>
      <c r="P22" s="33">
        <f t="shared" si="1"/>
        <v>-3.1429753753803684</v>
      </c>
      <c r="Q22" s="33">
        <f t="shared" si="1"/>
        <v>-2.0340945124494896</v>
      </c>
      <c r="R22" s="33">
        <f t="shared" si="1"/>
        <v>-1.502022739124782</v>
      </c>
      <c r="S22" s="33">
        <f t="shared" si="2"/>
        <v>1.4645437773303129</v>
      </c>
      <c r="T22" s="34">
        <f t="shared" si="7"/>
        <v>-2.6704445054042742</v>
      </c>
      <c r="U22" s="58"/>
      <c r="V22" s="54">
        <f t="shared" si="3"/>
        <v>0</v>
      </c>
      <c r="W22" s="57">
        <f t="shared" si="8"/>
        <v>0</v>
      </c>
      <c r="X22" s="1">
        <f t="shared" si="9"/>
        <v>0</v>
      </c>
    </row>
    <row r="23" spans="3:24" x14ac:dyDescent="0.25">
      <c r="F23" s="22">
        <v>17</v>
      </c>
      <c r="G23" s="33">
        <f t="shared" si="0"/>
        <v>438.54830409228805</v>
      </c>
      <c r="H23" s="33">
        <f t="shared" si="0"/>
        <v>434.51271773046255</v>
      </c>
      <c r="I23" s="33">
        <f t="shared" si="4"/>
        <v>4.0355863618254944</v>
      </c>
      <c r="J23" s="31">
        <f t="shared" si="10"/>
        <v>9.2021479143064838E-3</v>
      </c>
      <c r="K23" s="33">
        <f t="shared" si="5"/>
        <v>94.443572998046875</v>
      </c>
      <c r="L23" s="33">
        <f t="shared" si="6"/>
        <v>1.484164065172191</v>
      </c>
      <c r="M23" s="33">
        <f t="shared" si="6"/>
        <v>2.0477017348501674</v>
      </c>
      <c r="N23" s="33">
        <f t="shared" si="6"/>
        <v>3.2221600857260997</v>
      </c>
      <c r="O23" s="33">
        <f t="shared" si="6"/>
        <v>4.0355863618254944</v>
      </c>
      <c r="P23" s="33">
        <f t="shared" si="6"/>
        <v>4.849012637924889</v>
      </c>
      <c r="Q23" s="33">
        <f t="shared" si="6"/>
        <v>6.0234709888008213</v>
      </c>
      <c r="R23" s="33">
        <f t="shared" si="6"/>
        <v>6.5870086584787959</v>
      </c>
      <c r="S23" s="33">
        <f t="shared" si="2"/>
        <v>1.5511546163423919</v>
      </c>
      <c r="T23" s="34">
        <f t="shared" si="7"/>
        <v>2.6016660875118749</v>
      </c>
      <c r="U23" s="58"/>
      <c r="V23" s="54">
        <f t="shared" si="3"/>
        <v>0</v>
      </c>
      <c r="W23" s="57">
        <f t="shared" si="8"/>
        <v>0</v>
      </c>
      <c r="X23" s="1">
        <f t="shared" si="9"/>
        <v>0</v>
      </c>
    </row>
    <row r="24" spans="3:24" x14ac:dyDescent="0.25">
      <c r="F24" s="22">
        <v>18</v>
      </c>
      <c r="G24" s="33">
        <f t="shared" si="0"/>
        <v>455.63505854648355</v>
      </c>
      <c r="H24" s="33">
        <f t="shared" si="0"/>
        <v>323.67763333573936</v>
      </c>
      <c r="I24" s="33">
        <f t="shared" si="4"/>
        <v>131.95742521074419</v>
      </c>
      <c r="J24" s="31">
        <f t="shared" si="10"/>
        <v>0.28961209796212817</v>
      </c>
      <c r="K24" s="33">
        <f t="shared" si="5"/>
        <v>93.128189086914063</v>
      </c>
      <c r="L24" s="33">
        <f t="shared" si="6"/>
        <v>129.34860095113262</v>
      </c>
      <c r="M24" s="33">
        <f t="shared" si="6"/>
        <v>129.92481710546713</v>
      </c>
      <c r="N24" s="33">
        <f t="shared" si="6"/>
        <v>131.12569844984023</v>
      </c>
      <c r="O24" s="33">
        <f t="shared" si="6"/>
        <v>131.95742521074419</v>
      </c>
      <c r="P24" s="33">
        <f t="shared" si="6"/>
        <v>132.78915197164815</v>
      </c>
      <c r="Q24" s="33">
        <f t="shared" si="6"/>
        <v>133.99003331602125</v>
      </c>
      <c r="R24" s="33">
        <f t="shared" si="6"/>
        <v>134.56624947035576</v>
      </c>
      <c r="S24" s="33">
        <f t="shared" si="2"/>
        <v>1.5860525318880101</v>
      </c>
      <c r="T24" s="34">
        <f t="shared" si="7"/>
        <v>83.198647306886045</v>
      </c>
      <c r="U24" s="58"/>
      <c r="V24" s="54">
        <f t="shared" si="3"/>
        <v>1</v>
      </c>
      <c r="W24" s="57">
        <f t="shared" si="8"/>
        <v>1</v>
      </c>
      <c r="X24" s="1">
        <f t="shared" si="9"/>
        <v>1</v>
      </c>
    </row>
    <row r="25" spans="3:24" x14ac:dyDescent="0.25">
      <c r="F25" s="22">
        <v>19</v>
      </c>
      <c r="G25" s="33">
        <f t="shared" si="0"/>
        <v>447.34886505424976</v>
      </c>
      <c r="H25" s="33">
        <f t="shared" si="0"/>
        <v>462.35631190645694</v>
      </c>
      <c r="I25" s="33">
        <f t="shared" si="4"/>
        <v>-15.007446852207181</v>
      </c>
      <c r="J25" s="31">
        <f t="shared" si="10"/>
        <v>-3.3547524146254927E-2</v>
      </c>
      <c r="K25" s="33">
        <f t="shared" si="5"/>
        <v>91.680244445800781</v>
      </c>
      <c r="L25" s="33">
        <f t="shared" si="6"/>
        <v>-17.867039176493645</v>
      </c>
      <c r="M25" s="33">
        <f t="shared" si="6"/>
        <v>-17.235435385631106</v>
      </c>
      <c r="N25" s="33">
        <f t="shared" si="6"/>
        <v>-15.919121700607562</v>
      </c>
      <c r="O25" s="33">
        <f t="shared" si="6"/>
        <v>-15.007446852207181</v>
      </c>
      <c r="P25" s="33">
        <f t="shared" si="6"/>
        <v>-14.0957720038068</v>
      </c>
      <c r="Q25" s="33">
        <f t="shared" si="6"/>
        <v>-12.779458318783254</v>
      </c>
      <c r="R25" s="33">
        <f t="shared" si="6"/>
        <v>-12.147854527920721</v>
      </c>
      <c r="S25" s="33">
        <f t="shared" si="2"/>
        <v>1.7385086900324096</v>
      </c>
      <c r="T25" s="34">
        <f t="shared" si="7"/>
        <v>-8.6323680394875737</v>
      </c>
      <c r="U25" s="58"/>
      <c r="V25" s="54">
        <f t="shared" si="3"/>
        <v>0</v>
      </c>
      <c r="W25" s="57">
        <f t="shared" si="8"/>
        <v>0</v>
      </c>
      <c r="X25" s="1">
        <f t="shared" si="9"/>
        <v>0</v>
      </c>
    </row>
    <row r="26" spans="3:24" x14ac:dyDescent="0.25">
      <c r="F26" s="22">
        <v>20</v>
      </c>
      <c r="G26" s="33">
        <f t="shared" si="0"/>
        <v>416.59264902377129</v>
      </c>
      <c r="H26" s="33">
        <f t="shared" si="0"/>
        <v>436.52903986930846</v>
      </c>
      <c r="I26" s="33">
        <f t="shared" si="4"/>
        <v>-19.936390845537176</v>
      </c>
      <c r="J26" s="31">
        <f t="shared" si="10"/>
        <v>-4.785583925269786E-2</v>
      </c>
      <c r="K26" s="33">
        <f t="shared" si="5"/>
        <v>88.901504516601563</v>
      </c>
      <c r="L26" s="33">
        <f t="shared" si="6"/>
        <v>-22.682333156565747</v>
      </c>
      <c r="M26" s="33">
        <f t="shared" si="6"/>
        <v>-22.075831468053824</v>
      </c>
      <c r="N26" s="33">
        <f t="shared" si="6"/>
        <v>-20.81183260653988</v>
      </c>
      <c r="O26" s="33">
        <f t="shared" si="6"/>
        <v>-19.936390845537176</v>
      </c>
      <c r="P26" s="33">
        <f t="shared" si="6"/>
        <v>-19.060949084534471</v>
      </c>
      <c r="Q26" s="33">
        <f t="shared" si="6"/>
        <v>-17.796950223020527</v>
      </c>
      <c r="R26" s="33">
        <f t="shared" si="6"/>
        <v>-17.190448534508604</v>
      </c>
      <c r="S26" s="33">
        <f t="shared" si="2"/>
        <v>1.6694143880254124</v>
      </c>
      <c r="T26" s="34">
        <f t="shared" si="7"/>
        <v>-11.942146293059082</v>
      </c>
      <c r="U26" s="58"/>
      <c r="V26" s="54">
        <f t="shared" si="3"/>
        <v>0</v>
      </c>
      <c r="W26" s="57">
        <f t="shared" si="8"/>
        <v>0</v>
      </c>
      <c r="X26" s="1">
        <f t="shared" si="9"/>
        <v>0</v>
      </c>
    </row>
    <row r="27" spans="3:24" x14ac:dyDescent="0.25">
      <c r="F27" s="22">
        <v>21</v>
      </c>
      <c r="G27" s="33">
        <f t="shared" si="0"/>
        <v>378.99741339236499</v>
      </c>
      <c r="H27" s="33">
        <f t="shared" si="0"/>
        <v>393.78267073577643</v>
      </c>
      <c r="I27" s="33">
        <f t="shared" si="4"/>
        <v>-14.785257343411445</v>
      </c>
      <c r="J27" s="31">
        <f t="shared" si="10"/>
        <v>-3.9011499342621367E-2</v>
      </c>
      <c r="K27" s="33">
        <f t="shared" si="5"/>
        <v>84.922149658203125</v>
      </c>
      <c r="L27" s="33">
        <f t="shared" si="6"/>
        <v>-17.335468484392372</v>
      </c>
      <c r="M27" s="33">
        <f t="shared" si="6"/>
        <v>-16.77219832505407</v>
      </c>
      <c r="N27" s="33">
        <f t="shared" si="6"/>
        <v>-15.598297487489633</v>
      </c>
      <c r="O27" s="33">
        <f t="shared" si="6"/>
        <v>-14.785257343411445</v>
      </c>
      <c r="P27" s="33">
        <f t="shared" si="6"/>
        <v>-13.972217199333256</v>
      </c>
      <c r="Q27" s="33">
        <f t="shared" si="6"/>
        <v>-12.798316361768821</v>
      </c>
      <c r="R27" s="33">
        <f t="shared" si="6"/>
        <v>-12.235046202430519</v>
      </c>
      <c r="S27" s="33">
        <f t="shared" si="2"/>
        <v>1.5504182859768625</v>
      </c>
      <c r="T27" s="34">
        <f t="shared" si="7"/>
        <v>-9.5363022205944823</v>
      </c>
      <c r="U27" s="58"/>
      <c r="V27" s="54">
        <f t="shared" si="3"/>
        <v>0</v>
      </c>
      <c r="W27" s="57">
        <f t="shared" si="8"/>
        <v>0</v>
      </c>
      <c r="X27" s="1">
        <f t="shared" si="9"/>
        <v>0</v>
      </c>
    </row>
    <row r="28" spans="3:24" x14ac:dyDescent="0.25">
      <c r="F28" s="22">
        <v>22</v>
      </c>
      <c r="G28" s="33">
        <f t="shared" si="0"/>
        <v>347.46028121343255</v>
      </c>
      <c r="H28" s="33">
        <f t="shared" si="0"/>
        <v>357.17328191596272</v>
      </c>
      <c r="I28" s="33">
        <f t="shared" si="4"/>
        <v>-9.7130007025301666</v>
      </c>
      <c r="J28" s="31">
        <f t="shared" si="10"/>
        <v>-2.7954276294860345E-2</v>
      </c>
      <c r="K28" s="33">
        <f t="shared" si="5"/>
        <v>81.242469787597656</v>
      </c>
      <c r="L28" s="33">
        <f t="shared" si="6"/>
        <v>-12.159440376947455</v>
      </c>
      <c r="M28" s="33">
        <f t="shared" si="6"/>
        <v>-11.619090425887901</v>
      </c>
      <c r="N28" s="33">
        <f t="shared" si="6"/>
        <v>-10.492957167076764</v>
      </c>
      <c r="O28" s="33">
        <f t="shared" si="6"/>
        <v>-9.7130007025301666</v>
      </c>
      <c r="P28" s="33">
        <f t="shared" si="6"/>
        <v>-8.9330442379835695</v>
      </c>
      <c r="Q28" s="33">
        <f t="shared" si="6"/>
        <v>-7.8069109791724323</v>
      </c>
      <c r="R28" s="33">
        <f t="shared" si="6"/>
        <v>-7.2665610281128803</v>
      </c>
      <c r="S28" s="33">
        <f t="shared" si="2"/>
        <v>1.4873297139219941</v>
      </c>
      <c r="T28" s="34">
        <f t="shared" si="7"/>
        <v>-6.5304959697991913</v>
      </c>
      <c r="U28" s="58"/>
      <c r="V28" s="54">
        <f t="shared" si="3"/>
        <v>0</v>
      </c>
      <c r="W28" s="57">
        <f t="shared" si="8"/>
        <v>0</v>
      </c>
      <c r="X28" s="1">
        <f t="shared" si="9"/>
        <v>0</v>
      </c>
    </row>
    <row r="29" spans="3:24" ht="21" x14ac:dyDescent="0.25">
      <c r="D29" s="16"/>
      <c r="F29" s="22">
        <v>23</v>
      </c>
      <c r="G29" s="33">
        <f t="shared" si="0"/>
        <v>307.72666838943957</v>
      </c>
      <c r="H29" s="33">
        <f t="shared" si="0"/>
        <v>313.37211346381901</v>
      </c>
      <c r="I29" s="33">
        <f t="shared" si="4"/>
        <v>-5.6454450743794382</v>
      </c>
      <c r="J29" s="31">
        <f t="shared" si="10"/>
        <v>-1.8345647791678937E-2</v>
      </c>
      <c r="K29" s="33">
        <f t="shared" si="5"/>
        <v>78.856666564941406</v>
      </c>
      <c r="L29" s="33">
        <f t="shared" si="6"/>
        <v>-7.912853096463464</v>
      </c>
      <c r="M29" s="33">
        <f t="shared" si="6"/>
        <v>-7.4120462191972312</v>
      </c>
      <c r="N29" s="33">
        <f t="shared" si="6"/>
        <v>-6.3683239432444472</v>
      </c>
      <c r="O29" s="33">
        <f t="shared" si="6"/>
        <v>-5.6454450743794382</v>
      </c>
      <c r="P29" s="33">
        <f t="shared" si="6"/>
        <v>-4.9225662055144292</v>
      </c>
      <c r="Q29" s="33">
        <f t="shared" si="6"/>
        <v>-3.8788439295616457</v>
      </c>
      <c r="R29" s="33">
        <f t="shared" si="6"/>
        <v>-3.3780370522954137</v>
      </c>
      <c r="S29" s="33">
        <f t="shared" si="2"/>
        <v>1.3784861977575347</v>
      </c>
      <c r="T29" s="34">
        <f t="shared" si="7"/>
        <v>-4.0953947043961838</v>
      </c>
      <c r="U29" s="58"/>
      <c r="V29" s="54">
        <f t="shared" si="3"/>
        <v>0</v>
      </c>
      <c r="W29" s="57">
        <f t="shared" si="8"/>
        <v>0</v>
      </c>
      <c r="X29" s="1">
        <f t="shared" si="9"/>
        <v>0</v>
      </c>
    </row>
    <row r="30" spans="3:24" ht="21" x14ac:dyDescent="0.25">
      <c r="C30" s="16"/>
      <c r="D30" s="16"/>
      <c r="F30" s="22">
        <v>24</v>
      </c>
      <c r="G30" s="33">
        <f t="shared" si="0"/>
        <v>260.64841187158225</v>
      </c>
      <c r="H30" s="33">
        <f t="shared" si="0"/>
        <v>265.18508488672973</v>
      </c>
      <c r="I30" s="33">
        <f t="shared" si="4"/>
        <v>-4.5366730151474712</v>
      </c>
      <c r="J30" s="31">
        <f t="shared" si="10"/>
        <v>-1.740533534262478E-2</v>
      </c>
      <c r="K30" s="33">
        <f t="shared" si="5"/>
        <v>76.699630737304688</v>
      </c>
      <c r="L30" s="33">
        <f t="shared" si="6"/>
        <v>-6.561301967303856</v>
      </c>
      <c r="M30" s="33">
        <f t="shared" si="6"/>
        <v>-6.1141181815552716</v>
      </c>
      <c r="N30" s="33">
        <f t="shared" si="6"/>
        <v>-5.1821507908946716</v>
      </c>
      <c r="O30" s="33">
        <f t="shared" si="6"/>
        <v>-4.5366730151474712</v>
      </c>
      <c r="P30" s="33">
        <f t="shared" si="6"/>
        <v>-3.8911952394002709</v>
      </c>
      <c r="Q30" s="33">
        <f t="shared" si="6"/>
        <v>-2.9592278487396708</v>
      </c>
      <c r="R30" s="33">
        <f t="shared" si="6"/>
        <v>-2.5120440629910878</v>
      </c>
      <c r="S30" s="33">
        <f t="shared" si="2"/>
        <v>1.2308870035498403</v>
      </c>
      <c r="T30" s="34">
        <f t="shared" si="7"/>
        <v>-3.6856941393189184</v>
      </c>
      <c r="U30" s="58"/>
      <c r="V30" s="54">
        <f t="shared" si="3"/>
        <v>0</v>
      </c>
      <c r="W30" s="57">
        <f t="shared" si="8"/>
        <v>0</v>
      </c>
      <c r="X30" s="1">
        <f t="shared" si="9"/>
        <v>0</v>
      </c>
    </row>
    <row r="31" spans="3:24" ht="21" hidden="1" x14ac:dyDescent="0.25">
      <c r="C31" s="16"/>
      <c r="D31" s="16"/>
      <c r="F31" s="22"/>
      <c r="G31" s="33" t="s">
        <v>14</v>
      </c>
      <c r="H31" s="33" t="s">
        <v>15</v>
      </c>
      <c r="I31" s="33"/>
      <c r="J31" s="31"/>
      <c r="K31" s="21" t="s">
        <v>7</v>
      </c>
      <c r="L31" s="52">
        <v>0.05</v>
      </c>
      <c r="M31" s="53">
        <v>0.1</v>
      </c>
      <c r="N31" s="53">
        <v>0.3</v>
      </c>
      <c r="O31" s="53">
        <v>0.5</v>
      </c>
      <c r="P31" s="53">
        <v>0.7</v>
      </c>
      <c r="Q31" s="53">
        <v>0.9</v>
      </c>
      <c r="R31" s="53">
        <v>0.95</v>
      </c>
      <c r="S31" s="29" t="s">
        <v>16</v>
      </c>
      <c r="T31" s="51"/>
      <c r="U31" s="58"/>
      <c r="V31" s="54"/>
    </row>
    <row r="32" spans="3:24" x14ac:dyDescent="0.25">
      <c r="F32" s="87" t="s">
        <v>6</v>
      </c>
      <c r="G32" s="81" t="str">
        <f>"Reference Load ("&amp;units&amp;"h)"</f>
        <v>Reference Load (MWh)</v>
      </c>
      <c r="H32" s="81" t="str">
        <f>"Load with DR ("&amp;units&amp;"h)"</f>
        <v>Load with DR (MWh)</v>
      </c>
      <c r="I32" s="81" t="str">
        <f>"Energy Savings ("&amp;units&amp;"h)"</f>
        <v>Energy Savings (MWh)</v>
      </c>
      <c r="J32" s="81" t="s">
        <v>35</v>
      </c>
      <c r="K32" s="81" t="s">
        <v>98</v>
      </c>
      <c r="L32" s="86" t="s">
        <v>33</v>
      </c>
      <c r="M32" s="86"/>
      <c r="N32" s="86"/>
      <c r="O32" s="86"/>
      <c r="P32" s="86"/>
      <c r="Q32" s="86"/>
      <c r="R32" s="86"/>
      <c r="S32" s="77" t="s">
        <v>99</v>
      </c>
      <c r="T32" s="75" t="s">
        <v>32</v>
      </c>
      <c r="U32" s="58"/>
    </row>
    <row r="33" spans="6:21" x14ac:dyDescent="0.25">
      <c r="F33" s="87"/>
      <c r="G33" s="81"/>
      <c r="H33" s="81"/>
      <c r="I33" s="81"/>
      <c r="J33" s="81"/>
      <c r="K33" s="81"/>
      <c r="L33" s="23" t="str">
        <f t="shared" ref="L33:Q33" si="11">L6</f>
        <v>5th</v>
      </c>
      <c r="M33" s="23" t="str">
        <f t="shared" si="11"/>
        <v>10th</v>
      </c>
      <c r="N33" s="23" t="str">
        <f t="shared" si="11"/>
        <v>30th</v>
      </c>
      <c r="O33" s="23" t="str">
        <f t="shared" si="11"/>
        <v>50th</v>
      </c>
      <c r="P33" s="23" t="str">
        <f t="shared" si="11"/>
        <v>70th</v>
      </c>
      <c r="Q33" s="23" t="str">
        <f t="shared" si="11"/>
        <v>90th</v>
      </c>
      <c r="R33" s="23" t="str">
        <f>R6</f>
        <v>95th</v>
      </c>
      <c r="S33" s="78"/>
      <c r="T33" s="76"/>
    </row>
    <row r="34" spans="6:21" x14ac:dyDescent="0.25">
      <c r="F34" s="24"/>
      <c r="G34" s="25">
        <f>SUM(G7:G30)</f>
        <v>6212.8526544169054</v>
      </c>
      <c r="H34" s="25">
        <f t="shared" ref="H34" si="12">SUM(H7:H30)</f>
        <v>6181.389747705638</v>
      </c>
      <c r="I34" s="25">
        <f>SUM(I7:I30)</f>
        <v>31.462906711265447</v>
      </c>
      <c r="J34" s="32">
        <f>IFERROR(I34/G34,"")</f>
        <v>5.0641643157105154E-3</v>
      </c>
      <c r="K34" s="26">
        <f>IFERROR(AVERAGE(K7:K30),"")</f>
        <v>81.404392878214523</v>
      </c>
      <c r="L34" s="36">
        <f>IFERROR($I34+$S34*_xlfn.NORM.S.INV(0.05),"")</f>
        <v>22.184900655804121</v>
      </c>
      <c r="M34" s="36">
        <f>IFERROR($I34+$S34*_xlfn.NORM.S.INV(0.1),"")</f>
        <v>24.234152133543049</v>
      </c>
      <c r="N34" s="36">
        <f>IFERROR($I34+$S34*_xlfn.NORM.S.INV(0.3),"")</f>
        <v>28.504958932404655</v>
      </c>
      <c r="O34" s="36">
        <f>IFERROR($I34+$S34*_xlfn.NORM.S.INV(0.5),"")</f>
        <v>31.462906711265447</v>
      </c>
      <c r="P34" s="36">
        <f>IFERROR($I34+$S34*_xlfn.NORM.S.INV(0.7),"")</f>
        <v>34.420854490126239</v>
      </c>
      <c r="Q34" s="36">
        <f>IFERROR($I34+$S34*_xlfn.NORM.S.INV(0.9),"")</f>
        <v>38.691661288987845</v>
      </c>
      <c r="R34" s="36">
        <f>IFERROR($I34+$S34*_xlfn.NORM.S.INV(0.95),"")</f>
        <v>40.740912766726765</v>
      </c>
      <c r="S34" s="30">
        <f t="array" ref="S34">SUM(S7:S30^2)^0.5</f>
        <v>5.6406271679364757</v>
      </c>
      <c r="T34" s="34">
        <f>IFERROR(I34/S34,"")</f>
        <v>5.577909295284198</v>
      </c>
      <c r="U34" s="59"/>
    </row>
    <row r="35" spans="6:21" x14ac:dyDescent="0.25">
      <c r="T35" s="29"/>
      <c r="U35" s="20"/>
    </row>
    <row r="36" spans="6:21" x14ac:dyDescent="0.25">
      <c r="I36" s="5"/>
      <c r="J36" s="5"/>
      <c r="L36" s="27"/>
      <c r="M36" s="27"/>
      <c r="N36" s="27"/>
      <c r="P36" s="27"/>
      <c r="Q36" s="27"/>
      <c r="R36" s="27"/>
      <c r="U36" s="60"/>
    </row>
  </sheetData>
  <mergeCells count="22">
    <mergeCell ref="H32:H33"/>
    <mergeCell ref="I32:I33"/>
    <mergeCell ref="K32:K33"/>
    <mergeCell ref="F5:F6"/>
    <mergeCell ref="L32:R32"/>
    <mergeCell ref="F32:F33"/>
    <mergeCell ref="G5:G6"/>
    <mergeCell ref="H5:H6"/>
    <mergeCell ref="I5:I6"/>
    <mergeCell ref="G32:G33"/>
    <mergeCell ref="T32:T33"/>
    <mergeCell ref="S32:S33"/>
    <mergeCell ref="J5:J6"/>
    <mergeCell ref="J32:J33"/>
    <mergeCell ref="L5:R5"/>
    <mergeCell ref="K5:K6"/>
    <mergeCell ref="C10:D10"/>
    <mergeCell ref="V5:V6"/>
    <mergeCell ref="W5:W6"/>
    <mergeCell ref="X5:X6"/>
    <mergeCell ref="S5:S6"/>
    <mergeCell ref="T5:T6"/>
  </mergeCells>
  <conditionalFormatting sqref="F31:K31 S31:T31 F7:T30">
    <cfRule type="expression" dxfId="6" priority="2">
      <formula>$V7=2</formula>
    </cfRule>
  </conditionalFormatting>
  <conditionalFormatting sqref="F31:K31 S7:T31 F7:T30">
    <cfRule type="expression" dxfId="5" priority="15">
      <formula>$V7=1</formula>
    </cfRule>
  </conditionalFormatting>
  <dataValidations count="4">
    <dataValidation type="list" allowBlank="1" showInputMessage="1" showErrorMessage="1" sqref="D6">
      <formula1>level_list</formula1>
    </dataValidation>
    <dataValidation type="list" allowBlank="1" showInputMessage="1" showErrorMessage="1" sqref="D8">
      <formula1>segment_list</formula1>
    </dataValidation>
    <dataValidation type="list" allowBlank="1" showInputMessage="1" showErrorMessage="1" sqref="D7">
      <formula1>category_list</formula1>
    </dataValidation>
    <dataValidation type="list" allowBlank="1" showInputMessage="1" showErrorMessage="1" sqref="D9">
      <formula1>eventday_list</formula1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251"/>
  <sheetViews>
    <sheetView zoomScale="70" zoomScaleNormal="70" workbookViewId="0">
      <pane ySplit="1" topLeftCell="A2" activePane="bottomLeft" state="frozen"/>
      <selection pane="bottomLeft" activeCell="F9" sqref="F9"/>
    </sheetView>
  </sheetViews>
  <sheetFormatPr defaultRowHeight="15" x14ac:dyDescent="0.25"/>
  <cols>
    <col min="1" max="1" width="8.125" style="3" bestFit="1" customWidth="1"/>
    <col min="2" max="2" width="10.375" bestFit="1" customWidth="1"/>
    <col min="3" max="3" width="19.875" bestFit="1" customWidth="1"/>
    <col min="4" max="4" width="30.125" bestFit="1" customWidth="1"/>
    <col min="5" max="5" width="11.875" bestFit="1" customWidth="1"/>
    <col min="6" max="7" width="11.875" customWidth="1"/>
    <col min="8" max="31" width="7.75" customWidth="1"/>
    <col min="32" max="32" width="10.5" bestFit="1" customWidth="1"/>
    <col min="33" max="33" width="9.75" bestFit="1" customWidth="1"/>
    <col min="34" max="34" width="10.125" bestFit="1" customWidth="1"/>
  </cols>
  <sheetData>
    <row r="1" spans="1:34" x14ac:dyDescent="0.25">
      <c r="A1" s="3" t="s">
        <v>17</v>
      </c>
      <c r="B1" t="s">
        <v>29</v>
      </c>
      <c r="C1" t="s">
        <v>11</v>
      </c>
      <c r="D1" t="s">
        <v>8</v>
      </c>
      <c r="E1" t="s">
        <v>101</v>
      </c>
      <c r="F1" t="s">
        <v>102</v>
      </c>
      <c r="G1" t="s">
        <v>103</v>
      </c>
      <c r="H1" t="s">
        <v>108</v>
      </c>
      <c r="I1" t="s">
        <v>109</v>
      </c>
      <c r="J1" t="s">
        <v>110</v>
      </c>
      <c r="K1" t="s">
        <v>111</v>
      </c>
      <c r="L1" t="s">
        <v>112</v>
      </c>
      <c r="M1" t="s">
        <v>113</v>
      </c>
      <c r="N1" t="s">
        <v>114</v>
      </c>
      <c r="O1" t="s">
        <v>115</v>
      </c>
      <c r="P1" t="s">
        <v>116</v>
      </c>
      <c r="Q1" t="s">
        <v>117</v>
      </c>
      <c r="R1" t="s">
        <v>118</v>
      </c>
      <c r="S1" t="s">
        <v>119</v>
      </c>
      <c r="T1" t="s">
        <v>120</v>
      </c>
      <c r="U1" t="s">
        <v>121</v>
      </c>
      <c r="V1" t="s">
        <v>122</v>
      </c>
      <c r="W1" t="s">
        <v>123</v>
      </c>
      <c r="X1" t="s">
        <v>124</v>
      </c>
      <c r="Y1" t="s">
        <v>125</v>
      </c>
      <c r="Z1" t="s">
        <v>126</v>
      </c>
      <c r="AA1" t="s">
        <v>127</v>
      </c>
      <c r="AB1" t="s">
        <v>128</v>
      </c>
      <c r="AC1" t="s">
        <v>129</v>
      </c>
      <c r="AD1" t="s">
        <v>130</v>
      </c>
      <c r="AE1" t="s">
        <v>131</v>
      </c>
      <c r="AF1" t="s">
        <v>19</v>
      </c>
      <c r="AG1" t="s">
        <v>20</v>
      </c>
      <c r="AH1" t="s">
        <v>13</v>
      </c>
    </row>
    <row r="2" spans="1:34" x14ac:dyDescent="0.25">
      <c r="A2" s="3" t="str">
        <f t="shared" ref="A2:A65" si="0">B2&amp;C2&amp;D2</f>
        <v>AllAll Customers10/14/2020 (6:00pm-7:00pm)</v>
      </c>
      <c r="B2" t="s">
        <v>26</v>
      </c>
      <c r="C2" t="s">
        <v>38</v>
      </c>
      <c r="D2" t="s">
        <v>158</v>
      </c>
      <c r="E2" s="61">
        <v>202</v>
      </c>
      <c r="F2" s="61">
        <v>217</v>
      </c>
      <c r="G2" s="61">
        <v>809.53399999999976</v>
      </c>
      <c r="H2" s="62">
        <v>0</v>
      </c>
      <c r="I2" s="62">
        <v>0</v>
      </c>
      <c r="J2" s="62">
        <v>0</v>
      </c>
      <c r="K2" s="62">
        <v>0</v>
      </c>
      <c r="L2" s="62">
        <v>0</v>
      </c>
      <c r="M2" s="62">
        <v>0</v>
      </c>
      <c r="N2" s="62">
        <v>0</v>
      </c>
      <c r="O2" s="62">
        <v>0</v>
      </c>
      <c r="P2" s="62">
        <v>0</v>
      </c>
      <c r="Q2" s="62">
        <v>0</v>
      </c>
      <c r="R2" s="62">
        <v>0</v>
      </c>
      <c r="S2" s="62">
        <v>0</v>
      </c>
      <c r="T2" s="62">
        <v>0</v>
      </c>
      <c r="U2" s="62">
        <v>0</v>
      </c>
      <c r="V2" s="62">
        <v>0</v>
      </c>
      <c r="W2" s="62">
        <v>0</v>
      </c>
      <c r="X2" s="62">
        <v>0</v>
      </c>
      <c r="Y2" s="62">
        <v>0</v>
      </c>
      <c r="Z2" s="62">
        <v>1</v>
      </c>
      <c r="AA2" s="62">
        <v>0</v>
      </c>
      <c r="AB2" s="62">
        <v>0</v>
      </c>
      <c r="AC2" s="62">
        <v>0</v>
      </c>
      <c r="AD2" s="62">
        <v>0</v>
      </c>
      <c r="AE2" s="62">
        <v>0</v>
      </c>
      <c r="AF2" t="s">
        <v>166</v>
      </c>
      <c r="AG2" t="s">
        <v>167</v>
      </c>
      <c r="AH2" s="62">
        <v>0</v>
      </c>
    </row>
    <row r="3" spans="1:34" x14ac:dyDescent="0.25">
      <c r="A3" s="3" t="str">
        <f t="shared" si="0"/>
        <v>AllAll Customers10/15/2020 (6:00pm-7:00pm)</v>
      </c>
      <c r="B3" t="s">
        <v>26</v>
      </c>
      <c r="C3" t="s">
        <v>38</v>
      </c>
      <c r="D3" t="s">
        <v>159</v>
      </c>
      <c r="E3" s="61">
        <v>202</v>
      </c>
      <c r="F3" s="61">
        <v>217</v>
      </c>
      <c r="G3" s="61">
        <v>809.53399999999999</v>
      </c>
      <c r="H3" s="62">
        <v>0</v>
      </c>
      <c r="I3" s="62">
        <v>0</v>
      </c>
      <c r="J3" s="62">
        <v>0</v>
      </c>
      <c r="K3" s="62">
        <v>0</v>
      </c>
      <c r="L3" s="62">
        <v>0</v>
      </c>
      <c r="M3" s="62">
        <v>0</v>
      </c>
      <c r="N3" s="62">
        <v>0</v>
      </c>
      <c r="O3" s="62">
        <v>0</v>
      </c>
      <c r="P3" s="62">
        <v>0</v>
      </c>
      <c r="Q3" s="62">
        <v>0</v>
      </c>
      <c r="R3" s="62">
        <v>0</v>
      </c>
      <c r="S3" s="62">
        <v>0</v>
      </c>
      <c r="T3" s="62">
        <v>0</v>
      </c>
      <c r="U3" s="62">
        <v>0</v>
      </c>
      <c r="V3" s="62">
        <v>0</v>
      </c>
      <c r="W3" s="62">
        <v>0</v>
      </c>
      <c r="X3" s="62">
        <v>0</v>
      </c>
      <c r="Y3" s="62">
        <v>0</v>
      </c>
      <c r="Z3" s="62">
        <v>1</v>
      </c>
      <c r="AA3" s="62">
        <v>0</v>
      </c>
      <c r="AB3" s="62">
        <v>0</v>
      </c>
      <c r="AC3" s="62">
        <v>0</v>
      </c>
      <c r="AD3" s="62">
        <v>0</v>
      </c>
      <c r="AE3" s="62">
        <v>0</v>
      </c>
      <c r="AF3" t="s">
        <v>166</v>
      </c>
      <c r="AG3" t="s">
        <v>167</v>
      </c>
      <c r="AH3" s="62">
        <v>0</v>
      </c>
    </row>
    <row r="4" spans="1:34" x14ac:dyDescent="0.25">
      <c r="A4" s="3" t="str">
        <f t="shared" si="0"/>
        <v>AllAll Customers6/17/2021 (5:00pm-6:00pm)</v>
      </c>
      <c r="B4" t="s">
        <v>26</v>
      </c>
      <c r="C4" t="s">
        <v>38</v>
      </c>
      <c r="D4" t="s">
        <v>160</v>
      </c>
      <c r="E4" s="61">
        <v>168129</v>
      </c>
      <c r="F4" s="61">
        <v>192947</v>
      </c>
      <c r="G4" s="61">
        <v>708285.43271046097</v>
      </c>
      <c r="H4" s="62">
        <v>0</v>
      </c>
      <c r="I4" s="62">
        <v>0</v>
      </c>
      <c r="J4" s="62">
        <v>0</v>
      </c>
      <c r="K4" s="62">
        <v>0</v>
      </c>
      <c r="L4" s="62">
        <v>0</v>
      </c>
      <c r="M4" s="62">
        <v>0</v>
      </c>
      <c r="N4" s="62">
        <v>0</v>
      </c>
      <c r="O4" s="62">
        <v>0</v>
      </c>
      <c r="P4" s="62">
        <v>0</v>
      </c>
      <c r="Q4" s="62">
        <v>0</v>
      </c>
      <c r="R4" s="62">
        <v>0</v>
      </c>
      <c r="S4" s="62">
        <v>0</v>
      </c>
      <c r="T4" s="62">
        <v>0</v>
      </c>
      <c r="U4" s="62">
        <v>0</v>
      </c>
      <c r="V4" s="62">
        <v>0</v>
      </c>
      <c r="W4" s="62">
        <v>0</v>
      </c>
      <c r="X4" s="62">
        <v>0</v>
      </c>
      <c r="Y4" s="62">
        <v>1</v>
      </c>
      <c r="Z4" s="62">
        <v>0</v>
      </c>
      <c r="AA4" s="62">
        <v>0</v>
      </c>
      <c r="AB4" s="62">
        <v>0</v>
      </c>
      <c r="AC4" s="62">
        <v>0</v>
      </c>
      <c r="AD4" s="62">
        <v>0</v>
      </c>
      <c r="AE4" s="62">
        <v>0</v>
      </c>
      <c r="AF4" t="s">
        <v>165</v>
      </c>
      <c r="AG4" t="s">
        <v>166</v>
      </c>
      <c r="AH4" s="62">
        <v>0</v>
      </c>
    </row>
    <row r="5" spans="1:34" x14ac:dyDescent="0.25">
      <c r="A5" s="3" t="str">
        <f t="shared" si="0"/>
        <v>AllAll Customers7/9/2021 (5:50pm-8:55pm)</v>
      </c>
      <c r="B5" t="s">
        <v>26</v>
      </c>
      <c r="C5" t="s">
        <v>38</v>
      </c>
      <c r="D5" t="s">
        <v>161</v>
      </c>
      <c r="E5" s="61">
        <v>175532</v>
      </c>
      <c r="F5" s="61">
        <v>202999</v>
      </c>
      <c r="G5" s="61">
        <v>745415.63798263785</v>
      </c>
      <c r="H5" s="62">
        <v>0</v>
      </c>
      <c r="I5" s="62">
        <v>0</v>
      </c>
      <c r="J5" s="62">
        <v>0</v>
      </c>
      <c r="K5" s="62">
        <v>0</v>
      </c>
      <c r="L5" s="62">
        <v>0</v>
      </c>
      <c r="M5" s="62">
        <v>0</v>
      </c>
      <c r="N5" s="62">
        <v>0</v>
      </c>
      <c r="O5" s="62">
        <v>0</v>
      </c>
      <c r="P5" s="62">
        <v>0</v>
      </c>
      <c r="Q5" s="62">
        <v>0</v>
      </c>
      <c r="R5" s="62">
        <v>0</v>
      </c>
      <c r="S5" s="62">
        <v>0</v>
      </c>
      <c r="T5" s="62">
        <v>0</v>
      </c>
      <c r="U5" s="62">
        <v>0</v>
      </c>
      <c r="V5" s="62">
        <v>0</v>
      </c>
      <c r="W5" s="62">
        <v>0</v>
      </c>
      <c r="X5" s="62">
        <v>0</v>
      </c>
      <c r="Y5" s="62">
        <v>2</v>
      </c>
      <c r="Z5" s="62">
        <v>1</v>
      </c>
      <c r="AA5" s="62">
        <v>1</v>
      </c>
      <c r="AB5" s="62">
        <v>2</v>
      </c>
      <c r="AC5" s="62">
        <v>0</v>
      </c>
      <c r="AD5" s="62">
        <v>0</v>
      </c>
      <c r="AE5" s="62">
        <v>0</v>
      </c>
      <c r="AF5" t="s">
        <v>168</v>
      </c>
      <c r="AG5" t="s">
        <v>169</v>
      </c>
      <c r="AH5" s="62">
        <v>0</v>
      </c>
    </row>
    <row r="6" spans="1:34" x14ac:dyDescent="0.25">
      <c r="A6" s="3" t="str">
        <f t="shared" si="0"/>
        <v>AllAll Customers8/27/2021 (5:00pm-6:00pm)</v>
      </c>
      <c r="B6" t="s">
        <v>26</v>
      </c>
      <c r="C6" t="s">
        <v>38</v>
      </c>
      <c r="D6" t="s">
        <v>162</v>
      </c>
      <c r="E6" s="61">
        <v>175588</v>
      </c>
      <c r="F6" s="61">
        <v>203051</v>
      </c>
      <c r="G6" s="61">
        <v>745653.11044921027</v>
      </c>
      <c r="H6" s="62">
        <v>0</v>
      </c>
      <c r="I6" s="62">
        <v>0</v>
      </c>
      <c r="J6" s="62">
        <v>0</v>
      </c>
      <c r="K6" s="62">
        <v>0</v>
      </c>
      <c r="L6" s="62">
        <v>0</v>
      </c>
      <c r="M6" s="62">
        <v>0</v>
      </c>
      <c r="N6" s="62">
        <v>0</v>
      </c>
      <c r="O6" s="62">
        <v>0</v>
      </c>
      <c r="P6" s="62">
        <v>0</v>
      </c>
      <c r="Q6" s="62">
        <v>0</v>
      </c>
      <c r="R6" s="62">
        <v>0</v>
      </c>
      <c r="S6" s="62">
        <v>0</v>
      </c>
      <c r="T6" s="62">
        <v>0</v>
      </c>
      <c r="U6" s="62">
        <v>0</v>
      </c>
      <c r="V6" s="62">
        <v>0</v>
      </c>
      <c r="W6" s="62">
        <v>0</v>
      </c>
      <c r="X6" s="62">
        <v>0</v>
      </c>
      <c r="Y6" s="62">
        <v>1</v>
      </c>
      <c r="Z6" s="62">
        <v>0</v>
      </c>
      <c r="AA6" s="62">
        <v>0</v>
      </c>
      <c r="AB6" s="62">
        <v>0</v>
      </c>
      <c r="AC6" s="62">
        <v>0</v>
      </c>
      <c r="AD6" s="62">
        <v>0</v>
      </c>
      <c r="AE6" s="62">
        <v>0</v>
      </c>
      <c r="AF6" t="s">
        <v>165</v>
      </c>
      <c r="AG6" t="s">
        <v>166</v>
      </c>
      <c r="AH6" s="62">
        <v>0</v>
      </c>
    </row>
    <row r="7" spans="1:34" x14ac:dyDescent="0.25">
      <c r="A7" s="3" t="str">
        <f t="shared" si="0"/>
        <v>AllAll Customers9/9/2021 (3:58pm-5:00pm)</v>
      </c>
      <c r="B7" t="s">
        <v>26</v>
      </c>
      <c r="C7" t="s">
        <v>38</v>
      </c>
      <c r="D7" t="s">
        <v>163</v>
      </c>
      <c r="E7" s="61">
        <v>175962</v>
      </c>
      <c r="F7" s="61">
        <v>203485</v>
      </c>
      <c r="G7" s="61">
        <v>747256.55452532624</v>
      </c>
      <c r="H7" s="62">
        <v>0</v>
      </c>
      <c r="I7" s="62">
        <v>0</v>
      </c>
      <c r="J7" s="62">
        <v>0</v>
      </c>
      <c r="K7" s="62">
        <v>0</v>
      </c>
      <c r="L7" s="62">
        <v>0</v>
      </c>
      <c r="M7" s="62">
        <v>0</v>
      </c>
      <c r="N7" s="62">
        <v>0</v>
      </c>
      <c r="O7" s="62">
        <v>0</v>
      </c>
      <c r="P7" s="62">
        <v>0</v>
      </c>
      <c r="Q7" s="62">
        <v>0</v>
      </c>
      <c r="R7" s="62">
        <v>0</v>
      </c>
      <c r="S7" s="62">
        <v>0</v>
      </c>
      <c r="T7" s="62">
        <v>0</v>
      </c>
      <c r="U7" s="62">
        <v>0</v>
      </c>
      <c r="V7" s="62">
        <v>0</v>
      </c>
      <c r="W7" s="62">
        <v>2</v>
      </c>
      <c r="X7" s="62">
        <v>1</v>
      </c>
      <c r="Y7" s="62">
        <v>0</v>
      </c>
      <c r="Z7" s="62">
        <v>0</v>
      </c>
      <c r="AA7" s="62">
        <v>0</v>
      </c>
      <c r="AB7" s="62">
        <v>0</v>
      </c>
      <c r="AC7" s="62">
        <v>0</v>
      </c>
      <c r="AD7" s="62">
        <v>0</v>
      </c>
      <c r="AE7" s="62">
        <v>0</v>
      </c>
      <c r="AF7" t="s">
        <v>170</v>
      </c>
      <c r="AG7" t="s">
        <v>165</v>
      </c>
      <c r="AH7" s="62">
        <v>0</v>
      </c>
    </row>
    <row r="8" spans="1:34" x14ac:dyDescent="0.25">
      <c r="A8" s="3" t="str">
        <f t="shared" si="0"/>
        <v>AllAll CustomersAverage Event Day (5:00pm-6:00pm)</v>
      </c>
      <c r="B8" t="s">
        <v>26</v>
      </c>
      <c r="C8" t="s">
        <v>38</v>
      </c>
      <c r="D8" t="s">
        <v>164</v>
      </c>
      <c r="E8" s="61">
        <v>173802.75</v>
      </c>
      <c r="F8" s="61">
        <v>200620.5</v>
      </c>
      <c r="G8" s="61">
        <v>736652.68391690892</v>
      </c>
      <c r="H8" s="62">
        <v>0</v>
      </c>
      <c r="I8" s="62">
        <v>0</v>
      </c>
      <c r="J8" s="62">
        <v>0</v>
      </c>
      <c r="K8" s="62">
        <v>0</v>
      </c>
      <c r="L8" s="62">
        <v>0</v>
      </c>
      <c r="M8" s="62">
        <v>0</v>
      </c>
      <c r="N8" s="62">
        <v>0</v>
      </c>
      <c r="O8" s="62">
        <v>0</v>
      </c>
      <c r="P8" s="62">
        <v>0</v>
      </c>
      <c r="Q8" s="62">
        <v>0</v>
      </c>
      <c r="R8" s="62">
        <v>0</v>
      </c>
      <c r="S8" s="62">
        <v>0</v>
      </c>
      <c r="T8" s="62">
        <v>0</v>
      </c>
      <c r="U8" s="62">
        <v>0</v>
      </c>
      <c r="V8" s="62">
        <v>0</v>
      </c>
      <c r="W8" s="62">
        <v>0</v>
      </c>
      <c r="X8" s="62">
        <v>0</v>
      </c>
      <c r="Y8" s="62">
        <v>1</v>
      </c>
      <c r="Z8" s="62">
        <v>0</v>
      </c>
      <c r="AA8" s="62">
        <v>0</v>
      </c>
      <c r="AB8" s="62">
        <v>0</v>
      </c>
      <c r="AC8" s="62">
        <v>0</v>
      </c>
      <c r="AD8" s="62">
        <v>0</v>
      </c>
      <c r="AE8" s="62">
        <v>0</v>
      </c>
      <c r="AF8" t="s">
        <v>165</v>
      </c>
      <c r="AG8" t="s">
        <v>166</v>
      </c>
      <c r="AH8" s="62">
        <v>0</v>
      </c>
    </row>
    <row r="9" spans="1:34" x14ac:dyDescent="0.25">
      <c r="A9" s="3" t="str">
        <f t="shared" si="0"/>
        <v>Climate Zone1010/14/2020 (6:00pm-7:00pm)</v>
      </c>
      <c r="B9" t="s">
        <v>55</v>
      </c>
      <c r="C9" t="s">
        <v>141</v>
      </c>
      <c r="D9" t="s">
        <v>158</v>
      </c>
      <c r="E9" s="63" t="s">
        <v>206</v>
      </c>
      <c r="F9" s="63" t="s">
        <v>206</v>
      </c>
      <c r="G9" s="63" t="s">
        <v>206</v>
      </c>
      <c r="H9" s="62">
        <v>0</v>
      </c>
      <c r="I9" s="62">
        <v>0</v>
      </c>
      <c r="J9" s="62">
        <v>0</v>
      </c>
      <c r="K9" s="62">
        <v>0</v>
      </c>
      <c r="L9" s="62">
        <v>0</v>
      </c>
      <c r="M9" s="62">
        <v>0</v>
      </c>
      <c r="N9" s="62">
        <v>0</v>
      </c>
      <c r="O9" s="62">
        <v>0</v>
      </c>
      <c r="P9" s="62">
        <v>0</v>
      </c>
      <c r="Q9" s="62">
        <v>0</v>
      </c>
      <c r="R9" s="62">
        <v>0</v>
      </c>
      <c r="S9" s="62">
        <v>0</v>
      </c>
      <c r="T9" s="62">
        <v>0</v>
      </c>
      <c r="U9" s="62">
        <v>0</v>
      </c>
      <c r="V9" s="62">
        <v>0</v>
      </c>
      <c r="W9" s="62">
        <v>0</v>
      </c>
      <c r="X9" s="62">
        <v>0</v>
      </c>
      <c r="Y9" s="62">
        <v>0</v>
      </c>
      <c r="Z9" s="62">
        <v>1</v>
      </c>
      <c r="AA9" s="62">
        <v>0</v>
      </c>
      <c r="AB9" s="62">
        <v>0</v>
      </c>
      <c r="AC9" s="62">
        <v>0</v>
      </c>
      <c r="AD9" s="62">
        <v>0</v>
      </c>
      <c r="AE9" s="62">
        <v>0</v>
      </c>
      <c r="AF9" t="s">
        <v>166</v>
      </c>
      <c r="AG9" t="s">
        <v>167</v>
      </c>
      <c r="AH9" s="62">
        <v>1</v>
      </c>
    </row>
    <row r="10" spans="1:34" x14ac:dyDescent="0.25">
      <c r="A10" s="3" t="str">
        <f t="shared" si="0"/>
        <v>Climate Zone1010/15/2020 (6:00pm-7:00pm)</v>
      </c>
      <c r="B10" t="s">
        <v>55</v>
      </c>
      <c r="C10" t="s">
        <v>141</v>
      </c>
      <c r="D10" t="s">
        <v>159</v>
      </c>
      <c r="E10" s="63" t="s">
        <v>206</v>
      </c>
      <c r="F10" s="63" t="s">
        <v>206</v>
      </c>
      <c r="G10" s="63" t="s">
        <v>206</v>
      </c>
      <c r="H10" s="62">
        <v>0</v>
      </c>
      <c r="I10" s="62">
        <v>0</v>
      </c>
      <c r="J10" s="62">
        <v>0</v>
      </c>
      <c r="K10" s="62">
        <v>0</v>
      </c>
      <c r="L10" s="62">
        <v>0</v>
      </c>
      <c r="M10" s="62">
        <v>0</v>
      </c>
      <c r="N10" s="62">
        <v>0</v>
      </c>
      <c r="O10" s="62">
        <v>0</v>
      </c>
      <c r="P10" s="62">
        <v>0</v>
      </c>
      <c r="Q10" s="62">
        <v>0</v>
      </c>
      <c r="R10" s="62">
        <v>0</v>
      </c>
      <c r="S10" s="62">
        <v>0</v>
      </c>
      <c r="T10" s="62">
        <v>0</v>
      </c>
      <c r="U10" s="62">
        <v>0</v>
      </c>
      <c r="V10" s="62">
        <v>0</v>
      </c>
      <c r="W10" s="62">
        <v>0</v>
      </c>
      <c r="X10" s="62">
        <v>0</v>
      </c>
      <c r="Y10" s="62">
        <v>0</v>
      </c>
      <c r="Z10" s="62">
        <v>1</v>
      </c>
      <c r="AA10" s="62">
        <v>0</v>
      </c>
      <c r="AB10" s="62">
        <v>0</v>
      </c>
      <c r="AC10" s="62">
        <v>0</v>
      </c>
      <c r="AD10" s="62">
        <v>0</v>
      </c>
      <c r="AE10" s="62">
        <v>0</v>
      </c>
      <c r="AF10" t="s">
        <v>166</v>
      </c>
      <c r="AG10" t="s">
        <v>167</v>
      </c>
      <c r="AH10" s="62">
        <v>1</v>
      </c>
    </row>
    <row r="11" spans="1:34" x14ac:dyDescent="0.25">
      <c r="A11" s="3" t="str">
        <f t="shared" si="0"/>
        <v>Climate Zone106/17/2021 (5:00pm-6:00pm)</v>
      </c>
      <c r="B11" t="s">
        <v>55</v>
      </c>
      <c r="C11" t="s">
        <v>141</v>
      </c>
      <c r="D11" t="s">
        <v>160</v>
      </c>
      <c r="E11" s="61">
        <v>58138</v>
      </c>
      <c r="F11" s="61">
        <v>68878</v>
      </c>
      <c r="G11" s="61">
        <v>250373.3934126595</v>
      </c>
      <c r="H11" s="62">
        <v>0</v>
      </c>
      <c r="I11" s="62">
        <v>0</v>
      </c>
      <c r="J11" s="62">
        <v>0</v>
      </c>
      <c r="K11" s="62">
        <v>0</v>
      </c>
      <c r="L11" s="62">
        <v>0</v>
      </c>
      <c r="M11" s="62">
        <v>0</v>
      </c>
      <c r="N11" s="62">
        <v>0</v>
      </c>
      <c r="O11" s="62">
        <v>0</v>
      </c>
      <c r="P11" s="62">
        <v>0</v>
      </c>
      <c r="Q11" s="62">
        <v>0</v>
      </c>
      <c r="R11" s="62">
        <v>0</v>
      </c>
      <c r="S11" s="62">
        <v>0</v>
      </c>
      <c r="T11" s="62">
        <v>0</v>
      </c>
      <c r="U11" s="62">
        <v>0</v>
      </c>
      <c r="V11" s="62">
        <v>0</v>
      </c>
      <c r="W11" s="62">
        <v>0</v>
      </c>
      <c r="X11" s="62">
        <v>0</v>
      </c>
      <c r="Y11" s="62">
        <v>1</v>
      </c>
      <c r="Z11" s="62">
        <v>0</v>
      </c>
      <c r="AA11" s="62">
        <v>0</v>
      </c>
      <c r="AB11" s="62">
        <v>0</v>
      </c>
      <c r="AC11" s="62">
        <v>0</v>
      </c>
      <c r="AD11" s="62">
        <v>0</v>
      </c>
      <c r="AE11" s="62">
        <v>0</v>
      </c>
      <c r="AF11" t="s">
        <v>165</v>
      </c>
      <c r="AG11" t="s">
        <v>166</v>
      </c>
      <c r="AH11" s="62">
        <v>0</v>
      </c>
    </row>
    <row r="12" spans="1:34" x14ac:dyDescent="0.25">
      <c r="A12" s="3" t="str">
        <f t="shared" si="0"/>
        <v>Climate Zone107/9/2021 (5:50pm-8:55pm)</v>
      </c>
      <c r="B12" t="s">
        <v>55</v>
      </c>
      <c r="C12" t="s">
        <v>141</v>
      </c>
      <c r="D12" t="s">
        <v>161</v>
      </c>
      <c r="E12" s="61">
        <v>57805</v>
      </c>
      <c r="F12" s="61">
        <v>68493</v>
      </c>
      <c r="G12" s="61">
        <v>248958.74877844943</v>
      </c>
      <c r="H12" s="62">
        <v>0</v>
      </c>
      <c r="I12" s="62">
        <v>0</v>
      </c>
      <c r="J12" s="62">
        <v>0</v>
      </c>
      <c r="K12" s="62">
        <v>0</v>
      </c>
      <c r="L12" s="62">
        <v>0</v>
      </c>
      <c r="M12" s="62">
        <v>0</v>
      </c>
      <c r="N12" s="62">
        <v>0</v>
      </c>
      <c r="O12" s="62">
        <v>0</v>
      </c>
      <c r="P12" s="62">
        <v>0</v>
      </c>
      <c r="Q12" s="62">
        <v>0</v>
      </c>
      <c r="R12" s="62">
        <v>0</v>
      </c>
      <c r="S12" s="62">
        <v>0</v>
      </c>
      <c r="T12" s="62">
        <v>0</v>
      </c>
      <c r="U12" s="62">
        <v>0</v>
      </c>
      <c r="V12" s="62">
        <v>0</v>
      </c>
      <c r="W12" s="62">
        <v>0</v>
      </c>
      <c r="X12" s="62">
        <v>0</v>
      </c>
      <c r="Y12" s="62">
        <v>2</v>
      </c>
      <c r="Z12" s="62">
        <v>1</v>
      </c>
      <c r="AA12" s="62">
        <v>1</v>
      </c>
      <c r="AB12" s="62">
        <v>2</v>
      </c>
      <c r="AC12" s="62">
        <v>0</v>
      </c>
      <c r="AD12" s="62">
        <v>0</v>
      </c>
      <c r="AE12" s="62">
        <v>0</v>
      </c>
      <c r="AF12" t="s">
        <v>168</v>
      </c>
      <c r="AG12" t="s">
        <v>169</v>
      </c>
      <c r="AH12" s="62">
        <v>0</v>
      </c>
    </row>
    <row r="13" spans="1:34" x14ac:dyDescent="0.25">
      <c r="A13" s="3" t="str">
        <f t="shared" si="0"/>
        <v>Climate Zone108/27/2021 (5:00pm-6:00pm)</v>
      </c>
      <c r="B13" t="s">
        <v>55</v>
      </c>
      <c r="C13" t="s">
        <v>141</v>
      </c>
      <c r="D13" t="s">
        <v>162</v>
      </c>
      <c r="E13" s="61">
        <v>57870</v>
      </c>
      <c r="F13" s="61">
        <v>68546</v>
      </c>
      <c r="G13" s="61">
        <v>249126.4896145573</v>
      </c>
      <c r="H13" s="62">
        <v>0</v>
      </c>
      <c r="I13" s="62">
        <v>0</v>
      </c>
      <c r="J13" s="62">
        <v>0</v>
      </c>
      <c r="K13" s="62">
        <v>0</v>
      </c>
      <c r="L13" s="62">
        <v>0</v>
      </c>
      <c r="M13" s="62">
        <v>0</v>
      </c>
      <c r="N13" s="62">
        <v>0</v>
      </c>
      <c r="O13" s="62">
        <v>0</v>
      </c>
      <c r="P13" s="62">
        <v>0</v>
      </c>
      <c r="Q13" s="62">
        <v>0</v>
      </c>
      <c r="R13" s="62">
        <v>0</v>
      </c>
      <c r="S13" s="62">
        <v>0</v>
      </c>
      <c r="T13" s="62">
        <v>0</v>
      </c>
      <c r="U13" s="62">
        <v>0</v>
      </c>
      <c r="V13" s="62">
        <v>0</v>
      </c>
      <c r="W13" s="62">
        <v>0</v>
      </c>
      <c r="X13" s="62">
        <v>0</v>
      </c>
      <c r="Y13" s="62">
        <v>1</v>
      </c>
      <c r="Z13" s="62">
        <v>0</v>
      </c>
      <c r="AA13" s="62">
        <v>0</v>
      </c>
      <c r="AB13" s="62">
        <v>0</v>
      </c>
      <c r="AC13" s="62">
        <v>0</v>
      </c>
      <c r="AD13" s="62">
        <v>0</v>
      </c>
      <c r="AE13" s="62">
        <v>0</v>
      </c>
      <c r="AF13" t="s">
        <v>165</v>
      </c>
      <c r="AG13" t="s">
        <v>166</v>
      </c>
      <c r="AH13" s="62">
        <v>0</v>
      </c>
    </row>
    <row r="14" spans="1:34" x14ac:dyDescent="0.25">
      <c r="A14" s="3" t="str">
        <f t="shared" si="0"/>
        <v>Climate Zone109/9/2021 (3:58pm-5:00pm)</v>
      </c>
      <c r="B14" t="s">
        <v>55</v>
      </c>
      <c r="C14" t="s">
        <v>141</v>
      </c>
      <c r="D14" t="s">
        <v>163</v>
      </c>
      <c r="E14" s="61">
        <v>57988</v>
      </c>
      <c r="F14" s="61">
        <v>68688</v>
      </c>
      <c r="G14" s="61">
        <v>249649.04839166388</v>
      </c>
      <c r="H14" s="62">
        <v>0</v>
      </c>
      <c r="I14" s="62">
        <v>0</v>
      </c>
      <c r="J14" s="62">
        <v>0</v>
      </c>
      <c r="K14" s="62">
        <v>0</v>
      </c>
      <c r="L14" s="62">
        <v>0</v>
      </c>
      <c r="M14" s="62">
        <v>0</v>
      </c>
      <c r="N14" s="62">
        <v>0</v>
      </c>
      <c r="O14" s="62">
        <v>0</v>
      </c>
      <c r="P14" s="62">
        <v>0</v>
      </c>
      <c r="Q14" s="62">
        <v>0</v>
      </c>
      <c r="R14" s="62">
        <v>0</v>
      </c>
      <c r="S14" s="62">
        <v>0</v>
      </c>
      <c r="T14" s="62">
        <v>0</v>
      </c>
      <c r="U14" s="62">
        <v>0</v>
      </c>
      <c r="V14" s="62">
        <v>0</v>
      </c>
      <c r="W14" s="62">
        <v>2</v>
      </c>
      <c r="X14" s="62">
        <v>1</v>
      </c>
      <c r="Y14" s="62">
        <v>0</v>
      </c>
      <c r="Z14" s="62">
        <v>0</v>
      </c>
      <c r="AA14" s="62">
        <v>0</v>
      </c>
      <c r="AB14" s="62">
        <v>0</v>
      </c>
      <c r="AC14" s="62">
        <v>0</v>
      </c>
      <c r="AD14" s="62">
        <v>0</v>
      </c>
      <c r="AE14" s="62">
        <v>0</v>
      </c>
      <c r="AF14" t="s">
        <v>170</v>
      </c>
      <c r="AG14" t="s">
        <v>165</v>
      </c>
      <c r="AH14" s="62">
        <v>0</v>
      </c>
    </row>
    <row r="15" spans="1:34" x14ac:dyDescent="0.25">
      <c r="A15" s="3" t="str">
        <f t="shared" si="0"/>
        <v>Climate Zone10Average Event Day (5:00pm-6:00pm)</v>
      </c>
      <c r="B15" t="s">
        <v>55</v>
      </c>
      <c r="C15" t="s">
        <v>141</v>
      </c>
      <c r="D15" t="s">
        <v>164</v>
      </c>
      <c r="E15" s="61">
        <v>57950.25</v>
      </c>
      <c r="F15" s="61">
        <v>68651.25</v>
      </c>
      <c r="G15" s="61">
        <v>249526.92004933249</v>
      </c>
      <c r="H15" s="62">
        <v>0</v>
      </c>
      <c r="I15" s="62">
        <v>0</v>
      </c>
      <c r="J15" s="62">
        <v>0</v>
      </c>
      <c r="K15" s="62">
        <v>0</v>
      </c>
      <c r="L15" s="62">
        <v>0</v>
      </c>
      <c r="M15" s="62">
        <v>0</v>
      </c>
      <c r="N15" s="62">
        <v>0</v>
      </c>
      <c r="O15" s="62">
        <v>0</v>
      </c>
      <c r="P15" s="62">
        <v>0</v>
      </c>
      <c r="Q15" s="62">
        <v>0</v>
      </c>
      <c r="R15" s="62">
        <v>0</v>
      </c>
      <c r="S15" s="62">
        <v>0</v>
      </c>
      <c r="T15" s="62">
        <v>0</v>
      </c>
      <c r="U15" s="62">
        <v>0</v>
      </c>
      <c r="V15" s="62">
        <v>0</v>
      </c>
      <c r="W15" s="62">
        <v>0</v>
      </c>
      <c r="X15" s="62">
        <v>0</v>
      </c>
      <c r="Y15" s="62">
        <v>1</v>
      </c>
      <c r="Z15" s="62">
        <v>0</v>
      </c>
      <c r="AA15" s="62">
        <v>0</v>
      </c>
      <c r="AB15" s="62">
        <v>0</v>
      </c>
      <c r="AC15" s="62">
        <v>0</v>
      </c>
      <c r="AD15" s="62">
        <v>0</v>
      </c>
      <c r="AE15" s="62">
        <v>0</v>
      </c>
      <c r="AF15" t="s">
        <v>165</v>
      </c>
      <c r="AG15" t="s">
        <v>166</v>
      </c>
      <c r="AH15" s="62">
        <v>0</v>
      </c>
    </row>
    <row r="16" spans="1:34" x14ac:dyDescent="0.25">
      <c r="A16" s="3" t="str">
        <f t="shared" si="0"/>
        <v>Climate Zone136/17/2021 (5:00pm-6:00pm)</v>
      </c>
      <c r="B16" t="s">
        <v>55</v>
      </c>
      <c r="C16" t="s">
        <v>144</v>
      </c>
      <c r="D16" t="s">
        <v>160</v>
      </c>
      <c r="E16" s="61">
        <v>6790</v>
      </c>
      <c r="F16" s="61">
        <v>7771</v>
      </c>
      <c r="G16" s="61">
        <v>26415.005680210605</v>
      </c>
      <c r="H16" s="62">
        <v>0</v>
      </c>
      <c r="I16" s="62">
        <v>0</v>
      </c>
      <c r="J16" s="62">
        <v>0</v>
      </c>
      <c r="K16" s="62">
        <v>0</v>
      </c>
      <c r="L16" s="62">
        <v>0</v>
      </c>
      <c r="M16" s="62">
        <v>0</v>
      </c>
      <c r="N16" s="62">
        <v>0</v>
      </c>
      <c r="O16" s="62">
        <v>0</v>
      </c>
      <c r="P16" s="62">
        <v>0</v>
      </c>
      <c r="Q16" s="62">
        <v>0</v>
      </c>
      <c r="R16" s="62">
        <v>0</v>
      </c>
      <c r="S16" s="62">
        <v>0</v>
      </c>
      <c r="T16" s="62">
        <v>0</v>
      </c>
      <c r="U16" s="62">
        <v>0</v>
      </c>
      <c r="V16" s="62">
        <v>0</v>
      </c>
      <c r="W16" s="62">
        <v>0</v>
      </c>
      <c r="X16" s="62">
        <v>0</v>
      </c>
      <c r="Y16" s="62">
        <v>1</v>
      </c>
      <c r="Z16" s="62">
        <v>0</v>
      </c>
      <c r="AA16" s="62">
        <v>0</v>
      </c>
      <c r="AB16" s="62">
        <v>0</v>
      </c>
      <c r="AC16" s="62">
        <v>0</v>
      </c>
      <c r="AD16" s="62">
        <v>0</v>
      </c>
      <c r="AE16" s="62">
        <v>0</v>
      </c>
      <c r="AF16" t="s">
        <v>165</v>
      </c>
      <c r="AG16" t="s">
        <v>166</v>
      </c>
      <c r="AH16" s="62">
        <v>0</v>
      </c>
    </row>
    <row r="17" spans="1:34" x14ac:dyDescent="0.25">
      <c r="A17" s="3" t="str">
        <f t="shared" si="0"/>
        <v>Climate Zone137/9/2021 (5:50pm-8:55pm)</v>
      </c>
      <c r="B17" t="s">
        <v>55</v>
      </c>
      <c r="C17" t="s">
        <v>144</v>
      </c>
      <c r="D17" t="s">
        <v>161</v>
      </c>
      <c r="E17" s="61">
        <v>6729</v>
      </c>
      <c r="F17" s="61">
        <v>7704</v>
      </c>
      <c r="G17" s="61">
        <v>26178.829235800913</v>
      </c>
      <c r="H17" s="62">
        <v>0</v>
      </c>
      <c r="I17" s="62">
        <v>0</v>
      </c>
      <c r="J17" s="62">
        <v>0</v>
      </c>
      <c r="K17" s="62">
        <v>0</v>
      </c>
      <c r="L17" s="62">
        <v>0</v>
      </c>
      <c r="M17" s="62">
        <v>0</v>
      </c>
      <c r="N17" s="62">
        <v>0</v>
      </c>
      <c r="O17" s="62">
        <v>0</v>
      </c>
      <c r="P17" s="62">
        <v>0</v>
      </c>
      <c r="Q17" s="62">
        <v>0</v>
      </c>
      <c r="R17" s="62">
        <v>0</v>
      </c>
      <c r="S17" s="62">
        <v>0</v>
      </c>
      <c r="T17" s="62">
        <v>0</v>
      </c>
      <c r="U17" s="62">
        <v>0</v>
      </c>
      <c r="V17" s="62">
        <v>0</v>
      </c>
      <c r="W17" s="62">
        <v>0</v>
      </c>
      <c r="X17" s="62">
        <v>0</v>
      </c>
      <c r="Y17" s="62">
        <v>2</v>
      </c>
      <c r="Z17" s="62">
        <v>1</v>
      </c>
      <c r="AA17" s="62">
        <v>1</v>
      </c>
      <c r="AB17" s="62">
        <v>2</v>
      </c>
      <c r="AC17" s="62">
        <v>0</v>
      </c>
      <c r="AD17" s="62">
        <v>0</v>
      </c>
      <c r="AE17" s="62">
        <v>0</v>
      </c>
      <c r="AF17" t="s">
        <v>168</v>
      </c>
      <c r="AG17" t="s">
        <v>169</v>
      </c>
      <c r="AH17" s="62">
        <v>0</v>
      </c>
    </row>
    <row r="18" spans="1:34" x14ac:dyDescent="0.25">
      <c r="A18" s="3" t="str">
        <f t="shared" si="0"/>
        <v>Climate Zone138/27/2021 (5:00pm-6:00pm)</v>
      </c>
      <c r="B18" t="s">
        <v>55</v>
      </c>
      <c r="C18" t="s">
        <v>144</v>
      </c>
      <c r="D18" t="s">
        <v>162</v>
      </c>
      <c r="E18" s="61">
        <v>6725</v>
      </c>
      <c r="F18" s="61">
        <v>7703</v>
      </c>
      <c r="G18" s="61">
        <v>26170.273231570009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  <c r="S18" s="62">
        <v>0</v>
      </c>
      <c r="T18" s="62">
        <v>0</v>
      </c>
      <c r="U18" s="62">
        <v>0</v>
      </c>
      <c r="V18" s="62">
        <v>0</v>
      </c>
      <c r="W18" s="62">
        <v>0</v>
      </c>
      <c r="X18" s="62">
        <v>0</v>
      </c>
      <c r="Y18" s="62">
        <v>1</v>
      </c>
      <c r="Z18" s="62">
        <v>0</v>
      </c>
      <c r="AA18" s="62">
        <v>0</v>
      </c>
      <c r="AB18" s="62">
        <v>0</v>
      </c>
      <c r="AC18" s="62">
        <v>0</v>
      </c>
      <c r="AD18" s="62">
        <v>0</v>
      </c>
      <c r="AE18" s="62">
        <v>0</v>
      </c>
      <c r="AF18" t="s">
        <v>165</v>
      </c>
      <c r="AG18" t="s">
        <v>166</v>
      </c>
      <c r="AH18" s="62">
        <v>0</v>
      </c>
    </row>
    <row r="19" spans="1:34" x14ac:dyDescent="0.25">
      <c r="A19" s="3" t="str">
        <f t="shared" si="0"/>
        <v>Climate Zone139/9/2021 (3:58pm-5:00pm)</v>
      </c>
      <c r="B19" t="s">
        <v>55</v>
      </c>
      <c r="C19" t="s">
        <v>144</v>
      </c>
      <c r="D19" t="s">
        <v>163</v>
      </c>
      <c r="E19" s="61">
        <v>6737</v>
      </c>
      <c r="F19" s="61">
        <v>7717</v>
      </c>
      <c r="G19" s="61">
        <v>26216.70479250943</v>
      </c>
      <c r="H19" s="62">
        <v>0</v>
      </c>
      <c r="I19" s="62">
        <v>0</v>
      </c>
      <c r="J19" s="62">
        <v>0</v>
      </c>
      <c r="K19" s="62">
        <v>0</v>
      </c>
      <c r="L19" s="62">
        <v>0</v>
      </c>
      <c r="M19" s="62">
        <v>0</v>
      </c>
      <c r="N19" s="62">
        <v>0</v>
      </c>
      <c r="O19" s="62">
        <v>0</v>
      </c>
      <c r="P19" s="62">
        <v>0</v>
      </c>
      <c r="Q19" s="62">
        <v>0</v>
      </c>
      <c r="R19" s="62">
        <v>0</v>
      </c>
      <c r="S19" s="62">
        <v>0</v>
      </c>
      <c r="T19" s="62">
        <v>0</v>
      </c>
      <c r="U19" s="62">
        <v>0</v>
      </c>
      <c r="V19" s="62">
        <v>0</v>
      </c>
      <c r="W19" s="62">
        <v>2</v>
      </c>
      <c r="X19" s="62">
        <v>1</v>
      </c>
      <c r="Y19" s="62">
        <v>0</v>
      </c>
      <c r="Z19" s="62">
        <v>0</v>
      </c>
      <c r="AA19" s="62">
        <v>0</v>
      </c>
      <c r="AB19" s="62">
        <v>0</v>
      </c>
      <c r="AC19" s="62">
        <v>0</v>
      </c>
      <c r="AD19" s="62">
        <v>0</v>
      </c>
      <c r="AE19" s="62">
        <v>0</v>
      </c>
      <c r="AF19" t="s">
        <v>170</v>
      </c>
      <c r="AG19" t="s">
        <v>165</v>
      </c>
      <c r="AH19" s="62">
        <v>0</v>
      </c>
    </row>
    <row r="20" spans="1:34" x14ac:dyDescent="0.25">
      <c r="A20" s="3" t="str">
        <f t="shared" si="0"/>
        <v>Climate Zone13Average Event Day (5:00pm-6:00pm)</v>
      </c>
      <c r="B20" t="s">
        <v>55</v>
      </c>
      <c r="C20" t="s">
        <v>144</v>
      </c>
      <c r="D20" t="s">
        <v>164</v>
      </c>
      <c r="E20" s="61">
        <v>6745.25</v>
      </c>
      <c r="F20" s="61">
        <v>7723.75</v>
      </c>
      <c r="G20" s="61">
        <v>26245.203235022738</v>
      </c>
      <c r="H20" s="62">
        <v>0</v>
      </c>
      <c r="I20" s="62">
        <v>0</v>
      </c>
      <c r="J20" s="62">
        <v>0</v>
      </c>
      <c r="K20" s="62">
        <v>0</v>
      </c>
      <c r="L20" s="62">
        <v>0</v>
      </c>
      <c r="M20" s="62">
        <v>0</v>
      </c>
      <c r="N20" s="62">
        <v>0</v>
      </c>
      <c r="O20" s="62">
        <v>0</v>
      </c>
      <c r="P20" s="62">
        <v>0</v>
      </c>
      <c r="Q20" s="62">
        <v>0</v>
      </c>
      <c r="R20" s="62">
        <v>0</v>
      </c>
      <c r="S20" s="62">
        <v>0</v>
      </c>
      <c r="T20" s="62">
        <v>0</v>
      </c>
      <c r="U20" s="62">
        <v>0</v>
      </c>
      <c r="V20" s="62">
        <v>0</v>
      </c>
      <c r="W20" s="62">
        <v>0</v>
      </c>
      <c r="X20" s="62">
        <v>0</v>
      </c>
      <c r="Y20" s="62">
        <v>1</v>
      </c>
      <c r="Z20" s="62">
        <v>0</v>
      </c>
      <c r="AA20" s="62">
        <v>0</v>
      </c>
      <c r="AB20" s="62">
        <v>0</v>
      </c>
      <c r="AC20" s="62">
        <v>0</v>
      </c>
      <c r="AD20" s="62">
        <v>0</v>
      </c>
      <c r="AE20" s="62">
        <v>0</v>
      </c>
      <c r="AF20" t="s">
        <v>165</v>
      </c>
      <c r="AG20" t="s">
        <v>166</v>
      </c>
      <c r="AH20" s="62">
        <v>0</v>
      </c>
    </row>
    <row r="21" spans="1:34" x14ac:dyDescent="0.25">
      <c r="A21" s="3" t="str">
        <f t="shared" si="0"/>
        <v>Climate Zone146/17/2021 (5:00pm-6:00pm)</v>
      </c>
      <c r="B21" t="s">
        <v>55</v>
      </c>
      <c r="C21" t="s">
        <v>145</v>
      </c>
      <c r="D21" t="s">
        <v>160</v>
      </c>
      <c r="E21" s="61">
        <v>18410</v>
      </c>
      <c r="F21" s="61">
        <v>21242</v>
      </c>
      <c r="G21" s="61">
        <v>76483.090675175001</v>
      </c>
      <c r="H21" s="62">
        <v>0</v>
      </c>
      <c r="I21" s="62">
        <v>0</v>
      </c>
      <c r="J21" s="62">
        <v>0</v>
      </c>
      <c r="K21" s="62">
        <v>0</v>
      </c>
      <c r="L21" s="62">
        <v>0</v>
      </c>
      <c r="M21" s="62">
        <v>0</v>
      </c>
      <c r="N21" s="62">
        <v>0</v>
      </c>
      <c r="O21" s="62">
        <v>0</v>
      </c>
      <c r="P21" s="62">
        <v>0</v>
      </c>
      <c r="Q21" s="62">
        <v>0</v>
      </c>
      <c r="R21" s="62">
        <v>0</v>
      </c>
      <c r="S21" s="62">
        <v>0</v>
      </c>
      <c r="T21" s="62">
        <v>0</v>
      </c>
      <c r="U21" s="62">
        <v>0</v>
      </c>
      <c r="V21" s="62">
        <v>0</v>
      </c>
      <c r="W21" s="62">
        <v>0</v>
      </c>
      <c r="X21" s="62">
        <v>0</v>
      </c>
      <c r="Y21" s="62">
        <v>1</v>
      </c>
      <c r="Z21" s="62">
        <v>0</v>
      </c>
      <c r="AA21" s="62">
        <v>0</v>
      </c>
      <c r="AB21" s="62">
        <v>0</v>
      </c>
      <c r="AC21" s="62">
        <v>0</v>
      </c>
      <c r="AD21" s="62">
        <v>0</v>
      </c>
      <c r="AE21" s="62">
        <v>0</v>
      </c>
      <c r="AF21" t="s">
        <v>165</v>
      </c>
      <c r="AG21" t="s">
        <v>166</v>
      </c>
      <c r="AH21" s="62">
        <v>0</v>
      </c>
    </row>
    <row r="22" spans="1:34" x14ac:dyDescent="0.25">
      <c r="A22" s="3" t="str">
        <f t="shared" si="0"/>
        <v>Climate Zone147/9/2021 (5:50pm-8:55pm)</v>
      </c>
      <c r="B22" t="s">
        <v>55</v>
      </c>
      <c r="C22" t="s">
        <v>145</v>
      </c>
      <c r="D22" t="s">
        <v>161</v>
      </c>
      <c r="E22" s="61">
        <v>19078</v>
      </c>
      <c r="F22" s="61">
        <v>21949</v>
      </c>
      <c r="G22" s="61">
        <v>79097.228340693313</v>
      </c>
      <c r="H22" s="62">
        <v>0</v>
      </c>
      <c r="I22" s="62">
        <v>0</v>
      </c>
      <c r="J22" s="62">
        <v>0</v>
      </c>
      <c r="K22" s="62">
        <v>0</v>
      </c>
      <c r="L22" s="62">
        <v>0</v>
      </c>
      <c r="M22" s="62">
        <v>0</v>
      </c>
      <c r="N22" s="62">
        <v>0</v>
      </c>
      <c r="O22" s="62">
        <v>0</v>
      </c>
      <c r="P22" s="62">
        <v>0</v>
      </c>
      <c r="Q22" s="62">
        <v>0</v>
      </c>
      <c r="R22" s="62">
        <v>0</v>
      </c>
      <c r="S22" s="62">
        <v>0</v>
      </c>
      <c r="T22" s="62">
        <v>0</v>
      </c>
      <c r="U22" s="62">
        <v>0</v>
      </c>
      <c r="V22" s="62">
        <v>0</v>
      </c>
      <c r="W22" s="62">
        <v>0</v>
      </c>
      <c r="X22" s="62">
        <v>0</v>
      </c>
      <c r="Y22" s="62">
        <v>2</v>
      </c>
      <c r="Z22" s="62">
        <v>1</v>
      </c>
      <c r="AA22" s="62">
        <v>1</v>
      </c>
      <c r="AB22" s="62">
        <v>2</v>
      </c>
      <c r="AC22" s="62">
        <v>0</v>
      </c>
      <c r="AD22" s="62">
        <v>0</v>
      </c>
      <c r="AE22" s="62">
        <v>0</v>
      </c>
      <c r="AF22" t="s">
        <v>168</v>
      </c>
      <c r="AG22" t="s">
        <v>169</v>
      </c>
      <c r="AH22" s="62">
        <v>0</v>
      </c>
    </row>
    <row r="23" spans="1:34" x14ac:dyDescent="0.25">
      <c r="A23" s="3" t="str">
        <f t="shared" si="0"/>
        <v>Climate Zone148/27/2021 (5:00pm-6:00pm)</v>
      </c>
      <c r="B23" t="s">
        <v>55</v>
      </c>
      <c r="C23" t="s">
        <v>145</v>
      </c>
      <c r="D23" t="s">
        <v>162</v>
      </c>
      <c r="E23" s="61">
        <v>19025</v>
      </c>
      <c r="F23" s="61">
        <v>21896</v>
      </c>
      <c r="G23" s="61">
        <v>78909.46798712411</v>
      </c>
      <c r="H23" s="62">
        <v>0</v>
      </c>
      <c r="I23" s="62">
        <v>0</v>
      </c>
      <c r="J23" s="62">
        <v>0</v>
      </c>
      <c r="K23" s="62">
        <v>0</v>
      </c>
      <c r="L23" s="62">
        <v>0</v>
      </c>
      <c r="M23" s="62">
        <v>0</v>
      </c>
      <c r="N23" s="62">
        <v>0</v>
      </c>
      <c r="O23" s="62">
        <v>0</v>
      </c>
      <c r="P23" s="62">
        <v>0</v>
      </c>
      <c r="Q23" s="62">
        <v>0</v>
      </c>
      <c r="R23" s="62">
        <v>0</v>
      </c>
      <c r="S23" s="62">
        <v>0</v>
      </c>
      <c r="T23" s="62">
        <v>0</v>
      </c>
      <c r="U23" s="62">
        <v>0</v>
      </c>
      <c r="V23" s="62">
        <v>0</v>
      </c>
      <c r="W23" s="62">
        <v>0</v>
      </c>
      <c r="X23" s="62">
        <v>0</v>
      </c>
      <c r="Y23" s="62">
        <v>1</v>
      </c>
      <c r="Z23" s="62">
        <v>0</v>
      </c>
      <c r="AA23" s="62">
        <v>0</v>
      </c>
      <c r="AB23" s="62">
        <v>0</v>
      </c>
      <c r="AC23" s="62">
        <v>0</v>
      </c>
      <c r="AD23" s="62">
        <v>0</v>
      </c>
      <c r="AE23" s="62">
        <v>0</v>
      </c>
      <c r="AF23" t="s">
        <v>165</v>
      </c>
      <c r="AG23" t="s">
        <v>166</v>
      </c>
      <c r="AH23" s="62">
        <v>0</v>
      </c>
    </row>
    <row r="24" spans="1:34" x14ac:dyDescent="0.25">
      <c r="A24" s="3" t="str">
        <f t="shared" si="0"/>
        <v>Climate Zone149/9/2021 (3:58pm-5:00pm)</v>
      </c>
      <c r="B24" t="s">
        <v>55</v>
      </c>
      <c r="C24" t="s">
        <v>145</v>
      </c>
      <c r="D24" t="s">
        <v>163</v>
      </c>
      <c r="E24" s="61">
        <v>19065</v>
      </c>
      <c r="F24" s="61">
        <v>21940</v>
      </c>
      <c r="G24" s="61">
        <v>79070.338562533609</v>
      </c>
      <c r="H24" s="62">
        <v>0</v>
      </c>
      <c r="I24" s="62">
        <v>0</v>
      </c>
      <c r="J24" s="62">
        <v>0</v>
      </c>
      <c r="K24" s="62">
        <v>0</v>
      </c>
      <c r="L24" s="62">
        <v>0</v>
      </c>
      <c r="M24" s="62">
        <v>0</v>
      </c>
      <c r="N24" s="62">
        <v>0</v>
      </c>
      <c r="O24" s="62">
        <v>0</v>
      </c>
      <c r="P24" s="62">
        <v>0</v>
      </c>
      <c r="Q24" s="62">
        <v>0</v>
      </c>
      <c r="R24" s="62">
        <v>0</v>
      </c>
      <c r="S24" s="62">
        <v>0</v>
      </c>
      <c r="T24" s="62">
        <v>0</v>
      </c>
      <c r="U24" s="62">
        <v>0</v>
      </c>
      <c r="V24" s="62">
        <v>0</v>
      </c>
      <c r="W24" s="62">
        <v>2</v>
      </c>
      <c r="X24" s="62">
        <v>1</v>
      </c>
      <c r="Y24" s="62">
        <v>0</v>
      </c>
      <c r="Z24" s="62">
        <v>0</v>
      </c>
      <c r="AA24" s="62">
        <v>0</v>
      </c>
      <c r="AB24" s="62">
        <v>0</v>
      </c>
      <c r="AC24" s="62">
        <v>0</v>
      </c>
      <c r="AD24" s="62">
        <v>0</v>
      </c>
      <c r="AE24" s="62">
        <v>0</v>
      </c>
      <c r="AF24" t="s">
        <v>170</v>
      </c>
      <c r="AG24" t="s">
        <v>165</v>
      </c>
      <c r="AH24" s="62">
        <v>0</v>
      </c>
    </row>
    <row r="25" spans="1:34" x14ac:dyDescent="0.25">
      <c r="A25" s="3" t="str">
        <f t="shared" si="0"/>
        <v>Climate Zone14Average Event Day (5:00pm-6:00pm)</v>
      </c>
      <c r="B25" t="s">
        <v>55</v>
      </c>
      <c r="C25" t="s">
        <v>145</v>
      </c>
      <c r="D25" t="s">
        <v>164</v>
      </c>
      <c r="E25" s="61">
        <v>18894.5</v>
      </c>
      <c r="F25" s="61">
        <v>21756.75</v>
      </c>
      <c r="G25" s="61">
        <v>78390.031391381504</v>
      </c>
      <c r="H25" s="62">
        <v>0</v>
      </c>
      <c r="I25" s="62">
        <v>0</v>
      </c>
      <c r="J25" s="62">
        <v>0</v>
      </c>
      <c r="K25" s="62">
        <v>0</v>
      </c>
      <c r="L25" s="62">
        <v>0</v>
      </c>
      <c r="M25" s="62">
        <v>0</v>
      </c>
      <c r="N25" s="62">
        <v>0</v>
      </c>
      <c r="O25" s="62">
        <v>0</v>
      </c>
      <c r="P25" s="62">
        <v>0</v>
      </c>
      <c r="Q25" s="62">
        <v>0</v>
      </c>
      <c r="R25" s="62">
        <v>0</v>
      </c>
      <c r="S25" s="62">
        <v>0</v>
      </c>
      <c r="T25" s="62">
        <v>0</v>
      </c>
      <c r="U25" s="62">
        <v>0</v>
      </c>
      <c r="V25" s="62">
        <v>0</v>
      </c>
      <c r="W25" s="62">
        <v>0</v>
      </c>
      <c r="X25" s="62">
        <v>0</v>
      </c>
      <c r="Y25" s="62">
        <v>1</v>
      </c>
      <c r="Z25" s="62">
        <v>0</v>
      </c>
      <c r="AA25" s="62">
        <v>0</v>
      </c>
      <c r="AB25" s="62">
        <v>0</v>
      </c>
      <c r="AC25" s="62">
        <v>0</v>
      </c>
      <c r="AD25" s="62">
        <v>0</v>
      </c>
      <c r="AE25" s="62">
        <v>0</v>
      </c>
      <c r="AF25" t="s">
        <v>165</v>
      </c>
      <c r="AG25" t="s">
        <v>166</v>
      </c>
      <c r="AH25" s="62">
        <v>0</v>
      </c>
    </row>
    <row r="26" spans="1:34" x14ac:dyDescent="0.25">
      <c r="A26" s="3" t="str">
        <f t="shared" si="0"/>
        <v>Climate Zone1510/14/2020 (6:00pm-7:00pm)</v>
      </c>
      <c r="B26" t="s">
        <v>55</v>
      </c>
      <c r="C26" t="s">
        <v>146</v>
      </c>
      <c r="D26" t="s">
        <v>158</v>
      </c>
      <c r="E26" s="63" t="s">
        <v>206</v>
      </c>
      <c r="F26" s="63" t="s">
        <v>206</v>
      </c>
      <c r="G26" s="63" t="s">
        <v>206</v>
      </c>
      <c r="H26" s="62">
        <v>0</v>
      </c>
      <c r="I26" s="62">
        <v>0</v>
      </c>
      <c r="J26" s="62">
        <v>0</v>
      </c>
      <c r="K26" s="62">
        <v>0</v>
      </c>
      <c r="L26" s="62">
        <v>0</v>
      </c>
      <c r="M26" s="62">
        <v>0</v>
      </c>
      <c r="N26" s="62">
        <v>0</v>
      </c>
      <c r="O26" s="62">
        <v>0</v>
      </c>
      <c r="P26" s="62">
        <v>0</v>
      </c>
      <c r="Q26" s="62">
        <v>0</v>
      </c>
      <c r="R26" s="62">
        <v>0</v>
      </c>
      <c r="S26" s="62">
        <v>0</v>
      </c>
      <c r="T26" s="62">
        <v>0</v>
      </c>
      <c r="U26" s="62">
        <v>0</v>
      </c>
      <c r="V26" s="62">
        <v>0</v>
      </c>
      <c r="W26" s="62">
        <v>0</v>
      </c>
      <c r="X26" s="62">
        <v>0</v>
      </c>
      <c r="Y26" s="62">
        <v>0</v>
      </c>
      <c r="Z26" s="62">
        <v>1</v>
      </c>
      <c r="AA26" s="62">
        <v>0</v>
      </c>
      <c r="AB26" s="62">
        <v>0</v>
      </c>
      <c r="AC26" s="62">
        <v>0</v>
      </c>
      <c r="AD26" s="62">
        <v>0</v>
      </c>
      <c r="AE26" s="62">
        <v>0</v>
      </c>
      <c r="AF26" t="s">
        <v>166</v>
      </c>
      <c r="AG26" t="s">
        <v>167</v>
      </c>
      <c r="AH26" s="62">
        <v>2</v>
      </c>
    </row>
    <row r="27" spans="1:34" x14ac:dyDescent="0.25">
      <c r="A27" s="3" t="str">
        <f t="shared" si="0"/>
        <v>Climate Zone1510/15/2020 (6:00pm-7:00pm)</v>
      </c>
      <c r="B27" t="s">
        <v>55</v>
      </c>
      <c r="C27" t="s">
        <v>146</v>
      </c>
      <c r="D27" t="s">
        <v>159</v>
      </c>
      <c r="E27" s="63" t="s">
        <v>206</v>
      </c>
      <c r="F27" s="63" t="s">
        <v>206</v>
      </c>
      <c r="G27" s="63" t="s">
        <v>206</v>
      </c>
      <c r="H27" s="62">
        <v>0</v>
      </c>
      <c r="I27" s="62">
        <v>0</v>
      </c>
      <c r="J27" s="62">
        <v>0</v>
      </c>
      <c r="K27" s="62">
        <v>0</v>
      </c>
      <c r="L27" s="62">
        <v>0</v>
      </c>
      <c r="M27" s="62">
        <v>0</v>
      </c>
      <c r="N27" s="62">
        <v>0</v>
      </c>
      <c r="O27" s="62">
        <v>0</v>
      </c>
      <c r="P27" s="62">
        <v>0</v>
      </c>
      <c r="Q27" s="62">
        <v>0</v>
      </c>
      <c r="R27" s="62">
        <v>0</v>
      </c>
      <c r="S27" s="62">
        <v>0</v>
      </c>
      <c r="T27" s="62">
        <v>0</v>
      </c>
      <c r="U27" s="62">
        <v>0</v>
      </c>
      <c r="V27" s="62">
        <v>0</v>
      </c>
      <c r="W27" s="62">
        <v>0</v>
      </c>
      <c r="X27" s="62">
        <v>0</v>
      </c>
      <c r="Y27" s="62">
        <v>0</v>
      </c>
      <c r="Z27" s="62">
        <v>1</v>
      </c>
      <c r="AA27" s="62">
        <v>0</v>
      </c>
      <c r="AB27" s="62">
        <v>0</v>
      </c>
      <c r="AC27" s="62">
        <v>0</v>
      </c>
      <c r="AD27" s="62">
        <v>0</v>
      </c>
      <c r="AE27" s="62">
        <v>0</v>
      </c>
      <c r="AF27" t="s">
        <v>166</v>
      </c>
      <c r="AG27" t="s">
        <v>167</v>
      </c>
      <c r="AH27" s="62">
        <v>2</v>
      </c>
    </row>
    <row r="28" spans="1:34" x14ac:dyDescent="0.25">
      <c r="A28" s="3" t="str">
        <f t="shared" si="0"/>
        <v>Climate Zone156/17/2021 (5:00pm-6:00pm)</v>
      </c>
      <c r="B28" t="s">
        <v>55</v>
      </c>
      <c r="C28" t="s">
        <v>146</v>
      </c>
      <c r="D28" t="s">
        <v>160</v>
      </c>
      <c r="E28" s="61">
        <v>63</v>
      </c>
      <c r="F28" s="61">
        <v>74</v>
      </c>
      <c r="G28" s="61">
        <v>259.00691026758011</v>
      </c>
      <c r="H28" s="62">
        <v>0</v>
      </c>
      <c r="I28" s="62">
        <v>0</v>
      </c>
      <c r="J28" s="62">
        <v>0</v>
      </c>
      <c r="K28" s="62">
        <v>0</v>
      </c>
      <c r="L28" s="62">
        <v>0</v>
      </c>
      <c r="M28" s="62">
        <v>0</v>
      </c>
      <c r="N28" s="62">
        <v>0</v>
      </c>
      <c r="O28" s="62">
        <v>0</v>
      </c>
      <c r="P28" s="62">
        <v>0</v>
      </c>
      <c r="Q28" s="62">
        <v>0</v>
      </c>
      <c r="R28" s="62">
        <v>0</v>
      </c>
      <c r="S28" s="62">
        <v>0</v>
      </c>
      <c r="T28" s="62">
        <v>0</v>
      </c>
      <c r="U28" s="62">
        <v>0</v>
      </c>
      <c r="V28" s="62">
        <v>0</v>
      </c>
      <c r="W28" s="62">
        <v>0</v>
      </c>
      <c r="X28" s="62">
        <v>0</v>
      </c>
      <c r="Y28" s="62">
        <v>1</v>
      </c>
      <c r="Z28" s="62">
        <v>0</v>
      </c>
      <c r="AA28" s="62">
        <v>0</v>
      </c>
      <c r="AB28" s="62">
        <v>0</v>
      </c>
      <c r="AC28" s="62">
        <v>0</v>
      </c>
      <c r="AD28" s="62">
        <v>0</v>
      </c>
      <c r="AE28" s="62">
        <v>0</v>
      </c>
      <c r="AF28" t="s">
        <v>165</v>
      </c>
      <c r="AG28" t="s">
        <v>166</v>
      </c>
      <c r="AH28" s="62">
        <v>0</v>
      </c>
    </row>
    <row r="29" spans="1:34" x14ac:dyDescent="0.25">
      <c r="A29" s="3" t="str">
        <f t="shared" si="0"/>
        <v>Climate Zone157/9/2021 (5:50pm-8:55pm)</v>
      </c>
      <c r="B29" t="s">
        <v>55</v>
      </c>
      <c r="C29" t="s">
        <v>146</v>
      </c>
      <c r="D29" t="s">
        <v>161</v>
      </c>
      <c r="E29" s="61">
        <v>7622</v>
      </c>
      <c r="F29" s="61">
        <v>10366</v>
      </c>
      <c r="G29" s="61">
        <v>38201.113695080552</v>
      </c>
      <c r="H29" s="62">
        <v>0</v>
      </c>
      <c r="I29" s="62">
        <v>0</v>
      </c>
      <c r="J29" s="62">
        <v>0</v>
      </c>
      <c r="K29" s="62">
        <v>0</v>
      </c>
      <c r="L29" s="62">
        <v>0</v>
      </c>
      <c r="M29" s="62">
        <v>0</v>
      </c>
      <c r="N29" s="62">
        <v>0</v>
      </c>
      <c r="O29" s="62">
        <v>0</v>
      </c>
      <c r="P29" s="62">
        <v>0</v>
      </c>
      <c r="Q29" s="62">
        <v>0</v>
      </c>
      <c r="R29" s="62">
        <v>0</v>
      </c>
      <c r="S29" s="62">
        <v>0</v>
      </c>
      <c r="T29" s="62">
        <v>0</v>
      </c>
      <c r="U29" s="62">
        <v>0</v>
      </c>
      <c r="V29" s="62">
        <v>0</v>
      </c>
      <c r="W29" s="62">
        <v>0</v>
      </c>
      <c r="X29" s="62">
        <v>0</v>
      </c>
      <c r="Y29" s="62">
        <v>2</v>
      </c>
      <c r="Z29" s="62">
        <v>1</v>
      </c>
      <c r="AA29" s="62">
        <v>1</v>
      </c>
      <c r="AB29" s="62">
        <v>2</v>
      </c>
      <c r="AC29" s="62">
        <v>0</v>
      </c>
      <c r="AD29" s="62">
        <v>0</v>
      </c>
      <c r="AE29" s="62">
        <v>0</v>
      </c>
      <c r="AF29" t="s">
        <v>168</v>
      </c>
      <c r="AG29" t="s">
        <v>169</v>
      </c>
      <c r="AH29" s="62">
        <v>0</v>
      </c>
    </row>
    <row r="30" spans="1:34" x14ac:dyDescent="0.25">
      <c r="A30" s="3" t="str">
        <f t="shared" si="0"/>
        <v>Climate Zone158/27/2021 (5:00pm-6:00pm)</v>
      </c>
      <c r="B30" t="s">
        <v>55</v>
      </c>
      <c r="C30" t="s">
        <v>146</v>
      </c>
      <c r="D30" t="s">
        <v>162</v>
      </c>
      <c r="E30" s="61">
        <v>7582</v>
      </c>
      <c r="F30" s="61">
        <v>10316</v>
      </c>
      <c r="G30" s="61">
        <v>38048.678641688653</v>
      </c>
      <c r="H30" s="62">
        <v>0</v>
      </c>
      <c r="I30" s="62">
        <v>0</v>
      </c>
      <c r="J30" s="62">
        <v>0</v>
      </c>
      <c r="K30" s="62">
        <v>0</v>
      </c>
      <c r="L30" s="62">
        <v>0</v>
      </c>
      <c r="M30" s="62">
        <v>0</v>
      </c>
      <c r="N30" s="62">
        <v>0</v>
      </c>
      <c r="O30" s="62">
        <v>0</v>
      </c>
      <c r="P30" s="62">
        <v>0</v>
      </c>
      <c r="Q30" s="62">
        <v>0</v>
      </c>
      <c r="R30" s="62">
        <v>0</v>
      </c>
      <c r="S30" s="62">
        <v>0</v>
      </c>
      <c r="T30" s="62">
        <v>0</v>
      </c>
      <c r="U30" s="62">
        <v>0</v>
      </c>
      <c r="V30" s="62">
        <v>0</v>
      </c>
      <c r="W30" s="62">
        <v>0</v>
      </c>
      <c r="X30" s="62">
        <v>0</v>
      </c>
      <c r="Y30" s="62">
        <v>1</v>
      </c>
      <c r="Z30" s="62">
        <v>0</v>
      </c>
      <c r="AA30" s="62">
        <v>0</v>
      </c>
      <c r="AB30" s="62">
        <v>0</v>
      </c>
      <c r="AC30" s="62">
        <v>0</v>
      </c>
      <c r="AD30" s="62">
        <v>0</v>
      </c>
      <c r="AE30" s="62">
        <v>0</v>
      </c>
      <c r="AF30" t="s">
        <v>165</v>
      </c>
      <c r="AG30" t="s">
        <v>166</v>
      </c>
      <c r="AH30" s="62">
        <v>0</v>
      </c>
    </row>
    <row r="31" spans="1:34" x14ac:dyDescent="0.25">
      <c r="A31" s="3" t="str">
        <f t="shared" si="0"/>
        <v>Climate Zone159/9/2021 (3:58pm-5:00pm)</v>
      </c>
      <c r="B31" t="s">
        <v>55</v>
      </c>
      <c r="C31" t="s">
        <v>146</v>
      </c>
      <c r="D31" t="s">
        <v>163</v>
      </c>
      <c r="E31" s="61">
        <v>7595</v>
      </c>
      <c r="F31" s="61">
        <v>10336</v>
      </c>
      <c r="G31" s="61">
        <v>38119.823693271392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2">
        <v>0</v>
      </c>
      <c r="Q31" s="62">
        <v>0</v>
      </c>
      <c r="R31" s="62">
        <v>0</v>
      </c>
      <c r="S31" s="62">
        <v>0</v>
      </c>
      <c r="T31" s="62">
        <v>0</v>
      </c>
      <c r="U31" s="62">
        <v>0</v>
      </c>
      <c r="V31" s="62">
        <v>0</v>
      </c>
      <c r="W31" s="62">
        <v>2</v>
      </c>
      <c r="X31" s="62">
        <v>1</v>
      </c>
      <c r="Y31" s="62">
        <v>0</v>
      </c>
      <c r="Z31" s="62">
        <v>0</v>
      </c>
      <c r="AA31" s="62">
        <v>0</v>
      </c>
      <c r="AB31" s="62">
        <v>0</v>
      </c>
      <c r="AC31" s="62">
        <v>0</v>
      </c>
      <c r="AD31" s="62">
        <v>0</v>
      </c>
      <c r="AE31" s="62">
        <v>0</v>
      </c>
      <c r="AF31" t="s">
        <v>170</v>
      </c>
      <c r="AG31" t="s">
        <v>165</v>
      </c>
      <c r="AH31" s="62">
        <v>0</v>
      </c>
    </row>
    <row r="32" spans="1:34" x14ac:dyDescent="0.25">
      <c r="A32" s="3" t="str">
        <f t="shared" si="0"/>
        <v>Climate Zone15Average Event Day (5:00pm-6:00pm)</v>
      </c>
      <c r="B32" t="s">
        <v>55</v>
      </c>
      <c r="C32" t="s">
        <v>146</v>
      </c>
      <c r="D32" t="s">
        <v>164</v>
      </c>
      <c r="E32" s="61">
        <v>5715.5</v>
      </c>
      <c r="F32" s="61">
        <v>7773</v>
      </c>
      <c r="G32" s="61">
        <v>28657.155735077045</v>
      </c>
      <c r="H32" s="62">
        <v>0</v>
      </c>
      <c r="I32" s="62">
        <v>0</v>
      </c>
      <c r="J32" s="62">
        <v>0</v>
      </c>
      <c r="K32" s="62">
        <v>0</v>
      </c>
      <c r="L32" s="62">
        <v>0</v>
      </c>
      <c r="M32" s="62">
        <v>0</v>
      </c>
      <c r="N32" s="62">
        <v>0</v>
      </c>
      <c r="O32" s="62">
        <v>0</v>
      </c>
      <c r="P32" s="62">
        <v>0</v>
      </c>
      <c r="Q32" s="62">
        <v>0</v>
      </c>
      <c r="R32" s="62">
        <v>0</v>
      </c>
      <c r="S32" s="62">
        <v>0</v>
      </c>
      <c r="T32" s="62">
        <v>0</v>
      </c>
      <c r="U32" s="62">
        <v>0</v>
      </c>
      <c r="V32" s="62">
        <v>0</v>
      </c>
      <c r="W32" s="62">
        <v>0</v>
      </c>
      <c r="X32" s="62">
        <v>0</v>
      </c>
      <c r="Y32" s="62">
        <v>1</v>
      </c>
      <c r="Z32" s="62">
        <v>0</v>
      </c>
      <c r="AA32" s="62">
        <v>0</v>
      </c>
      <c r="AB32" s="62">
        <v>0</v>
      </c>
      <c r="AC32" s="62">
        <v>0</v>
      </c>
      <c r="AD32" s="62">
        <v>0</v>
      </c>
      <c r="AE32" s="62">
        <v>0</v>
      </c>
      <c r="AF32" t="s">
        <v>165</v>
      </c>
      <c r="AG32" t="s">
        <v>166</v>
      </c>
      <c r="AH32" s="62">
        <v>0</v>
      </c>
    </row>
    <row r="33" spans="1:34" x14ac:dyDescent="0.25">
      <c r="A33" s="3" t="str">
        <f t="shared" si="0"/>
        <v>Climate Zone166/17/2021 (5:00pm-6:00pm)</v>
      </c>
      <c r="B33" t="s">
        <v>55</v>
      </c>
      <c r="C33" t="s">
        <v>147</v>
      </c>
      <c r="D33" t="s">
        <v>160</v>
      </c>
      <c r="E33" s="61">
        <v>3314</v>
      </c>
      <c r="F33" s="61">
        <v>3713</v>
      </c>
      <c r="G33" s="61">
        <v>13353.659068559906</v>
      </c>
      <c r="H33" s="62">
        <v>0</v>
      </c>
      <c r="I33" s="62">
        <v>0</v>
      </c>
      <c r="J33" s="62">
        <v>0</v>
      </c>
      <c r="K33" s="62">
        <v>0</v>
      </c>
      <c r="L33" s="62">
        <v>0</v>
      </c>
      <c r="M33" s="62">
        <v>0</v>
      </c>
      <c r="N33" s="62">
        <v>0</v>
      </c>
      <c r="O33" s="62">
        <v>0</v>
      </c>
      <c r="P33" s="62">
        <v>0</v>
      </c>
      <c r="Q33" s="62">
        <v>0</v>
      </c>
      <c r="R33" s="62">
        <v>0</v>
      </c>
      <c r="S33" s="62">
        <v>0</v>
      </c>
      <c r="T33" s="62">
        <v>0</v>
      </c>
      <c r="U33" s="62">
        <v>0</v>
      </c>
      <c r="V33" s="62">
        <v>0</v>
      </c>
      <c r="W33" s="62">
        <v>0</v>
      </c>
      <c r="X33" s="62">
        <v>0</v>
      </c>
      <c r="Y33" s="62">
        <v>1</v>
      </c>
      <c r="Z33" s="62">
        <v>0</v>
      </c>
      <c r="AA33" s="62">
        <v>0</v>
      </c>
      <c r="AB33" s="62">
        <v>0</v>
      </c>
      <c r="AC33" s="62">
        <v>0</v>
      </c>
      <c r="AD33" s="62">
        <v>0</v>
      </c>
      <c r="AE33" s="62">
        <v>0</v>
      </c>
      <c r="AF33" t="s">
        <v>165</v>
      </c>
      <c r="AG33" t="s">
        <v>166</v>
      </c>
      <c r="AH33" s="62">
        <v>0</v>
      </c>
    </row>
    <row r="34" spans="1:34" x14ac:dyDescent="0.25">
      <c r="A34" s="3" t="str">
        <f t="shared" si="0"/>
        <v>Climate Zone167/9/2021 (5:50pm-8:55pm)</v>
      </c>
      <c r="B34" t="s">
        <v>55</v>
      </c>
      <c r="C34" t="s">
        <v>147</v>
      </c>
      <c r="D34" t="s">
        <v>161</v>
      </c>
      <c r="E34" s="61">
        <v>3292</v>
      </c>
      <c r="F34" s="61">
        <v>3688</v>
      </c>
      <c r="G34" s="61">
        <v>13264.962240813951</v>
      </c>
      <c r="H34" s="62">
        <v>0</v>
      </c>
      <c r="I34" s="62">
        <v>0</v>
      </c>
      <c r="J34" s="62">
        <v>0</v>
      </c>
      <c r="K34" s="62">
        <v>0</v>
      </c>
      <c r="L34" s="62">
        <v>0</v>
      </c>
      <c r="M34" s="62">
        <v>0</v>
      </c>
      <c r="N34" s="62">
        <v>0</v>
      </c>
      <c r="O34" s="62">
        <v>0</v>
      </c>
      <c r="P34" s="62">
        <v>0</v>
      </c>
      <c r="Q34" s="62">
        <v>0</v>
      </c>
      <c r="R34" s="62">
        <v>0</v>
      </c>
      <c r="S34" s="62">
        <v>0</v>
      </c>
      <c r="T34" s="62">
        <v>0</v>
      </c>
      <c r="U34" s="62">
        <v>0</v>
      </c>
      <c r="V34" s="62">
        <v>0</v>
      </c>
      <c r="W34" s="62">
        <v>0</v>
      </c>
      <c r="X34" s="62">
        <v>0</v>
      </c>
      <c r="Y34" s="62">
        <v>2</v>
      </c>
      <c r="Z34" s="62">
        <v>1</v>
      </c>
      <c r="AA34" s="62">
        <v>1</v>
      </c>
      <c r="AB34" s="62">
        <v>2</v>
      </c>
      <c r="AC34" s="62">
        <v>0</v>
      </c>
      <c r="AD34" s="62">
        <v>0</v>
      </c>
      <c r="AE34" s="62">
        <v>0</v>
      </c>
      <c r="AF34" t="s">
        <v>168</v>
      </c>
      <c r="AG34" t="s">
        <v>169</v>
      </c>
      <c r="AH34" s="62">
        <v>0</v>
      </c>
    </row>
    <row r="35" spans="1:34" x14ac:dyDescent="0.25">
      <c r="A35" s="3" t="str">
        <f t="shared" si="0"/>
        <v>Climate Zone168/27/2021 (5:00pm-6:00pm)</v>
      </c>
      <c r="B35" t="s">
        <v>55</v>
      </c>
      <c r="C35" t="s">
        <v>147</v>
      </c>
      <c r="D35" t="s">
        <v>162</v>
      </c>
      <c r="E35" s="61">
        <v>3294</v>
      </c>
      <c r="F35" s="61">
        <v>3688</v>
      </c>
      <c r="G35" s="61">
        <v>13264.673073126482</v>
      </c>
      <c r="H35" s="62">
        <v>0</v>
      </c>
      <c r="I35" s="62">
        <v>0</v>
      </c>
      <c r="J35" s="62">
        <v>0</v>
      </c>
      <c r="K35" s="62">
        <v>0</v>
      </c>
      <c r="L35" s="62">
        <v>0</v>
      </c>
      <c r="M35" s="62">
        <v>0</v>
      </c>
      <c r="N35" s="62">
        <v>0</v>
      </c>
      <c r="O35" s="62">
        <v>0</v>
      </c>
      <c r="P35" s="62">
        <v>0</v>
      </c>
      <c r="Q35" s="62">
        <v>0</v>
      </c>
      <c r="R35" s="62">
        <v>0</v>
      </c>
      <c r="S35" s="62">
        <v>0</v>
      </c>
      <c r="T35" s="62">
        <v>0</v>
      </c>
      <c r="U35" s="62">
        <v>0</v>
      </c>
      <c r="V35" s="62">
        <v>0</v>
      </c>
      <c r="W35" s="62">
        <v>0</v>
      </c>
      <c r="X35" s="62">
        <v>0</v>
      </c>
      <c r="Y35" s="62">
        <v>1</v>
      </c>
      <c r="Z35" s="62">
        <v>0</v>
      </c>
      <c r="AA35" s="62">
        <v>0</v>
      </c>
      <c r="AB35" s="62">
        <v>0</v>
      </c>
      <c r="AC35" s="62">
        <v>0</v>
      </c>
      <c r="AD35" s="62">
        <v>0</v>
      </c>
      <c r="AE35" s="62">
        <v>0</v>
      </c>
      <c r="AF35" t="s">
        <v>165</v>
      </c>
      <c r="AG35" t="s">
        <v>166</v>
      </c>
      <c r="AH35" s="62">
        <v>0</v>
      </c>
    </row>
    <row r="36" spans="1:34" x14ac:dyDescent="0.25">
      <c r="A36" s="3" t="str">
        <f t="shared" si="0"/>
        <v>Climate Zone169/9/2021 (3:58pm-5:00pm)</v>
      </c>
      <c r="B36" t="s">
        <v>55</v>
      </c>
      <c r="C36" t="s">
        <v>147</v>
      </c>
      <c r="D36" t="s">
        <v>163</v>
      </c>
      <c r="E36" s="61">
        <v>3301</v>
      </c>
      <c r="F36" s="61">
        <v>3696</v>
      </c>
      <c r="G36" s="61">
        <v>13291.872966424675</v>
      </c>
      <c r="H36" s="62">
        <v>0</v>
      </c>
      <c r="I36" s="62">
        <v>0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  <c r="R36" s="62">
        <v>0</v>
      </c>
      <c r="S36" s="62">
        <v>0</v>
      </c>
      <c r="T36" s="62">
        <v>0</v>
      </c>
      <c r="U36" s="62">
        <v>0</v>
      </c>
      <c r="V36" s="62">
        <v>0</v>
      </c>
      <c r="W36" s="62">
        <v>2</v>
      </c>
      <c r="X36" s="62">
        <v>1</v>
      </c>
      <c r="Y36" s="62">
        <v>0</v>
      </c>
      <c r="Z36" s="62">
        <v>0</v>
      </c>
      <c r="AA36" s="62">
        <v>0</v>
      </c>
      <c r="AB36" s="62">
        <v>0</v>
      </c>
      <c r="AC36" s="62">
        <v>0</v>
      </c>
      <c r="AD36" s="62">
        <v>0</v>
      </c>
      <c r="AE36" s="62">
        <v>0</v>
      </c>
      <c r="AF36" t="s">
        <v>170</v>
      </c>
      <c r="AG36" t="s">
        <v>165</v>
      </c>
      <c r="AH36" s="62">
        <v>0</v>
      </c>
    </row>
    <row r="37" spans="1:34" x14ac:dyDescent="0.25">
      <c r="A37" s="3" t="str">
        <f t="shared" si="0"/>
        <v>Climate Zone16Average Event Day (5:00pm-6:00pm)</v>
      </c>
      <c r="B37" t="s">
        <v>55</v>
      </c>
      <c r="C37" t="s">
        <v>147</v>
      </c>
      <c r="D37" t="s">
        <v>164</v>
      </c>
      <c r="E37" s="61">
        <v>3300.25</v>
      </c>
      <c r="F37" s="61">
        <v>3696.25</v>
      </c>
      <c r="G37" s="61">
        <v>13293.791837231252</v>
      </c>
      <c r="H37" s="62">
        <v>0</v>
      </c>
      <c r="I37" s="62">
        <v>0</v>
      </c>
      <c r="J37" s="62">
        <v>0</v>
      </c>
      <c r="K37" s="62">
        <v>0</v>
      </c>
      <c r="L37" s="62">
        <v>0</v>
      </c>
      <c r="M37" s="62">
        <v>0</v>
      </c>
      <c r="N37" s="62">
        <v>0</v>
      </c>
      <c r="O37" s="62">
        <v>0</v>
      </c>
      <c r="P37" s="62">
        <v>0</v>
      </c>
      <c r="Q37" s="62">
        <v>0</v>
      </c>
      <c r="R37" s="62">
        <v>0</v>
      </c>
      <c r="S37" s="62">
        <v>0</v>
      </c>
      <c r="T37" s="62">
        <v>0</v>
      </c>
      <c r="U37" s="62">
        <v>0</v>
      </c>
      <c r="V37" s="62">
        <v>0</v>
      </c>
      <c r="W37" s="62">
        <v>0</v>
      </c>
      <c r="X37" s="62">
        <v>0</v>
      </c>
      <c r="Y37" s="62">
        <v>1</v>
      </c>
      <c r="Z37" s="62">
        <v>0</v>
      </c>
      <c r="AA37" s="62">
        <v>0</v>
      </c>
      <c r="AB37" s="62">
        <v>0</v>
      </c>
      <c r="AC37" s="62">
        <v>0</v>
      </c>
      <c r="AD37" s="62">
        <v>0</v>
      </c>
      <c r="AE37" s="62">
        <v>0</v>
      </c>
      <c r="AF37" t="s">
        <v>165</v>
      </c>
      <c r="AG37" t="s">
        <v>166</v>
      </c>
      <c r="AH37" s="62">
        <v>0</v>
      </c>
    </row>
    <row r="38" spans="1:34" x14ac:dyDescent="0.25">
      <c r="A38" s="3" t="str">
        <f t="shared" si="0"/>
        <v>Climate Zone56/17/2021 (5:00pm-6:00pm)</v>
      </c>
      <c r="B38" t="s">
        <v>55</v>
      </c>
      <c r="C38" t="s">
        <v>136</v>
      </c>
      <c r="D38" t="s">
        <v>160</v>
      </c>
      <c r="E38" s="61">
        <v>40</v>
      </c>
      <c r="F38" s="61">
        <v>46</v>
      </c>
      <c r="G38" s="61">
        <v>167.78687470162794</v>
      </c>
      <c r="H38" s="62">
        <v>0</v>
      </c>
      <c r="I38" s="62">
        <v>0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  <c r="R38" s="62">
        <v>0</v>
      </c>
      <c r="S38" s="62">
        <v>0</v>
      </c>
      <c r="T38" s="62">
        <v>0</v>
      </c>
      <c r="U38" s="62">
        <v>0</v>
      </c>
      <c r="V38" s="62">
        <v>0</v>
      </c>
      <c r="W38" s="62">
        <v>0</v>
      </c>
      <c r="X38" s="62">
        <v>0</v>
      </c>
      <c r="Y38" s="62">
        <v>1</v>
      </c>
      <c r="Z38" s="62">
        <v>0</v>
      </c>
      <c r="AA38" s="62">
        <v>0</v>
      </c>
      <c r="AB38" s="62">
        <v>0</v>
      </c>
      <c r="AC38" s="62">
        <v>0</v>
      </c>
      <c r="AD38" s="62">
        <v>0</v>
      </c>
      <c r="AE38" s="62">
        <v>0</v>
      </c>
      <c r="AF38" t="s">
        <v>165</v>
      </c>
      <c r="AG38" t="s">
        <v>166</v>
      </c>
      <c r="AH38" s="62">
        <v>0</v>
      </c>
    </row>
    <row r="39" spans="1:34" x14ac:dyDescent="0.25">
      <c r="A39" s="3" t="str">
        <f t="shared" si="0"/>
        <v>Climate Zone57/9/2021 (5:50pm-8:55pm)</v>
      </c>
      <c r="B39" t="s">
        <v>55</v>
      </c>
      <c r="C39" t="s">
        <v>136</v>
      </c>
      <c r="D39" t="s">
        <v>161</v>
      </c>
      <c r="E39" s="61">
        <v>39</v>
      </c>
      <c r="F39" s="61">
        <v>45</v>
      </c>
      <c r="G39" s="61">
        <v>163.76744220819867</v>
      </c>
      <c r="H39" s="62">
        <v>0</v>
      </c>
      <c r="I39" s="62">
        <v>0</v>
      </c>
      <c r="J39" s="62">
        <v>0</v>
      </c>
      <c r="K39" s="62">
        <v>0</v>
      </c>
      <c r="L39" s="62">
        <v>0</v>
      </c>
      <c r="M39" s="62">
        <v>0</v>
      </c>
      <c r="N39" s="62">
        <v>0</v>
      </c>
      <c r="O39" s="62">
        <v>0</v>
      </c>
      <c r="P39" s="62">
        <v>0</v>
      </c>
      <c r="Q39" s="62">
        <v>0</v>
      </c>
      <c r="R39" s="62">
        <v>0</v>
      </c>
      <c r="S39" s="62">
        <v>0</v>
      </c>
      <c r="T39" s="62">
        <v>0</v>
      </c>
      <c r="U39" s="62">
        <v>0</v>
      </c>
      <c r="V39" s="62">
        <v>0</v>
      </c>
      <c r="W39" s="62">
        <v>0</v>
      </c>
      <c r="X39" s="62">
        <v>0</v>
      </c>
      <c r="Y39" s="62">
        <v>2</v>
      </c>
      <c r="Z39" s="62">
        <v>1</v>
      </c>
      <c r="AA39" s="62">
        <v>1</v>
      </c>
      <c r="AB39" s="62">
        <v>2</v>
      </c>
      <c r="AC39" s="62">
        <v>0</v>
      </c>
      <c r="AD39" s="62">
        <v>0</v>
      </c>
      <c r="AE39" s="62">
        <v>0</v>
      </c>
      <c r="AF39" t="s">
        <v>168</v>
      </c>
      <c r="AG39" t="s">
        <v>169</v>
      </c>
      <c r="AH39" s="62">
        <v>0</v>
      </c>
    </row>
    <row r="40" spans="1:34" x14ac:dyDescent="0.25">
      <c r="A40" s="3" t="str">
        <f t="shared" si="0"/>
        <v>Climate Zone58/27/2021 (5:00pm-6:00pm)</v>
      </c>
      <c r="B40" t="s">
        <v>55</v>
      </c>
      <c r="C40" t="s">
        <v>136</v>
      </c>
      <c r="D40" t="s">
        <v>162</v>
      </c>
      <c r="E40" s="61">
        <v>39</v>
      </c>
      <c r="F40" s="61">
        <v>45</v>
      </c>
      <c r="G40" s="61">
        <v>162.52136093759989</v>
      </c>
      <c r="H40" s="62">
        <v>0</v>
      </c>
      <c r="I40" s="62">
        <v>0</v>
      </c>
      <c r="J40" s="62">
        <v>0</v>
      </c>
      <c r="K40" s="62">
        <v>0</v>
      </c>
      <c r="L40" s="62">
        <v>0</v>
      </c>
      <c r="M40" s="62">
        <v>0</v>
      </c>
      <c r="N40" s="62">
        <v>0</v>
      </c>
      <c r="O40" s="62">
        <v>0</v>
      </c>
      <c r="P40" s="62">
        <v>0</v>
      </c>
      <c r="Q40" s="62">
        <v>0</v>
      </c>
      <c r="R40" s="62">
        <v>0</v>
      </c>
      <c r="S40" s="62">
        <v>0</v>
      </c>
      <c r="T40" s="62">
        <v>0</v>
      </c>
      <c r="U40" s="62">
        <v>0</v>
      </c>
      <c r="V40" s="62">
        <v>0</v>
      </c>
      <c r="W40" s="62">
        <v>0</v>
      </c>
      <c r="X40" s="62">
        <v>0</v>
      </c>
      <c r="Y40" s="62">
        <v>1</v>
      </c>
      <c r="Z40" s="62">
        <v>0</v>
      </c>
      <c r="AA40" s="62">
        <v>0</v>
      </c>
      <c r="AB40" s="62">
        <v>0</v>
      </c>
      <c r="AC40" s="62">
        <v>0</v>
      </c>
      <c r="AD40" s="62">
        <v>0</v>
      </c>
      <c r="AE40" s="62">
        <v>0</v>
      </c>
      <c r="AF40" t="s">
        <v>165</v>
      </c>
      <c r="AG40" t="s">
        <v>166</v>
      </c>
      <c r="AH40" s="62">
        <v>0</v>
      </c>
    </row>
    <row r="41" spans="1:34" x14ac:dyDescent="0.25">
      <c r="A41" s="3" t="str">
        <f t="shared" si="0"/>
        <v>Climate Zone59/9/2021 (3:58pm-5:00pm)</v>
      </c>
      <c r="B41" t="s">
        <v>55</v>
      </c>
      <c r="C41" t="s">
        <v>136</v>
      </c>
      <c r="D41" t="s">
        <v>163</v>
      </c>
      <c r="E41" s="61">
        <v>39</v>
      </c>
      <c r="F41" s="61">
        <v>45</v>
      </c>
      <c r="G41" s="61">
        <v>162.90349878240855</v>
      </c>
      <c r="H41" s="62">
        <v>0</v>
      </c>
      <c r="I41" s="62">
        <v>0</v>
      </c>
      <c r="J41" s="62">
        <v>0</v>
      </c>
      <c r="K41" s="62">
        <v>0</v>
      </c>
      <c r="L41" s="62">
        <v>0</v>
      </c>
      <c r="M41" s="62">
        <v>0</v>
      </c>
      <c r="N41" s="62">
        <v>0</v>
      </c>
      <c r="O41" s="62">
        <v>0</v>
      </c>
      <c r="P41" s="62">
        <v>0</v>
      </c>
      <c r="Q41" s="62">
        <v>0</v>
      </c>
      <c r="R41" s="62">
        <v>0</v>
      </c>
      <c r="S41" s="62">
        <v>0</v>
      </c>
      <c r="T41" s="62">
        <v>0</v>
      </c>
      <c r="U41" s="62">
        <v>0</v>
      </c>
      <c r="V41" s="62">
        <v>0</v>
      </c>
      <c r="W41" s="62">
        <v>2</v>
      </c>
      <c r="X41" s="62">
        <v>1</v>
      </c>
      <c r="Y41" s="62">
        <v>0</v>
      </c>
      <c r="Z41" s="62">
        <v>0</v>
      </c>
      <c r="AA41" s="62">
        <v>0</v>
      </c>
      <c r="AB41" s="62">
        <v>0</v>
      </c>
      <c r="AC41" s="62">
        <v>0</v>
      </c>
      <c r="AD41" s="62">
        <v>0</v>
      </c>
      <c r="AE41" s="62">
        <v>0</v>
      </c>
      <c r="AF41" t="s">
        <v>170</v>
      </c>
      <c r="AG41" t="s">
        <v>165</v>
      </c>
      <c r="AH41" s="62">
        <v>0</v>
      </c>
    </row>
    <row r="42" spans="1:34" x14ac:dyDescent="0.25">
      <c r="A42" s="3" t="str">
        <f t="shared" si="0"/>
        <v>Climate Zone5Average Event Day (5:00pm-6:00pm)</v>
      </c>
      <c r="B42" t="s">
        <v>55</v>
      </c>
      <c r="C42" t="s">
        <v>136</v>
      </c>
      <c r="D42" t="s">
        <v>164</v>
      </c>
      <c r="E42" s="61">
        <v>39.25</v>
      </c>
      <c r="F42" s="61">
        <v>45.25</v>
      </c>
      <c r="G42" s="61">
        <v>164.24479415745876</v>
      </c>
      <c r="H42" s="62">
        <v>0</v>
      </c>
      <c r="I42" s="62">
        <v>0</v>
      </c>
      <c r="J42" s="62">
        <v>0</v>
      </c>
      <c r="K42" s="62">
        <v>0</v>
      </c>
      <c r="L42" s="62">
        <v>0</v>
      </c>
      <c r="M42" s="62">
        <v>0</v>
      </c>
      <c r="N42" s="62">
        <v>0</v>
      </c>
      <c r="O42" s="62">
        <v>0</v>
      </c>
      <c r="P42" s="62">
        <v>0</v>
      </c>
      <c r="Q42" s="62">
        <v>0</v>
      </c>
      <c r="R42" s="62">
        <v>0</v>
      </c>
      <c r="S42" s="62">
        <v>0</v>
      </c>
      <c r="T42" s="62">
        <v>0</v>
      </c>
      <c r="U42" s="62">
        <v>0</v>
      </c>
      <c r="V42" s="62">
        <v>0</v>
      </c>
      <c r="W42" s="62">
        <v>0</v>
      </c>
      <c r="X42" s="62">
        <v>0</v>
      </c>
      <c r="Y42" s="62">
        <v>1</v>
      </c>
      <c r="Z42" s="62">
        <v>0</v>
      </c>
      <c r="AA42" s="62">
        <v>0</v>
      </c>
      <c r="AB42" s="62">
        <v>0</v>
      </c>
      <c r="AC42" s="62">
        <v>0</v>
      </c>
      <c r="AD42" s="62">
        <v>0</v>
      </c>
      <c r="AE42" s="62">
        <v>0</v>
      </c>
      <c r="AF42" t="s">
        <v>165</v>
      </c>
      <c r="AG42" t="s">
        <v>166</v>
      </c>
      <c r="AH42" s="62">
        <v>0</v>
      </c>
    </row>
    <row r="43" spans="1:34" x14ac:dyDescent="0.25">
      <c r="A43" s="3" t="str">
        <f t="shared" si="0"/>
        <v>Climate Zone66/17/2021 (5:00pm-6:00pm)</v>
      </c>
      <c r="B43" t="s">
        <v>55</v>
      </c>
      <c r="C43" t="s">
        <v>137</v>
      </c>
      <c r="D43" t="s">
        <v>160</v>
      </c>
      <c r="E43" s="61">
        <v>9651</v>
      </c>
      <c r="F43" s="61">
        <v>11150</v>
      </c>
      <c r="G43" s="61">
        <v>41021.245664110393</v>
      </c>
      <c r="H43" s="62">
        <v>0</v>
      </c>
      <c r="I43" s="62">
        <v>0</v>
      </c>
      <c r="J43" s="62">
        <v>0</v>
      </c>
      <c r="K43" s="62">
        <v>0</v>
      </c>
      <c r="L43" s="62">
        <v>0</v>
      </c>
      <c r="M43" s="62">
        <v>0</v>
      </c>
      <c r="N43" s="62">
        <v>0</v>
      </c>
      <c r="O43" s="62">
        <v>0</v>
      </c>
      <c r="P43" s="62">
        <v>0</v>
      </c>
      <c r="Q43" s="62">
        <v>0</v>
      </c>
      <c r="R43" s="62">
        <v>0</v>
      </c>
      <c r="S43" s="62">
        <v>0</v>
      </c>
      <c r="T43" s="62">
        <v>0</v>
      </c>
      <c r="U43" s="62">
        <v>0</v>
      </c>
      <c r="V43" s="62">
        <v>0</v>
      </c>
      <c r="W43" s="62">
        <v>0</v>
      </c>
      <c r="X43" s="62">
        <v>0</v>
      </c>
      <c r="Y43" s="62">
        <v>1</v>
      </c>
      <c r="Z43" s="62">
        <v>0</v>
      </c>
      <c r="AA43" s="62">
        <v>0</v>
      </c>
      <c r="AB43" s="62">
        <v>0</v>
      </c>
      <c r="AC43" s="62">
        <v>0</v>
      </c>
      <c r="AD43" s="62">
        <v>0</v>
      </c>
      <c r="AE43" s="62">
        <v>0</v>
      </c>
      <c r="AF43" t="s">
        <v>165</v>
      </c>
      <c r="AG43" t="s">
        <v>166</v>
      </c>
      <c r="AH43" s="62">
        <v>0</v>
      </c>
    </row>
    <row r="44" spans="1:34" x14ac:dyDescent="0.25">
      <c r="A44" s="3" t="str">
        <f t="shared" si="0"/>
        <v>Climate Zone67/9/2021 (5:50pm-8:55pm)</v>
      </c>
      <c r="B44" t="s">
        <v>55</v>
      </c>
      <c r="C44" t="s">
        <v>137</v>
      </c>
      <c r="D44" t="s">
        <v>161</v>
      </c>
      <c r="E44" s="61">
        <v>9632</v>
      </c>
      <c r="F44" s="61">
        <v>11129</v>
      </c>
      <c r="G44" s="61">
        <v>40949.666969124264</v>
      </c>
      <c r="H44" s="62">
        <v>0</v>
      </c>
      <c r="I44" s="62">
        <v>0</v>
      </c>
      <c r="J44" s="62">
        <v>0</v>
      </c>
      <c r="K44" s="62">
        <v>0</v>
      </c>
      <c r="L44" s="62">
        <v>0</v>
      </c>
      <c r="M44" s="62">
        <v>0</v>
      </c>
      <c r="N44" s="62">
        <v>0</v>
      </c>
      <c r="O44" s="62">
        <v>0</v>
      </c>
      <c r="P44" s="62">
        <v>0</v>
      </c>
      <c r="Q44" s="62">
        <v>0</v>
      </c>
      <c r="R44" s="62">
        <v>0</v>
      </c>
      <c r="S44" s="62">
        <v>0</v>
      </c>
      <c r="T44" s="62">
        <v>0</v>
      </c>
      <c r="U44" s="62">
        <v>0</v>
      </c>
      <c r="V44" s="62">
        <v>0</v>
      </c>
      <c r="W44" s="62">
        <v>0</v>
      </c>
      <c r="X44" s="62">
        <v>0</v>
      </c>
      <c r="Y44" s="62">
        <v>2</v>
      </c>
      <c r="Z44" s="62">
        <v>1</v>
      </c>
      <c r="AA44" s="62">
        <v>1</v>
      </c>
      <c r="AB44" s="62">
        <v>2</v>
      </c>
      <c r="AC44" s="62">
        <v>0</v>
      </c>
      <c r="AD44" s="62">
        <v>0</v>
      </c>
      <c r="AE44" s="62">
        <v>0</v>
      </c>
      <c r="AF44" t="s">
        <v>168</v>
      </c>
      <c r="AG44" t="s">
        <v>169</v>
      </c>
      <c r="AH44" s="62">
        <v>0</v>
      </c>
    </row>
    <row r="45" spans="1:34" x14ac:dyDescent="0.25">
      <c r="A45" s="3" t="str">
        <f t="shared" si="0"/>
        <v>Climate Zone68/27/2021 (5:00pm-6:00pm)</v>
      </c>
      <c r="B45" t="s">
        <v>55</v>
      </c>
      <c r="C45" t="s">
        <v>137</v>
      </c>
      <c r="D45" t="s">
        <v>162</v>
      </c>
      <c r="E45" s="61">
        <v>9651</v>
      </c>
      <c r="F45" s="61">
        <v>11145</v>
      </c>
      <c r="G45" s="61">
        <v>41030.581173301216</v>
      </c>
      <c r="H45" s="62">
        <v>0</v>
      </c>
      <c r="I45" s="62">
        <v>0</v>
      </c>
      <c r="J45" s="62">
        <v>0</v>
      </c>
      <c r="K45" s="62">
        <v>0</v>
      </c>
      <c r="L45" s="62">
        <v>0</v>
      </c>
      <c r="M45" s="62">
        <v>0</v>
      </c>
      <c r="N45" s="62">
        <v>0</v>
      </c>
      <c r="O45" s="62">
        <v>0</v>
      </c>
      <c r="P45" s="62">
        <v>0</v>
      </c>
      <c r="Q45" s="62">
        <v>0</v>
      </c>
      <c r="R45" s="62">
        <v>0</v>
      </c>
      <c r="S45" s="62">
        <v>0</v>
      </c>
      <c r="T45" s="62">
        <v>0</v>
      </c>
      <c r="U45" s="62">
        <v>0</v>
      </c>
      <c r="V45" s="62">
        <v>0</v>
      </c>
      <c r="W45" s="62">
        <v>0</v>
      </c>
      <c r="X45" s="62">
        <v>0</v>
      </c>
      <c r="Y45" s="62">
        <v>1</v>
      </c>
      <c r="Z45" s="62">
        <v>0</v>
      </c>
      <c r="AA45" s="62">
        <v>0</v>
      </c>
      <c r="AB45" s="62">
        <v>0</v>
      </c>
      <c r="AC45" s="62">
        <v>0</v>
      </c>
      <c r="AD45" s="62">
        <v>0</v>
      </c>
      <c r="AE45" s="62">
        <v>0</v>
      </c>
      <c r="AF45" t="s">
        <v>165</v>
      </c>
      <c r="AG45" t="s">
        <v>166</v>
      </c>
      <c r="AH45" s="62">
        <v>0</v>
      </c>
    </row>
    <row r="46" spans="1:34" x14ac:dyDescent="0.25">
      <c r="A46" s="3" t="str">
        <f t="shared" si="0"/>
        <v>Climate Zone69/9/2021 (3:58pm-5:00pm)</v>
      </c>
      <c r="B46" t="s">
        <v>55</v>
      </c>
      <c r="C46" t="s">
        <v>137</v>
      </c>
      <c r="D46" t="s">
        <v>163</v>
      </c>
      <c r="E46" s="61">
        <v>9673</v>
      </c>
      <c r="F46" s="61">
        <v>11172</v>
      </c>
      <c r="G46" s="61">
        <v>41127.056724394039</v>
      </c>
      <c r="H46" s="62">
        <v>0</v>
      </c>
      <c r="I46" s="62">
        <v>0</v>
      </c>
      <c r="J46" s="62">
        <v>0</v>
      </c>
      <c r="K46" s="62">
        <v>0</v>
      </c>
      <c r="L46" s="62">
        <v>0</v>
      </c>
      <c r="M46" s="62">
        <v>0</v>
      </c>
      <c r="N46" s="62">
        <v>0</v>
      </c>
      <c r="O46" s="62">
        <v>0</v>
      </c>
      <c r="P46" s="62">
        <v>0</v>
      </c>
      <c r="Q46" s="62">
        <v>0</v>
      </c>
      <c r="R46" s="62">
        <v>0</v>
      </c>
      <c r="S46" s="62">
        <v>0</v>
      </c>
      <c r="T46" s="62">
        <v>0</v>
      </c>
      <c r="U46" s="62">
        <v>0</v>
      </c>
      <c r="V46" s="62">
        <v>0</v>
      </c>
      <c r="W46" s="62">
        <v>2</v>
      </c>
      <c r="X46" s="62">
        <v>1</v>
      </c>
      <c r="Y46" s="62">
        <v>0</v>
      </c>
      <c r="Z46" s="62">
        <v>0</v>
      </c>
      <c r="AA46" s="62">
        <v>0</v>
      </c>
      <c r="AB46" s="62">
        <v>0</v>
      </c>
      <c r="AC46" s="62">
        <v>0</v>
      </c>
      <c r="AD46" s="62">
        <v>0</v>
      </c>
      <c r="AE46" s="62">
        <v>0</v>
      </c>
      <c r="AF46" t="s">
        <v>170</v>
      </c>
      <c r="AG46" t="s">
        <v>165</v>
      </c>
      <c r="AH46" s="62">
        <v>0</v>
      </c>
    </row>
    <row r="47" spans="1:34" x14ac:dyDescent="0.25">
      <c r="A47" s="3" t="str">
        <f t="shared" si="0"/>
        <v>Climate Zone6Average Event Day (5:00pm-6:00pm)</v>
      </c>
      <c r="B47" t="s">
        <v>55</v>
      </c>
      <c r="C47" t="s">
        <v>137</v>
      </c>
      <c r="D47" t="s">
        <v>164</v>
      </c>
      <c r="E47" s="61">
        <v>9651.75</v>
      </c>
      <c r="F47" s="61">
        <v>11149</v>
      </c>
      <c r="G47" s="61">
        <v>41032.137632732476</v>
      </c>
      <c r="H47" s="62">
        <v>0</v>
      </c>
      <c r="I47" s="62">
        <v>0</v>
      </c>
      <c r="J47" s="62">
        <v>0</v>
      </c>
      <c r="K47" s="62">
        <v>0</v>
      </c>
      <c r="L47" s="62">
        <v>0</v>
      </c>
      <c r="M47" s="62">
        <v>0</v>
      </c>
      <c r="N47" s="62">
        <v>0</v>
      </c>
      <c r="O47" s="62">
        <v>0</v>
      </c>
      <c r="P47" s="62">
        <v>0</v>
      </c>
      <c r="Q47" s="62">
        <v>0</v>
      </c>
      <c r="R47" s="62">
        <v>0</v>
      </c>
      <c r="S47" s="62">
        <v>0</v>
      </c>
      <c r="T47" s="62">
        <v>0</v>
      </c>
      <c r="U47" s="62">
        <v>0</v>
      </c>
      <c r="V47" s="62">
        <v>0</v>
      </c>
      <c r="W47" s="62">
        <v>0</v>
      </c>
      <c r="X47" s="62">
        <v>0</v>
      </c>
      <c r="Y47" s="62">
        <v>1</v>
      </c>
      <c r="Z47" s="62">
        <v>0</v>
      </c>
      <c r="AA47" s="62">
        <v>0</v>
      </c>
      <c r="AB47" s="62">
        <v>0</v>
      </c>
      <c r="AC47" s="62">
        <v>0</v>
      </c>
      <c r="AD47" s="62">
        <v>0</v>
      </c>
      <c r="AE47" s="62">
        <v>0</v>
      </c>
      <c r="AF47" t="s">
        <v>165</v>
      </c>
      <c r="AG47" t="s">
        <v>166</v>
      </c>
      <c r="AH47" s="62">
        <v>0</v>
      </c>
    </row>
    <row r="48" spans="1:34" x14ac:dyDescent="0.25">
      <c r="A48" s="3" t="str">
        <f t="shared" si="0"/>
        <v>Climate Zone86/17/2021 (5:00pm-6:00pm)</v>
      </c>
      <c r="B48" t="s">
        <v>55</v>
      </c>
      <c r="C48" t="s">
        <v>139</v>
      </c>
      <c r="D48" t="s">
        <v>160</v>
      </c>
      <c r="E48" s="61">
        <v>33229</v>
      </c>
      <c r="F48" s="61">
        <v>36541</v>
      </c>
      <c r="G48" s="61">
        <v>136465.53439466411</v>
      </c>
      <c r="H48" s="62">
        <v>0</v>
      </c>
      <c r="I48" s="62">
        <v>0</v>
      </c>
      <c r="J48" s="62">
        <v>0</v>
      </c>
      <c r="K48" s="62">
        <v>0</v>
      </c>
      <c r="L48" s="62">
        <v>0</v>
      </c>
      <c r="M48" s="62">
        <v>0</v>
      </c>
      <c r="N48" s="62">
        <v>0</v>
      </c>
      <c r="O48" s="62">
        <v>0</v>
      </c>
      <c r="P48" s="62">
        <v>0</v>
      </c>
      <c r="Q48" s="62">
        <v>0</v>
      </c>
      <c r="R48" s="62">
        <v>0</v>
      </c>
      <c r="S48" s="62">
        <v>0</v>
      </c>
      <c r="T48" s="62">
        <v>0</v>
      </c>
      <c r="U48" s="62">
        <v>0</v>
      </c>
      <c r="V48" s="62">
        <v>0</v>
      </c>
      <c r="W48" s="62">
        <v>0</v>
      </c>
      <c r="X48" s="62">
        <v>0</v>
      </c>
      <c r="Y48" s="62">
        <v>1</v>
      </c>
      <c r="Z48" s="62">
        <v>0</v>
      </c>
      <c r="AA48" s="62">
        <v>0</v>
      </c>
      <c r="AB48" s="62">
        <v>0</v>
      </c>
      <c r="AC48" s="62">
        <v>0</v>
      </c>
      <c r="AD48" s="62">
        <v>0</v>
      </c>
      <c r="AE48" s="62">
        <v>0</v>
      </c>
      <c r="AF48" t="s">
        <v>165</v>
      </c>
      <c r="AG48" t="s">
        <v>166</v>
      </c>
      <c r="AH48" s="62">
        <v>0</v>
      </c>
    </row>
    <row r="49" spans="1:34" x14ac:dyDescent="0.25">
      <c r="A49" s="3" t="str">
        <f t="shared" si="0"/>
        <v>Climate Zone87/9/2021 (5:50pm-8:55pm)</v>
      </c>
      <c r="B49" t="s">
        <v>55</v>
      </c>
      <c r="C49" t="s">
        <v>139</v>
      </c>
      <c r="D49" t="s">
        <v>161</v>
      </c>
      <c r="E49" s="61">
        <v>33098</v>
      </c>
      <c r="F49" s="61">
        <v>36391</v>
      </c>
      <c r="G49" s="61">
        <v>135947.1981224578</v>
      </c>
      <c r="H49" s="62">
        <v>0</v>
      </c>
      <c r="I49" s="62">
        <v>0</v>
      </c>
      <c r="J49" s="62">
        <v>0</v>
      </c>
      <c r="K49" s="62">
        <v>0</v>
      </c>
      <c r="L49" s="62">
        <v>0</v>
      </c>
      <c r="M49" s="62">
        <v>0</v>
      </c>
      <c r="N49" s="62">
        <v>0</v>
      </c>
      <c r="O49" s="62">
        <v>0</v>
      </c>
      <c r="P49" s="62">
        <v>0</v>
      </c>
      <c r="Q49" s="62">
        <v>0</v>
      </c>
      <c r="R49" s="62">
        <v>0</v>
      </c>
      <c r="S49" s="62">
        <v>0</v>
      </c>
      <c r="T49" s="62">
        <v>0</v>
      </c>
      <c r="U49" s="62">
        <v>0</v>
      </c>
      <c r="V49" s="62">
        <v>0</v>
      </c>
      <c r="W49" s="62">
        <v>0</v>
      </c>
      <c r="X49" s="62">
        <v>0</v>
      </c>
      <c r="Y49" s="62">
        <v>2</v>
      </c>
      <c r="Z49" s="62">
        <v>1</v>
      </c>
      <c r="AA49" s="62">
        <v>1</v>
      </c>
      <c r="AB49" s="62">
        <v>2</v>
      </c>
      <c r="AC49" s="62">
        <v>0</v>
      </c>
      <c r="AD49" s="62">
        <v>0</v>
      </c>
      <c r="AE49" s="62">
        <v>0</v>
      </c>
      <c r="AF49" t="s">
        <v>168</v>
      </c>
      <c r="AG49" t="s">
        <v>169</v>
      </c>
      <c r="AH49" s="62">
        <v>0</v>
      </c>
    </row>
    <row r="50" spans="1:34" x14ac:dyDescent="0.25">
      <c r="A50" s="3" t="str">
        <f t="shared" si="0"/>
        <v>Climate Zone88/27/2021 (5:00pm-6:00pm)</v>
      </c>
      <c r="B50" t="s">
        <v>55</v>
      </c>
      <c r="C50" t="s">
        <v>139</v>
      </c>
      <c r="D50" t="s">
        <v>162</v>
      </c>
      <c r="E50" s="61">
        <v>33147</v>
      </c>
      <c r="F50" s="61">
        <v>36443</v>
      </c>
      <c r="G50" s="61">
        <v>136142.57548938823</v>
      </c>
      <c r="H50" s="62">
        <v>0</v>
      </c>
      <c r="I50" s="62">
        <v>0</v>
      </c>
      <c r="J50" s="62">
        <v>0</v>
      </c>
      <c r="K50" s="62">
        <v>0</v>
      </c>
      <c r="L50" s="62">
        <v>0</v>
      </c>
      <c r="M50" s="62">
        <v>0</v>
      </c>
      <c r="N50" s="62">
        <v>0</v>
      </c>
      <c r="O50" s="62">
        <v>0</v>
      </c>
      <c r="P50" s="62">
        <v>0</v>
      </c>
      <c r="Q50" s="62">
        <v>0</v>
      </c>
      <c r="R50" s="62">
        <v>0</v>
      </c>
      <c r="S50" s="62">
        <v>0</v>
      </c>
      <c r="T50" s="62">
        <v>0</v>
      </c>
      <c r="U50" s="62">
        <v>0</v>
      </c>
      <c r="V50" s="62">
        <v>0</v>
      </c>
      <c r="W50" s="62">
        <v>0</v>
      </c>
      <c r="X50" s="62">
        <v>0</v>
      </c>
      <c r="Y50" s="62">
        <v>1</v>
      </c>
      <c r="Z50" s="62">
        <v>0</v>
      </c>
      <c r="AA50" s="62">
        <v>0</v>
      </c>
      <c r="AB50" s="62">
        <v>0</v>
      </c>
      <c r="AC50" s="62">
        <v>0</v>
      </c>
      <c r="AD50" s="62">
        <v>0</v>
      </c>
      <c r="AE50" s="62">
        <v>0</v>
      </c>
      <c r="AF50" t="s">
        <v>165</v>
      </c>
      <c r="AG50" t="s">
        <v>166</v>
      </c>
      <c r="AH50" s="62">
        <v>0</v>
      </c>
    </row>
    <row r="51" spans="1:34" x14ac:dyDescent="0.25">
      <c r="A51" s="3" t="str">
        <f t="shared" si="0"/>
        <v>Climate Zone89/9/2021 (3:58pm-5:00pm)</v>
      </c>
      <c r="B51" t="s">
        <v>55</v>
      </c>
      <c r="C51" t="s">
        <v>139</v>
      </c>
      <c r="D51" t="s">
        <v>163</v>
      </c>
      <c r="E51" s="61">
        <v>33220</v>
      </c>
      <c r="F51" s="61">
        <v>36525</v>
      </c>
      <c r="G51" s="61">
        <v>136446.84748154518</v>
      </c>
      <c r="H51" s="62">
        <v>0</v>
      </c>
      <c r="I51" s="62">
        <v>0</v>
      </c>
      <c r="J51" s="62">
        <v>0</v>
      </c>
      <c r="K51" s="62">
        <v>0</v>
      </c>
      <c r="L51" s="62">
        <v>0</v>
      </c>
      <c r="M51" s="62">
        <v>0</v>
      </c>
      <c r="N51" s="62">
        <v>0</v>
      </c>
      <c r="O51" s="62">
        <v>0</v>
      </c>
      <c r="P51" s="62">
        <v>0</v>
      </c>
      <c r="Q51" s="62">
        <v>0</v>
      </c>
      <c r="R51" s="62">
        <v>0</v>
      </c>
      <c r="S51" s="62">
        <v>0</v>
      </c>
      <c r="T51" s="62">
        <v>0</v>
      </c>
      <c r="U51" s="62">
        <v>0</v>
      </c>
      <c r="V51" s="62">
        <v>0</v>
      </c>
      <c r="W51" s="62">
        <v>2</v>
      </c>
      <c r="X51" s="62">
        <v>1</v>
      </c>
      <c r="Y51" s="62">
        <v>0</v>
      </c>
      <c r="Z51" s="62">
        <v>0</v>
      </c>
      <c r="AA51" s="62">
        <v>0</v>
      </c>
      <c r="AB51" s="62">
        <v>0</v>
      </c>
      <c r="AC51" s="62">
        <v>0</v>
      </c>
      <c r="AD51" s="62">
        <v>0</v>
      </c>
      <c r="AE51" s="62">
        <v>0</v>
      </c>
      <c r="AF51" t="s">
        <v>170</v>
      </c>
      <c r="AG51" t="s">
        <v>165</v>
      </c>
      <c r="AH51" s="62">
        <v>0</v>
      </c>
    </row>
    <row r="52" spans="1:34" x14ac:dyDescent="0.25">
      <c r="A52" s="3" t="str">
        <f t="shared" si="0"/>
        <v>Climate Zone8Average Event Day (5:00pm-6:00pm)</v>
      </c>
      <c r="B52" t="s">
        <v>55</v>
      </c>
      <c r="C52" t="s">
        <v>139</v>
      </c>
      <c r="D52" t="s">
        <v>164</v>
      </c>
      <c r="E52" s="61">
        <v>33173.5</v>
      </c>
      <c r="F52" s="61">
        <v>36475</v>
      </c>
      <c r="G52" s="61">
        <v>136250.53887201383</v>
      </c>
      <c r="H52" s="62">
        <v>0</v>
      </c>
      <c r="I52" s="62">
        <v>0</v>
      </c>
      <c r="J52" s="62">
        <v>0</v>
      </c>
      <c r="K52" s="62">
        <v>0</v>
      </c>
      <c r="L52" s="62">
        <v>0</v>
      </c>
      <c r="M52" s="62">
        <v>0</v>
      </c>
      <c r="N52" s="62">
        <v>0</v>
      </c>
      <c r="O52" s="62">
        <v>0</v>
      </c>
      <c r="P52" s="62">
        <v>0</v>
      </c>
      <c r="Q52" s="62">
        <v>0</v>
      </c>
      <c r="R52" s="62">
        <v>0</v>
      </c>
      <c r="S52" s="62">
        <v>0</v>
      </c>
      <c r="T52" s="62">
        <v>0</v>
      </c>
      <c r="U52" s="62">
        <v>0</v>
      </c>
      <c r="V52" s="62">
        <v>0</v>
      </c>
      <c r="W52" s="62">
        <v>0</v>
      </c>
      <c r="X52" s="62">
        <v>0</v>
      </c>
      <c r="Y52" s="62">
        <v>1</v>
      </c>
      <c r="Z52" s="62">
        <v>0</v>
      </c>
      <c r="AA52" s="62">
        <v>0</v>
      </c>
      <c r="AB52" s="62">
        <v>0</v>
      </c>
      <c r="AC52" s="62">
        <v>0</v>
      </c>
      <c r="AD52" s="62">
        <v>0</v>
      </c>
      <c r="AE52" s="62">
        <v>0</v>
      </c>
      <c r="AF52" t="s">
        <v>165</v>
      </c>
      <c r="AG52" t="s">
        <v>166</v>
      </c>
      <c r="AH52" s="62">
        <v>0</v>
      </c>
    </row>
    <row r="53" spans="1:34" x14ac:dyDescent="0.25">
      <c r="A53" s="3" t="str">
        <f t="shared" si="0"/>
        <v>Climate Zone96/17/2021 (5:00pm-6:00pm)</v>
      </c>
      <c r="B53" t="s">
        <v>55</v>
      </c>
      <c r="C53" t="s">
        <v>140</v>
      </c>
      <c r="D53" t="s">
        <v>160</v>
      </c>
      <c r="E53" s="61">
        <v>38492</v>
      </c>
      <c r="F53" s="61">
        <v>43530</v>
      </c>
      <c r="G53" s="61">
        <v>163737.43050839659</v>
      </c>
      <c r="H53" s="62">
        <v>0</v>
      </c>
      <c r="I53" s="62">
        <v>0</v>
      </c>
      <c r="J53" s="62">
        <v>0</v>
      </c>
      <c r="K53" s="62">
        <v>0</v>
      </c>
      <c r="L53" s="62">
        <v>0</v>
      </c>
      <c r="M53" s="62">
        <v>0</v>
      </c>
      <c r="N53" s="62">
        <v>0</v>
      </c>
      <c r="O53" s="62">
        <v>0</v>
      </c>
      <c r="P53" s="62">
        <v>0</v>
      </c>
      <c r="Q53" s="62">
        <v>0</v>
      </c>
      <c r="R53" s="62">
        <v>0</v>
      </c>
      <c r="S53" s="62">
        <v>0</v>
      </c>
      <c r="T53" s="62">
        <v>0</v>
      </c>
      <c r="U53" s="62">
        <v>0</v>
      </c>
      <c r="V53" s="62">
        <v>0</v>
      </c>
      <c r="W53" s="62">
        <v>0</v>
      </c>
      <c r="X53" s="62">
        <v>0</v>
      </c>
      <c r="Y53" s="62">
        <v>1</v>
      </c>
      <c r="Z53" s="62">
        <v>0</v>
      </c>
      <c r="AA53" s="62">
        <v>0</v>
      </c>
      <c r="AB53" s="62">
        <v>0</v>
      </c>
      <c r="AC53" s="62">
        <v>0</v>
      </c>
      <c r="AD53" s="62">
        <v>0</v>
      </c>
      <c r="AE53" s="62">
        <v>0</v>
      </c>
      <c r="AF53" t="s">
        <v>165</v>
      </c>
      <c r="AG53" t="s">
        <v>166</v>
      </c>
      <c r="AH53" s="62">
        <v>0</v>
      </c>
    </row>
    <row r="54" spans="1:34" x14ac:dyDescent="0.25">
      <c r="A54" s="3" t="str">
        <f t="shared" si="0"/>
        <v>Climate Zone97/9/2021 (5:50pm-8:55pm)</v>
      </c>
      <c r="B54" t="s">
        <v>55</v>
      </c>
      <c r="C54" t="s">
        <v>140</v>
      </c>
      <c r="D54" t="s">
        <v>161</v>
      </c>
      <c r="E54" s="61">
        <v>38234</v>
      </c>
      <c r="F54" s="61">
        <v>43232</v>
      </c>
      <c r="G54" s="61">
        <v>162640.86887976617</v>
      </c>
      <c r="H54" s="62">
        <v>0</v>
      </c>
      <c r="I54" s="62">
        <v>0</v>
      </c>
      <c r="J54" s="62">
        <v>0</v>
      </c>
      <c r="K54" s="62">
        <v>0</v>
      </c>
      <c r="L54" s="62">
        <v>0</v>
      </c>
      <c r="M54" s="62">
        <v>0</v>
      </c>
      <c r="N54" s="62">
        <v>0</v>
      </c>
      <c r="O54" s="62">
        <v>0</v>
      </c>
      <c r="P54" s="62">
        <v>0</v>
      </c>
      <c r="Q54" s="62">
        <v>0</v>
      </c>
      <c r="R54" s="62">
        <v>0</v>
      </c>
      <c r="S54" s="62">
        <v>0</v>
      </c>
      <c r="T54" s="62">
        <v>0</v>
      </c>
      <c r="U54" s="62">
        <v>0</v>
      </c>
      <c r="V54" s="62">
        <v>0</v>
      </c>
      <c r="W54" s="62">
        <v>0</v>
      </c>
      <c r="X54" s="62">
        <v>0</v>
      </c>
      <c r="Y54" s="62">
        <v>2</v>
      </c>
      <c r="Z54" s="62">
        <v>1</v>
      </c>
      <c r="AA54" s="62">
        <v>1</v>
      </c>
      <c r="AB54" s="62">
        <v>2</v>
      </c>
      <c r="AC54" s="62">
        <v>0</v>
      </c>
      <c r="AD54" s="62">
        <v>0</v>
      </c>
      <c r="AE54" s="62">
        <v>0</v>
      </c>
      <c r="AF54" t="s">
        <v>168</v>
      </c>
      <c r="AG54" t="s">
        <v>169</v>
      </c>
      <c r="AH54" s="62">
        <v>0</v>
      </c>
    </row>
    <row r="55" spans="1:34" x14ac:dyDescent="0.25">
      <c r="A55" s="3" t="str">
        <f t="shared" si="0"/>
        <v>Climate Zone98/27/2021 (5:00pm-6:00pm)</v>
      </c>
      <c r="B55" t="s">
        <v>55</v>
      </c>
      <c r="C55" t="s">
        <v>140</v>
      </c>
      <c r="D55" t="s">
        <v>162</v>
      </c>
      <c r="E55" s="61">
        <v>38253</v>
      </c>
      <c r="F55" s="61">
        <v>43265</v>
      </c>
      <c r="G55" s="61">
        <v>162784.43328467949</v>
      </c>
      <c r="H55" s="62">
        <v>0</v>
      </c>
      <c r="I55" s="62">
        <v>0</v>
      </c>
      <c r="J55" s="62">
        <v>0</v>
      </c>
      <c r="K55" s="62">
        <v>0</v>
      </c>
      <c r="L55" s="62">
        <v>0</v>
      </c>
      <c r="M55" s="62">
        <v>0</v>
      </c>
      <c r="N55" s="62">
        <v>0</v>
      </c>
      <c r="O55" s="62">
        <v>0</v>
      </c>
      <c r="P55" s="62">
        <v>0</v>
      </c>
      <c r="Q55" s="62">
        <v>0</v>
      </c>
      <c r="R55" s="62">
        <v>0</v>
      </c>
      <c r="S55" s="62">
        <v>0</v>
      </c>
      <c r="T55" s="62">
        <v>0</v>
      </c>
      <c r="U55" s="62">
        <v>0</v>
      </c>
      <c r="V55" s="62">
        <v>0</v>
      </c>
      <c r="W55" s="62">
        <v>0</v>
      </c>
      <c r="X55" s="62">
        <v>0</v>
      </c>
      <c r="Y55" s="62">
        <v>1</v>
      </c>
      <c r="Z55" s="62">
        <v>0</v>
      </c>
      <c r="AA55" s="62">
        <v>0</v>
      </c>
      <c r="AB55" s="62">
        <v>0</v>
      </c>
      <c r="AC55" s="62">
        <v>0</v>
      </c>
      <c r="AD55" s="62">
        <v>0</v>
      </c>
      <c r="AE55" s="62">
        <v>0</v>
      </c>
      <c r="AF55" t="s">
        <v>165</v>
      </c>
      <c r="AG55" t="s">
        <v>166</v>
      </c>
      <c r="AH55" s="62">
        <v>0</v>
      </c>
    </row>
    <row r="56" spans="1:34" x14ac:dyDescent="0.25">
      <c r="A56" s="3" t="str">
        <f t="shared" si="0"/>
        <v>Climate Zone99/9/2021 (3:58pm-5:00pm)</v>
      </c>
      <c r="B56" t="s">
        <v>55</v>
      </c>
      <c r="C56" t="s">
        <v>140</v>
      </c>
      <c r="D56" t="s">
        <v>163</v>
      </c>
      <c r="E56" s="61">
        <v>38340</v>
      </c>
      <c r="F56" s="61">
        <v>43363</v>
      </c>
      <c r="G56" s="61">
        <v>163158.51027482198</v>
      </c>
      <c r="H56" s="62">
        <v>0</v>
      </c>
      <c r="I56" s="62">
        <v>0</v>
      </c>
      <c r="J56" s="62">
        <v>0</v>
      </c>
      <c r="K56" s="62">
        <v>0</v>
      </c>
      <c r="L56" s="62">
        <v>0</v>
      </c>
      <c r="M56" s="62">
        <v>0</v>
      </c>
      <c r="N56" s="62">
        <v>0</v>
      </c>
      <c r="O56" s="62">
        <v>0</v>
      </c>
      <c r="P56" s="62">
        <v>0</v>
      </c>
      <c r="Q56" s="62">
        <v>0</v>
      </c>
      <c r="R56" s="62">
        <v>0</v>
      </c>
      <c r="S56" s="62">
        <v>0</v>
      </c>
      <c r="T56" s="62">
        <v>0</v>
      </c>
      <c r="U56" s="62">
        <v>0</v>
      </c>
      <c r="V56" s="62">
        <v>0</v>
      </c>
      <c r="W56" s="62">
        <v>2</v>
      </c>
      <c r="X56" s="62">
        <v>1</v>
      </c>
      <c r="Y56" s="62">
        <v>0</v>
      </c>
      <c r="Z56" s="62">
        <v>0</v>
      </c>
      <c r="AA56" s="62">
        <v>0</v>
      </c>
      <c r="AB56" s="62">
        <v>0</v>
      </c>
      <c r="AC56" s="62">
        <v>0</v>
      </c>
      <c r="AD56" s="62">
        <v>0</v>
      </c>
      <c r="AE56" s="62">
        <v>0</v>
      </c>
      <c r="AF56" t="s">
        <v>170</v>
      </c>
      <c r="AG56" t="s">
        <v>165</v>
      </c>
      <c r="AH56" s="62">
        <v>0</v>
      </c>
    </row>
    <row r="57" spans="1:34" x14ac:dyDescent="0.25">
      <c r="A57" s="3" t="str">
        <f t="shared" si="0"/>
        <v>Climate Zone9Average Event Day (5:00pm-6:00pm)</v>
      </c>
      <c r="B57" t="s">
        <v>55</v>
      </c>
      <c r="C57" t="s">
        <v>140</v>
      </c>
      <c r="D57" t="s">
        <v>164</v>
      </c>
      <c r="E57" s="61">
        <v>38329.75</v>
      </c>
      <c r="F57" s="61">
        <v>43347.5</v>
      </c>
      <c r="G57" s="61">
        <v>163080.31073691606</v>
      </c>
      <c r="H57" s="62">
        <v>0</v>
      </c>
      <c r="I57" s="62">
        <v>0</v>
      </c>
      <c r="J57" s="62">
        <v>0</v>
      </c>
      <c r="K57" s="62">
        <v>0</v>
      </c>
      <c r="L57" s="62">
        <v>0</v>
      </c>
      <c r="M57" s="62">
        <v>0</v>
      </c>
      <c r="N57" s="62">
        <v>0</v>
      </c>
      <c r="O57" s="62">
        <v>0</v>
      </c>
      <c r="P57" s="62">
        <v>0</v>
      </c>
      <c r="Q57" s="62">
        <v>0</v>
      </c>
      <c r="R57" s="62">
        <v>0</v>
      </c>
      <c r="S57" s="62">
        <v>0</v>
      </c>
      <c r="T57" s="62">
        <v>0</v>
      </c>
      <c r="U57" s="62">
        <v>0</v>
      </c>
      <c r="V57" s="62">
        <v>0</v>
      </c>
      <c r="W57" s="62">
        <v>0</v>
      </c>
      <c r="X57" s="62">
        <v>0</v>
      </c>
      <c r="Y57" s="62">
        <v>1</v>
      </c>
      <c r="Z57" s="62">
        <v>0</v>
      </c>
      <c r="AA57" s="62">
        <v>0</v>
      </c>
      <c r="AB57" s="62">
        <v>0</v>
      </c>
      <c r="AC57" s="62">
        <v>0</v>
      </c>
      <c r="AD57" s="62">
        <v>0</v>
      </c>
      <c r="AE57" s="62">
        <v>0</v>
      </c>
      <c r="AF57" t="s">
        <v>165</v>
      </c>
      <c r="AG57" t="s">
        <v>166</v>
      </c>
      <c r="AH57" s="62">
        <v>0</v>
      </c>
    </row>
    <row r="58" spans="1:34" x14ac:dyDescent="0.25">
      <c r="A58" s="3" t="str">
        <f t="shared" si="0"/>
        <v>AC Cycling %10010/14/2020 (6:00pm-7:00pm)</v>
      </c>
      <c r="B58" t="s">
        <v>56</v>
      </c>
      <c r="C58" t="s">
        <v>156</v>
      </c>
      <c r="D58" t="s">
        <v>158</v>
      </c>
      <c r="E58" s="61">
        <v>166</v>
      </c>
      <c r="F58" s="61">
        <v>181</v>
      </c>
      <c r="G58" s="61">
        <v>684.85799999999995</v>
      </c>
      <c r="H58" s="62">
        <v>0</v>
      </c>
      <c r="I58" s="62">
        <v>0</v>
      </c>
      <c r="J58" s="62">
        <v>0</v>
      </c>
      <c r="K58" s="62">
        <v>0</v>
      </c>
      <c r="L58" s="62">
        <v>0</v>
      </c>
      <c r="M58" s="62">
        <v>0</v>
      </c>
      <c r="N58" s="62">
        <v>0</v>
      </c>
      <c r="O58" s="62">
        <v>0</v>
      </c>
      <c r="P58" s="62">
        <v>0</v>
      </c>
      <c r="Q58" s="62">
        <v>0</v>
      </c>
      <c r="R58" s="62">
        <v>0</v>
      </c>
      <c r="S58" s="62">
        <v>0</v>
      </c>
      <c r="T58" s="62">
        <v>0</v>
      </c>
      <c r="U58" s="62">
        <v>0</v>
      </c>
      <c r="V58" s="62">
        <v>0</v>
      </c>
      <c r="W58" s="62">
        <v>0</v>
      </c>
      <c r="X58" s="62">
        <v>0</v>
      </c>
      <c r="Y58" s="62">
        <v>0</v>
      </c>
      <c r="Z58" s="62">
        <v>1</v>
      </c>
      <c r="AA58" s="62">
        <v>0</v>
      </c>
      <c r="AB58" s="62">
        <v>0</v>
      </c>
      <c r="AC58" s="62">
        <v>0</v>
      </c>
      <c r="AD58" s="62">
        <v>0</v>
      </c>
      <c r="AE58" s="62">
        <v>0</v>
      </c>
      <c r="AF58" t="s">
        <v>166</v>
      </c>
      <c r="AG58" t="s">
        <v>167</v>
      </c>
      <c r="AH58" s="62">
        <v>0</v>
      </c>
    </row>
    <row r="59" spans="1:34" x14ac:dyDescent="0.25">
      <c r="A59" s="3" t="str">
        <f t="shared" si="0"/>
        <v>AC Cycling %10010/15/2020 (6:00pm-7:00pm)</v>
      </c>
      <c r="B59" t="s">
        <v>56</v>
      </c>
      <c r="C59" t="s">
        <v>156</v>
      </c>
      <c r="D59" t="s">
        <v>159</v>
      </c>
      <c r="E59" s="61">
        <v>166</v>
      </c>
      <c r="F59" s="61">
        <v>181</v>
      </c>
      <c r="G59" s="61">
        <v>684.85800000000052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62">
        <v>0</v>
      </c>
      <c r="O59" s="62">
        <v>0</v>
      </c>
      <c r="P59" s="62">
        <v>0</v>
      </c>
      <c r="Q59" s="62">
        <v>0</v>
      </c>
      <c r="R59" s="62">
        <v>0</v>
      </c>
      <c r="S59" s="62">
        <v>0</v>
      </c>
      <c r="T59" s="62">
        <v>0</v>
      </c>
      <c r="U59" s="62">
        <v>0</v>
      </c>
      <c r="V59" s="62">
        <v>0</v>
      </c>
      <c r="W59" s="62">
        <v>0</v>
      </c>
      <c r="X59" s="62">
        <v>0</v>
      </c>
      <c r="Y59" s="62">
        <v>0</v>
      </c>
      <c r="Z59" s="62">
        <v>1</v>
      </c>
      <c r="AA59" s="62">
        <v>0</v>
      </c>
      <c r="AB59" s="62">
        <v>0</v>
      </c>
      <c r="AC59" s="62">
        <v>0</v>
      </c>
      <c r="AD59" s="62">
        <v>0</v>
      </c>
      <c r="AE59" s="62">
        <v>0</v>
      </c>
      <c r="AF59" t="s">
        <v>166</v>
      </c>
      <c r="AG59" t="s">
        <v>167</v>
      </c>
      <c r="AH59" s="62">
        <v>0</v>
      </c>
    </row>
    <row r="60" spans="1:34" x14ac:dyDescent="0.25">
      <c r="A60" s="3" t="str">
        <f t="shared" si="0"/>
        <v>AC Cycling %1006/17/2021 (5:00pm-6:00pm)</v>
      </c>
      <c r="B60" t="s">
        <v>56</v>
      </c>
      <c r="C60" t="s">
        <v>156</v>
      </c>
      <c r="D60" t="s">
        <v>160</v>
      </c>
      <c r="E60" s="61">
        <v>141255</v>
      </c>
      <c r="F60" s="61">
        <v>163395</v>
      </c>
      <c r="G60" s="61">
        <v>601054.78799229406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62">
        <v>0</v>
      </c>
      <c r="O60" s="62">
        <v>0</v>
      </c>
      <c r="P60" s="62">
        <v>0</v>
      </c>
      <c r="Q60" s="62">
        <v>0</v>
      </c>
      <c r="R60" s="62">
        <v>0</v>
      </c>
      <c r="S60" s="62">
        <v>0</v>
      </c>
      <c r="T60" s="62">
        <v>0</v>
      </c>
      <c r="U60" s="62">
        <v>0</v>
      </c>
      <c r="V60" s="62">
        <v>0</v>
      </c>
      <c r="W60" s="62">
        <v>0</v>
      </c>
      <c r="X60" s="62">
        <v>0</v>
      </c>
      <c r="Y60" s="62">
        <v>1</v>
      </c>
      <c r="Z60" s="62">
        <v>0</v>
      </c>
      <c r="AA60" s="62">
        <v>0</v>
      </c>
      <c r="AB60" s="62">
        <v>0</v>
      </c>
      <c r="AC60" s="62">
        <v>0</v>
      </c>
      <c r="AD60" s="62">
        <v>0</v>
      </c>
      <c r="AE60" s="62">
        <v>0</v>
      </c>
      <c r="AF60" t="s">
        <v>165</v>
      </c>
      <c r="AG60" t="s">
        <v>166</v>
      </c>
      <c r="AH60" s="62">
        <v>0</v>
      </c>
    </row>
    <row r="61" spans="1:34" x14ac:dyDescent="0.25">
      <c r="A61" s="3" t="str">
        <f t="shared" si="0"/>
        <v>AC Cycling %1007/9/2021 (5:50pm-8:55pm)</v>
      </c>
      <c r="B61" t="s">
        <v>56</v>
      </c>
      <c r="C61" t="s">
        <v>156</v>
      </c>
      <c r="D61" t="s">
        <v>161</v>
      </c>
      <c r="E61" s="61">
        <v>147453</v>
      </c>
      <c r="F61" s="61">
        <v>171986</v>
      </c>
      <c r="G61" s="61">
        <v>632848.11673302774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62">
        <v>0</v>
      </c>
      <c r="O61" s="62">
        <v>0</v>
      </c>
      <c r="P61" s="62">
        <v>0</v>
      </c>
      <c r="Q61" s="62">
        <v>0</v>
      </c>
      <c r="R61" s="62">
        <v>0</v>
      </c>
      <c r="S61" s="62">
        <v>0</v>
      </c>
      <c r="T61" s="62">
        <v>0</v>
      </c>
      <c r="U61" s="62">
        <v>0</v>
      </c>
      <c r="V61" s="62">
        <v>0</v>
      </c>
      <c r="W61" s="62">
        <v>0</v>
      </c>
      <c r="X61" s="62">
        <v>0</v>
      </c>
      <c r="Y61" s="62">
        <v>2</v>
      </c>
      <c r="Z61" s="62">
        <v>1</v>
      </c>
      <c r="AA61" s="62">
        <v>1</v>
      </c>
      <c r="AB61" s="62">
        <v>2</v>
      </c>
      <c r="AC61" s="62">
        <v>0</v>
      </c>
      <c r="AD61" s="62">
        <v>0</v>
      </c>
      <c r="AE61" s="62">
        <v>0</v>
      </c>
      <c r="AF61" t="s">
        <v>168</v>
      </c>
      <c r="AG61" t="s">
        <v>169</v>
      </c>
      <c r="AH61" s="62">
        <v>0</v>
      </c>
    </row>
    <row r="62" spans="1:34" x14ac:dyDescent="0.25">
      <c r="A62" s="3" t="str">
        <f t="shared" si="0"/>
        <v>AC Cycling %1008/27/2021 (5:00pm-6:00pm)</v>
      </c>
      <c r="B62" t="s">
        <v>56</v>
      </c>
      <c r="C62" t="s">
        <v>156</v>
      </c>
      <c r="D62" t="s">
        <v>162</v>
      </c>
      <c r="E62" s="61">
        <v>147475</v>
      </c>
      <c r="F62" s="61">
        <v>172001</v>
      </c>
      <c r="G62" s="61">
        <v>632950.82233951637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62">
        <v>0</v>
      </c>
      <c r="O62" s="62">
        <v>0</v>
      </c>
      <c r="P62" s="62">
        <v>0</v>
      </c>
      <c r="Q62" s="62">
        <v>0</v>
      </c>
      <c r="R62" s="62">
        <v>0</v>
      </c>
      <c r="S62" s="62">
        <v>0</v>
      </c>
      <c r="T62" s="62">
        <v>0</v>
      </c>
      <c r="U62" s="62">
        <v>0</v>
      </c>
      <c r="V62" s="62">
        <v>0</v>
      </c>
      <c r="W62" s="62">
        <v>0</v>
      </c>
      <c r="X62" s="62">
        <v>0</v>
      </c>
      <c r="Y62" s="62">
        <v>1</v>
      </c>
      <c r="Z62" s="62">
        <v>0</v>
      </c>
      <c r="AA62" s="62">
        <v>0</v>
      </c>
      <c r="AB62" s="62">
        <v>0</v>
      </c>
      <c r="AC62" s="62">
        <v>0</v>
      </c>
      <c r="AD62" s="62">
        <v>0</v>
      </c>
      <c r="AE62" s="62">
        <v>0</v>
      </c>
      <c r="AF62" t="s">
        <v>165</v>
      </c>
      <c r="AG62" t="s">
        <v>166</v>
      </c>
      <c r="AH62" s="62">
        <v>0</v>
      </c>
    </row>
    <row r="63" spans="1:34" x14ac:dyDescent="0.25">
      <c r="A63" s="3" t="str">
        <f t="shared" si="0"/>
        <v>AC Cycling %1009/9/2021 (3:58pm-5:00pm)</v>
      </c>
      <c r="B63" t="s">
        <v>56</v>
      </c>
      <c r="C63" t="s">
        <v>156</v>
      </c>
      <c r="D63" t="s">
        <v>163</v>
      </c>
      <c r="E63" s="61">
        <v>147790</v>
      </c>
      <c r="F63" s="61">
        <v>172371</v>
      </c>
      <c r="G63" s="61">
        <v>634322.17305415485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62">
        <v>0</v>
      </c>
      <c r="O63" s="62">
        <v>0</v>
      </c>
      <c r="P63" s="62">
        <v>0</v>
      </c>
      <c r="Q63" s="62">
        <v>0</v>
      </c>
      <c r="R63" s="62">
        <v>0</v>
      </c>
      <c r="S63" s="62">
        <v>0</v>
      </c>
      <c r="T63" s="62">
        <v>0</v>
      </c>
      <c r="U63" s="62">
        <v>0</v>
      </c>
      <c r="V63" s="62">
        <v>0</v>
      </c>
      <c r="W63" s="62">
        <v>2</v>
      </c>
      <c r="X63" s="62">
        <v>1</v>
      </c>
      <c r="Y63" s="62">
        <v>0</v>
      </c>
      <c r="Z63" s="62">
        <v>0</v>
      </c>
      <c r="AA63" s="62">
        <v>0</v>
      </c>
      <c r="AB63" s="62">
        <v>0</v>
      </c>
      <c r="AC63" s="62">
        <v>0</v>
      </c>
      <c r="AD63" s="62">
        <v>0</v>
      </c>
      <c r="AE63" s="62">
        <v>0</v>
      </c>
      <c r="AF63" t="s">
        <v>170</v>
      </c>
      <c r="AG63" t="s">
        <v>165</v>
      </c>
      <c r="AH63" s="62">
        <v>0</v>
      </c>
    </row>
    <row r="64" spans="1:34" x14ac:dyDescent="0.25">
      <c r="A64" s="3" t="str">
        <f t="shared" si="0"/>
        <v>AC Cycling %100Average Event Day (5:00pm-6:00pm)</v>
      </c>
      <c r="B64" t="s">
        <v>56</v>
      </c>
      <c r="C64" t="s">
        <v>156</v>
      </c>
      <c r="D64" t="s">
        <v>164</v>
      </c>
      <c r="E64" s="61">
        <v>145993.25</v>
      </c>
      <c r="F64" s="61">
        <v>169938.25</v>
      </c>
      <c r="G64" s="61">
        <v>625293.97502974828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62">
        <v>0</v>
      </c>
      <c r="O64" s="62">
        <v>0</v>
      </c>
      <c r="P64" s="62">
        <v>0</v>
      </c>
      <c r="Q64" s="62">
        <v>0</v>
      </c>
      <c r="R64" s="62">
        <v>0</v>
      </c>
      <c r="S64" s="62">
        <v>0</v>
      </c>
      <c r="T64" s="62">
        <v>0</v>
      </c>
      <c r="U64" s="62">
        <v>0</v>
      </c>
      <c r="V64" s="62">
        <v>0</v>
      </c>
      <c r="W64" s="62">
        <v>0</v>
      </c>
      <c r="X64" s="62">
        <v>0</v>
      </c>
      <c r="Y64" s="62">
        <v>1</v>
      </c>
      <c r="Z64" s="62">
        <v>0</v>
      </c>
      <c r="AA64" s="62">
        <v>0</v>
      </c>
      <c r="AB64" s="62">
        <v>0</v>
      </c>
      <c r="AC64" s="62">
        <v>0</v>
      </c>
      <c r="AD64" s="62">
        <v>0</v>
      </c>
      <c r="AE64" s="62">
        <v>0</v>
      </c>
      <c r="AF64" t="s">
        <v>165</v>
      </c>
      <c r="AG64" t="s">
        <v>166</v>
      </c>
      <c r="AH64" s="62">
        <v>0</v>
      </c>
    </row>
    <row r="65" spans="1:34" x14ac:dyDescent="0.25">
      <c r="A65" s="3" t="str">
        <f t="shared" si="0"/>
        <v>AC Cycling %5010/14/2020 (6:00pm-7:00pm)</v>
      </c>
      <c r="B65" t="s">
        <v>56</v>
      </c>
      <c r="C65" t="s">
        <v>157</v>
      </c>
      <c r="D65" t="s">
        <v>158</v>
      </c>
      <c r="E65" s="61">
        <v>36</v>
      </c>
      <c r="F65" s="61">
        <v>36</v>
      </c>
      <c r="G65" s="61">
        <v>124.67600000000002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62">
        <v>0</v>
      </c>
      <c r="O65" s="62">
        <v>0</v>
      </c>
      <c r="P65" s="62">
        <v>0</v>
      </c>
      <c r="Q65" s="62">
        <v>0</v>
      </c>
      <c r="R65" s="62">
        <v>0</v>
      </c>
      <c r="S65" s="62">
        <v>0</v>
      </c>
      <c r="T65" s="62">
        <v>0</v>
      </c>
      <c r="U65" s="62">
        <v>0</v>
      </c>
      <c r="V65" s="62">
        <v>0</v>
      </c>
      <c r="W65" s="62">
        <v>0</v>
      </c>
      <c r="X65" s="62">
        <v>0</v>
      </c>
      <c r="Y65" s="62">
        <v>0</v>
      </c>
      <c r="Z65" s="62">
        <v>1</v>
      </c>
      <c r="AA65" s="62">
        <v>0</v>
      </c>
      <c r="AB65" s="62">
        <v>0</v>
      </c>
      <c r="AC65" s="62">
        <v>0</v>
      </c>
      <c r="AD65" s="62">
        <v>0</v>
      </c>
      <c r="AE65" s="62">
        <v>0</v>
      </c>
      <c r="AF65" t="s">
        <v>166</v>
      </c>
      <c r="AG65" t="s">
        <v>167</v>
      </c>
      <c r="AH65" s="62">
        <v>0</v>
      </c>
    </row>
    <row r="66" spans="1:34" x14ac:dyDescent="0.25">
      <c r="A66" s="3" t="str">
        <f t="shared" ref="A66:A129" si="1">B66&amp;C66&amp;D66</f>
        <v>AC Cycling %5010/15/2020 (6:00pm-7:00pm)</v>
      </c>
      <c r="B66" t="s">
        <v>56</v>
      </c>
      <c r="C66" t="s">
        <v>157</v>
      </c>
      <c r="D66" t="s">
        <v>159</v>
      </c>
      <c r="E66" s="61">
        <v>36</v>
      </c>
      <c r="F66" s="61">
        <v>36</v>
      </c>
      <c r="G66" s="61">
        <v>124.67599999999999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62">
        <v>0</v>
      </c>
      <c r="O66" s="62">
        <v>0</v>
      </c>
      <c r="P66" s="62">
        <v>0</v>
      </c>
      <c r="Q66" s="62">
        <v>0</v>
      </c>
      <c r="R66" s="62">
        <v>0</v>
      </c>
      <c r="S66" s="62">
        <v>0</v>
      </c>
      <c r="T66" s="62">
        <v>0</v>
      </c>
      <c r="U66" s="62">
        <v>0</v>
      </c>
      <c r="V66" s="62">
        <v>0</v>
      </c>
      <c r="W66" s="62">
        <v>0</v>
      </c>
      <c r="X66" s="62">
        <v>0</v>
      </c>
      <c r="Y66" s="62">
        <v>0</v>
      </c>
      <c r="Z66" s="62">
        <v>1</v>
      </c>
      <c r="AA66" s="62">
        <v>0</v>
      </c>
      <c r="AB66" s="62">
        <v>0</v>
      </c>
      <c r="AC66" s="62">
        <v>0</v>
      </c>
      <c r="AD66" s="62">
        <v>0</v>
      </c>
      <c r="AE66" s="62">
        <v>0</v>
      </c>
      <c r="AF66" t="s">
        <v>166</v>
      </c>
      <c r="AG66" t="s">
        <v>167</v>
      </c>
      <c r="AH66" s="62">
        <v>0</v>
      </c>
    </row>
    <row r="67" spans="1:34" x14ac:dyDescent="0.25">
      <c r="A67" s="3" t="str">
        <f t="shared" si="1"/>
        <v>AC Cycling %506/17/2021 (5:00pm-6:00pm)</v>
      </c>
      <c r="B67" t="s">
        <v>56</v>
      </c>
      <c r="C67" t="s">
        <v>157</v>
      </c>
      <c r="D67" t="s">
        <v>160</v>
      </c>
      <c r="E67" s="61">
        <v>26874</v>
      </c>
      <c r="F67" s="61">
        <v>29551</v>
      </c>
      <c r="G67" s="61">
        <v>107230.64471817073</v>
      </c>
      <c r="H67" s="62">
        <v>0</v>
      </c>
      <c r="I67" s="62">
        <v>0</v>
      </c>
      <c r="J67" s="62">
        <v>0</v>
      </c>
      <c r="K67" s="62">
        <v>0</v>
      </c>
      <c r="L67" s="62">
        <v>0</v>
      </c>
      <c r="M67" s="62">
        <v>0</v>
      </c>
      <c r="N67" s="62">
        <v>0</v>
      </c>
      <c r="O67" s="62">
        <v>0</v>
      </c>
      <c r="P67" s="62">
        <v>0</v>
      </c>
      <c r="Q67" s="62">
        <v>0</v>
      </c>
      <c r="R67" s="62">
        <v>0</v>
      </c>
      <c r="S67" s="62">
        <v>0</v>
      </c>
      <c r="T67" s="62">
        <v>0</v>
      </c>
      <c r="U67" s="62">
        <v>0</v>
      </c>
      <c r="V67" s="62">
        <v>0</v>
      </c>
      <c r="W67" s="62">
        <v>0</v>
      </c>
      <c r="X67" s="62">
        <v>0</v>
      </c>
      <c r="Y67" s="62">
        <v>1</v>
      </c>
      <c r="Z67" s="62">
        <v>0</v>
      </c>
      <c r="AA67" s="62">
        <v>0</v>
      </c>
      <c r="AB67" s="62">
        <v>0</v>
      </c>
      <c r="AC67" s="62">
        <v>0</v>
      </c>
      <c r="AD67" s="62">
        <v>0</v>
      </c>
      <c r="AE67" s="62">
        <v>0</v>
      </c>
      <c r="AF67" t="s">
        <v>165</v>
      </c>
      <c r="AG67" t="s">
        <v>166</v>
      </c>
      <c r="AH67" s="62">
        <v>0</v>
      </c>
    </row>
    <row r="68" spans="1:34" x14ac:dyDescent="0.25">
      <c r="A68" s="3" t="str">
        <f t="shared" si="1"/>
        <v>AC Cycling %507/9/2021 (5:50pm-8:55pm)</v>
      </c>
      <c r="B68" t="s">
        <v>56</v>
      </c>
      <c r="C68" t="s">
        <v>157</v>
      </c>
      <c r="D68" t="s">
        <v>161</v>
      </c>
      <c r="E68" s="61">
        <v>28079</v>
      </c>
      <c r="F68" s="61">
        <v>31013</v>
      </c>
      <c r="G68" s="61">
        <v>112567.52124960574</v>
      </c>
      <c r="H68" s="62">
        <v>0</v>
      </c>
      <c r="I68" s="62">
        <v>0</v>
      </c>
      <c r="J68" s="62">
        <v>0</v>
      </c>
      <c r="K68" s="62">
        <v>0</v>
      </c>
      <c r="L68" s="62">
        <v>0</v>
      </c>
      <c r="M68" s="62">
        <v>0</v>
      </c>
      <c r="N68" s="62">
        <v>0</v>
      </c>
      <c r="O68" s="62">
        <v>0</v>
      </c>
      <c r="P68" s="62">
        <v>0</v>
      </c>
      <c r="Q68" s="62">
        <v>0</v>
      </c>
      <c r="R68" s="62">
        <v>0</v>
      </c>
      <c r="S68" s="62">
        <v>0</v>
      </c>
      <c r="T68" s="62">
        <v>0</v>
      </c>
      <c r="U68" s="62">
        <v>0</v>
      </c>
      <c r="V68" s="62">
        <v>0</v>
      </c>
      <c r="W68" s="62">
        <v>0</v>
      </c>
      <c r="X68" s="62">
        <v>0</v>
      </c>
      <c r="Y68" s="62">
        <v>2</v>
      </c>
      <c r="Z68" s="62">
        <v>1</v>
      </c>
      <c r="AA68" s="62">
        <v>1</v>
      </c>
      <c r="AB68" s="62">
        <v>2</v>
      </c>
      <c r="AC68" s="62">
        <v>0</v>
      </c>
      <c r="AD68" s="62">
        <v>0</v>
      </c>
      <c r="AE68" s="62">
        <v>0</v>
      </c>
      <c r="AF68" t="s">
        <v>168</v>
      </c>
      <c r="AG68" t="s">
        <v>169</v>
      </c>
      <c r="AH68" s="62">
        <v>0</v>
      </c>
    </row>
    <row r="69" spans="1:34" x14ac:dyDescent="0.25">
      <c r="A69" s="3" t="str">
        <f t="shared" si="1"/>
        <v>AC Cycling %508/27/2021 (5:00pm-6:00pm)</v>
      </c>
      <c r="B69" t="s">
        <v>56</v>
      </c>
      <c r="C69" t="s">
        <v>157</v>
      </c>
      <c r="D69" t="s">
        <v>162</v>
      </c>
      <c r="E69" s="61">
        <v>28113</v>
      </c>
      <c r="F69" s="61">
        <v>31050</v>
      </c>
      <c r="G69" s="61">
        <v>112702.28810968214</v>
      </c>
      <c r="H69" s="62">
        <v>0</v>
      </c>
      <c r="I69" s="62">
        <v>0</v>
      </c>
      <c r="J69" s="62">
        <v>0</v>
      </c>
      <c r="K69" s="62">
        <v>0</v>
      </c>
      <c r="L69" s="62">
        <v>0</v>
      </c>
      <c r="M69" s="62">
        <v>0</v>
      </c>
      <c r="N69" s="62">
        <v>0</v>
      </c>
      <c r="O69" s="62">
        <v>0</v>
      </c>
      <c r="P69" s="62">
        <v>0</v>
      </c>
      <c r="Q69" s="62">
        <v>0</v>
      </c>
      <c r="R69" s="62">
        <v>0</v>
      </c>
      <c r="S69" s="62">
        <v>0</v>
      </c>
      <c r="T69" s="62">
        <v>0</v>
      </c>
      <c r="U69" s="62">
        <v>0</v>
      </c>
      <c r="V69" s="62">
        <v>0</v>
      </c>
      <c r="W69" s="62">
        <v>0</v>
      </c>
      <c r="X69" s="62">
        <v>0</v>
      </c>
      <c r="Y69" s="62">
        <v>1</v>
      </c>
      <c r="Z69" s="62">
        <v>0</v>
      </c>
      <c r="AA69" s="62">
        <v>0</v>
      </c>
      <c r="AB69" s="62">
        <v>0</v>
      </c>
      <c r="AC69" s="62">
        <v>0</v>
      </c>
      <c r="AD69" s="62">
        <v>0</v>
      </c>
      <c r="AE69" s="62">
        <v>0</v>
      </c>
      <c r="AF69" t="s">
        <v>165</v>
      </c>
      <c r="AG69" t="s">
        <v>166</v>
      </c>
      <c r="AH69" s="62">
        <v>0</v>
      </c>
    </row>
    <row r="70" spans="1:34" x14ac:dyDescent="0.25">
      <c r="A70" s="3" t="str">
        <f t="shared" si="1"/>
        <v>AC Cycling %509/9/2021 (3:58pm-5:00pm)</v>
      </c>
      <c r="B70" t="s">
        <v>56</v>
      </c>
      <c r="C70" t="s">
        <v>157</v>
      </c>
      <c r="D70" t="s">
        <v>163</v>
      </c>
      <c r="E70" s="61">
        <v>28172</v>
      </c>
      <c r="F70" s="61">
        <v>31114</v>
      </c>
      <c r="G70" s="61">
        <v>112934.38147117657</v>
      </c>
      <c r="H70" s="62">
        <v>0</v>
      </c>
      <c r="I70" s="62">
        <v>0</v>
      </c>
      <c r="J70" s="62">
        <v>0</v>
      </c>
      <c r="K70" s="62">
        <v>0</v>
      </c>
      <c r="L70" s="62">
        <v>0</v>
      </c>
      <c r="M70" s="62">
        <v>0</v>
      </c>
      <c r="N70" s="62">
        <v>0</v>
      </c>
      <c r="O70" s="62">
        <v>0</v>
      </c>
      <c r="P70" s="62">
        <v>0</v>
      </c>
      <c r="Q70" s="62">
        <v>0</v>
      </c>
      <c r="R70" s="62">
        <v>0</v>
      </c>
      <c r="S70" s="62">
        <v>0</v>
      </c>
      <c r="T70" s="62">
        <v>0</v>
      </c>
      <c r="U70" s="62">
        <v>0</v>
      </c>
      <c r="V70" s="62">
        <v>0</v>
      </c>
      <c r="W70" s="62">
        <v>2</v>
      </c>
      <c r="X70" s="62">
        <v>1</v>
      </c>
      <c r="Y70" s="62">
        <v>0</v>
      </c>
      <c r="Z70" s="62">
        <v>0</v>
      </c>
      <c r="AA70" s="62">
        <v>0</v>
      </c>
      <c r="AB70" s="62">
        <v>0</v>
      </c>
      <c r="AC70" s="62">
        <v>0</v>
      </c>
      <c r="AD70" s="62">
        <v>0</v>
      </c>
      <c r="AE70" s="62">
        <v>0</v>
      </c>
      <c r="AF70" t="s">
        <v>170</v>
      </c>
      <c r="AG70" t="s">
        <v>165</v>
      </c>
      <c r="AH70" s="62">
        <v>0</v>
      </c>
    </row>
    <row r="71" spans="1:34" x14ac:dyDescent="0.25">
      <c r="A71" s="3" t="str">
        <f t="shared" si="1"/>
        <v>AC Cycling %50Average Event Day (5:00pm-6:00pm)</v>
      </c>
      <c r="B71" t="s">
        <v>56</v>
      </c>
      <c r="C71" t="s">
        <v>157</v>
      </c>
      <c r="D71" t="s">
        <v>164</v>
      </c>
      <c r="E71" s="61">
        <v>27809.5</v>
      </c>
      <c r="F71" s="61">
        <v>30682</v>
      </c>
      <c r="G71" s="61">
        <v>111358.70888715879</v>
      </c>
      <c r="H71" s="62">
        <v>0</v>
      </c>
      <c r="I71" s="62">
        <v>0</v>
      </c>
      <c r="J71" s="62">
        <v>0</v>
      </c>
      <c r="K71" s="62">
        <v>0</v>
      </c>
      <c r="L71" s="62">
        <v>0</v>
      </c>
      <c r="M71" s="62">
        <v>0</v>
      </c>
      <c r="N71" s="62">
        <v>0</v>
      </c>
      <c r="O71" s="62">
        <v>0</v>
      </c>
      <c r="P71" s="62">
        <v>0</v>
      </c>
      <c r="Q71" s="62">
        <v>0</v>
      </c>
      <c r="R71" s="62">
        <v>0</v>
      </c>
      <c r="S71" s="62">
        <v>0</v>
      </c>
      <c r="T71" s="62">
        <v>0</v>
      </c>
      <c r="U71" s="62">
        <v>0</v>
      </c>
      <c r="V71" s="62">
        <v>0</v>
      </c>
      <c r="W71" s="62">
        <v>0</v>
      </c>
      <c r="X71" s="62">
        <v>0</v>
      </c>
      <c r="Y71" s="62">
        <v>1</v>
      </c>
      <c r="Z71" s="62">
        <v>0</v>
      </c>
      <c r="AA71" s="62">
        <v>0</v>
      </c>
      <c r="AB71" s="62">
        <v>0</v>
      </c>
      <c r="AC71" s="62">
        <v>0</v>
      </c>
      <c r="AD71" s="62">
        <v>0</v>
      </c>
      <c r="AE71" s="62">
        <v>0</v>
      </c>
      <c r="AF71" t="s">
        <v>165</v>
      </c>
      <c r="AG71" t="s">
        <v>166</v>
      </c>
      <c r="AH71" s="62">
        <v>0</v>
      </c>
    </row>
    <row r="72" spans="1:34" x14ac:dyDescent="0.25">
      <c r="A72" s="3" t="str">
        <f t="shared" si="1"/>
        <v>Load Control GroupSDP-C-16/17/2021 (5:00pm-6:00pm)</v>
      </c>
      <c r="B72" t="s">
        <v>57</v>
      </c>
      <c r="C72" t="s">
        <v>76</v>
      </c>
      <c r="D72" t="s">
        <v>160</v>
      </c>
      <c r="E72" s="61">
        <v>31004</v>
      </c>
      <c r="F72" s="61">
        <v>37072</v>
      </c>
      <c r="G72" s="61">
        <v>133924.17350015714</v>
      </c>
      <c r="H72" s="62">
        <v>0</v>
      </c>
      <c r="I72" s="62">
        <v>0</v>
      </c>
      <c r="J72" s="62">
        <v>0</v>
      </c>
      <c r="K72" s="62">
        <v>0</v>
      </c>
      <c r="L72" s="62">
        <v>0</v>
      </c>
      <c r="M72" s="62">
        <v>0</v>
      </c>
      <c r="N72" s="62">
        <v>0</v>
      </c>
      <c r="O72" s="62">
        <v>0</v>
      </c>
      <c r="P72" s="62">
        <v>0</v>
      </c>
      <c r="Q72" s="62">
        <v>0</v>
      </c>
      <c r="R72" s="62">
        <v>0</v>
      </c>
      <c r="S72" s="62">
        <v>0</v>
      </c>
      <c r="T72" s="62">
        <v>0</v>
      </c>
      <c r="U72" s="62">
        <v>0</v>
      </c>
      <c r="V72" s="62">
        <v>0</v>
      </c>
      <c r="W72" s="62">
        <v>0</v>
      </c>
      <c r="X72" s="62">
        <v>0</v>
      </c>
      <c r="Y72" s="62">
        <v>1</v>
      </c>
      <c r="Z72" s="62">
        <v>0</v>
      </c>
      <c r="AA72" s="62">
        <v>0</v>
      </c>
      <c r="AB72" s="62">
        <v>0</v>
      </c>
      <c r="AC72" s="62">
        <v>0</v>
      </c>
      <c r="AD72" s="62">
        <v>0</v>
      </c>
      <c r="AE72" s="62">
        <v>0</v>
      </c>
      <c r="AF72" t="s">
        <v>165</v>
      </c>
      <c r="AG72" t="s">
        <v>166</v>
      </c>
      <c r="AH72" s="62">
        <v>0</v>
      </c>
    </row>
    <row r="73" spans="1:34" x14ac:dyDescent="0.25">
      <c r="A73" s="3" t="str">
        <f t="shared" si="1"/>
        <v>Load Control GroupSDP-C-17/9/2021 (5:50pm-8:55pm)</v>
      </c>
      <c r="B73" t="s">
        <v>57</v>
      </c>
      <c r="C73" t="s">
        <v>76</v>
      </c>
      <c r="D73" t="s">
        <v>161</v>
      </c>
      <c r="E73" s="61">
        <v>30794</v>
      </c>
      <c r="F73" s="61">
        <v>36828</v>
      </c>
      <c r="G73" s="61">
        <v>133031.86974338593</v>
      </c>
      <c r="H73" s="62">
        <v>0</v>
      </c>
      <c r="I73" s="62">
        <v>0</v>
      </c>
      <c r="J73" s="62">
        <v>0</v>
      </c>
      <c r="K73" s="62">
        <v>0</v>
      </c>
      <c r="L73" s="62">
        <v>0</v>
      </c>
      <c r="M73" s="62">
        <v>0</v>
      </c>
      <c r="N73" s="62">
        <v>0</v>
      </c>
      <c r="O73" s="62">
        <v>0</v>
      </c>
      <c r="P73" s="62">
        <v>0</v>
      </c>
      <c r="Q73" s="62">
        <v>0</v>
      </c>
      <c r="R73" s="62">
        <v>0</v>
      </c>
      <c r="S73" s="62">
        <v>0</v>
      </c>
      <c r="T73" s="62">
        <v>0</v>
      </c>
      <c r="U73" s="62">
        <v>0</v>
      </c>
      <c r="V73" s="62">
        <v>0</v>
      </c>
      <c r="W73" s="62">
        <v>0</v>
      </c>
      <c r="X73" s="62">
        <v>0</v>
      </c>
      <c r="Y73" s="62">
        <v>2</v>
      </c>
      <c r="Z73" s="62">
        <v>1</v>
      </c>
      <c r="AA73" s="62">
        <v>1</v>
      </c>
      <c r="AB73" s="62">
        <v>2</v>
      </c>
      <c r="AC73" s="62">
        <v>0</v>
      </c>
      <c r="AD73" s="62">
        <v>0</v>
      </c>
      <c r="AE73" s="62">
        <v>0</v>
      </c>
      <c r="AF73" t="s">
        <v>168</v>
      </c>
      <c r="AG73" t="s">
        <v>169</v>
      </c>
      <c r="AH73" s="62">
        <v>0</v>
      </c>
    </row>
    <row r="74" spans="1:34" x14ac:dyDescent="0.25">
      <c r="A74" s="3" t="str">
        <f t="shared" si="1"/>
        <v>Load Control GroupSDP-C-18/27/2021 (5:00pm-6:00pm)</v>
      </c>
      <c r="B74" t="s">
        <v>57</v>
      </c>
      <c r="C74" t="s">
        <v>76</v>
      </c>
      <c r="D74" t="s">
        <v>162</v>
      </c>
      <c r="E74" s="61">
        <v>30803</v>
      </c>
      <c r="F74" s="61">
        <v>36819</v>
      </c>
      <c r="G74" s="61">
        <v>132962.6348659581</v>
      </c>
      <c r="H74" s="62">
        <v>0</v>
      </c>
      <c r="I74" s="62">
        <v>0</v>
      </c>
      <c r="J74" s="62">
        <v>0</v>
      </c>
      <c r="K74" s="62">
        <v>0</v>
      </c>
      <c r="L74" s="62">
        <v>0</v>
      </c>
      <c r="M74" s="62">
        <v>0</v>
      </c>
      <c r="N74" s="62">
        <v>0</v>
      </c>
      <c r="O74" s="62">
        <v>0</v>
      </c>
      <c r="P74" s="62">
        <v>0</v>
      </c>
      <c r="Q74" s="62">
        <v>0</v>
      </c>
      <c r="R74" s="62">
        <v>0</v>
      </c>
      <c r="S74" s="62">
        <v>0</v>
      </c>
      <c r="T74" s="62">
        <v>0</v>
      </c>
      <c r="U74" s="62">
        <v>0</v>
      </c>
      <c r="V74" s="62">
        <v>0</v>
      </c>
      <c r="W74" s="62">
        <v>0</v>
      </c>
      <c r="X74" s="62">
        <v>0</v>
      </c>
      <c r="Y74" s="62">
        <v>1</v>
      </c>
      <c r="Z74" s="62">
        <v>0</v>
      </c>
      <c r="AA74" s="62">
        <v>0</v>
      </c>
      <c r="AB74" s="62">
        <v>0</v>
      </c>
      <c r="AC74" s="62">
        <v>0</v>
      </c>
      <c r="AD74" s="62">
        <v>0</v>
      </c>
      <c r="AE74" s="62">
        <v>0</v>
      </c>
      <c r="AF74" t="s">
        <v>165</v>
      </c>
      <c r="AG74" t="s">
        <v>166</v>
      </c>
      <c r="AH74" s="62">
        <v>0</v>
      </c>
    </row>
    <row r="75" spans="1:34" x14ac:dyDescent="0.25">
      <c r="A75" s="3" t="str">
        <f t="shared" si="1"/>
        <v>Load Control GroupSDP-C-19/9/2021 (3:58pm-5:00pm)</v>
      </c>
      <c r="B75" t="s">
        <v>57</v>
      </c>
      <c r="C75" t="s">
        <v>76</v>
      </c>
      <c r="D75" t="s">
        <v>163</v>
      </c>
      <c r="E75" s="61">
        <v>30865</v>
      </c>
      <c r="F75" s="61">
        <v>36895</v>
      </c>
      <c r="G75" s="61">
        <v>133239.28728545303</v>
      </c>
      <c r="H75" s="62">
        <v>0</v>
      </c>
      <c r="I75" s="62">
        <v>0</v>
      </c>
      <c r="J75" s="62">
        <v>0</v>
      </c>
      <c r="K75" s="62">
        <v>0</v>
      </c>
      <c r="L75" s="62">
        <v>0</v>
      </c>
      <c r="M75" s="62">
        <v>0</v>
      </c>
      <c r="N75" s="62">
        <v>0</v>
      </c>
      <c r="O75" s="62">
        <v>0</v>
      </c>
      <c r="P75" s="62">
        <v>0</v>
      </c>
      <c r="Q75" s="62">
        <v>0</v>
      </c>
      <c r="R75" s="62">
        <v>0</v>
      </c>
      <c r="S75" s="62">
        <v>0</v>
      </c>
      <c r="T75" s="62">
        <v>0</v>
      </c>
      <c r="U75" s="62">
        <v>0</v>
      </c>
      <c r="V75" s="62">
        <v>0</v>
      </c>
      <c r="W75" s="62">
        <v>2</v>
      </c>
      <c r="X75" s="62">
        <v>1</v>
      </c>
      <c r="Y75" s="62">
        <v>0</v>
      </c>
      <c r="Z75" s="62">
        <v>0</v>
      </c>
      <c r="AA75" s="62">
        <v>0</v>
      </c>
      <c r="AB75" s="62">
        <v>0</v>
      </c>
      <c r="AC75" s="62">
        <v>0</v>
      </c>
      <c r="AD75" s="62">
        <v>0</v>
      </c>
      <c r="AE75" s="62">
        <v>0</v>
      </c>
      <c r="AF75" t="s">
        <v>170</v>
      </c>
      <c r="AG75" t="s">
        <v>165</v>
      </c>
      <c r="AH75" s="62">
        <v>0</v>
      </c>
    </row>
    <row r="76" spans="1:34" x14ac:dyDescent="0.25">
      <c r="A76" s="3" t="str">
        <f t="shared" si="1"/>
        <v>Load Control GroupSDP-C-1Average Event Day (5:00pm-6:00pm)</v>
      </c>
      <c r="B76" t="s">
        <v>57</v>
      </c>
      <c r="C76" t="s">
        <v>76</v>
      </c>
      <c r="D76" t="s">
        <v>164</v>
      </c>
      <c r="E76" s="61">
        <v>30866.5</v>
      </c>
      <c r="F76" s="61">
        <v>36903.5</v>
      </c>
      <c r="G76" s="61">
        <v>133289.49134873855</v>
      </c>
      <c r="H76" s="62">
        <v>0</v>
      </c>
      <c r="I76" s="62">
        <v>0</v>
      </c>
      <c r="J76" s="62">
        <v>0</v>
      </c>
      <c r="K76" s="62">
        <v>0</v>
      </c>
      <c r="L76" s="62">
        <v>0</v>
      </c>
      <c r="M76" s="62">
        <v>0</v>
      </c>
      <c r="N76" s="62">
        <v>0</v>
      </c>
      <c r="O76" s="62">
        <v>0</v>
      </c>
      <c r="P76" s="62">
        <v>0</v>
      </c>
      <c r="Q76" s="62">
        <v>0</v>
      </c>
      <c r="R76" s="62">
        <v>0</v>
      </c>
      <c r="S76" s="62">
        <v>0</v>
      </c>
      <c r="T76" s="62">
        <v>0</v>
      </c>
      <c r="U76" s="62">
        <v>0</v>
      </c>
      <c r="V76" s="62">
        <v>0</v>
      </c>
      <c r="W76" s="62">
        <v>0</v>
      </c>
      <c r="X76" s="62">
        <v>0</v>
      </c>
      <c r="Y76" s="62">
        <v>1</v>
      </c>
      <c r="Z76" s="62">
        <v>0</v>
      </c>
      <c r="AA76" s="62">
        <v>0</v>
      </c>
      <c r="AB76" s="62">
        <v>0</v>
      </c>
      <c r="AC76" s="62">
        <v>0</v>
      </c>
      <c r="AD76" s="62">
        <v>0</v>
      </c>
      <c r="AE76" s="62">
        <v>0</v>
      </c>
      <c r="AF76" t="s">
        <v>165</v>
      </c>
      <c r="AG76" t="s">
        <v>166</v>
      </c>
      <c r="AH76" s="62">
        <v>0</v>
      </c>
    </row>
    <row r="77" spans="1:34" x14ac:dyDescent="0.25">
      <c r="A77" s="3" t="str">
        <f t="shared" si="1"/>
        <v>Load Control GroupSDP-C-26/17/2021 (5:00pm-6:00pm)</v>
      </c>
      <c r="B77" t="s">
        <v>57</v>
      </c>
      <c r="C77" t="s">
        <v>77</v>
      </c>
      <c r="D77" t="s">
        <v>160</v>
      </c>
      <c r="E77" s="61">
        <v>19139</v>
      </c>
      <c r="F77" s="61">
        <v>21212</v>
      </c>
      <c r="G77" s="61">
        <v>79680.895707058415</v>
      </c>
      <c r="H77" s="62">
        <v>0</v>
      </c>
      <c r="I77" s="62">
        <v>0</v>
      </c>
      <c r="J77" s="62">
        <v>0</v>
      </c>
      <c r="K77" s="62">
        <v>0</v>
      </c>
      <c r="L77" s="62">
        <v>0</v>
      </c>
      <c r="M77" s="62">
        <v>0</v>
      </c>
      <c r="N77" s="62">
        <v>0</v>
      </c>
      <c r="O77" s="62">
        <v>0</v>
      </c>
      <c r="P77" s="62">
        <v>0</v>
      </c>
      <c r="Q77" s="62">
        <v>0</v>
      </c>
      <c r="R77" s="62">
        <v>0</v>
      </c>
      <c r="S77" s="62">
        <v>0</v>
      </c>
      <c r="T77" s="62">
        <v>0</v>
      </c>
      <c r="U77" s="62">
        <v>0</v>
      </c>
      <c r="V77" s="62">
        <v>0</v>
      </c>
      <c r="W77" s="62">
        <v>0</v>
      </c>
      <c r="X77" s="62">
        <v>0</v>
      </c>
      <c r="Y77" s="62">
        <v>1</v>
      </c>
      <c r="Z77" s="62">
        <v>0</v>
      </c>
      <c r="AA77" s="62">
        <v>0</v>
      </c>
      <c r="AB77" s="62">
        <v>0</v>
      </c>
      <c r="AC77" s="62">
        <v>0</v>
      </c>
      <c r="AD77" s="62">
        <v>0</v>
      </c>
      <c r="AE77" s="62">
        <v>0</v>
      </c>
      <c r="AF77" t="s">
        <v>165</v>
      </c>
      <c r="AG77" t="s">
        <v>166</v>
      </c>
      <c r="AH77" s="62">
        <v>0</v>
      </c>
    </row>
    <row r="78" spans="1:34" x14ac:dyDescent="0.25">
      <c r="A78" s="3" t="str">
        <f t="shared" si="1"/>
        <v>Load Control GroupSDP-C-27/9/2021 (5:50pm-8:55pm)</v>
      </c>
      <c r="B78" t="s">
        <v>57</v>
      </c>
      <c r="C78" t="s">
        <v>77</v>
      </c>
      <c r="D78" t="s">
        <v>161</v>
      </c>
      <c r="E78" s="61">
        <v>19011</v>
      </c>
      <c r="F78" s="61">
        <v>21072</v>
      </c>
      <c r="G78" s="61">
        <v>79171.236601524201</v>
      </c>
      <c r="H78" s="62">
        <v>0</v>
      </c>
      <c r="I78" s="62">
        <v>0</v>
      </c>
      <c r="J78" s="62">
        <v>0</v>
      </c>
      <c r="K78" s="62">
        <v>0</v>
      </c>
      <c r="L78" s="62">
        <v>0</v>
      </c>
      <c r="M78" s="62">
        <v>0</v>
      </c>
      <c r="N78" s="62">
        <v>0</v>
      </c>
      <c r="O78" s="62">
        <v>0</v>
      </c>
      <c r="P78" s="62">
        <v>0</v>
      </c>
      <c r="Q78" s="62">
        <v>0</v>
      </c>
      <c r="R78" s="62">
        <v>0</v>
      </c>
      <c r="S78" s="62">
        <v>0</v>
      </c>
      <c r="T78" s="62">
        <v>0</v>
      </c>
      <c r="U78" s="62">
        <v>0</v>
      </c>
      <c r="V78" s="62">
        <v>0</v>
      </c>
      <c r="W78" s="62">
        <v>0</v>
      </c>
      <c r="X78" s="62">
        <v>0</v>
      </c>
      <c r="Y78" s="62">
        <v>2</v>
      </c>
      <c r="Z78" s="62">
        <v>1</v>
      </c>
      <c r="AA78" s="62">
        <v>1</v>
      </c>
      <c r="AB78" s="62">
        <v>2</v>
      </c>
      <c r="AC78" s="62">
        <v>0</v>
      </c>
      <c r="AD78" s="62">
        <v>0</v>
      </c>
      <c r="AE78" s="62">
        <v>0</v>
      </c>
      <c r="AF78" t="s">
        <v>168</v>
      </c>
      <c r="AG78" t="s">
        <v>169</v>
      </c>
      <c r="AH78" s="62">
        <v>0</v>
      </c>
    </row>
    <row r="79" spans="1:34" x14ac:dyDescent="0.25">
      <c r="A79" s="3" t="str">
        <f t="shared" si="1"/>
        <v>Load Control GroupSDP-C-28/27/2021 (5:00pm-6:00pm)</v>
      </c>
      <c r="B79" t="s">
        <v>57</v>
      </c>
      <c r="C79" t="s">
        <v>77</v>
      </c>
      <c r="D79" t="s">
        <v>162</v>
      </c>
      <c r="E79" s="61">
        <v>19047</v>
      </c>
      <c r="F79" s="61">
        <v>21119</v>
      </c>
      <c r="G79" s="61">
        <v>79362.57030155859</v>
      </c>
      <c r="H79" s="62">
        <v>0</v>
      </c>
      <c r="I79" s="62">
        <v>0</v>
      </c>
      <c r="J79" s="62">
        <v>0</v>
      </c>
      <c r="K79" s="62">
        <v>0</v>
      </c>
      <c r="L79" s="62">
        <v>0</v>
      </c>
      <c r="M79" s="62">
        <v>0</v>
      </c>
      <c r="N79" s="62">
        <v>0</v>
      </c>
      <c r="O79" s="62">
        <v>0</v>
      </c>
      <c r="P79" s="62">
        <v>0</v>
      </c>
      <c r="Q79" s="62">
        <v>0</v>
      </c>
      <c r="R79" s="62">
        <v>0</v>
      </c>
      <c r="S79" s="62">
        <v>0</v>
      </c>
      <c r="T79" s="62">
        <v>0</v>
      </c>
      <c r="U79" s="62">
        <v>0</v>
      </c>
      <c r="V79" s="62">
        <v>0</v>
      </c>
      <c r="W79" s="62">
        <v>0</v>
      </c>
      <c r="X79" s="62">
        <v>0</v>
      </c>
      <c r="Y79" s="62">
        <v>1</v>
      </c>
      <c r="Z79" s="62">
        <v>0</v>
      </c>
      <c r="AA79" s="62">
        <v>0</v>
      </c>
      <c r="AB79" s="62">
        <v>0</v>
      </c>
      <c r="AC79" s="62">
        <v>0</v>
      </c>
      <c r="AD79" s="62">
        <v>0</v>
      </c>
      <c r="AE79" s="62">
        <v>0</v>
      </c>
      <c r="AF79" t="s">
        <v>165</v>
      </c>
      <c r="AG79" t="s">
        <v>166</v>
      </c>
      <c r="AH79" s="62">
        <v>0</v>
      </c>
    </row>
    <row r="80" spans="1:34" x14ac:dyDescent="0.25">
      <c r="A80" s="3" t="str">
        <f t="shared" si="1"/>
        <v>Load Control GroupSDP-C-29/9/2021 (3:58pm-5:00pm)</v>
      </c>
      <c r="B80" t="s">
        <v>57</v>
      </c>
      <c r="C80" t="s">
        <v>77</v>
      </c>
      <c r="D80" t="s">
        <v>163</v>
      </c>
      <c r="E80" s="61">
        <v>19091</v>
      </c>
      <c r="F80" s="61">
        <v>21167</v>
      </c>
      <c r="G80" s="61">
        <v>79547.068454152934</v>
      </c>
      <c r="H80" s="62">
        <v>0</v>
      </c>
      <c r="I80" s="62">
        <v>0</v>
      </c>
      <c r="J80" s="62">
        <v>0</v>
      </c>
      <c r="K80" s="62">
        <v>0</v>
      </c>
      <c r="L80" s="62">
        <v>0</v>
      </c>
      <c r="M80" s="62">
        <v>0</v>
      </c>
      <c r="N80" s="62">
        <v>0</v>
      </c>
      <c r="O80" s="62">
        <v>0</v>
      </c>
      <c r="P80" s="62">
        <v>0</v>
      </c>
      <c r="Q80" s="62">
        <v>0</v>
      </c>
      <c r="R80" s="62">
        <v>0</v>
      </c>
      <c r="S80" s="62">
        <v>0</v>
      </c>
      <c r="T80" s="62">
        <v>0</v>
      </c>
      <c r="U80" s="62">
        <v>0</v>
      </c>
      <c r="V80" s="62">
        <v>0</v>
      </c>
      <c r="W80" s="62">
        <v>2</v>
      </c>
      <c r="X80" s="62">
        <v>1</v>
      </c>
      <c r="Y80" s="62">
        <v>0</v>
      </c>
      <c r="Z80" s="62">
        <v>0</v>
      </c>
      <c r="AA80" s="62">
        <v>0</v>
      </c>
      <c r="AB80" s="62">
        <v>0</v>
      </c>
      <c r="AC80" s="62">
        <v>0</v>
      </c>
      <c r="AD80" s="62">
        <v>0</v>
      </c>
      <c r="AE80" s="62">
        <v>0</v>
      </c>
      <c r="AF80" t="s">
        <v>170</v>
      </c>
      <c r="AG80" t="s">
        <v>165</v>
      </c>
      <c r="AH80" s="62">
        <v>0</v>
      </c>
    </row>
    <row r="81" spans="1:34" x14ac:dyDescent="0.25">
      <c r="A81" s="3" t="str">
        <f t="shared" si="1"/>
        <v>Load Control GroupSDP-C-2Average Event Day (5:00pm-6:00pm)</v>
      </c>
      <c r="B81" t="s">
        <v>57</v>
      </c>
      <c r="C81" t="s">
        <v>77</v>
      </c>
      <c r="D81" t="s">
        <v>164</v>
      </c>
      <c r="E81" s="61">
        <v>19072</v>
      </c>
      <c r="F81" s="61">
        <v>21142.5</v>
      </c>
      <c r="G81" s="61">
        <v>79440.442766073538</v>
      </c>
      <c r="H81" s="62">
        <v>0</v>
      </c>
      <c r="I81" s="62">
        <v>0</v>
      </c>
      <c r="J81" s="62">
        <v>0</v>
      </c>
      <c r="K81" s="62">
        <v>0</v>
      </c>
      <c r="L81" s="62">
        <v>0</v>
      </c>
      <c r="M81" s="62">
        <v>0</v>
      </c>
      <c r="N81" s="62">
        <v>0</v>
      </c>
      <c r="O81" s="62">
        <v>0</v>
      </c>
      <c r="P81" s="62">
        <v>0</v>
      </c>
      <c r="Q81" s="62">
        <v>0</v>
      </c>
      <c r="R81" s="62">
        <v>0</v>
      </c>
      <c r="S81" s="62">
        <v>0</v>
      </c>
      <c r="T81" s="62">
        <v>0</v>
      </c>
      <c r="U81" s="62">
        <v>0</v>
      </c>
      <c r="V81" s="62">
        <v>0</v>
      </c>
      <c r="W81" s="62">
        <v>0</v>
      </c>
      <c r="X81" s="62">
        <v>0</v>
      </c>
      <c r="Y81" s="62">
        <v>1</v>
      </c>
      <c r="Z81" s="62">
        <v>0</v>
      </c>
      <c r="AA81" s="62">
        <v>0</v>
      </c>
      <c r="AB81" s="62">
        <v>0</v>
      </c>
      <c r="AC81" s="62">
        <v>0</v>
      </c>
      <c r="AD81" s="62">
        <v>0</v>
      </c>
      <c r="AE81" s="62">
        <v>0</v>
      </c>
      <c r="AF81" t="s">
        <v>165</v>
      </c>
      <c r="AG81" t="s">
        <v>166</v>
      </c>
      <c r="AH81" s="62">
        <v>0</v>
      </c>
    </row>
    <row r="82" spans="1:34" x14ac:dyDescent="0.25">
      <c r="A82" s="3" t="str">
        <f t="shared" si="1"/>
        <v>Load Control GroupSDP-C-37/9/2021 (5:50pm-8:55pm)</v>
      </c>
      <c r="B82" t="s">
        <v>57</v>
      </c>
      <c r="C82" t="s">
        <v>78</v>
      </c>
      <c r="D82" t="s">
        <v>161</v>
      </c>
      <c r="E82" s="61">
        <v>8197</v>
      </c>
      <c r="F82" s="61">
        <v>10979</v>
      </c>
      <c r="G82" s="61">
        <v>40452.592227962959</v>
      </c>
      <c r="H82" s="62">
        <v>0</v>
      </c>
      <c r="I82" s="62">
        <v>0</v>
      </c>
      <c r="J82" s="62">
        <v>0</v>
      </c>
      <c r="K82" s="62">
        <v>0</v>
      </c>
      <c r="L82" s="62">
        <v>0</v>
      </c>
      <c r="M82" s="62">
        <v>0</v>
      </c>
      <c r="N82" s="62">
        <v>0</v>
      </c>
      <c r="O82" s="62">
        <v>0</v>
      </c>
      <c r="P82" s="62">
        <v>0</v>
      </c>
      <c r="Q82" s="62">
        <v>0</v>
      </c>
      <c r="R82" s="62">
        <v>0</v>
      </c>
      <c r="S82" s="62">
        <v>0</v>
      </c>
      <c r="T82" s="62">
        <v>0</v>
      </c>
      <c r="U82" s="62">
        <v>0</v>
      </c>
      <c r="V82" s="62">
        <v>0</v>
      </c>
      <c r="W82" s="62">
        <v>0</v>
      </c>
      <c r="X82" s="62">
        <v>0</v>
      </c>
      <c r="Y82" s="62">
        <v>2</v>
      </c>
      <c r="Z82" s="62">
        <v>1</v>
      </c>
      <c r="AA82" s="62">
        <v>1</v>
      </c>
      <c r="AB82" s="62">
        <v>2</v>
      </c>
      <c r="AC82" s="62">
        <v>0</v>
      </c>
      <c r="AD82" s="62">
        <v>0</v>
      </c>
      <c r="AE82" s="62">
        <v>0</v>
      </c>
      <c r="AF82" t="s">
        <v>168</v>
      </c>
      <c r="AG82" t="s">
        <v>169</v>
      </c>
      <c r="AH82" s="62">
        <v>0</v>
      </c>
    </row>
    <row r="83" spans="1:34" x14ac:dyDescent="0.25">
      <c r="A83" s="3" t="str">
        <f t="shared" si="1"/>
        <v>Load Control GroupSDP-C-38/27/2021 (5:00pm-6:00pm)</v>
      </c>
      <c r="B83" t="s">
        <v>57</v>
      </c>
      <c r="C83" t="s">
        <v>78</v>
      </c>
      <c r="D83" t="s">
        <v>162</v>
      </c>
      <c r="E83" s="61">
        <v>8156</v>
      </c>
      <c r="F83" s="61">
        <v>10929</v>
      </c>
      <c r="G83" s="61">
        <v>40297.766875925765</v>
      </c>
      <c r="H83" s="62">
        <v>0</v>
      </c>
      <c r="I83" s="62">
        <v>0</v>
      </c>
      <c r="J83" s="62">
        <v>0</v>
      </c>
      <c r="K83" s="62">
        <v>0</v>
      </c>
      <c r="L83" s="62">
        <v>0</v>
      </c>
      <c r="M83" s="62">
        <v>0</v>
      </c>
      <c r="N83" s="62">
        <v>0</v>
      </c>
      <c r="O83" s="62">
        <v>0</v>
      </c>
      <c r="P83" s="62">
        <v>0</v>
      </c>
      <c r="Q83" s="62">
        <v>0</v>
      </c>
      <c r="R83" s="62">
        <v>0</v>
      </c>
      <c r="S83" s="62">
        <v>0</v>
      </c>
      <c r="T83" s="62">
        <v>0</v>
      </c>
      <c r="U83" s="62">
        <v>0</v>
      </c>
      <c r="V83" s="62">
        <v>0</v>
      </c>
      <c r="W83" s="62">
        <v>0</v>
      </c>
      <c r="X83" s="62">
        <v>0</v>
      </c>
      <c r="Y83" s="62">
        <v>1</v>
      </c>
      <c r="Z83" s="62">
        <v>0</v>
      </c>
      <c r="AA83" s="62">
        <v>0</v>
      </c>
      <c r="AB83" s="62">
        <v>0</v>
      </c>
      <c r="AC83" s="62">
        <v>0</v>
      </c>
      <c r="AD83" s="62">
        <v>0</v>
      </c>
      <c r="AE83" s="62">
        <v>0</v>
      </c>
      <c r="AF83" t="s">
        <v>165</v>
      </c>
      <c r="AG83" t="s">
        <v>166</v>
      </c>
      <c r="AH83" s="62">
        <v>0</v>
      </c>
    </row>
    <row r="84" spans="1:34" x14ac:dyDescent="0.25">
      <c r="A84" s="3" t="str">
        <f t="shared" si="1"/>
        <v>Load Control GroupSDP-C-39/9/2021 (3:58pm-5:00pm)</v>
      </c>
      <c r="B84" t="s">
        <v>57</v>
      </c>
      <c r="C84" t="s">
        <v>78</v>
      </c>
      <c r="D84" t="s">
        <v>163</v>
      </c>
      <c r="E84" s="61">
        <v>8171</v>
      </c>
      <c r="F84" s="61">
        <v>10951</v>
      </c>
      <c r="G84" s="61">
        <v>40374.200227616842</v>
      </c>
      <c r="H84" s="62">
        <v>0</v>
      </c>
      <c r="I84" s="62">
        <v>0</v>
      </c>
      <c r="J84" s="62">
        <v>0</v>
      </c>
      <c r="K84" s="62">
        <v>0</v>
      </c>
      <c r="L84" s="62">
        <v>0</v>
      </c>
      <c r="M84" s="62">
        <v>0</v>
      </c>
      <c r="N84" s="62">
        <v>0</v>
      </c>
      <c r="O84" s="62">
        <v>0</v>
      </c>
      <c r="P84" s="62">
        <v>0</v>
      </c>
      <c r="Q84" s="62">
        <v>0</v>
      </c>
      <c r="R84" s="62">
        <v>0</v>
      </c>
      <c r="S84" s="62">
        <v>0</v>
      </c>
      <c r="T84" s="62">
        <v>0</v>
      </c>
      <c r="U84" s="62">
        <v>0</v>
      </c>
      <c r="V84" s="62">
        <v>0</v>
      </c>
      <c r="W84" s="62">
        <v>2</v>
      </c>
      <c r="X84" s="62">
        <v>1</v>
      </c>
      <c r="Y84" s="62">
        <v>0</v>
      </c>
      <c r="Z84" s="62">
        <v>0</v>
      </c>
      <c r="AA84" s="62">
        <v>0</v>
      </c>
      <c r="AB84" s="62">
        <v>0</v>
      </c>
      <c r="AC84" s="62">
        <v>0</v>
      </c>
      <c r="AD84" s="62">
        <v>0</v>
      </c>
      <c r="AE84" s="62">
        <v>0</v>
      </c>
      <c r="AF84" t="s">
        <v>170</v>
      </c>
      <c r="AG84" t="s">
        <v>165</v>
      </c>
      <c r="AH84" s="62">
        <v>0</v>
      </c>
    </row>
    <row r="85" spans="1:34" x14ac:dyDescent="0.25">
      <c r="A85" s="3" t="str">
        <f t="shared" si="1"/>
        <v>Load Control GroupSDP-C-3Average Event Day (5:00pm-6:00pm)</v>
      </c>
      <c r="B85" t="s">
        <v>57</v>
      </c>
      <c r="C85" t="s">
        <v>78</v>
      </c>
      <c r="D85" t="s">
        <v>164</v>
      </c>
      <c r="E85" s="61">
        <v>8174.666666666667</v>
      </c>
      <c r="F85" s="61">
        <v>10953</v>
      </c>
      <c r="G85" s="61">
        <v>40374.853110501856</v>
      </c>
      <c r="H85" s="62">
        <v>0</v>
      </c>
      <c r="I85" s="62">
        <v>0</v>
      </c>
      <c r="J85" s="62">
        <v>0</v>
      </c>
      <c r="K85" s="62">
        <v>0</v>
      </c>
      <c r="L85" s="62">
        <v>0</v>
      </c>
      <c r="M85" s="62">
        <v>0</v>
      </c>
      <c r="N85" s="62">
        <v>0</v>
      </c>
      <c r="O85" s="62">
        <v>0</v>
      </c>
      <c r="P85" s="62">
        <v>0</v>
      </c>
      <c r="Q85" s="62">
        <v>0</v>
      </c>
      <c r="R85" s="62">
        <v>0</v>
      </c>
      <c r="S85" s="62">
        <v>0</v>
      </c>
      <c r="T85" s="62">
        <v>0</v>
      </c>
      <c r="U85" s="62">
        <v>0</v>
      </c>
      <c r="V85" s="62">
        <v>0</v>
      </c>
      <c r="W85" s="62">
        <v>0</v>
      </c>
      <c r="X85" s="62">
        <v>0</v>
      </c>
      <c r="Y85" s="62">
        <v>1</v>
      </c>
      <c r="Z85" s="62">
        <v>0</v>
      </c>
      <c r="AA85" s="62">
        <v>0</v>
      </c>
      <c r="AB85" s="62">
        <v>0</v>
      </c>
      <c r="AC85" s="62">
        <v>0</v>
      </c>
      <c r="AD85" s="62">
        <v>0</v>
      </c>
      <c r="AE85" s="62">
        <v>0</v>
      </c>
      <c r="AF85" t="s">
        <v>165</v>
      </c>
      <c r="AG85" t="s">
        <v>166</v>
      </c>
      <c r="AH85" s="62">
        <v>0</v>
      </c>
    </row>
    <row r="86" spans="1:34" x14ac:dyDescent="0.25">
      <c r="A86" s="3" t="str">
        <f t="shared" si="1"/>
        <v>Load Control GroupSDP-C-46/17/2021 (5:00pm-6:00pm)</v>
      </c>
      <c r="B86" t="s">
        <v>57</v>
      </c>
      <c r="C86" t="s">
        <v>79</v>
      </c>
      <c r="D86" t="s">
        <v>160</v>
      </c>
      <c r="E86" s="61">
        <v>34085</v>
      </c>
      <c r="F86" s="61">
        <v>39473</v>
      </c>
      <c r="G86" s="61">
        <v>145252.76282865275</v>
      </c>
      <c r="H86" s="62">
        <v>0</v>
      </c>
      <c r="I86" s="62">
        <v>0</v>
      </c>
      <c r="J86" s="62">
        <v>0</v>
      </c>
      <c r="K86" s="62">
        <v>0</v>
      </c>
      <c r="L86" s="62">
        <v>0</v>
      </c>
      <c r="M86" s="62">
        <v>0</v>
      </c>
      <c r="N86" s="62">
        <v>0</v>
      </c>
      <c r="O86" s="62">
        <v>0</v>
      </c>
      <c r="P86" s="62">
        <v>0</v>
      </c>
      <c r="Q86" s="62">
        <v>0</v>
      </c>
      <c r="R86" s="62">
        <v>0</v>
      </c>
      <c r="S86" s="62">
        <v>0</v>
      </c>
      <c r="T86" s="62">
        <v>0</v>
      </c>
      <c r="U86" s="62">
        <v>0</v>
      </c>
      <c r="V86" s="62">
        <v>0</v>
      </c>
      <c r="W86" s="62">
        <v>0</v>
      </c>
      <c r="X86" s="62">
        <v>0</v>
      </c>
      <c r="Y86" s="62">
        <v>1</v>
      </c>
      <c r="Z86" s="62">
        <v>0</v>
      </c>
      <c r="AA86" s="62">
        <v>0</v>
      </c>
      <c r="AB86" s="62">
        <v>0</v>
      </c>
      <c r="AC86" s="62">
        <v>0</v>
      </c>
      <c r="AD86" s="62">
        <v>0</v>
      </c>
      <c r="AE86" s="62">
        <v>0</v>
      </c>
      <c r="AF86" t="s">
        <v>165</v>
      </c>
      <c r="AG86" t="s">
        <v>166</v>
      </c>
      <c r="AH86" s="62">
        <v>0</v>
      </c>
    </row>
    <row r="87" spans="1:34" x14ac:dyDescent="0.25">
      <c r="A87" s="3" t="str">
        <f t="shared" si="1"/>
        <v>Load Control GroupSDP-C-47/9/2021 (5:50pm-8:55pm)</v>
      </c>
      <c r="B87" t="s">
        <v>57</v>
      </c>
      <c r="C87" t="s">
        <v>79</v>
      </c>
      <c r="D87" t="s">
        <v>161</v>
      </c>
      <c r="E87" s="61">
        <v>33907</v>
      </c>
      <c r="F87" s="61">
        <v>39268</v>
      </c>
      <c r="G87" s="61">
        <v>144492.36935399871</v>
      </c>
      <c r="H87" s="62">
        <v>0</v>
      </c>
      <c r="I87" s="62">
        <v>0</v>
      </c>
      <c r="J87" s="62">
        <v>0</v>
      </c>
      <c r="K87" s="62">
        <v>0</v>
      </c>
      <c r="L87" s="62">
        <v>0</v>
      </c>
      <c r="M87" s="62">
        <v>0</v>
      </c>
      <c r="N87" s="62">
        <v>0</v>
      </c>
      <c r="O87" s="62">
        <v>0</v>
      </c>
      <c r="P87" s="62">
        <v>0</v>
      </c>
      <c r="Q87" s="62">
        <v>0</v>
      </c>
      <c r="R87" s="62">
        <v>0</v>
      </c>
      <c r="S87" s="62">
        <v>0</v>
      </c>
      <c r="T87" s="62">
        <v>0</v>
      </c>
      <c r="U87" s="62">
        <v>0</v>
      </c>
      <c r="V87" s="62">
        <v>0</v>
      </c>
      <c r="W87" s="62">
        <v>0</v>
      </c>
      <c r="X87" s="62">
        <v>0</v>
      </c>
      <c r="Y87" s="62">
        <v>2</v>
      </c>
      <c r="Z87" s="62">
        <v>1</v>
      </c>
      <c r="AA87" s="62">
        <v>1</v>
      </c>
      <c r="AB87" s="62">
        <v>2</v>
      </c>
      <c r="AC87" s="62">
        <v>0</v>
      </c>
      <c r="AD87" s="62">
        <v>0</v>
      </c>
      <c r="AE87" s="62">
        <v>0</v>
      </c>
      <c r="AF87" t="s">
        <v>168</v>
      </c>
      <c r="AG87" t="s">
        <v>169</v>
      </c>
      <c r="AH87" s="62">
        <v>0</v>
      </c>
    </row>
    <row r="88" spans="1:34" x14ac:dyDescent="0.25">
      <c r="A88" s="3" t="str">
        <f t="shared" si="1"/>
        <v>Load Control GroupSDP-C-48/27/2021 (5:00pm-6:00pm)</v>
      </c>
      <c r="B88" t="s">
        <v>57</v>
      </c>
      <c r="C88" t="s">
        <v>79</v>
      </c>
      <c r="D88" t="s">
        <v>162</v>
      </c>
      <c r="E88" s="61">
        <v>33954</v>
      </c>
      <c r="F88" s="61">
        <v>39320</v>
      </c>
      <c r="G88" s="61">
        <v>144703.38603420195</v>
      </c>
      <c r="H88" s="62">
        <v>0</v>
      </c>
      <c r="I88" s="62">
        <v>0</v>
      </c>
      <c r="J88" s="62">
        <v>0</v>
      </c>
      <c r="K88" s="62">
        <v>0</v>
      </c>
      <c r="L88" s="62">
        <v>0</v>
      </c>
      <c r="M88" s="62">
        <v>0</v>
      </c>
      <c r="N88" s="62">
        <v>0</v>
      </c>
      <c r="O88" s="62">
        <v>0</v>
      </c>
      <c r="P88" s="62">
        <v>0</v>
      </c>
      <c r="Q88" s="62">
        <v>0</v>
      </c>
      <c r="R88" s="62">
        <v>0</v>
      </c>
      <c r="S88" s="62">
        <v>0</v>
      </c>
      <c r="T88" s="62">
        <v>0</v>
      </c>
      <c r="U88" s="62">
        <v>0</v>
      </c>
      <c r="V88" s="62">
        <v>0</v>
      </c>
      <c r="W88" s="62">
        <v>0</v>
      </c>
      <c r="X88" s="62">
        <v>0</v>
      </c>
      <c r="Y88" s="62">
        <v>1</v>
      </c>
      <c r="Z88" s="62">
        <v>0</v>
      </c>
      <c r="AA88" s="62">
        <v>0</v>
      </c>
      <c r="AB88" s="62">
        <v>0</v>
      </c>
      <c r="AC88" s="62">
        <v>0</v>
      </c>
      <c r="AD88" s="62">
        <v>0</v>
      </c>
      <c r="AE88" s="62">
        <v>0</v>
      </c>
      <c r="AF88" t="s">
        <v>165</v>
      </c>
      <c r="AG88" t="s">
        <v>166</v>
      </c>
      <c r="AH88" s="62">
        <v>0</v>
      </c>
    </row>
    <row r="89" spans="1:34" x14ac:dyDescent="0.25">
      <c r="A89" s="3" t="str">
        <f t="shared" si="1"/>
        <v>Load Control GroupSDP-C-49/9/2021 (3:58pm-5:00pm)</v>
      </c>
      <c r="B89" t="s">
        <v>57</v>
      </c>
      <c r="C89" t="s">
        <v>79</v>
      </c>
      <c r="D89" t="s">
        <v>163</v>
      </c>
      <c r="E89" s="61">
        <v>34024</v>
      </c>
      <c r="F89" s="61">
        <v>39403</v>
      </c>
      <c r="G89" s="61">
        <v>145012.40818787599</v>
      </c>
      <c r="H89" s="62">
        <v>0</v>
      </c>
      <c r="I89" s="62">
        <v>0</v>
      </c>
      <c r="J89" s="62">
        <v>0</v>
      </c>
      <c r="K89" s="62">
        <v>0</v>
      </c>
      <c r="L89" s="62">
        <v>0</v>
      </c>
      <c r="M89" s="62">
        <v>0</v>
      </c>
      <c r="N89" s="62">
        <v>0</v>
      </c>
      <c r="O89" s="62">
        <v>0</v>
      </c>
      <c r="P89" s="62">
        <v>0</v>
      </c>
      <c r="Q89" s="62">
        <v>0</v>
      </c>
      <c r="R89" s="62">
        <v>0</v>
      </c>
      <c r="S89" s="62">
        <v>0</v>
      </c>
      <c r="T89" s="62">
        <v>0</v>
      </c>
      <c r="U89" s="62">
        <v>0</v>
      </c>
      <c r="V89" s="62">
        <v>0</v>
      </c>
      <c r="W89" s="62">
        <v>2</v>
      </c>
      <c r="X89" s="62">
        <v>1</v>
      </c>
      <c r="Y89" s="62">
        <v>0</v>
      </c>
      <c r="Z89" s="62">
        <v>0</v>
      </c>
      <c r="AA89" s="62">
        <v>0</v>
      </c>
      <c r="AB89" s="62">
        <v>0</v>
      </c>
      <c r="AC89" s="62">
        <v>0</v>
      </c>
      <c r="AD89" s="62">
        <v>0</v>
      </c>
      <c r="AE89" s="62">
        <v>0</v>
      </c>
      <c r="AF89" t="s">
        <v>170</v>
      </c>
      <c r="AG89" t="s">
        <v>165</v>
      </c>
      <c r="AH89" s="62">
        <v>0</v>
      </c>
    </row>
    <row r="90" spans="1:34" x14ac:dyDescent="0.25">
      <c r="A90" s="3" t="str">
        <f t="shared" si="1"/>
        <v>Load Control GroupSDP-C-4Average Event Day (5:00pm-6:00pm)</v>
      </c>
      <c r="B90" t="s">
        <v>57</v>
      </c>
      <c r="C90" t="s">
        <v>79</v>
      </c>
      <c r="D90" t="s">
        <v>164</v>
      </c>
      <c r="E90" s="61">
        <v>33992.5</v>
      </c>
      <c r="F90" s="61">
        <v>39366</v>
      </c>
      <c r="G90" s="61">
        <v>144865.23160118234</v>
      </c>
      <c r="H90" s="62">
        <v>0</v>
      </c>
      <c r="I90" s="62">
        <v>0</v>
      </c>
      <c r="J90" s="62">
        <v>0</v>
      </c>
      <c r="K90" s="62">
        <v>0</v>
      </c>
      <c r="L90" s="62">
        <v>0</v>
      </c>
      <c r="M90" s="62">
        <v>0</v>
      </c>
      <c r="N90" s="62">
        <v>0</v>
      </c>
      <c r="O90" s="62">
        <v>0</v>
      </c>
      <c r="P90" s="62">
        <v>0</v>
      </c>
      <c r="Q90" s="62">
        <v>0</v>
      </c>
      <c r="R90" s="62">
        <v>0</v>
      </c>
      <c r="S90" s="62">
        <v>0</v>
      </c>
      <c r="T90" s="62">
        <v>0</v>
      </c>
      <c r="U90" s="62">
        <v>0</v>
      </c>
      <c r="V90" s="62">
        <v>0</v>
      </c>
      <c r="W90" s="62">
        <v>0</v>
      </c>
      <c r="X90" s="62">
        <v>0</v>
      </c>
      <c r="Y90" s="62">
        <v>1</v>
      </c>
      <c r="Z90" s="62">
        <v>0</v>
      </c>
      <c r="AA90" s="62">
        <v>0</v>
      </c>
      <c r="AB90" s="62">
        <v>0</v>
      </c>
      <c r="AC90" s="62">
        <v>0</v>
      </c>
      <c r="AD90" s="62">
        <v>0</v>
      </c>
      <c r="AE90" s="62">
        <v>0</v>
      </c>
      <c r="AF90" t="s">
        <v>165</v>
      </c>
      <c r="AG90" t="s">
        <v>166</v>
      </c>
      <c r="AH90" s="62">
        <v>0</v>
      </c>
    </row>
    <row r="91" spans="1:34" x14ac:dyDescent="0.25">
      <c r="A91" s="3" t="str">
        <f t="shared" si="1"/>
        <v>Load Control GroupSDP-HD6/17/2021 (5:00pm-6:00pm)</v>
      </c>
      <c r="B91" t="s">
        <v>57</v>
      </c>
      <c r="C91" t="s">
        <v>80</v>
      </c>
      <c r="D91" t="s">
        <v>160</v>
      </c>
      <c r="E91" s="61">
        <v>11045</v>
      </c>
      <c r="F91" s="61">
        <v>12335</v>
      </c>
      <c r="G91" s="61">
        <v>44434.010729871727</v>
      </c>
      <c r="H91" s="62">
        <v>0</v>
      </c>
      <c r="I91" s="62">
        <v>0</v>
      </c>
      <c r="J91" s="62">
        <v>0</v>
      </c>
      <c r="K91" s="62">
        <v>0</v>
      </c>
      <c r="L91" s="62">
        <v>0</v>
      </c>
      <c r="M91" s="62">
        <v>0</v>
      </c>
      <c r="N91" s="62">
        <v>0</v>
      </c>
      <c r="O91" s="62">
        <v>0</v>
      </c>
      <c r="P91" s="62">
        <v>0</v>
      </c>
      <c r="Q91" s="62">
        <v>0</v>
      </c>
      <c r="R91" s="62">
        <v>0</v>
      </c>
      <c r="S91" s="62">
        <v>0</v>
      </c>
      <c r="T91" s="62">
        <v>0</v>
      </c>
      <c r="U91" s="62">
        <v>0</v>
      </c>
      <c r="V91" s="62">
        <v>0</v>
      </c>
      <c r="W91" s="62">
        <v>0</v>
      </c>
      <c r="X91" s="62">
        <v>0</v>
      </c>
      <c r="Y91" s="62">
        <v>1</v>
      </c>
      <c r="Z91" s="62">
        <v>0</v>
      </c>
      <c r="AA91" s="62">
        <v>0</v>
      </c>
      <c r="AB91" s="62">
        <v>0</v>
      </c>
      <c r="AC91" s="62">
        <v>0</v>
      </c>
      <c r="AD91" s="62">
        <v>0</v>
      </c>
      <c r="AE91" s="62">
        <v>0</v>
      </c>
      <c r="AF91" t="s">
        <v>165</v>
      </c>
      <c r="AG91" t="s">
        <v>166</v>
      </c>
      <c r="AH91" s="62">
        <v>0</v>
      </c>
    </row>
    <row r="92" spans="1:34" x14ac:dyDescent="0.25">
      <c r="A92" s="3" t="str">
        <f t="shared" si="1"/>
        <v>Load Control GroupSDP-HD7/9/2021 (5:50pm-8:55pm)</v>
      </c>
      <c r="B92" t="s">
        <v>57</v>
      </c>
      <c r="C92" t="s">
        <v>80</v>
      </c>
      <c r="D92" t="s">
        <v>161</v>
      </c>
      <c r="E92" s="61">
        <v>10969</v>
      </c>
      <c r="F92" s="61">
        <v>12255</v>
      </c>
      <c r="G92" s="61">
        <v>44146.903261904634</v>
      </c>
      <c r="H92" s="62">
        <v>0</v>
      </c>
      <c r="I92" s="62">
        <v>0</v>
      </c>
      <c r="J92" s="62">
        <v>0</v>
      </c>
      <c r="K92" s="62">
        <v>0</v>
      </c>
      <c r="L92" s="62">
        <v>0</v>
      </c>
      <c r="M92" s="62">
        <v>0</v>
      </c>
      <c r="N92" s="62">
        <v>0</v>
      </c>
      <c r="O92" s="62">
        <v>0</v>
      </c>
      <c r="P92" s="62">
        <v>0</v>
      </c>
      <c r="Q92" s="62">
        <v>0</v>
      </c>
      <c r="R92" s="62">
        <v>0</v>
      </c>
      <c r="S92" s="62">
        <v>0</v>
      </c>
      <c r="T92" s="62">
        <v>0</v>
      </c>
      <c r="U92" s="62">
        <v>0</v>
      </c>
      <c r="V92" s="62">
        <v>0</v>
      </c>
      <c r="W92" s="62">
        <v>0</v>
      </c>
      <c r="X92" s="62">
        <v>0</v>
      </c>
      <c r="Y92" s="62">
        <v>2</v>
      </c>
      <c r="Z92" s="62">
        <v>1</v>
      </c>
      <c r="AA92" s="62">
        <v>1</v>
      </c>
      <c r="AB92" s="62">
        <v>2</v>
      </c>
      <c r="AC92" s="62">
        <v>0</v>
      </c>
      <c r="AD92" s="62">
        <v>0</v>
      </c>
      <c r="AE92" s="62">
        <v>0</v>
      </c>
      <c r="AF92" t="s">
        <v>168</v>
      </c>
      <c r="AG92" t="s">
        <v>169</v>
      </c>
      <c r="AH92" s="62">
        <v>0</v>
      </c>
    </row>
    <row r="93" spans="1:34" x14ac:dyDescent="0.25">
      <c r="A93" s="3" t="str">
        <f t="shared" si="1"/>
        <v>Load Control GroupSDP-HD8/27/2021 (5:00pm-6:00pm)</v>
      </c>
      <c r="B93" t="s">
        <v>57</v>
      </c>
      <c r="C93" t="s">
        <v>80</v>
      </c>
      <c r="D93" t="s">
        <v>162</v>
      </c>
      <c r="E93" s="61">
        <v>10949</v>
      </c>
      <c r="F93" s="61">
        <v>12237</v>
      </c>
      <c r="G93" s="61">
        <v>44081.29501161501</v>
      </c>
      <c r="H93" s="62">
        <v>0</v>
      </c>
      <c r="I93" s="62">
        <v>0</v>
      </c>
      <c r="J93" s="62">
        <v>0</v>
      </c>
      <c r="K93" s="62">
        <v>0</v>
      </c>
      <c r="L93" s="62">
        <v>0</v>
      </c>
      <c r="M93" s="62">
        <v>0</v>
      </c>
      <c r="N93" s="62">
        <v>0</v>
      </c>
      <c r="O93" s="62">
        <v>0</v>
      </c>
      <c r="P93" s="62">
        <v>0</v>
      </c>
      <c r="Q93" s="62">
        <v>0</v>
      </c>
      <c r="R93" s="62">
        <v>0</v>
      </c>
      <c r="S93" s="62">
        <v>0</v>
      </c>
      <c r="T93" s="62">
        <v>0</v>
      </c>
      <c r="U93" s="62">
        <v>0</v>
      </c>
      <c r="V93" s="62">
        <v>0</v>
      </c>
      <c r="W93" s="62">
        <v>0</v>
      </c>
      <c r="X93" s="62">
        <v>0</v>
      </c>
      <c r="Y93" s="62">
        <v>1</v>
      </c>
      <c r="Z93" s="62">
        <v>0</v>
      </c>
      <c r="AA93" s="62">
        <v>0</v>
      </c>
      <c r="AB93" s="62">
        <v>0</v>
      </c>
      <c r="AC93" s="62">
        <v>0</v>
      </c>
      <c r="AD93" s="62">
        <v>0</v>
      </c>
      <c r="AE93" s="62">
        <v>0</v>
      </c>
      <c r="AF93" t="s">
        <v>165</v>
      </c>
      <c r="AG93" t="s">
        <v>166</v>
      </c>
      <c r="AH93" s="62">
        <v>0</v>
      </c>
    </row>
    <row r="94" spans="1:34" x14ac:dyDescent="0.25">
      <c r="A94" s="3" t="str">
        <f t="shared" si="1"/>
        <v>Load Control GroupSDP-HD9/9/2021 (3:58pm-5:00pm)</v>
      </c>
      <c r="B94" t="s">
        <v>57</v>
      </c>
      <c r="C94" t="s">
        <v>80</v>
      </c>
      <c r="D94" t="s">
        <v>163</v>
      </c>
      <c r="E94" s="61">
        <v>10973</v>
      </c>
      <c r="F94" s="61">
        <v>12265</v>
      </c>
      <c r="G94" s="61">
        <v>44182.230582525706</v>
      </c>
      <c r="H94" s="62">
        <v>0</v>
      </c>
      <c r="I94" s="62">
        <v>0</v>
      </c>
      <c r="J94" s="62">
        <v>0</v>
      </c>
      <c r="K94" s="62">
        <v>0</v>
      </c>
      <c r="L94" s="62">
        <v>0</v>
      </c>
      <c r="M94" s="62">
        <v>0</v>
      </c>
      <c r="N94" s="62">
        <v>0</v>
      </c>
      <c r="O94" s="62">
        <v>0</v>
      </c>
      <c r="P94" s="62">
        <v>0</v>
      </c>
      <c r="Q94" s="62">
        <v>0</v>
      </c>
      <c r="R94" s="62">
        <v>0</v>
      </c>
      <c r="S94" s="62">
        <v>0</v>
      </c>
      <c r="T94" s="62">
        <v>0</v>
      </c>
      <c r="U94" s="62">
        <v>0</v>
      </c>
      <c r="V94" s="62">
        <v>0</v>
      </c>
      <c r="W94" s="62">
        <v>2</v>
      </c>
      <c r="X94" s="62">
        <v>1</v>
      </c>
      <c r="Y94" s="62">
        <v>0</v>
      </c>
      <c r="Z94" s="62">
        <v>0</v>
      </c>
      <c r="AA94" s="62">
        <v>0</v>
      </c>
      <c r="AB94" s="62">
        <v>0</v>
      </c>
      <c r="AC94" s="62">
        <v>0</v>
      </c>
      <c r="AD94" s="62">
        <v>0</v>
      </c>
      <c r="AE94" s="62">
        <v>0</v>
      </c>
      <c r="AF94" t="s">
        <v>170</v>
      </c>
      <c r="AG94" t="s">
        <v>165</v>
      </c>
      <c r="AH94" s="62">
        <v>0</v>
      </c>
    </row>
    <row r="95" spans="1:34" x14ac:dyDescent="0.25">
      <c r="A95" s="3" t="str">
        <f t="shared" si="1"/>
        <v>Load Control GroupSDP-HDAverage Event Day (5:00pm-6:00pm)</v>
      </c>
      <c r="B95" t="s">
        <v>57</v>
      </c>
      <c r="C95" t="s">
        <v>80</v>
      </c>
      <c r="D95" t="s">
        <v>164</v>
      </c>
      <c r="E95" s="61">
        <v>10984</v>
      </c>
      <c r="F95" s="61">
        <v>12273</v>
      </c>
      <c r="G95" s="61">
        <v>44211.109896479269</v>
      </c>
      <c r="H95" s="62">
        <v>0</v>
      </c>
      <c r="I95" s="62">
        <v>0</v>
      </c>
      <c r="J95" s="62">
        <v>0</v>
      </c>
      <c r="K95" s="62">
        <v>0</v>
      </c>
      <c r="L95" s="62">
        <v>0</v>
      </c>
      <c r="M95" s="62">
        <v>0</v>
      </c>
      <c r="N95" s="62">
        <v>0</v>
      </c>
      <c r="O95" s="62">
        <v>0</v>
      </c>
      <c r="P95" s="62">
        <v>0</v>
      </c>
      <c r="Q95" s="62">
        <v>0</v>
      </c>
      <c r="R95" s="62">
        <v>0</v>
      </c>
      <c r="S95" s="62">
        <v>0</v>
      </c>
      <c r="T95" s="62">
        <v>0</v>
      </c>
      <c r="U95" s="62">
        <v>0</v>
      </c>
      <c r="V95" s="62">
        <v>0</v>
      </c>
      <c r="W95" s="62">
        <v>0</v>
      </c>
      <c r="X95" s="62">
        <v>0</v>
      </c>
      <c r="Y95" s="62">
        <v>1</v>
      </c>
      <c r="Z95" s="62">
        <v>0</v>
      </c>
      <c r="AA95" s="62">
        <v>0</v>
      </c>
      <c r="AB95" s="62">
        <v>0</v>
      </c>
      <c r="AC95" s="62">
        <v>0</v>
      </c>
      <c r="AD95" s="62">
        <v>0</v>
      </c>
      <c r="AE95" s="62">
        <v>0</v>
      </c>
      <c r="AF95" t="s">
        <v>165</v>
      </c>
      <c r="AG95" t="s">
        <v>166</v>
      </c>
      <c r="AH95" s="62">
        <v>0</v>
      </c>
    </row>
    <row r="96" spans="1:34" x14ac:dyDescent="0.25">
      <c r="A96" s="3" t="str">
        <f t="shared" si="1"/>
        <v>Load Control GroupSDP-LD10/14/2020 (6:00pm-7:00pm)</v>
      </c>
      <c r="B96" t="s">
        <v>57</v>
      </c>
      <c r="C96" t="s">
        <v>81</v>
      </c>
      <c r="D96" t="s">
        <v>158</v>
      </c>
      <c r="E96" s="61">
        <v>202</v>
      </c>
      <c r="F96" s="61">
        <v>217</v>
      </c>
      <c r="G96" s="61">
        <v>809.53399999999976</v>
      </c>
      <c r="H96" s="62">
        <v>0</v>
      </c>
      <c r="I96" s="62">
        <v>0</v>
      </c>
      <c r="J96" s="62">
        <v>0</v>
      </c>
      <c r="K96" s="62">
        <v>0</v>
      </c>
      <c r="L96" s="62">
        <v>0</v>
      </c>
      <c r="M96" s="62">
        <v>0</v>
      </c>
      <c r="N96" s="62">
        <v>0</v>
      </c>
      <c r="O96" s="62">
        <v>0</v>
      </c>
      <c r="P96" s="62">
        <v>0</v>
      </c>
      <c r="Q96" s="62">
        <v>0</v>
      </c>
      <c r="R96" s="62">
        <v>0</v>
      </c>
      <c r="S96" s="62">
        <v>0</v>
      </c>
      <c r="T96" s="62">
        <v>0</v>
      </c>
      <c r="U96" s="62">
        <v>0</v>
      </c>
      <c r="V96" s="62">
        <v>0</v>
      </c>
      <c r="W96" s="62">
        <v>0</v>
      </c>
      <c r="X96" s="62">
        <v>0</v>
      </c>
      <c r="Y96" s="62">
        <v>0</v>
      </c>
      <c r="Z96" s="62">
        <v>1</v>
      </c>
      <c r="AA96" s="62">
        <v>0</v>
      </c>
      <c r="AB96" s="62">
        <v>0</v>
      </c>
      <c r="AC96" s="62">
        <v>0</v>
      </c>
      <c r="AD96" s="62">
        <v>0</v>
      </c>
      <c r="AE96" s="62">
        <v>0</v>
      </c>
      <c r="AF96" t="s">
        <v>166</v>
      </c>
      <c r="AG96" t="s">
        <v>167</v>
      </c>
      <c r="AH96" s="62">
        <v>0</v>
      </c>
    </row>
    <row r="97" spans="1:34" x14ac:dyDescent="0.25">
      <c r="A97" s="3" t="str">
        <f t="shared" si="1"/>
        <v>Load Control GroupSDP-LD10/15/2020 (6:00pm-7:00pm)</v>
      </c>
      <c r="B97" t="s">
        <v>57</v>
      </c>
      <c r="C97" t="s">
        <v>81</v>
      </c>
      <c r="D97" t="s">
        <v>159</v>
      </c>
      <c r="E97" s="61">
        <v>202</v>
      </c>
      <c r="F97" s="61">
        <v>217</v>
      </c>
      <c r="G97" s="61">
        <v>809.53399999999999</v>
      </c>
      <c r="H97" s="62">
        <v>0</v>
      </c>
      <c r="I97" s="62">
        <v>0</v>
      </c>
      <c r="J97" s="62">
        <v>0</v>
      </c>
      <c r="K97" s="62">
        <v>0</v>
      </c>
      <c r="L97" s="62">
        <v>0</v>
      </c>
      <c r="M97" s="62">
        <v>0</v>
      </c>
      <c r="N97" s="62">
        <v>0</v>
      </c>
      <c r="O97" s="62">
        <v>0</v>
      </c>
      <c r="P97" s="62">
        <v>0</v>
      </c>
      <c r="Q97" s="62">
        <v>0</v>
      </c>
      <c r="R97" s="62">
        <v>0</v>
      </c>
      <c r="S97" s="62">
        <v>0</v>
      </c>
      <c r="T97" s="62">
        <v>0</v>
      </c>
      <c r="U97" s="62">
        <v>0</v>
      </c>
      <c r="V97" s="62">
        <v>0</v>
      </c>
      <c r="W97" s="62">
        <v>0</v>
      </c>
      <c r="X97" s="62">
        <v>0</v>
      </c>
      <c r="Y97" s="62">
        <v>0</v>
      </c>
      <c r="Z97" s="62">
        <v>1</v>
      </c>
      <c r="AA97" s="62">
        <v>0</v>
      </c>
      <c r="AB97" s="62">
        <v>0</v>
      </c>
      <c r="AC97" s="62">
        <v>0</v>
      </c>
      <c r="AD97" s="62">
        <v>0</v>
      </c>
      <c r="AE97" s="62">
        <v>0</v>
      </c>
      <c r="AF97" t="s">
        <v>166</v>
      </c>
      <c r="AG97" t="s">
        <v>167</v>
      </c>
      <c r="AH97" s="62">
        <v>0</v>
      </c>
    </row>
    <row r="98" spans="1:34" x14ac:dyDescent="0.25">
      <c r="A98" s="3" t="str">
        <f t="shared" si="1"/>
        <v>Load Control GroupSDP-LD7/9/2021 (5:50pm-8:55pm)</v>
      </c>
      <c r="B98" t="s">
        <v>57</v>
      </c>
      <c r="C98" t="s">
        <v>81</v>
      </c>
      <c r="D98" t="s">
        <v>161</v>
      </c>
      <c r="E98" s="61">
        <v>180</v>
      </c>
      <c r="F98" s="61">
        <v>194</v>
      </c>
      <c r="G98" s="61">
        <v>719.38980746593472</v>
      </c>
      <c r="H98" s="62">
        <v>0</v>
      </c>
      <c r="I98" s="62">
        <v>0</v>
      </c>
      <c r="J98" s="62">
        <v>0</v>
      </c>
      <c r="K98" s="62">
        <v>0</v>
      </c>
      <c r="L98" s="62">
        <v>0</v>
      </c>
      <c r="M98" s="62">
        <v>0</v>
      </c>
      <c r="N98" s="62">
        <v>0</v>
      </c>
      <c r="O98" s="62">
        <v>0</v>
      </c>
      <c r="P98" s="62">
        <v>0</v>
      </c>
      <c r="Q98" s="62">
        <v>0</v>
      </c>
      <c r="R98" s="62">
        <v>0</v>
      </c>
      <c r="S98" s="62">
        <v>0</v>
      </c>
      <c r="T98" s="62">
        <v>0</v>
      </c>
      <c r="U98" s="62">
        <v>0</v>
      </c>
      <c r="V98" s="62">
        <v>0</v>
      </c>
      <c r="W98" s="62">
        <v>0</v>
      </c>
      <c r="X98" s="62">
        <v>0</v>
      </c>
      <c r="Y98" s="62">
        <v>2</v>
      </c>
      <c r="Z98" s="62">
        <v>1</v>
      </c>
      <c r="AA98" s="62">
        <v>1</v>
      </c>
      <c r="AB98" s="62">
        <v>2</v>
      </c>
      <c r="AC98" s="62">
        <v>0</v>
      </c>
      <c r="AD98" s="62">
        <v>0</v>
      </c>
      <c r="AE98" s="62">
        <v>0</v>
      </c>
      <c r="AF98" t="s">
        <v>168</v>
      </c>
      <c r="AG98" t="s">
        <v>169</v>
      </c>
      <c r="AH98" s="62">
        <v>0</v>
      </c>
    </row>
    <row r="99" spans="1:34" x14ac:dyDescent="0.25">
      <c r="A99" s="3" t="str">
        <f t="shared" si="1"/>
        <v>Load Control GroupSDP-LD8/27/2021 (5:00pm-6:00pm)</v>
      </c>
      <c r="B99" t="s">
        <v>57</v>
      </c>
      <c r="C99" t="s">
        <v>81</v>
      </c>
      <c r="D99" t="s">
        <v>162</v>
      </c>
      <c r="E99" s="61">
        <v>178</v>
      </c>
      <c r="F99" s="61">
        <v>190</v>
      </c>
      <c r="G99" s="61">
        <v>707.90024574227675</v>
      </c>
      <c r="H99" s="62">
        <v>0</v>
      </c>
      <c r="I99" s="62">
        <v>0</v>
      </c>
      <c r="J99" s="62">
        <v>0</v>
      </c>
      <c r="K99" s="62">
        <v>0</v>
      </c>
      <c r="L99" s="62">
        <v>0</v>
      </c>
      <c r="M99" s="62">
        <v>0</v>
      </c>
      <c r="N99" s="62">
        <v>0</v>
      </c>
      <c r="O99" s="62">
        <v>0</v>
      </c>
      <c r="P99" s="62">
        <v>0</v>
      </c>
      <c r="Q99" s="62">
        <v>0</v>
      </c>
      <c r="R99" s="62">
        <v>0</v>
      </c>
      <c r="S99" s="62">
        <v>0</v>
      </c>
      <c r="T99" s="62">
        <v>0</v>
      </c>
      <c r="U99" s="62">
        <v>0</v>
      </c>
      <c r="V99" s="62">
        <v>0</v>
      </c>
      <c r="W99" s="62">
        <v>0</v>
      </c>
      <c r="X99" s="62">
        <v>0</v>
      </c>
      <c r="Y99" s="62">
        <v>1</v>
      </c>
      <c r="Z99" s="62">
        <v>0</v>
      </c>
      <c r="AA99" s="62">
        <v>0</v>
      </c>
      <c r="AB99" s="62">
        <v>0</v>
      </c>
      <c r="AC99" s="62">
        <v>0</v>
      </c>
      <c r="AD99" s="62">
        <v>0</v>
      </c>
      <c r="AE99" s="62">
        <v>0</v>
      </c>
      <c r="AF99" t="s">
        <v>165</v>
      </c>
      <c r="AG99" t="s">
        <v>166</v>
      </c>
      <c r="AH99" s="62">
        <v>0</v>
      </c>
    </row>
    <row r="100" spans="1:34" x14ac:dyDescent="0.25">
      <c r="A100" s="3" t="str">
        <f t="shared" si="1"/>
        <v>Load Control GroupSDP-LD9/9/2021 (3:58pm-5:00pm)</v>
      </c>
      <c r="B100" t="s">
        <v>57</v>
      </c>
      <c r="C100" t="s">
        <v>81</v>
      </c>
      <c r="D100" t="s">
        <v>163</v>
      </c>
      <c r="E100" s="61">
        <v>178</v>
      </c>
      <c r="F100" s="61">
        <v>190</v>
      </c>
      <c r="G100" s="61">
        <v>709.56473755237937</v>
      </c>
      <c r="H100" s="62">
        <v>0</v>
      </c>
      <c r="I100" s="62">
        <v>0</v>
      </c>
      <c r="J100" s="62">
        <v>0</v>
      </c>
      <c r="K100" s="62">
        <v>0</v>
      </c>
      <c r="L100" s="62">
        <v>0</v>
      </c>
      <c r="M100" s="62">
        <v>0</v>
      </c>
      <c r="N100" s="62">
        <v>0</v>
      </c>
      <c r="O100" s="62">
        <v>0</v>
      </c>
      <c r="P100" s="62">
        <v>0</v>
      </c>
      <c r="Q100" s="62">
        <v>0</v>
      </c>
      <c r="R100" s="62">
        <v>0</v>
      </c>
      <c r="S100" s="62">
        <v>0</v>
      </c>
      <c r="T100" s="62">
        <v>0</v>
      </c>
      <c r="U100" s="62">
        <v>0</v>
      </c>
      <c r="V100" s="62">
        <v>0</v>
      </c>
      <c r="W100" s="62">
        <v>2</v>
      </c>
      <c r="X100" s="62">
        <v>1</v>
      </c>
      <c r="Y100" s="62">
        <v>0</v>
      </c>
      <c r="Z100" s="62">
        <v>0</v>
      </c>
      <c r="AA100" s="62">
        <v>0</v>
      </c>
      <c r="AB100" s="62">
        <v>0</v>
      </c>
      <c r="AC100" s="62">
        <v>0</v>
      </c>
      <c r="AD100" s="62">
        <v>0</v>
      </c>
      <c r="AE100" s="62">
        <v>0</v>
      </c>
      <c r="AF100" t="s">
        <v>170</v>
      </c>
      <c r="AG100" t="s">
        <v>165</v>
      </c>
      <c r="AH100" s="62">
        <v>0</v>
      </c>
    </row>
    <row r="101" spans="1:34" x14ac:dyDescent="0.25">
      <c r="A101" s="3" t="str">
        <f t="shared" si="1"/>
        <v>Load Control GroupSDP-LDAverage Event Day (5:00pm-6:00pm)</v>
      </c>
      <c r="B101" t="s">
        <v>57</v>
      </c>
      <c r="C101" t="s">
        <v>81</v>
      </c>
      <c r="D101" t="s">
        <v>164</v>
      </c>
      <c r="E101" s="61">
        <v>178.66666666666666</v>
      </c>
      <c r="F101" s="61">
        <v>191.33333333333334</v>
      </c>
      <c r="G101" s="61">
        <v>712.28493025353021</v>
      </c>
      <c r="H101" s="62">
        <v>0</v>
      </c>
      <c r="I101" s="62">
        <v>0</v>
      </c>
      <c r="J101" s="62">
        <v>0</v>
      </c>
      <c r="K101" s="62">
        <v>0</v>
      </c>
      <c r="L101" s="62">
        <v>0</v>
      </c>
      <c r="M101" s="62">
        <v>0</v>
      </c>
      <c r="N101" s="62">
        <v>0</v>
      </c>
      <c r="O101" s="62">
        <v>0</v>
      </c>
      <c r="P101" s="62">
        <v>0</v>
      </c>
      <c r="Q101" s="62">
        <v>0</v>
      </c>
      <c r="R101" s="62">
        <v>0</v>
      </c>
      <c r="S101" s="62">
        <v>0</v>
      </c>
      <c r="T101" s="62">
        <v>0</v>
      </c>
      <c r="U101" s="62">
        <v>0</v>
      </c>
      <c r="V101" s="62">
        <v>0</v>
      </c>
      <c r="W101" s="62">
        <v>0</v>
      </c>
      <c r="X101" s="62">
        <v>0</v>
      </c>
      <c r="Y101" s="62">
        <v>1</v>
      </c>
      <c r="Z101" s="62">
        <v>0</v>
      </c>
      <c r="AA101" s="62">
        <v>0</v>
      </c>
      <c r="AB101" s="62">
        <v>0</v>
      </c>
      <c r="AC101" s="62">
        <v>0</v>
      </c>
      <c r="AD101" s="62">
        <v>0</v>
      </c>
      <c r="AE101" s="62">
        <v>0</v>
      </c>
      <c r="AF101" t="s">
        <v>165</v>
      </c>
      <c r="AG101" t="s">
        <v>166</v>
      </c>
      <c r="AH101" s="62">
        <v>0</v>
      </c>
    </row>
    <row r="102" spans="1:34" x14ac:dyDescent="0.25">
      <c r="A102" s="3" t="str">
        <f t="shared" si="1"/>
        <v>Load Control GroupSDP-N6/17/2021 (5:00pm-6:00pm)</v>
      </c>
      <c r="B102" t="s">
        <v>57</v>
      </c>
      <c r="C102" t="s">
        <v>82</v>
      </c>
      <c r="D102" t="s">
        <v>160</v>
      </c>
      <c r="E102" s="61">
        <v>21997</v>
      </c>
      <c r="F102" s="61">
        <v>25720</v>
      </c>
      <c r="G102" s="61">
        <v>91867.771059370265</v>
      </c>
      <c r="H102" s="62">
        <v>0</v>
      </c>
      <c r="I102" s="62">
        <v>0</v>
      </c>
      <c r="J102" s="62">
        <v>0</v>
      </c>
      <c r="K102" s="62">
        <v>0</v>
      </c>
      <c r="L102" s="62">
        <v>0</v>
      </c>
      <c r="M102" s="62">
        <v>0</v>
      </c>
      <c r="N102" s="62">
        <v>0</v>
      </c>
      <c r="O102" s="62">
        <v>0</v>
      </c>
      <c r="P102" s="62">
        <v>0</v>
      </c>
      <c r="Q102" s="62">
        <v>0</v>
      </c>
      <c r="R102" s="62">
        <v>0</v>
      </c>
      <c r="S102" s="62">
        <v>0</v>
      </c>
      <c r="T102" s="62">
        <v>0</v>
      </c>
      <c r="U102" s="62">
        <v>0</v>
      </c>
      <c r="V102" s="62">
        <v>0</v>
      </c>
      <c r="W102" s="62">
        <v>0</v>
      </c>
      <c r="X102" s="62">
        <v>0</v>
      </c>
      <c r="Y102" s="62">
        <v>1</v>
      </c>
      <c r="Z102" s="62">
        <v>0</v>
      </c>
      <c r="AA102" s="62">
        <v>0</v>
      </c>
      <c r="AB102" s="62">
        <v>0</v>
      </c>
      <c r="AC102" s="62">
        <v>0</v>
      </c>
      <c r="AD102" s="62">
        <v>0</v>
      </c>
      <c r="AE102" s="62">
        <v>0</v>
      </c>
      <c r="AF102" t="s">
        <v>165</v>
      </c>
      <c r="AG102" t="s">
        <v>166</v>
      </c>
      <c r="AH102" s="62">
        <v>0</v>
      </c>
    </row>
    <row r="103" spans="1:34" x14ac:dyDescent="0.25">
      <c r="A103" s="3" t="str">
        <f t="shared" si="1"/>
        <v>Load Control GroupSDP-N7/9/2021 (5:50pm-8:55pm)</v>
      </c>
      <c r="B103" t="s">
        <v>57</v>
      </c>
      <c r="C103" t="s">
        <v>82</v>
      </c>
      <c r="D103" t="s">
        <v>161</v>
      </c>
      <c r="E103" s="61">
        <v>21816</v>
      </c>
      <c r="F103" s="61">
        <v>25498</v>
      </c>
      <c r="G103" s="61">
        <v>91095.546242811732</v>
      </c>
      <c r="H103" s="62">
        <v>0</v>
      </c>
      <c r="I103" s="62">
        <v>0</v>
      </c>
      <c r="J103" s="62">
        <v>0</v>
      </c>
      <c r="K103" s="62">
        <v>0</v>
      </c>
      <c r="L103" s="62">
        <v>0</v>
      </c>
      <c r="M103" s="62">
        <v>0</v>
      </c>
      <c r="N103" s="62">
        <v>0</v>
      </c>
      <c r="O103" s="62">
        <v>0</v>
      </c>
      <c r="P103" s="62">
        <v>0</v>
      </c>
      <c r="Q103" s="62">
        <v>0</v>
      </c>
      <c r="R103" s="62">
        <v>0</v>
      </c>
      <c r="S103" s="62">
        <v>0</v>
      </c>
      <c r="T103" s="62">
        <v>0</v>
      </c>
      <c r="U103" s="62">
        <v>0</v>
      </c>
      <c r="V103" s="62">
        <v>0</v>
      </c>
      <c r="W103" s="62">
        <v>0</v>
      </c>
      <c r="X103" s="62">
        <v>0</v>
      </c>
      <c r="Y103" s="62">
        <v>2</v>
      </c>
      <c r="Z103" s="62">
        <v>1</v>
      </c>
      <c r="AA103" s="62">
        <v>1</v>
      </c>
      <c r="AB103" s="62">
        <v>2</v>
      </c>
      <c r="AC103" s="62">
        <v>0</v>
      </c>
      <c r="AD103" s="62">
        <v>0</v>
      </c>
      <c r="AE103" s="62">
        <v>0</v>
      </c>
      <c r="AF103" t="s">
        <v>168</v>
      </c>
      <c r="AG103" t="s">
        <v>169</v>
      </c>
      <c r="AH103" s="62">
        <v>0</v>
      </c>
    </row>
    <row r="104" spans="1:34" x14ac:dyDescent="0.25">
      <c r="A104" s="3" t="str">
        <f t="shared" si="1"/>
        <v>Load Control GroupSDP-N8/27/2021 (5:00pm-6:00pm)</v>
      </c>
      <c r="B104" t="s">
        <v>57</v>
      </c>
      <c r="C104" t="s">
        <v>82</v>
      </c>
      <c r="D104" t="s">
        <v>162</v>
      </c>
      <c r="E104" s="61">
        <v>21762</v>
      </c>
      <c r="F104" s="61">
        <v>25448</v>
      </c>
      <c r="G104" s="61">
        <v>90890.054779981772</v>
      </c>
      <c r="H104" s="62">
        <v>0</v>
      </c>
      <c r="I104" s="62">
        <v>0</v>
      </c>
      <c r="J104" s="62">
        <v>0</v>
      </c>
      <c r="K104" s="62">
        <v>0</v>
      </c>
      <c r="L104" s="62">
        <v>0</v>
      </c>
      <c r="M104" s="62">
        <v>0</v>
      </c>
      <c r="N104" s="62">
        <v>0</v>
      </c>
      <c r="O104" s="62">
        <v>0</v>
      </c>
      <c r="P104" s="62">
        <v>0</v>
      </c>
      <c r="Q104" s="62">
        <v>0</v>
      </c>
      <c r="R104" s="62">
        <v>0</v>
      </c>
      <c r="S104" s="62">
        <v>0</v>
      </c>
      <c r="T104" s="62">
        <v>0</v>
      </c>
      <c r="U104" s="62">
        <v>0</v>
      </c>
      <c r="V104" s="62">
        <v>0</v>
      </c>
      <c r="W104" s="62">
        <v>0</v>
      </c>
      <c r="X104" s="62">
        <v>0</v>
      </c>
      <c r="Y104" s="62">
        <v>1</v>
      </c>
      <c r="Z104" s="62">
        <v>0</v>
      </c>
      <c r="AA104" s="62">
        <v>0</v>
      </c>
      <c r="AB104" s="62">
        <v>0</v>
      </c>
      <c r="AC104" s="62">
        <v>0</v>
      </c>
      <c r="AD104" s="62">
        <v>0</v>
      </c>
      <c r="AE104" s="62">
        <v>0</v>
      </c>
      <c r="AF104" t="s">
        <v>165</v>
      </c>
      <c r="AG104" t="s">
        <v>166</v>
      </c>
      <c r="AH104" s="62">
        <v>0</v>
      </c>
    </row>
    <row r="105" spans="1:34" x14ac:dyDescent="0.25">
      <c r="A105" s="3" t="str">
        <f t="shared" si="1"/>
        <v>Load Control GroupSDP-N9/9/2021 (3:58pm-5:00pm)</v>
      </c>
      <c r="B105" t="s">
        <v>57</v>
      </c>
      <c r="C105" t="s">
        <v>82</v>
      </c>
      <c r="D105" t="s">
        <v>163</v>
      </c>
      <c r="E105" s="61">
        <v>21805</v>
      </c>
      <c r="F105" s="61">
        <v>25496</v>
      </c>
      <c r="G105" s="61">
        <v>91062.863556993805</v>
      </c>
      <c r="H105" s="62">
        <v>0</v>
      </c>
      <c r="I105" s="62">
        <v>0</v>
      </c>
      <c r="J105" s="62">
        <v>0</v>
      </c>
      <c r="K105" s="62">
        <v>0</v>
      </c>
      <c r="L105" s="62">
        <v>0</v>
      </c>
      <c r="M105" s="62">
        <v>0</v>
      </c>
      <c r="N105" s="62">
        <v>0</v>
      </c>
      <c r="O105" s="62">
        <v>0</v>
      </c>
      <c r="P105" s="62">
        <v>0</v>
      </c>
      <c r="Q105" s="62">
        <v>0</v>
      </c>
      <c r="R105" s="62">
        <v>0</v>
      </c>
      <c r="S105" s="62">
        <v>0</v>
      </c>
      <c r="T105" s="62">
        <v>0</v>
      </c>
      <c r="U105" s="62">
        <v>0</v>
      </c>
      <c r="V105" s="62">
        <v>0</v>
      </c>
      <c r="W105" s="62">
        <v>2</v>
      </c>
      <c r="X105" s="62">
        <v>1</v>
      </c>
      <c r="Y105" s="62">
        <v>0</v>
      </c>
      <c r="Z105" s="62">
        <v>0</v>
      </c>
      <c r="AA105" s="62">
        <v>0</v>
      </c>
      <c r="AB105" s="62">
        <v>0</v>
      </c>
      <c r="AC105" s="62">
        <v>0</v>
      </c>
      <c r="AD105" s="62">
        <v>0</v>
      </c>
      <c r="AE105" s="62">
        <v>0</v>
      </c>
      <c r="AF105" t="s">
        <v>170</v>
      </c>
      <c r="AG105" t="s">
        <v>165</v>
      </c>
      <c r="AH105" s="62">
        <v>0</v>
      </c>
    </row>
    <row r="106" spans="1:34" x14ac:dyDescent="0.25">
      <c r="A106" s="3" t="str">
        <f t="shared" si="1"/>
        <v>Load Control GroupSDP-NAverage Event Day (5:00pm-6:00pm)</v>
      </c>
      <c r="B106" t="s">
        <v>57</v>
      </c>
      <c r="C106" t="s">
        <v>82</v>
      </c>
      <c r="D106" t="s">
        <v>164</v>
      </c>
      <c r="E106" s="61">
        <v>21845</v>
      </c>
      <c r="F106" s="61">
        <v>25540.5</v>
      </c>
      <c r="G106" s="61">
        <v>91229.058909789397</v>
      </c>
      <c r="H106" s="62">
        <v>0</v>
      </c>
      <c r="I106" s="62">
        <v>0</v>
      </c>
      <c r="J106" s="62">
        <v>0</v>
      </c>
      <c r="K106" s="62">
        <v>0</v>
      </c>
      <c r="L106" s="62">
        <v>0</v>
      </c>
      <c r="M106" s="62">
        <v>0</v>
      </c>
      <c r="N106" s="62">
        <v>0</v>
      </c>
      <c r="O106" s="62">
        <v>0</v>
      </c>
      <c r="P106" s="62">
        <v>0</v>
      </c>
      <c r="Q106" s="62">
        <v>0</v>
      </c>
      <c r="R106" s="62">
        <v>0</v>
      </c>
      <c r="S106" s="62">
        <v>0</v>
      </c>
      <c r="T106" s="62">
        <v>0</v>
      </c>
      <c r="U106" s="62">
        <v>0</v>
      </c>
      <c r="V106" s="62">
        <v>0</v>
      </c>
      <c r="W106" s="62">
        <v>0</v>
      </c>
      <c r="X106" s="62">
        <v>0</v>
      </c>
      <c r="Y106" s="62">
        <v>1</v>
      </c>
      <c r="Z106" s="62">
        <v>0</v>
      </c>
      <c r="AA106" s="62">
        <v>0</v>
      </c>
      <c r="AB106" s="62">
        <v>0</v>
      </c>
      <c r="AC106" s="62">
        <v>0</v>
      </c>
      <c r="AD106" s="62">
        <v>0</v>
      </c>
      <c r="AE106" s="62">
        <v>0</v>
      </c>
      <c r="AF106" t="s">
        <v>165</v>
      </c>
      <c r="AG106" t="s">
        <v>166</v>
      </c>
      <c r="AH106" s="62">
        <v>0</v>
      </c>
    </row>
    <row r="107" spans="1:34" x14ac:dyDescent="0.25">
      <c r="A107" s="3" t="str">
        <f t="shared" si="1"/>
        <v>Load Control GroupSDP-NW6/17/2021 (5:00pm-6:00pm)</v>
      </c>
      <c r="B107" t="s">
        <v>57</v>
      </c>
      <c r="C107" t="s">
        <v>83</v>
      </c>
      <c r="D107" t="s">
        <v>160</v>
      </c>
      <c r="E107" s="61">
        <v>7809</v>
      </c>
      <c r="F107" s="61">
        <v>9626</v>
      </c>
      <c r="G107" s="61">
        <v>36162.922955327522</v>
      </c>
      <c r="H107" s="62">
        <v>0</v>
      </c>
      <c r="I107" s="62">
        <v>0</v>
      </c>
      <c r="J107" s="62">
        <v>0</v>
      </c>
      <c r="K107" s="62">
        <v>0</v>
      </c>
      <c r="L107" s="62">
        <v>0</v>
      </c>
      <c r="M107" s="62">
        <v>0</v>
      </c>
      <c r="N107" s="62">
        <v>0</v>
      </c>
      <c r="O107" s="62">
        <v>0</v>
      </c>
      <c r="P107" s="62">
        <v>0</v>
      </c>
      <c r="Q107" s="62">
        <v>0</v>
      </c>
      <c r="R107" s="62">
        <v>0</v>
      </c>
      <c r="S107" s="62">
        <v>0</v>
      </c>
      <c r="T107" s="62">
        <v>0</v>
      </c>
      <c r="U107" s="62">
        <v>0</v>
      </c>
      <c r="V107" s="62">
        <v>0</v>
      </c>
      <c r="W107" s="62">
        <v>0</v>
      </c>
      <c r="X107" s="62">
        <v>0</v>
      </c>
      <c r="Y107" s="62">
        <v>1</v>
      </c>
      <c r="Z107" s="62">
        <v>0</v>
      </c>
      <c r="AA107" s="62">
        <v>0</v>
      </c>
      <c r="AB107" s="62">
        <v>0</v>
      </c>
      <c r="AC107" s="62">
        <v>0</v>
      </c>
      <c r="AD107" s="62">
        <v>0</v>
      </c>
      <c r="AE107" s="62">
        <v>0</v>
      </c>
      <c r="AF107" t="s">
        <v>165</v>
      </c>
      <c r="AG107" t="s">
        <v>166</v>
      </c>
      <c r="AH107" s="62">
        <v>0</v>
      </c>
    </row>
    <row r="108" spans="1:34" x14ac:dyDescent="0.25">
      <c r="A108" s="3" t="str">
        <f t="shared" si="1"/>
        <v>Load Control GroupSDP-NW7/9/2021 (5:50pm-8:55pm)</v>
      </c>
      <c r="B108" t="s">
        <v>57</v>
      </c>
      <c r="C108" t="s">
        <v>83</v>
      </c>
      <c r="D108" t="s">
        <v>161</v>
      </c>
      <c r="E108" s="61">
        <v>7754</v>
      </c>
      <c r="F108" s="61">
        <v>9563</v>
      </c>
      <c r="G108" s="61">
        <v>35916.409760977534</v>
      </c>
      <c r="H108" s="62">
        <v>0</v>
      </c>
      <c r="I108" s="62">
        <v>0</v>
      </c>
      <c r="J108" s="62">
        <v>0</v>
      </c>
      <c r="K108" s="62">
        <v>0</v>
      </c>
      <c r="L108" s="62">
        <v>0</v>
      </c>
      <c r="M108" s="62">
        <v>0</v>
      </c>
      <c r="N108" s="62">
        <v>0</v>
      </c>
      <c r="O108" s="62">
        <v>0</v>
      </c>
      <c r="P108" s="62">
        <v>0</v>
      </c>
      <c r="Q108" s="62">
        <v>0</v>
      </c>
      <c r="R108" s="62">
        <v>0</v>
      </c>
      <c r="S108" s="62">
        <v>0</v>
      </c>
      <c r="T108" s="62">
        <v>0</v>
      </c>
      <c r="U108" s="62">
        <v>0</v>
      </c>
      <c r="V108" s="62">
        <v>0</v>
      </c>
      <c r="W108" s="62">
        <v>0</v>
      </c>
      <c r="X108" s="62">
        <v>0</v>
      </c>
      <c r="Y108" s="62">
        <v>2</v>
      </c>
      <c r="Z108" s="62">
        <v>1</v>
      </c>
      <c r="AA108" s="62">
        <v>1</v>
      </c>
      <c r="AB108" s="62">
        <v>2</v>
      </c>
      <c r="AC108" s="62">
        <v>0</v>
      </c>
      <c r="AD108" s="62">
        <v>0</v>
      </c>
      <c r="AE108" s="62">
        <v>0</v>
      </c>
      <c r="AF108" t="s">
        <v>168</v>
      </c>
      <c r="AG108" t="s">
        <v>169</v>
      </c>
      <c r="AH108" s="62">
        <v>0</v>
      </c>
    </row>
    <row r="109" spans="1:34" x14ac:dyDescent="0.25">
      <c r="A109" s="3" t="str">
        <f t="shared" si="1"/>
        <v>Load Control GroupSDP-NW8/27/2021 (5:00pm-6:00pm)</v>
      </c>
      <c r="B109" t="s">
        <v>57</v>
      </c>
      <c r="C109" t="s">
        <v>83</v>
      </c>
      <c r="D109" t="s">
        <v>162</v>
      </c>
      <c r="E109" s="61">
        <v>7761</v>
      </c>
      <c r="F109" s="61">
        <v>9568</v>
      </c>
      <c r="G109" s="61">
        <v>35943.56422161642</v>
      </c>
      <c r="H109" s="62">
        <v>0</v>
      </c>
      <c r="I109" s="62">
        <v>0</v>
      </c>
      <c r="J109" s="62">
        <v>0</v>
      </c>
      <c r="K109" s="62">
        <v>0</v>
      </c>
      <c r="L109" s="62">
        <v>0</v>
      </c>
      <c r="M109" s="62">
        <v>0</v>
      </c>
      <c r="N109" s="62">
        <v>0</v>
      </c>
      <c r="O109" s="62">
        <v>0</v>
      </c>
      <c r="P109" s="62">
        <v>0</v>
      </c>
      <c r="Q109" s="62">
        <v>0</v>
      </c>
      <c r="R109" s="62">
        <v>0</v>
      </c>
      <c r="S109" s="62">
        <v>0</v>
      </c>
      <c r="T109" s="62">
        <v>0</v>
      </c>
      <c r="U109" s="62">
        <v>0</v>
      </c>
      <c r="V109" s="62">
        <v>0</v>
      </c>
      <c r="W109" s="62">
        <v>0</v>
      </c>
      <c r="X109" s="62">
        <v>0</v>
      </c>
      <c r="Y109" s="62">
        <v>1</v>
      </c>
      <c r="Z109" s="62">
        <v>0</v>
      </c>
      <c r="AA109" s="62">
        <v>0</v>
      </c>
      <c r="AB109" s="62">
        <v>0</v>
      </c>
      <c r="AC109" s="62">
        <v>0</v>
      </c>
      <c r="AD109" s="62">
        <v>0</v>
      </c>
      <c r="AE109" s="62">
        <v>0</v>
      </c>
      <c r="AF109" t="s">
        <v>165</v>
      </c>
      <c r="AG109" t="s">
        <v>166</v>
      </c>
      <c r="AH109" s="62">
        <v>0</v>
      </c>
    </row>
    <row r="110" spans="1:34" x14ac:dyDescent="0.25">
      <c r="A110" s="3" t="str">
        <f t="shared" si="1"/>
        <v>Load Control GroupSDP-NW9/9/2021 (3:58pm-5:00pm)</v>
      </c>
      <c r="B110" t="s">
        <v>57</v>
      </c>
      <c r="C110" t="s">
        <v>83</v>
      </c>
      <c r="D110" t="s">
        <v>163</v>
      </c>
      <c r="E110" s="61">
        <v>7778</v>
      </c>
      <c r="F110" s="61">
        <v>9590</v>
      </c>
      <c r="G110" s="61">
        <v>36025.349114825425</v>
      </c>
      <c r="H110" s="62">
        <v>0</v>
      </c>
      <c r="I110" s="62">
        <v>0</v>
      </c>
      <c r="J110" s="62">
        <v>0</v>
      </c>
      <c r="K110" s="62">
        <v>0</v>
      </c>
      <c r="L110" s="62">
        <v>0</v>
      </c>
      <c r="M110" s="62">
        <v>0</v>
      </c>
      <c r="N110" s="62">
        <v>0</v>
      </c>
      <c r="O110" s="62">
        <v>0</v>
      </c>
      <c r="P110" s="62">
        <v>0</v>
      </c>
      <c r="Q110" s="62">
        <v>0</v>
      </c>
      <c r="R110" s="62">
        <v>0</v>
      </c>
      <c r="S110" s="62">
        <v>0</v>
      </c>
      <c r="T110" s="62">
        <v>0</v>
      </c>
      <c r="U110" s="62">
        <v>0</v>
      </c>
      <c r="V110" s="62">
        <v>0</v>
      </c>
      <c r="W110" s="62">
        <v>2</v>
      </c>
      <c r="X110" s="62">
        <v>1</v>
      </c>
      <c r="Y110" s="62">
        <v>0</v>
      </c>
      <c r="Z110" s="62">
        <v>0</v>
      </c>
      <c r="AA110" s="62">
        <v>0</v>
      </c>
      <c r="AB110" s="62">
        <v>0</v>
      </c>
      <c r="AC110" s="62">
        <v>0</v>
      </c>
      <c r="AD110" s="62">
        <v>0</v>
      </c>
      <c r="AE110" s="62">
        <v>0</v>
      </c>
      <c r="AF110" t="s">
        <v>170</v>
      </c>
      <c r="AG110" t="s">
        <v>165</v>
      </c>
      <c r="AH110" s="62">
        <v>0</v>
      </c>
    </row>
    <row r="111" spans="1:34" x14ac:dyDescent="0.25">
      <c r="A111" s="3" t="str">
        <f t="shared" si="1"/>
        <v>Load Control GroupSDP-NWAverage Event Day (5:00pm-6:00pm)</v>
      </c>
      <c r="B111" t="s">
        <v>57</v>
      </c>
      <c r="C111" t="s">
        <v>83</v>
      </c>
      <c r="D111" t="s">
        <v>164</v>
      </c>
      <c r="E111" s="61">
        <v>7775.5</v>
      </c>
      <c r="F111" s="61">
        <v>9586.75</v>
      </c>
      <c r="G111" s="61">
        <v>36012.061513186723</v>
      </c>
      <c r="H111" s="62">
        <v>0</v>
      </c>
      <c r="I111" s="62">
        <v>0</v>
      </c>
      <c r="J111" s="62">
        <v>0</v>
      </c>
      <c r="K111" s="62">
        <v>0</v>
      </c>
      <c r="L111" s="62">
        <v>0</v>
      </c>
      <c r="M111" s="62">
        <v>0</v>
      </c>
      <c r="N111" s="62">
        <v>0</v>
      </c>
      <c r="O111" s="62">
        <v>0</v>
      </c>
      <c r="P111" s="62">
        <v>0</v>
      </c>
      <c r="Q111" s="62">
        <v>0</v>
      </c>
      <c r="R111" s="62">
        <v>0</v>
      </c>
      <c r="S111" s="62">
        <v>0</v>
      </c>
      <c r="T111" s="62">
        <v>0</v>
      </c>
      <c r="U111" s="62">
        <v>0</v>
      </c>
      <c r="V111" s="62">
        <v>0</v>
      </c>
      <c r="W111" s="62">
        <v>0</v>
      </c>
      <c r="X111" s="62">
        <v>0</v>
      </c>
      <c r="Y111" s="62">
        <v>1</v>
      </c>
      <c r="Z111" s="62">
        <v>0</v>
      </c>
      <c r="AA111" s="62">
        <v>0</v>
      </c>
      <c r="AB111" s="62">
        <v>0</v>
      </c>
      <c r="AC111" s="62">
        <v>0</v>
      </c>
      <c r="AD111" s="62">
        <v>0</v>
      </c>
      <c r="AE111" s="62">
        <v>0</v>
      </c>
      <c r="AF111" t="s">
        <v>165</v>
      </c>
      <c r="AG111" t="s">
        <v>166</v>
      </c>
      <c r="AH111" s="62">
        <v>0</v>
      </c>
    </row>
    <row r="112" spans="1:34" x14ac:dyDescent="0.25">
      <c r="A112" s="3" t="str">
        <f t="shared" si="1"/>
        <v>Load Control GroupSDP-W-16/17/2021 (5:00pm-6:00pm)</v>
      </c>
      <c r="B112" t="s">
        <v>57</v>
      </c>
      <c r="C112" t="s">
        <v>84</v>
      </c>
      <c r="D112" t="s">
        <v>160</v>
      </c>
      <c r="E112" s="61">
        <v>22951</v>
      </c>
      <c r="F112" s="61">
        <v>25925</v>
      </c>
      <c r="G112" s="61">
        <v>96769.650030845194</v>
      </c>
      <c r="H112" s="62">
        <v>0</v>
      </c>
      <c r="I112" s="62">
        <v>0</v>
      </c>
      <c r="J112" s="62">
        <v>0</v>
      </c>
      <c r="K112" s="62">
        <v>0</v>
      </c>
      <c r="L112" s="62">
        <v>0</v>
      </c>
      <c r="M112" s="62">
        <v>0</v>
      </c>
      <c r="N112" s="62">
        <v>0</v>
      </c>
      <c r="O112" s="62">
        <v>0</v>
      </c>
      <c r="P112" s="62">
        <v>0</v>
      </c>
      <c r="Q112" s="62">
        <v>0</v>
      </c>
      <c r="R112" s="62">
        <v>0</v>
      </c>
      <c r="S112" s="62">
        <v>0</v>
      </c>
      <c r="T112" s="62">
        <v>0</v>
      </c>
      <c r="U112" s="62">
        <v>0</v>
      </c>
      <c r="V112" s="62">
        <v>0</v>
      </c>
      <c r="W112" s="62">
        <v>0</v>
      </c>
      <c r="X112" s="62">
        <v>0</v>
      </c>
      <c r="Y112" s="62">
        <v>1</v>
      </c>
      <c r="Z112" s="62">
        <v>0</v>
      </c>
      <c r="AA112" s="62">
        <v>0</v>
      </c>
      <c r="AB112" s="62">
        <v>0</v>
      </c>
      <c r="AC112" s="62">
        <v>0</v>
      </c>
      <c r="AD112" s="62">
        <v>0</v>
      </c>
      <c r="AE112" s="62">
        <v>0</v>
      </c>
      <c r="AF112" t="s">
        <v>165</v>
      </c>
      <c r="AG112" t="s">
        <v>166</v>
      </c>
      <c r="AH112" s="62">
        <v>0</v>
      </c>
    </row>
    <row r="113" spans="1:34" x14ac:dyDescent="0.25">
      <c r="A113" s="3" t="str">
        <f t="shared" si="1"/>
        <v>Load Control GroupSDP-W-17/9/2021 (5:50pm-8:55pm)</v>
      </c>
      <c r="B113" t="s">
        <v>57</v>
      </c>
      <c r="C113" t="s">
        <v>84</v>
      </c>
      <c r="D113" t="s">
        <v>161</v>
      </c>
      <c r="E113" s="61">
        <v>22848</v>
      </c>
      <c r="F113" s="61">
        <v>25802</v>
      </c>
      <c r="G113" s="61">
        <v>96341.669174451992</v>
      </c>
      <c r="H113" s="62">
        <v>0</v>
      </c>
      <c r="I113" s="62">
        <v>0</v>
      </c>
      <c r="J113" s="62">
        <v>0</v>
      </c>
      <c r="K113" s="62">
        <v>0</v>
      </c>
      <c r="L113" s="62">
        <v>0</v>
      </c>
      <c r="M113" s="62">
        <v>0</v>
      </c>
      <c r="N113" s="62">
        <v>0</v>
      </c>
      <c r="O113" s="62">
        <v>0</v>
      </c>
      <c r="P113" s="62">
        <v>0</v>
      </c>
      <c r="Q113" s="62">
        <v>0</v>
      </c>
      <c r="R113" s="62">
        <v>0</v>
      </c>
      <c r="S113" s="62">
        <v>0</v>
      </c>
      <c r="T113" s="62">
        <v>0</v>
      </c>
      <c r="U113" s="62">
        <v>0</v>
      </c>
      <c r="V113" s="62">
        <v>0</v>
      </c>
      <c r="W113" s="62">
        <v>0</v>
      </c>
      <c r="X113" s="62">
        <v>0</v>
      </c>
      <c r="Y113" s="62">
        <v>2</v>
      </c>
      <c r="Z113" s="62">
        <v>1</v>
      </c>
      <c r="AA113" s="62">
        <v>1</v>
      </c>
      <c r="AB113" s="62">
        <v>2</v>
      </c>
      <c r="AC113" s="62">
        <v>0</v>
      </c>
      <c r="AD113" s="62">
        <v>0</v>
      </c>
      <c r="AE113" s="62">
        <v>0</v>
      </c>
      <c r="AF113" t="s">
        <v>168</v>
      </c>
      <c r="AG113" t="s">
        <v>169</v>
      </c>
      <c r="AH113" s="62">
        <v>0</v>
      </c>
    </row>
    <row r="114" spans="1:34" x14ac:dyDescent="0.25">
      <c r="A114" s="3" t="str">
        <f t="shared" si="1"/>
        <v>Load Control GroupSDP-W-18/27/2021 (5:00pm-6:00pm)</v>
      </c>
      <c r="B114" t="s">
        <v>57</v>
      </c>
      <c r="C114" t="s">
        <v>84</v>
      </c>
      <c r="D114" t="s">
        <v>162</v>
      </c>
      <c r="E114" s="61">
        <v>22859</v>
      </c>
      <c r="F114" s="61">
        <v>25821</v>
      </c>
      <c r="G114" s="61">
        <v>96439.211626238379</v>
      </c>
      <c r="H114" s="62">
        <v>0</v>
      </c>
      <c r="I114" s="62">
        <v>0</v>
      </c>
      <c r="J114" s="62">
        <v>0</v>
      </c>
      <c r="K114" s="62">
        <v>0</v>
      </c>
      <c r="L114" s="62">
        <v>0</v>
      </c>
      <c r="M114" s="62">
        <v>0</v>
      </c>
      <c r="N114" s="62">
        <v>0</v>
      </c>
      <c r="O114" s="62">
        <v>0</v>
      </c>
      <c r="P114" s="62">
        <v>0</v>
      </c>
      <c r="Q114" s="62">
        <v>0</v>
      </c>
      <c r="R114" s="62">
        <v>0</v>
      </c>
      <c r="S114" s="62">
        <v>0</v>
      </c>
      <c r="T114" s="62">
        <v>0</v>
      </c>
      <c r="U114" s="62">
        <v>0</v>
      </c>
      <c r="V114" s="62">
        <v>0</v>
      </c>
      <c r="W114" s="62">
        <v>0</v>
      </c>
      <c r="X114" s="62">
        <v>0</v>
      </c>
      <c r="Y114" s="62">
        <v>1</v>
      </c>
      <c r="Z114" s="62">
        <v>0</v>
      </c>
      <c r="AA114" s="62">
        <v>0</v>
      </c>
      <c r="AB114" s="62">
        <v>0</v>
      </c>
      <c r="AC114" s="62">
        <v>0</v>
      </c>
      <c r="AD114" s="62">
        <v>0</v>
      </c>
      <c r="AE114" s="62">
        <v>0</v>
      </c>
      <c r="AF114" t="s">
        <v>165</v>
      </c>
      <c r="AG114" t="s">
        <v>166</v>
      </c>
      <c r="AH114" s="62">
        <v>0</v>
      </c>
    </row>
    <row r="115" spans="1:34" x14ac:dyDescent="0.25">
      <c r="A115" s="3" t="str">
        <f t="shared" si="1"/>
        <v>Load Control GroupSDP-W-19/9/2021 (3:58pm-5:00pm)</v>
      </c>
      <c r="B115" t="s">
        <v>57</v>
      </c>
      <c r="C115" t="s">
        <v>84</v>
      </c>
      <c r="D115" t="s">
        <v>163</v>
      </c>
      <c r="E115" s="61">
        <v>22910</v>
      </c>
      <c r="F115" s="61">
        <v>25879</v>
      </c>
      <c r="G115" s="61">
        <v>96654.504778851784</v>
      </c>
      <c r="H115" s="62">
        <v>0</v>
      </c>
      <c r="I115" s="62">
        <v>0</v>
      </c>
      <c r="J115" s="62">
        <v>0</v>
      </c>
      <c r="K115" s="62">
        <v>0</v>
      </c>
      <c r="L115" s="62">
        <v>0</v>
      </c>
      <c r="M115" s="62">
        <v>0</v>
      </c>
      <c r="N115" s="62">
        <v>0</v>
      </c>
      <c r="O115" s="62">
        <v>0</v>
      </c>
      <c r="P115" s="62">
        <v>0</v>
      </c>
      <c r="Q115" s="62">
        <v>0</v>
      </c>
      <c r="R115" s="62">
        <v>0</v>
      </c>
      <c r="S115" s="62">
        <v>0</v>
      </c>
      <c r="T115" s="62">
        <v>0</v>
      </c>
      <c r="U115" s="62">
        <v>0</v>
      </c>
      <c r="V115" s="62">
        <v>0</v>
      </c>
      <c r="W115" s="62">
        <v>2</v>
      </c>
      <c r="X115" s="62">
        <v>1</v>
      </c>
      <c r="Y115" s="62">
        <v>0</v>
      </c>
      <c r="Z115" s="62">
        <v>0</v>
      </c>
      <c r="AA115" s="62">
        <v>0</v>
      </c>
      <c r="AB115" s="62">
        <v>0</v>
      </c>
      <c r="AC115" s="62">
        <v>0</v>
      </c>
      <c r="AD115" s="62">
        <v>0</v>
      </c>
      <c r="AE115" s="62">
        <v>0</v>
      </c>
      <c r="AF115" t="s">
        <v>170</v>
      </c>
      <c r="AG115" t="s">
        <v>165</v>
      </c>
      <c r="AH115" s="62">
        <v>0</v>
      </c>
    </row>
    <row r="116" spans="1:34" x14ac:dyDescent="0.25">
      <c r="A116" s="3" t="str">
        <f t="shared" si="1"/>
        <v>Load Control GroupSDP-W-1Average Event Day (5:00pm-6:00pm)</v>
      </c>
      <c r="B116" t="s">
        <v>57</v>
      </c>
      <c r="C116" t="s">
        <v>84</v>
      </c>
      <c r="D116" t="s">
        <v>164</v>
      </c>
      <c r="E116" s="61">
        <v>22892</v>
      </c>
      <c r="F116" s="61">
        <v>25856.75</v>
      </c>
      <c r="G116" s="61">
        <v>96551.258902596834</v>
      </c>
      <c r="H116" s="62">
        <v>0</v>
      </c>
      <c r="I116" s="62">
        <v>0</v>
      </c>
      <c r="J116" s="62">
        <v>0</v>
      </c>
      <c r="K116" s="62">
        <v>0</v>
      </c>
      <c r="L116" s="62">
        <v>0</v>
      </c>
      <c r="M116" s="62">
        <v>0</v>
      </c>
      <c r="N116" s="62">
        <v>0</v>
      </c>
      <c r="O116" s="62">
        <v>0</v>
      </c>
      <c r="P116" s="62">
        <v>0</v>
      </c>
      <c r="Q116" s="62">
        <v>0</v>
      </c>
      <c r="R116" s="62">
        <v>0</v>
      </c>
      <c r="S116" s="62">
        <v>0</v>
      </c>
      <c r="T116" s="62">
        <v>0</v>
      </c>
      <c r="U116" s="62">
        <v>0</v>
      </c>
      <c r="V116" s="62">
        <v>0</v>
      </c>
      <c r="W116" s="62">
        <v>0</v>
      </c>
      <c r="X116" s="62">
        <v>0</v>
      </c>
      <c r="Y116" s="62">
        <v>1</v>
      </c>
      <c r="Z116" s="62">
        <v>0</v>
      </c>
      <c r="AA116" s="62">
        <v>0</v>
      </c>
      <c r="AB116" s="62">
        <v>0</v>
      </c>
      <c r="AC116" s="62">
        <v>0</v>
      </c>
      <c r="AD116" s="62">
        <v>0</v>
      </c>
      <c r="AE116" s="62">
        <v>0</v>
      </c>
      <c r="AF116" t="s">
        <v>165</v>
      </c>
      <c r="AG116" t="s">
        <v>166</v>
      </c>
      <c r="AH116" s="62">
        <v>0</v>
      </c>
    </row>
    <row r="117" spans="1:34" x14ac:dyDescent="0.25">
      <c r="A117" s="3" t="str">
        <f t="shared" si="1"/>
        <v>Load Control GroupSDP-W-26/17/2021 (5:00pm-6:00pm)</v>
      </c>
      <c r="B117" t="s">
        <v>57</v>
      </c>
      <c r="C117" t="s">
        <v>85</v>
      </c>
      <c r="D117" t="s">
        <v>160</v>
      </c>
      <c r="E117" s="61">
        <v>20098</v>
      </c>
      <c r="F117" s="61">
        <v>21585</v>
      </c>
      <c r="G117" s="61">
        <v>80193.245899120593</v>
      </c>
      <c r="H117" s="62">
        <v>0</v>
      </c>
      <c r="I117" s="62">
        <v>0</v>
      </c>
      <c r="J117" s="62">
        <v>0</v>
      </c>
      <c r="K117" s="62">
        <v>0</v>
      </c>
      <c r="L117" s="62">
        <v>0</v>
      </c>
      <c r="M117" s="62">
        <v>0</v>
      </c>
      <c r="N117" s="62">
        <v>0</v>
      </c>
      <c r="O117" s="62">
        <v>0</v>
      </c>
      <c r="P117" s="62">
        <v>0</v>
      </c>
      <c r="Q117" s="62">
        <v>0</v>
      </c>
      <c r="R117" s="62">
        <v>0</v>
      </c>
      <c r="S117" s="62">
        <v>0</v>
      </c>
      <c r="T117" s="62">
        <v>0</v>
      </c>
      <c r="U117" s="62">
        <v>0</v>
      </c>
      <c r="V117" s="62">
        <v>0</v>
      </c>
      <c r="W117" s="62">
        <v>0</v>
      </c>
      <c r="X117" s="62">
        <v>0</v>
      </c>
      <c r="Y117" s="62">
        <v>1</v>
      </c>
      <c r="Z117" s="62">
        <v>0</v>
      </c>
      <c r="AA117" s="62">
        <v>0</v>
      </c>
      <c r="AB117" s="62">
        <v>0</v>
      </c>
      <c r="AC117" s="62">
        <v>0</v>
      </c>
      <c r="AD117" s="62">
        <v>0</v>
      </c>
      <c r="AE117" s="62">
        <v>0</v>
      </c>
      <c r="AF117" t="s">
        <v>165</v>
      </c>
      <c r="AG117" t="s">
        <v>166</v>
      </c>
      <c r="AH117" s="62">
        <v>0</v>
      </c>
    </row>
    <row r="118" spans="1:34" x14ac:dyDescent="0.25">
      <c r="A118" s="3" t="str">
        <f t="shared" si="1"/>
        <v>Load Control GroupSDP-W-27/9/2021 (5:50pm-8:55pm)</v>
      </c>
      <c r="B118" t="s">
        <v>57</v>
      </c>
      <c r="C118" t="s">
        <v>85</v>
      </c>
      <c r="D118" t="s">
        <v>161</v>
      </c>
      <c r="E118" s="61">
        <v>20056</v>
      </c>
      <c r="F118" s="61">
        <v>21540</v>
      </c>
      <c r="G118" s="61">
        <v>80047.651808097857</v>
      </c>
      <c r="H118" s="62">
        <v>0</v>
      </c>
      <c r="I118" s="62">
        <v>0</v>
      </c>
      <c r="J118" s="62">
        <v>0</v>
      </c>
      <c r="K118" s="62">
        <v>0</v>
      </c>
      <c r="L118" s="62">
        <v>0</v>
      </c>
      <c r="M118" s="62">
        <v>0</v>
      </c>
      <c r="N118" s="62">
        <v>0</v>
      </c>
      <c r="O118" s="62">
        <v>0</v>
      </c>
      <c r="P118" s="62">
        <v>0</v>
      </c>
      <c r="Q118" s="62">
        <v>0</v>
      </c>
      <c r="R118" s="62">
        <v>0</v>
      </c>
      <c r="S118" s="62">
        <v>0</v>
      </c>
      <c r="T118" s="62">
        <v>0</v>
      </c>
      <c r="U118" s="62">
        <v>0</v>
      </c>
      <c r="V118" s="62">
        <v>0</v>
      </c>
      <c r="W118" s="62">
        <v>0</v>
      </c>
      <c r="X118" s="62">
        <v>0</v>
      </c>
      <c r="Y118" s="62">
        <v>2</v>
      </c>
      <c r="Z118" s="62">
        <v>1</v>
      </c>
      <c r="AA118" s="62">
        <v>1</v>
      </c>
      <c r="AB118" s="62">
        <v>2</v>
      </c>
      <c r="AC118" s="62">
        <v>0</v>
      </c>
      <c r="AD118" s="62">
        <v>0</v>
      </c>
      <c r="AE118" s="62">
        <v>0</v>
      </c>
      <c r="AF118" t="s">
        <v>168</v>
      </c>
      <c r="AG118" t="s">
        <v>169</v>
      </c>
      <c r="AH118" s="62">
        <v>0</v>
      </c>
    </row>
    <row r="119" spans="1:34" x14ac:dyDescent="0.25">
      <c r="A119" s="3" t="str">
        <f t="shared" si="1"/>
        <v>Load Control GroupSDP-W-28/27/2021 (5:00pm-6:00pm)</v>
      </c>
      <c r="B119" t="s">
        <v>57</v>
      </c>
      <c r="C119" t="s">
        <v>85</v>
      </c>
      <c r="D119" t="s">
        <v>162</v>
      </c>
      <c r="E119" s="61">
        <v>20119</v>
      </c>
      <c r="F119" s="61">
        <v>21600</v>
      </c>
      <c r="G119" s="61">
        <v>80264.726486313317</v>
      </c>
      <c r="H119" s="62">
        <v>0</v>
      </c>
      <c r="I119" s="62">
        <v>0</v>
      </c>
      <c r="J119" s="62">
        <v>0</v>
      </c>
      <c r="K119" s="62">
        <v>0</v>
      </c>
      <c r="L119" s="62">
        <v>0</v>
      </c>
      <c r="M119" s="62">
        <v>0</v>
      </c>
      <c r="N119" s="62">
        <v>0</v>
      </c>
      <c r="O119" s="62">
        <v>0</v>
      </c>
      <c r="P119" s="62">
        <v>0</v>
      </c>
      <c r="Q119" s="62">
        <v>0</v>
      </c>
      <c r="R119" s="62">
        <v>0</v>
      </c>
      <c r="S119" s="62">
        <v>0</v>
      </c>
      <c r="T119" s="62">
        <v>0</v>
      </c>
      <c r="U119" s="62">
        <v>0</v>
      </c>
      <c r="V119" s="62">
        <v>0</v>
      </c>
      <c r="W119" s="62">
        <v>0</v>
      </c>
      <c r="X119" s="62">
        <v>0</v>
      </c>
      <c r="Y119" s="62">
        <v>1</v>
      </c>
      <c r="Z119" s="62">
        <v>0</v>
      </c>
      <c r="AA119" s="62">
        <v>0</v>
      </c>
      <c r="AB119" s="62">
        <v>0</v>
      </c>
      <c r="AC119" s="62">
        <v>0</v>
      </c>
      <c r="AD119" s="62">
        <v>0</v>
      </c>
      <c r="AE119" s="62">
        <v>0</v>
      </c>
      <c r="AF119" t="s">
        <v>165</v>
      </c>
      <c r="AG119" t="s">
        <v>166</v>
      </c>
      <c r="AH119" s="62">
        <v>0</v>
      </c>
    </row>
    <row r="120" spans="1:34" x14ac:dyDescent="0.25">
      <c r="A120" s="3" t="str">
        <f t="shared" si="1"/>
        <v>Load Control GroupSDP-W-29/9/2021 (3:58pm-5:00pm)</v>
      </c>
      <c r="B120" t="s">
        <v>57</v>
      </c>
      <c r="C120" t="s">
        <v>85</v>
      </c>
      <c r="D120" t="s">
        <v>163</v>
      </c>
      <c r="E120" s="61">
        <v>20165</v>
      </c>
      <c r="F120" s="61">
        <v>21650</v>
      </c>
      <c r="G120" s="61">
        <v>80449.077599421231</v>
      </c>
      <c r="H120" s="62">
        <v>0</v>
      </c>
      <c r="I120" s="62">
        <v>0</v>
      </c>
      <c r="J120" s="62">
        <v>0</v>
      </c>
      <c r="K120" s="62">
        <v>0</v>
      </c>
      <c r="L120" s="62">
        <v>0</v>
      </c>
      <c r="M120" s="62">
        <v>0</v>
      </c>
      <c r="N120" s="62">
        <v>0</v>
      </c>
      <c r="O120" s="62">
        <v>0</v>
      </c>
      <c r="P120" s="62">
        <v>0</v>
      </c>
      <c r="Q120" s="62">
        <v>0</v>
      </c>
      <c r="R120" s="62">
        <v>0</v>
      </c>
      <c r="S120" s="62">
        <v>0</v>
      </c>
      <c r="T120" s="62">
        <v>0</v>
      </c>
      <c r="U120" s="62">
        <v>0</v>
      </c>
      <c r="V120" s="62">
        <v>0</v>
      </c>
      <c r="W120" s="62">
        <v>2</v>
      </c>
      <c r="X120" s="62">
        <v>1</v>
      </c>
      <c r="Y120" s="62">
        <v>0</v>
      </c>
      <c r="Z120" s="62">
        <v>0</v>
      </c>
      <c r="AA120" s="62">
        <v>0</v>
      </c>
      <c r="AB120" s="62">
        <v>0</v>
      </c>
      <c r="AC120" s="62">
        <v>0</v>
      </c>
      <c r="AD120" s="62">
        <v>0</v>
      </c>
      <c r="AE120" s="62">
        <v>0</v>
      </c>
      <c r="AF120" t="s">
        <v>170</v>
      </c>
      <c r="AG120" t="s">
        <v>165</v>
      </c>
      <c r="AH120" s="62">
        <v>0</v>
      </c>
    </row>
    <row r="121" spans="1:34" x14ac:dyDescent="0.25">
      <c r="A121" s="3" t="str">
        <f t="shared" si="1"/>
        <v>Load Control GroupSDP-W-2Average Event Day (5:00pm-6:00pm)</v>
      </c>
      <c r="B121" t="s">
        <v>57</v>
      </c>
      <c r="C121" t="s">
        <v>85</v>
      </c>
      <c r="D121" t="s">
        <v>164</v>
      </c>
      <c r="E121" s="61">
        <v>20109.5</v>
      </c>
      <c r="F121" s="61">
        <v>21593.75</v>
      </c>
      <c r="G121" s="61">
        <v>80238.675448238238</v>
      </c>
      <c r="H121" s="62">
        <v>0</v>
      </c>
      <c r="I121" s="62">
        <v>0</v>
      </c>
      <c r="J121" s="62">
        <v>0</v>
      </c>
      <c r="K121" s="62">
        <v>0</v>
      </c>
      <c r="L121" s="62">
        <v>0</v>
      </c>
      <c r="M121" s="62">
        <v>0</v>
      </c>
      <c r="N121" s="62">
        <v>0</v>
      </c>
      <c r="O121" s="62">
        <v>0</v>
      </c>
      <c r="P121" s="62">
        <v>0</v>
      </c>
      <c r="Q121" s="62">
        <v>0</v>
      </c>
      <c r="R121" s="62">
        <v>0</v>
      </c>
      <c r="S121" s="62">
        <v>0</v>
      </c>
      <c r="T121" s="62">
        <v>0</v>
      </c>
      <c r="U121" s="62">
        <v>0</v>
      </c>
      <c r="V121" s="62">
        <v>0</v>
      </c>
      <c r="W121" s="62">
        <v>0</v>
      </c>
      <c r="X121" s="62">
        <v>0</v>
      </c>
      <c r="Y121" s="62">
        <v>1</v>
      </c>
      <c r="Z121" s="62">
        <v>0</v>
      </c>
      <c r="AA121" s="62">
        <v>0</v>
      </c>
      <c r="AB121" s="62">
        <v>0</v>
      </c>
      <c r="AC121" s="62">
        <v>0</v>
      </c>
      <c r="AD121" s="62">
        <v>0</v>
      </c>
      <c r="AE121" s="62">
        <v>0</v>
      </c>
      <c r="AF121" t="s">
        <v>165</v>
      </c>
      <c r="AG121" t="s">
        <v>166</v>
      </c>
      <c r="AH121" s="62">
        <v>0</v>
      </c>
    </row>
    <row r="122" spans="1:34" x14ac:dyDescent="0.25">
      <c r="A122" s="3" t="str">
        <f t="shared" si="1"/>
        <v>LCABig Creek/Ventura6/17/2021 (5:00pm-6:00pm)</v>
      </c>
      <c r="B122" t="s">
        <v>27</v>
      </c>
      <c r="C122" t="s">
        <v>39</v>
      </c>
      <c r="D122" t="s">
        <v>160</v>
      </c>
      <c r="E122" s="61">
        <v>29803</v>
      </c>
      <c r="F122" s="61">
        <v>35345</v>
      </c>
      <c r="G122" s="61">
        <v>128019.8573714503</v>
      </c>
      <c r="H122" s="62">
        <v>0</v>
      </c>
      <c r="I122" s="62">
        <v>0</v>
      </c>
      <c r="J122" s="62">
        <v>0</v>
      </c>
      <c r="K122" s="62">
        <v>0</v>
      </c>
      <c r="L122" s="62">
        <v>0</v>
      </c>
      <c r="M122" s="62">
        <v>0</v>
      </c>
      <c r="N122" s="62">
        <v>0</v>
      </c>
      <c r="O122" s="62">
        <v>0</v>
      </c>
      <c r="P122" s="62">
        <v>0</v>
      </c>
      <c r="Q122" s="62">
        <v>0</v>
      </c>
      <c r="R122" s="62">
        <v>0</v>
      </c>
      <c r="S122" s="62">
        <v>0</v>
      </c>
      <c r="T122" s="62">
        <v>0</v>
      </c>
      <c r="U122" s="62">
        <v>0</v>
      </c>
      <c r="V122" s="62">
        <v>0</v>
      </c>
      <c r="W122" s="62">
        <v>0</v>
      </c>
      <c r="X122" s="62">
        <v>0</v>
      </c>
      <c r="Y122" s="62">
        <v>1</v>
      </c>
      <c r="Z122" s="62">
        <v>0</v>
      </c>
      <c r="AA122" s="62">
        <v>0</v>
      </c>
      <c r="AB122" s="62">
        <v>0</v>
      </c>
      <c r="AC122" s="62">
        <v>0</v>
      </c>
      <c r="AD122" s="62">
        <v>0</v>
      </c>
      <c r="AE122" s="62">
        <v>0</v>
      </c>
      <c r="AF122" t="s">
        <v>165</v>
      </c>
      <c r="AG122" t="s">
        <v>166</v>
      </c>
      <c r="AH122" s="62">
        <v>0</v>
      </c>
    </row>
    <row r="123" spans="1:34" x14ac:dyDescent="0.25">
      <c r="A123" s="3" t="str">
        <f t="shared" si="1"/>
        <v>LCABig Creek/Ventura7/9/2021 (5:50pm-8:55pm)</v>
      </c>
      <c r="B123" t="s">
        <v>27</v>
      </c>
      <c r="C123" t="s">
        <v>39</v>
      </c>
      <c r="D123" t="s">
        <v>161</v>
      </c>
      <c r="E123" s="61">
        <v>29567</v>
      </c>
      <c r="F123" s="61">
        <v>35061</v>
      </c>
      <c r="G123" s="61">
        <v>127001.06935294205</v>
      </c>
      <c r="H123" s="62">
        <v>0</v>
      </c>
      <c r="I123" s="62">
        <v>0</v>
      </c>
      <c r="J123" s="62">
        <v>0</v>
      </c>
      <c r="K123" s="62">
        <v>0</v>
      </c>
      <c r="L123" s="62">
        <v>0</v>
      </c>
      <c r="M123" s="62">
        <v>0</v>
      </c>
      <c r="N123" s="62">
        <v>0</v>
      </c>
      <c r="O123" s="62">
        <v>0</v>
      </c>
      <c r="P123" s="62">
        <v>0</v>
      </c>
      <c r="Q123" s="62">
        <v>0</v>
      </c>
      <c r="R123" s="62">
        <v>0</v>
      </c>
      <c r="S123" s="62">
        <v>0</v>
      </c>
      <c r="T123" s="62">
        <v>0</v>
      </c>
      <c r="U123" s="62">
        <v>0</v>
      </c>
      <c r="V123" s="62">
        <v>0</v>
      </c>
      <c r="W123" s="62">
        <v>0</v>
      </c>
      <c r="X123" s="62">
        <v>0</v>
      </c>
      <c r="Y123" s="62">
        <v>2</v>
      </c>
      <c r="Z123" s="62">
        <v>1</v>
      </c>
      <c r="AA123" s="62">
        <v>1</v>
      </c>
      <c r="AB123" s="62">
        <v>2</v>
      </c>
      <c r="AC123" s="62">
        <v>0</v>
      </c>
      <c r="AD123" s="62">
        <v>0</v>
      </c>
      <c r="AE123" s="62">
        <v>0</v>
      </c>
      <c r="AF123" t="s">
        <v>168</v>
      </c>
      <c r="AG123" t="s">
        <v>169</v>
      </c>
      <c r="AH123" s="62">
        <v>0</v>
      </c>
    </row>
    <row r="124" spans="1:34" x14ac:dyDescent="0.25">
      <c r="A124" s="3" t="str">
        <f t="shared" si="1"/>
        <v>LCABig Creek/Ventura8/27/2021 (5:00pm-6:00pm)</v>
      </c>
      <c r="B124" t="s">
        <v>27</v>
      </c>
      <c r="C124" t="s">
        <v>39</v>
      </c>
      <c r="D124" t="s">
        <v>162</v>
      </c>
      <c r="E124" s="61">
        <v>29521</v>
      </c>
      <c r="F124" s="61">
        <v>35016</v>
      </c>
      <c r="G124" s="61">
        <v>126822.59903060584</v>
      </c>
      <c r="H124" s="62">
        <v>0</v>
      </c>
      <c r="I124" s="62">
        <v>0</v>
      </c>
      <c r="J124" s="62">
        <v>0</v>
      </c>
      <c r="K124" s="62">
        <v>0</v>
      </c>
      <c r="L124" s="62">
        <v>0</v>
      </c>
      <c r="M124" s="62">
        <v>0</v>
      </c>
      <c r="N124" s="62">
        <v>0</v>
      </c>
      <c r="O124" s="62">
        <v>0</v>
      </c>
      <c r="P124" s="62">
        <v>0</v>
      </c>
      <c r="Q124" s="62">
        <v>0</v>
      </c>
      <c r="R124" s="62">
        <v>0</v>
      </c>
      <c r="S124" s="62">
        <v>0</v>
      </c>
      <c r="T124" s="62">
        <v>0</v>
      </c>
      <c r="U124" s="62">
        <v>0</v>
      </c>
      <c r="V124" s="62">
        <v>0</v>
      </c>
      <c r="W124" s="62">
        <v>0</v>
      </c>
      <c r="X124" s="62">
        <v>0</v>
      </c>
      <c r="Y124" s="62">
        <v>1</v>
      </c>
      <c r="Z124" s="62">
        <v>0</v>
      </c>
      <c r="AA124" s="62">
        <v>0</v>
      </c>
      <c r="AB124" s="62">
        <v>0</v>
      </c>
      <c r="AC124" s="62">
        <v>0</v>
      </c>
      <c r="AD124" s="62">
        <v>0</v>
      </c>
      <c r="AE124" s="62">
        <v>0</v>
      </c>
      <c r="AF124" t="s">
        <v>165</v>
      </c>
      <c r="AG124" t="s">
        <v>166</v>
      </c>
      <c r="AH124" s="62">
        <v>0</v>
      </c>
    </row>
    <row r="125" spans="1:34" x14ac:dyDescent="0.25">
      <c r="A125" s="3" t="str">
        <f t="shared" si="1"/>
        <v>LCABig Creek/Ventura9/9/2021 (3:58pm-5:00pm)</v>
      </c>
      <c r="B125" t="s">
        <v>27</v>
      </c>
      <c r="C125" t="s">
        <v>39</v>
      </c>
      <c r="D125" t="s">
        <v>163</v>
      </c>
      <c r="E125" s="61">
        <v>29581</v>
      </c>
      <c r="F125" s="61">
        <v>35086</v>
      </c>
      <c r="G125" s="61">
        <v>127077.16678947664</v>
      </c>
      <c r="H125" s="62">
        <v>0</v>
      </c>
      <c r="I125" s="62">
        <v>0</v>
      </c>
      <c r="J125" s="62">
        <v>0</v>
      </c>
      <c r="K125" s="62">
        <v>0</v>
      </c>
      <c r="L125" s="62">
        <v>0</v>
      </c>
      <c r="M125" s="62">
        <v>0</v>
      </c>
      <c r="N125" s="62">
        <v>0</v>
      </c>
      <c r="O125" s="62">
        <v>0</v>
      </c>
      <c r="P125" s="62">
        <v>0</v>
      </c>
      <c r="Q125" s="62">
        <v>0</v>
      </c>
      <c r="R125" s="62">
        <v>0</v>
      </c>
      <c r="S125" s="62">
        <v>0</v>
      </c>
      <c r="T125" s="62">
        <v>0</v>
      </c>
      <c r="U125" s="62">
        <v>0</v>
      </c>
      <c r="V125" s="62">
        <v>0</v>
      </c>
      <c r="W125" s="62">
        <v>2</v>
      </c>
      <c r="X125" s="62">
        <v>1</v>
      </c>
      <c r="Y125" s="62">
        <v>0</v>
      </c>
      <c r="Z125" s="62">
        <v>0</v>
      </c>
      <c r="AA125" s="62">
        <v>0</v>
      </c>
      <c r="AB125" s="62">
        <v>0</v>
      </c>
      <c r="AC125" s="62">
        <v>0</v>
      </c>
      <c r="AD125" s="62">
        <v>0</v>
      </c>
      <c r="AE125" s="62">
        <v>0</v>
      </c>
      <c r="AF125" t="s">
        <v>170</v>
      </c>
      <c r="AG125" t="s">
        <v>165</v>
      </c>
      <c r="AH125" s="62">
        <v>0</v>
      </c>
    </row>
    <row r="126" spans="1:34" x14ac:dyDescent="0.25">
      <c r="A126" s="3" t="str">
        <f t="shared" si="1"/>
        <v>LCABig Creek/VenturaAverage Event Day (5:00pm-6:00pm)</v>
      </c>
      <c r="B126" t="s">
        <v>27</v>
      </c>
      <c r="C126" t="s">
        <v>39</v>
      </c>
      <c r="D126" t="s">
        <v>164</v>
      </c>
      <c r="E126" s="61">
        <v>29618</v>
      </c>
      <c r="F126" s="61">
        <v>35127</v>
      </c>
      <c r="G126" s="61">
        <v>127230.17313611871</v>
      </c>
      <c r="H126" s="62">
        <v>0</v>
      </c>
      <c r="I126" s="62">
        <v>0</v>
      </c>
      <c r="J126" s="62">
        <v>0</v>
      </c>
      <c r="K126" s="62">
        <v>0</v>
      </c>
      <c r="L126" s="62">
        <v>0</v>
      </c>
      <c r="M126" s="62">
        <v>0</v>
      </c>
      <c r="N126" s="62">
        <v>0</v>
      </c>
      <c r="O126" s="62">
        <v>0</v>
      </c>
      <c r="P126" s="62">
        <v>0</v>
      </c>
      <c r="Q126" s="62">
        <v>0</v>
      </c>
      <c r="R126" s="62">
        <v>0</v>
      </c>
      <c r="S126" s="62">
        <v>0</v>
      </c>
      <c r="T126" s="62">
        <v>0</v>
      </c>
      <c r="U126" s="62">
        <v>0</v>
      </c>
      <c r="V126" s="62">
        <v>0</v>
      </c>
      <c r="W126" s="62">
        <v>0</v>
      </c>
      <c r="X126" s="62">
        <v>0</v>
      </c>
      <c r="Y126" s="62">
        <v>1</v>
      </c>
      <c r="Z126" s="62">
        <v>0</v>
      </c>
      <c r="AA126" s="62">
        <v>0</v>
      </c>
      <c r="AB126" s="62">
        <v>0</v>
      </c>
      <c r="AC126" s="62">
        <v>0</v>
      </c>
      <c r="AD126" s="62">
        <v>0</v>
      </c>
      <c r="AE126" s="62">
        <v>0</v>
      </c>
      <c r="AF126" t="s">
        <v>165</v>
      </c>
      <c r="AG126" t="s">
        <v>166</v>
      </c>
      <c r="AH126" s="62">
        <v>0</v>
      </c>
    </row>
    <row r="127" spans="1:34" x14ac:dyDescent="0.25">
      <c r="A127" s="3" t="str">
        <f t="shared" si="1"/>
        <v>LCALA Basin6/17/2021 (5:00pm-6:00pm)</v>
      </c>
      <c r="B127" t="s">
        <v>27</v>
      </c>
      <c r="C127" t="s">
        <v>40</v>
      </c>
      <c r="D127" t="s">
        <v>160</v>
      </c>
      <c r="E127" s="61">
        <v>127277</v>
      </c>
      <c r="F127" s="61">
        <v>145266</v>
      </c>
      <c r="G127" s="61">
        <v>535818.57689069211</v>
      </c>
      <c r="H127" s="62">
        <v>0</v>
      </c>
      <c r="I127" s="62">
        <v>0</v>
      </c>
      <c r="J127" s="62">
        <v>0</v>
      </c>
      <c r="K127" s="62">
        <v>0</v>
      </c>
      <c r="L127" s="62">
        <v>0</v>
      </c>
      <c r="M127" s="62">
        <v>0</v>
      </c>
      <c r="N127" s="62">
        <v>0</v>
      </c>
      <c r="O127" s="62">
        <v>0</v>
      </c>
      <c r="P127" s="62">
        <v>0</v>
      </c>
      <c r="Q127" s="62">
        <v>0</v>
      </c>
      <c r="R127" s="62">
        <v>0</v>
      </c>
      <c r="S127" s="62">
        <v>0</v>
      </c>
      <c r="T127" s="62">
        <v>0</v>
      </c>
      <c r="U127" s="62">
        <v>0</v>
      </c>
      <c r="V127" s="62">
        <v>0</v>
      </c>
      <c r="W127" s="62">
        <v>0</v>
      </c>
      <c r="X127" s="62">
        <v>0</v>
      </c>
      <c r="Y127" s="62">
        <v>1</v>
      </c>
      <c r="Z127" s="62">
        <v>0</v>
      </c>
      <c r="AA127" s="62">
        <v>0</v>
      </c>
      <c r="AB127" s="62">
        <v>0</v>
      </c>
      <c r="AC127" s="62">
        <v>0</v>
      </c>
      <c r="AD127" s="62">
        <v>0</v>
      </c>
      <c r="AE127" s="62">
        <v>0</v>
      </c>
      <c r="AF127" t="s">
        <v>165</v>
      </c>
      <c r="AG127" t="s">
        <v>166</v>
      </c>
      <c r="AH127" s="62">
        <v>0</v>
      </c>
    </row>
    <row r="128" spans="1:34" x14ac:dyDescent="0.25">
      <c r="A128" s="3" t="str">
        <f t="shared" si="1"/>
        <v>LCALA Basin7/9/2021 (5:50pm-8:55pm)</v>
      </c>
      <c r="B128" t="s">
        <v>27</v>
      </c>
      <c r="C128" t="s">
        <v>40</v>
      </c>
      <c r="D128" t="s">
        <v>161</v>
      </c>
      <c r="E128" s="61">
        <v>134812</v>
      </c>
      <c r="F128" s="61">
        <v>155488</v>
      </c>
      <c r="G128" s="61">
        <v>573535.22790776007</v>
      </c>
      <c r="H128" s="62">
        <v>0</v>
      </c>
      <c r="I128" s="62">
        <v>0</v>
      </c>
      <c r="J128" s="62">
        <v>0</v>
      </c>
      <c r="K128" s="62">
        <v>0</v>
      </c>
      <c r="L128" s="62">
        <v>0</v>
      </c>
      <c r="M128" s="62">
        <v>0</v>
      </c>
      <c r="N128" s="62">
        <v>0</v>
      </c>
      <c r="O128" s="62">
        <v>0</v>
      </c>
      <c r="P128" s="62">
        <v>0</v>
      </c>
      <c r="Q128" s="62">
        <v>0</v>
      </c>
      <c r="R128" s="62">
        <v>0</v>
      </c>
      <c r="S128" s="62">
        <v>0</v>
      </c>
      <c r="T128" s="62">
        <v>0</v>
      </c>
      <c r="U128" s="62">
        <v>0</v>
      </c>
      <c r="V128" s="62">
        <v>0</v>
      </c>
      <c r="W128" s="62">
        <v>0</v>
      </c>
      <c r="X128" s="62">
        <v>0</v>
      </c>
      <c r="Y128" s="62">
        <v>2</v>
      </c>
      <c r="Z128" s="62">
        <v>1</v>
      </c>
      <c r="AA128" s="62">
        <v>1</v>
      </c>
      <c r="AB128" s="62">
        <v>2</v>
      </c>
      <c r="AC128" s="62">
        <v>0</v>
      </c>
      <c r="AD128" s="62">
        <v>0</v>
      </c>
      <c r="AE128" s="62">
        <v>0</v>
      </c>
      <c r="AF128" t="s">
        <v>168</v>
      </c>
      <c r="AG128" t="s">
        <v>169</v>
      </c>
      <c r="AH128" s="62">
        <v>0</v>
      </c>
    </row>
    <row r="129" spans="1:34" x14ac:dyDescent="0.25">
      <c r="A129" s="3" t="str">
        <f t="shared" si="1"/>
        <v>LCALA Basin8/27/2021 (5:00pm-6:00pm)</v>
      </c>
      <c r="B129" t="s">
        <v>27</v>
      </c>
      <c r="C129" t="s">
        <v>40</v>
      </c>
      <c r="D129" t="s">
        <v>162</v>
      </c>
      <c r="E129" s="61">
        <v>134937</v>
      </c>
      <c r="F129" s="61">
        <v>155607</v>
      </c>
      <c r="G129" s="61">
        <v>574028.1087244763</v>
      </c>
      <c r="H129" s="62">
        <v>0</v>
      </c>
      <c r="I129" s="62">
        <v>0</v>
      </c>
      <c r="J129" s="62">
        <v>0</v>
      </c>
      <c r="K129" s="62">
        <v>0</v>
      </c>
      <c r="L129" s="62">
        <v>0</v>
      </c>
      <c r="M129" s="62">
        <v>0</v>
      </c>
      <c r="N129" s="62">
        <v>0</v>
      </c>
      <c r="O129" s="62">
        <v>0</v>
      </c>
      <c r="P129" s="62">
        <v>0</v>
      </c>
      <c r="Q129" s="62">
        <v>0</v>
      </c>
      <c r="R129" s="62">
        <v>0</v>
      </c>
      <c r="S129" s="62">
        <v>0</v>
      </c>
      <c r="T129" s="62">
        <v>0</v>
      </c>
      <c r="U129" s="62">
        <v>0</v>
      </c>
      <c r="V129" s="62">
        <v>0</v>
      </c>
      <c r="W129" s="62">
        <v>0</v>
      </c>
      <c r="X129" s="62">
        <v>0</v>
      </c>
      <c r="Y129" s="62">
        <v>1</v>
      </c>
      <c r="Z129" s="62">
        <v>0</v>
      </c>
      <c r="AA129" s="62">
        <v>0</v>
      </c>
      <c r="AB129" s="62">
        <v>0</v>
      </c>
      <c r="AC129" s="62">
        <v>0</v>
      </c>
      <c r="AD129" s="62">
        <v>0</v>
      </c>
      <c r="AE129" s="62">
        <v>0</v>
      </c>
      <c r="AF129" t="s">
        <v>165</v>
      </c>
      <c r="AG129" t="s">
        <v>166</v>
      </c>
      <c r="AH129" s="62">
        <v>0</v>
      </c>
    </row>
    <row r="130" spans="1:34" x14ac:dyDescent="0.25">
      <c r="A130" s="3" t="str">
        <f t="shared" ref="A130:A193" si="2">B130&amp;C130&amp;D130</f>
        <v>LCALA Basin9/9/2021 (3:58pm-5:00pm)</v>
      </c>
      <c r="B130" t="s">
        <v>27</v>
      </c>
      <c r="C130" t="s">
        <v>40</v>
      </c>
      <c r="D130" t="s">
        <v>163</v>
      </c>
      <c r="E130" s="61">
        <v>135226</v>
      </c>
      <c r="F130" s="61">
        <v>155943</v>
      </c>
      <c r="G130" s="61">
        <v>575274.35392425698</v>
      </c>
      <c r="H130" s="62">
        <v>0</v>
      </c>
      <c r="I130" s="62">
        <v>0</v>
      </c>
      <c r="J130" s="62">
        <v>0</v>
      </c>
      <c r="K130" s="62">
        <v>0</v>
      </c>
      <c r="L130" s="62">
        <v>0</v>
      </c>
      <c r="M130" s="62">
        <v>0</v>
      </c>
      <c r="N130" s="62">
        <v>0</v>
      </c>
      <c r="O130" s="62">
        <v>0</v>
      </c>
      <c r="P130" s="62">
        <v>0</v>
      </c>
      <c r="Q130" s="62">
        <v>0</v>
      </c>
      <c r="R130" s="62">
        <v>0</v>
      </c>
      <c r="S130" s="62">
        <v>0</v>
      </c>
      <c r="T130" s="62">
        <v>0</v>
      </c>
      <c r="U130" s="62">
        <v>0</v>
      </c>
      <c r="V130" s="62">
        <v>0</v>
      </c>
      <c r="W130" s="62">
        <v>2</v>
      </c>
      <c r="X130" s="62">
        <v>1</v>
      </c>
      <c r="Y130" s="62">
        <v>0</v>
      </c>
      <c r="Z130" s="62">
        <v>0</v>
      </c>
      <c r="AA130" s="62">
        <v>0</v>
      </c>
      <c r="AB130" s="62">
        <v>0</v>
      </c>
      <c r="AC130" s="62">
        <v>0</v>
      </c>
      <c r="AD130" s="62">
        <v>0</v>
      </c>
      <c r="AE130" s="62">
        <v>0</v>
      </c>
      <c r="AF130" t="s">
        <v>170</v>
      </c>
      <c r="AG130" t="s">
        <v>165</v>
      </c>
      <c r="AH130" s="62">
        <v>0</v>
      </c>
    </row>
    <row r="131" spans="1:34" x14ac:dyDescent="0.25">
      <c r="A131" s="3" t="str">
        <f t="shared" si="2"/>
        <v>LCALA BasinAverage Event Day (5:00pm-6:00pm)</v>
      </c>
      <c r="B131" t="s">
        <v>27</v>
      </c>
      <c r="C131" t="s">
        <v>40</v>
      </c>
      <c r="D131" t="s">
        <v>164</v>
      </c>
      <c r="E131" s="61">
        <v>133063</v>
      </c>
      <c r="F131" s="61">
        <v>153076</v>
      </c>
      <c r="G131" s="61">
        <v>564664.06686179643</v>
      </c>
      <c r="H131" s="62">
        <v>0</v>
      </c>
      <c r="I131" s="62">
        <v>0</v>
      </c>
      <c r="J131" s="62">
        <v>0</v>
      </c>
      <c r="K131" s="62">
        <v>0</v>
      </c>
      <c r="L131" s="62">
        <v>0</v>
      </c>
      <c r="M131" s="62">
        <v>0</v>
      </c>
      <c r="N131" s="62">
        <v>0</v>
      </c>
      <c r="O131" s="62">
        <v>0</v>
      </c>
      <c r="P131" s="62">
        <v>0</v>
      </c>
      <c r="Q131" s="62">
        <v>0</v>
      </c>
      <c r="R131" s="62">
        <v>0</v>
      </c>
      <c r="S131" s="62">
        <v>0</v>
      </c>
      <c r="T131" s="62">
        <v>0</v>
      </c>
      <c r="U131" s="62">
        <v>0</v>
      </c>
      <c r="V131" s="62">
        <v>0</v>
      </c>
      <c r="W131" s="62">
        <v>0</v>
      </c>
      <c r="X131" s="62">
        <v>0</v>
      </c>
      <c r="Y131" s="62">
        <v>1</v>
      </c>
      <c r="Z131" s="62">
        <v>0</v>
      </c>
      <c r="AA131" s="62">
        <v>0</v>
      </c>
      <c r="AB131" s="62">
        <v>0</v>
      </c>
      <c r="AC131" s="62">
        <v>0</v>
      </c>
      <c r="AD131" s="62">
        <v>0</v>
      </c>
      <c r="AE131" s="62">
        <v>0</v>
      </c>
      <c r="AF131" t="s">
        <v>165</v>
      </c>
      <c r="AG131" t="s">
        <v>166</v>
      </c>
      <c r="AH131" s="62">
        <v>0</v>
      </c>
    </row>
    <row r="132" spans="1:34" x14ac:dyDescent="0.25">
      <c r="A132" s="3" t="str">
        <f t="shared" si="2"/>
        <v>LCAOutside LA Basin10/14/2020 (6:00pm-7:00pm)</v>
      </c>
      <c r="B132" t="s">
        <v>27</v>
      </c>
      <c r="C132" t="s">
        <v>41</v>
      </c>
      <c r="D132" t="s">
        <v>158</v>
      </c>
      <c r="E132" s="61">
        <v>202</v>
      </c>
      <c r="F132" s="61">
        <v>217</v>
      </c>
      <c r="G132" s="61">
        <v>809.53399999999976</v>
      </c>
      <c r="H132" s="62">
        <v>0</v>
      </c>
      <c r="I132" s="62">
        <v>0</v>
      </c>
      <c r="J132" s="62">
        <v>0</v>
      </c>
      <c r="K132" s="62">
        <v>0</v>
      </c>
      <c r="L132" s="62">
        <v>0</v>
      </c>
      <c r="M132" s="62">
        <v>0</v>
      </c>
      <c r="N132" s="62">
        <v>0</v>
      </c>
      <c r="O132" s="62">
        <v>0</v>
      </c>
      <c r="P132" s="62">
        <v>0</v>
      </c>
      <c r="Q132" s="62">
        <v>0</v>
      </c>
      <c r="R132" s="62">
        <v>0</v>
      </c>
      <c r="S132" s="62">
        <v>0</v>
      </c>
      <c r="T132" s="62">
        <v>0</v>
      </c>
      <c r="U132" s="62">
        <v>0</v>
      </c>
      <c r="V132" s="62">
        <v>0</v>
      </c>
      <c r="W132" s="62">
        <v>0</v>
      </c>
      <c r="X132" s="62">
        <v>0</v>
      </c>
      <c r="Y132" s="62">
        <v>0</v>
      </c>
      <c r="Z132" s="62">
        <v>1</v>
      </c>
      <c r="AA132" s="62">
        <v>0</v>
      </c>
      <c r="AB132" s="62">
        <v>0</v>
      </c>
      <c r="AC132" s="62">
        <v>0</v>
      </c>
      <c r="AD132" s="62">
        <v>0</v>
      </c>
      <c r="AE132" s="62">
        <v>0</v>
      </c>
      <c r="AF132" t="s">
        <v>166</v>
      </c>
      <c r="AG132" t="s">
        <v>167</v>
      </c>
      <c r="AH132" s="62">
        <v>0</v>
      </c>
    </row>
    <row r="133" spans="1:34" x14ac:dyDescent="0.25">
      <c r="A133" s="3" t="str">
        <f t="shared" si="2"/>
        <v>LCAOutside LA Basin10/15/2020 (6:00pm-7:00pm)</v>
      </c>
      <c r="B133" t="s">
        <v>27</v>
      </c>
      <c r="C133" t="s">
        <v>41</v>
      </c>
      <c r="D133" t="s">
        <v>159</v>
      </c>
      <c r="E133" s="61">
        <v>202</v>
      </c>
      <c r="F133" s="61">
        <v>217</v>
      </c>
      <c r="G133" s="61">
        <v>809.53399999999999</v>
      </c>
      <c r="H133" s="62">
        <v>0</v>
      </c>
      <c r="I133" s="62">
        <v>0</v>
      </c>
      <c r="J133" s="62">
        <v>0</v>
      </c>
      <c r="K133" s="62">
        <v>0</v>
      </c>
      <c r="L133" s="62">
        <v>0</v>
      </c>
      <c r="M133" s="62">
        <v>0</v>
      </c>
      <c r="N133" s="62">
        <v>0</v>
      </c>
      <c r="O133" s="62">
        <v>0</v>
      </c>
      <c r="P133" s="62">
        <v>0</v>
      </c>
      <c r="Q133" s="62">
        <v>0</v>
      </c>
      <c r="R133" s="62">
        <v>0</v>
      </c>
      <c r="S133" s="62">
        <v>0</v>
      </c>
      <c r="T133" s="62">
        <v>0</v>
      </c>
      <c r="U133" s="62">
        <v>0</v>
      </c>
      <c r="V133" s="62">
        <v>0</v>
      </c>
      <c r="W133" s="62">
        <v>0</v>
      </c>
      <c r="X133" s="62">
        <v>0</v>
      </c>
      <c r="Y133" s="62">
        <v>0</v>
      </c>
      <c r="Z133" s="62">
        <v>1</v>
      </c>
      <c r="AA133" s="62">
        <v>0</v>
      </c>
      <c r="AB133" s="62">
        <v>0</v>
      </c>
      <c r="AC133" s="62">
        <v>0</v>
      </c>
      <c r="AD133" s="62">
        <v>0</v>
      </c>
      <c r="AE133" s="62">
        <v>0</v>
      </c>
      <c r="AF133" t="s">
        <v>166</v>
      </c>
      <c r="AG133" t="s">
        <v>167</v>
      </c>
      <c r="AH133" s="62">
        <v>0</v>
      </c>
    </row>
    <row r="134" spans="1:34" x14ac:dyDescent="0.25">
      <c r="A134" s="3" t="str">
        <f t="shared" si="2"/>
        <v>LCAOutside LA Basin6/17/2021 (5:00pm-6:00pm)</v>
      </c>
      <c r="B134" t="s">
        <v>27</v>
      </c>
      <c r="C134" t="s">
        <v>41</v>
      </c>
      <c r="D134" t="s">
        <v>160</v>
      </c>
      <c r="E134" s="61">
        <v>11049</v>
      </c>
      <c r="F134" s="61">
        <v>12336</v>
      </c>
      <c r="G134" s="61">
        <v>44446.99844830962</v>
      </c>
      <c r="H134" s="62">
        <v>0</v>
      </c>
      <c r="I134" s="62">
        <v>0</v>
      </c>
      <c r="J134" s="62">
        <v>0</v>
      </c>
      <c r="K134" s="62">
        <v>0</v>
      </c>
      <c r="L134" s="62">
        <v>0</v>
      </c>
      <c r="M134" s="62">
        <v>0</v>
      </c>
      <c r="N134" s="62">
        <v>0</v>
      </c>
      <c r="O134" s="62">
        <v>0</v>
      </c>
      <c r="P134" s="62">
        <v>0</v>
      </c>
      <c r="Q134" s="62">
        <v>0</v>
      </c>
      <c r="R134" s="62">
        <v>0</v>
      </c>
      <c r="S134" s="62">
        <v>0</v>
      </c>
      <c r="T134" s="62">
        <v>0</v>
      </c>
      <c r="U134" s="62">
        <v>0</v>
      </c>
      <c r="V134" s="62">
        <v>0</v>
      </c>
      <c r="W134" s="62">
        <v>0</v>
      </c>
      <c r="X134" s="62">
        <v>0</v>
      </c>
      <c r="Y134" s="62">
        <v>1</v>
      </c>
      <c r="Z134" s="62">
        <v>0</v>
      </c>
      <c r="AA134" s="62">
        <v>0</v>
      </c>
      <c r="AB134" s="62">
        <v>0</v>
      </c>
      <c r="AC134" s="62">
        <v>0</v>
      </c>
      <c r="AD134" s="62">
        <v>0</v>
      </c>
      <c r="AE134" s="62">
        <v>0</v>
      </c>
      <c r="AF134" t="s">
        <v>165</v>
      </c>
      <c r="AG134" t="s">
        <v>166</v>
      </c>
      <c r="AH134" s="62">
        <v>0</v>
      </c>
    </row>
    <row r="135" spans="1:34" x14ac:dyDescent="0.25">
      <c r="A135" s="3" t="str">
        <f t="shared" si="2"/>
        <v>LCAOutside LA Basin7/9/2021 (5:50pm-8:55pm)</v>
      </c>
      <c r="B135" t="s">
        <v>27</v>
      </c>
      <c r="C135" t="s">
        <v>41</v>
      </c>
      <c r="D135" t="s">
        <v>161</v>
      </c>
      <c r="E135" s="61">
        <v>11154</v>
      </c>
      <c r="F135" s="61">
        <v>12450</v>
      </c>
      <c r="G135" s="61">
        <v>44879.340721924971</v>
      </c>
      <c r="H135" s="62">
        <v>0</v>
      </c>
      <c r="I135" s="62">
        <v>0</v>
      </c>
      <c r="J135" s="62">
        <v>0</v>
      </c>
      <c r="K135" s="62">
        <v>0</v>
      </c>
      <c r="L135" s="62">
        <v>0</v>
      </c>
      <c r="M135" s="62">
        <v>0</v>
      </c>
      <c r="N135" s="62">
        <v>0</v>
      </c>
      <c r="O135" s="62">
        <v>0</v>
      </c>
      <c r="P135" s="62">
        <v>0</v>
      </c>
      <c r="Q135" s="62">
        <v>0</v>
      </c>
      <c r="R135" s="62">
        <v>0</v>
      </c>
      <c r="S135" s="62">
        <v>0</v>
      </c>
      <c r="T135" s="62">
        <v>0</v>
      </c>
      <c r="U135" s="62">
        <v>0</v>
      </c>
      <c r="V135" s="62">
        <v>0</v>
      </c>
      <c r="W135" s="62">
        <v>0</v>
      </c>
      <c r="X135" s="62">
        <v>0</v>
      </c>
      <c r="Y135" s="62">
        <v>2</v>
      </c>
      <c r="Z135" s="62">
        <v>1</v>
      </c>
      <c r="AA135" s="62">
        <v>1</v>
      </c>
      <c r="AB135" s="62">
        <v>2</v>
      </c>
      <c r="AC135" s="62">
        <v>0</v>
      </c>
      <c r="AD135" s="62">
        <v>0</v>
      </c>
      <c r="AE135" s="62">
        <v>0</v>
      </c>
      <c r="AF135" t="s">
        <v>168</v>
      </c>
      <c r="AG135" t="s">
        <v>169</v>
      </c>
      <c r="AH135" s="62">
        <v>0</v>
      </c>
    </row>
    <row r="136" spans="1:34" x14ac:dyDescent="0.25">
      <c r="A136" s="3" t="str">
        <f t="shared" si="2"/>
        <v>LCAOutside LA Basin8/27/2021 (5:00pm-6:00pm)</v>
      </c>
      <c r="B136" t="s">
        <v>27</v>
      </c>
      <c r="C136" t="s">
        <v>41</v>
      </c>
      <c r="D136" t="s">
        <v>162</v>
      </c>
      <c r="E136" s="61">
        <v>11130</v>
      </c>
      <c r="F136" s="61">
        <v>12428</v>
      </c>
      <c r="G136" s="61">
        <v>44802.402694123521</v>
      </c>
      <c r="H136" s="62">
        <v>0</v>
      </c>
      <c r="I136" s="62">
        <v>0</v>
      </c>
      <c r="J136" s="62">
        <v>0</v>
      </c>
      <c r="K136" s="62">
        <v>0</v>
      </c>
      <c r="L136" s="62">
        <v>0</v>
      </c>
      <c r="M136" s="62">
        <v>0</v>
      </c>
      <c r="N136" s="62">
        <v>0</v>
      </c>
      <c r="O136" s="62">
        <v>0</v>
      </c>
      <c r="P136" s="62">
        <v>0</v>
      </c>
      <c r="Q136" s="62">
        <v>0</v>
      </c>
      <c r="R136" s="62">
        <v>0</v>
      </c>
      <c r="S136" s="62">
        <v>0</v>
      </c>
      <c r="T136" s="62">
        <v>0</v>
      </c>
      <c r="U136" s="62">
        <v>0</v>
      </c>
      <c r="V136" s="62">
        <v>0</v>
      </c>
      <c r="W136" s="62">
        <v>0</v>
      </c>
      <c r="X136" s="62">
        <v>0</v>
      </c>
      <c r="Y136" s="62">
        <v>1</v>
      </c>
      <c r="Z136" s="62">
        <v>0</v>
      </c>
      <c r="AA136" s="62">
        <v>0</v>
      </c>
      <c r="AB136" s="62">
        <v>0</v>
      </c>
      <c r="AC136" s="62">
        <v>0</v>
      </c>
      <c r="AD136" s="62">
        <v>0</v>
      </c>
      <c r="AE136" s="62">
        <v>0</v>
      </c>
      <c r="AF136" t="s">
        <v>165</v>
      </c>
      <c r="AG136" t="s">
        <v>166</v>
      </c>
      <c r="AH136" s="62">
        <v>0</v>
      </c>
    </row>
    <row r="137" spans="1:34" x14ac:dyDescent="0.25">
      <c r="A137" s="3" t="str">
        <f t="shared" si="2"/>
        <v>LCAOutside LA Basin9/9/2021 (3:58pm-5:00pm)</v>
      </c>
      <c r="B137" t="s">
        <v>27</v>
      </c>
      <c r="C137" t="s">
        <v>41</v>
      </c>
      <c r="D137" t="s">
        <v>163</v>
      </c>
      <c r="E137" s="61">
        <v>11155</v>
      </c>
      <c r="F137" s="61">
        <v>12456</v>
      </c>
      <c r="G137" s="61">
        <v>44905.033811601155</v>
      </c>
      <c r="H137" s="62">
        <v>0</v>
      </c>
      <c r="I137" s="62">
        <v>0</v>
      </c>
      <c r="J137" s="62">
        <v>0</v>
      </c>
      <c r="K137" s="62">
        <v>0</v>
      </c>
      <c r="L137" s="62">
        <v>0</v>
      </c>
      <c r="M137" s="62">
        <v>0</v>
      </c>
      <c r="N137" s="62">
        <v>0</v>
      </c>
      <c r="O137" s="62">
        <v>0</v>
      </c>
      <c r="P137" s="62">
        <v>0</v>
      </c>
      <c r="Q137" s="62">
        <v>0</v>
      </c>
      <c r="R137" s="62">
        <v>0</v>
      </c>
      <c r="S137" s="62">
        <v>0</v>
      </c>
      <c r="T137" s="62">
        <v>0</v>
      </c>
      <c r="U137" s="62">
        <v>0</v>
      </c>
      <c r="V137" s="62">
        <v>0</v>
      </c>
      <c r="W137" s="62">
        <v>2</v>
      </c>
      <c r="X137" s="62">
        <v>1</v>
      </c>
      <c r="Y137" s="62">
        <v>0</v>
      </c>
      <c r="Z137" s="62">
        <v>0</v>
      </c>
      <c r="AA137" s="62">
        <v>0</v>
      </c>
      <c r="AB137" s="62">
        <v>0</v>
      </c>
      <c r="AC137" s="62">
        <v>0</v>
      </c>
      <c r="AD137" s="62">
        <v>0</v>
      </c>
      <c r="AE137" s="62">
        <v>0</v>
      </c>
      <c r="AF137" t="s">
        <v>170</v>
      </c>
      <c r="AG137" t="s">
        <v>165</v>
      </c>
      <c r="AH137" s="62">
        <v>0</v>
      </c>
    </row>
    <row r="138" spans="1:34" x14ac:dyDescent="0.25">
      <c r="A138" s="3" t="str">
        <f t="shared" si="2"/>
        <v>LCAOutside LA BasinAverage Event Day (5:00pm-6:00pm)</v>
      </c>
      <c r="B138" t="s">
        <v>27</v>
      </c>
      <c r="C138" t="s">
        <v>41</v>
      </c>
      <c r="D138" t="s">
        <v>164</v>
      </c>
      <c r="E138" s="61">
        <v>11122</v>
      </c>
      <c r="F138" s="61">
        <v>12417.5</v>
      </c>
      <c r="G138" s="61">
        <v>44758.443918989826</v>
      </c>
      <c r="H138" s="62">
        <v>0</v>
      </c>
      <c r="I138" s="62">
        <v>0</v>
      </c>
      <c r="J138" s="62">
        <v>0</v>
      </c>
      <c r="K138" s="62">
        <v>0</v>
      </c>
      <c r="L138" s="62">
        <v>0</v>
      </c>
      <c r="M138" s="62">
        <v>0</v>
      </c>
      <c r="N138" s="62">
        <v>0</v>
      </c>
      <c r="O138" s="62">
        <v>0</v>
      </c>
      <c r="P138" s="62">
        <v>0</v>
      </c>
      <c r="Q138" s="62">
        <v>0</v>
      </c>
      <c r="R138" s="62">
        <v>0</v>
      </c>
      <c r="S138" s="62">
        <v>0</v>
      </c>
      <c r="T138" s="62">
        <v>0</v>
      </c>
      <c r="U138" s="62">
        <v>0</v>
      </c>
      <c r="V138" s="62">
        <v>0</v>
      </c>
      <c r="W138" s="62">
        <v>0</v>
      </c>
      <c r="X138" s="62">
        <v>0</v>
      </c>
      <c r="Y138" s="62">
        <v>1</v>
      </c>
      <c r="Z138" s="62">
        <v>0</v>
      </c>
      <c r="AA138" s="62">
        <v>0</v>
      </c>
      <c r="AB138" s="62">
        <v>0</v>
      </c>
      <c r="AC138" s="62">
        <v>0</v>
      </c>
      <c r="AD138" s="62">
        <v>0</v>
      </c>
      <c r="AE138" s="62">
        <v>0</v>
      </c>
      <c r="AF138" t="s">
        <v>165</v>
      </c>
      <c r="AG138" t="s">
        <v>166</v>
      </c>
      <c r="AH138" s="62">
        <v>0</v>
      </c>
    </row>
    <row r="139" spans="1:34" x14ac:dyDescent="0.25">
      <c r="A139" s="3" t="str">
        <f t="shared" si="2"/>
        <v>Low Income RateNo10/14/2020 (6:00pm-7:00pm)</v>
      </c>
      <c r="B139" t="s">
        <v>61</v>
      </c>
      <c r="C139" t="s">
        <v>93</v>
      </c>
      <c r="D139" t="s">
        <v>158</v>
      </c>
      <c r="E139" s="61">
        <v>130</v>
      </c>
      <c r="F139" s="61">
        <v>141</v>
      </c>
      <c r="G139" s="61">
        <v>541.33200000000011</v>
      </c>
      <c r="H139" s="62">
        <v>0</v>
      </c>
      <c r="I139" s="62">
        <v>0</v>
      </c>
      <c r="J139" s="62">
        <v>0</v>
      </c>
      <c r="K139" s="62">
        <v>0</v>
      </c>
      <c r="L139" s="62">
        <v>0</v>
      </c>
      <c r="M139" s="62">
        <v>0</v>
      </c>
      <c r="N139" s="62">
        <v>0</v>
      </c>
      <c r="O139" s="62">
        <v>0</v>
      </c>
      <c r="P139" s="62">
        <v>0</v>
      </c>
      <c r="Q139" s="62">
        <v>0</v>
      </c>
      <c r="R139" s="62">
        <v>0</v>
      </c>
      <c r="S139" s="62">
        <v>0</v>
      </c>
      <c r="T139" s="62">
        <v>0</v>
      </c>
      <c r="U139" s="62">
        <v>0</v>
      </c>
      <c r="V139" s="62">
        <v>0</v>
      </c>
      <c r="W139" s="62">
        <v>0</v>
      </c>
      <c r="X139" s="62">
        <v>0</v>
      </c>
      <c r="Y139" s="62">
        <v>0</v>
      </c>
      <c r="Z139" s="62">
        <v>1</v>
      </c>
      <c r="AA139" s="62">
        <v>0</v>
      </c>
      <c r="AB139" s="62">
        <v>0</v>
      </c>
      <c r="AC139" s="62">
        <v>0</v>
      </c>
      <c r="AD139" s="62">
        <v>0</v>
      </c>
      <c r="AE139" s="62">
        <v>0</v>
      </c>
      <c r="AF139" t="s">
        <v>166</v>
      </c>
      <c r="AG139" t="s">
        <v>167</v>
      </c>
      <c r="AH139" s="62">
        <v>0</v>
      </c>
    </row>
    <row r="140" spans="1:34" x14ac:dyDescent="0.25">
      <c r="A140" s="3" t="str">
        <f t="shared" si="2"/>
        <v>Low Income RateNo10/15/2020 (6:00pm-7:00pm)</v>
      </c>
      <c r="B140" t="s">
        <v>61</v>
      </c>
      <c r="C140" t="s">
        <v>93</v>
      </c>
      <c r="D140" t="s">
        <v>159</v>
      </c>
      <c r="E140" s="61">
        <v>130</v>
      </c>
      <c r="F140" s="61">
        <v>141</v>
      </c>
      <c r="G140" s="61">
        <v>541.33199999999999</v>
      </c>
      <c r="H140" s="62">
        <v>0</v>
      </c>
      <c r="I140" s="62">
        <v>0</v>
      </c>
      <c r="J140" s="62">
        <v>0</v>
      </c>
      <c r="K140" s="62">
        <v>0</v>
      </c>
      <c r="L140" s="62">
        <v>0</v>
      </c>
      <c r="M140" s="62">
        <v>0</v>
      </c>
      <c r="N140" s="62">
        <v>0</v>
      </c>
      <c r="O140" s="62">
        <v>0</v>
      </c>
      <c r="P140" s="62">
        <v>0</v>
      </c>
      <c r="Q140" s="62">
        <v>0</v>
      </c>
      <c r="R140" s="62">
        <v>0</v>
      </c>
      <c r="S140" s="62">
        <v>0</v>
      </c>
      <c r="T140" s="62">
        <v>0</v>
      </c>
      <c r="U140" s="62">
        <v>0</v>
      </c>
      <c r="V140" s="62">
        <v>0</v>
      </c>
      <c r="W140" s="62">
        <v>0</v>
      </c>
      <c r="X140" s="62">
        <v>0</v>
      </c>
      <c r="Y140" s="62">
        <v>0</v>
      </c>
      <c r="Z140" s="62">
        <v>1</v>
      </c>
      <c r="AA140" s="62">
        <v>0</v>
      </c>
      <c r="AB140" s="62">
        <v>0</v>
      </c>
      <c r="AC140" s="62">
        <v>0</v>
      </c>
      <c r="AD140" s="62">
        <v>0</v>
      </c>
      <c r="AE140" s="62">
        <v>0</v>
      </c>
      <c r="AF140" t="s">
        <v>166</v>
      </c>
      <c r="AG140" t="s">
        <v>167</v>
      </c>
      <c r="AH140" s="62">
        <v>0</v>
      </c>
    </row>
    <row r="141" spans="1:34" x14ac:dyDescent="0.25">
      <c r="A141" s="3" t="str">
        <f t="shared" si="2"/>
        <v>Low Income RateNo6/17/2021 (5:00pm-6:00pm)</v>
      </c>
      <c r="B141" t="s">
        <v>61</v>
      </c>
      <c r="C141" t="s">
        <v>93</v>
      </c>
      <c r="D141" t="s">
        <v>160</v>
      </c>
      <c r="E141" s="61">
        <v>121493</v>
      </c>
      <c r="F141" s="61">
        <v>142563</v>
      </c>
      <c r="G141" s="61">
        <v>531221.47437198192</v>
      </c>
      <c r="H141" s="62">
        <v>0</v>
      </c>
      <c r="I141" s="62">
        <v>0</v>
      </c>
      <c r="J141" s="62">
        <v>0</v>
      </c>
      <c r="K141" s="62">
        <v>0</v>
      </c>
      <c r="L141" s="62">
        <v>0</v>
      </c>
      <c r="M141" s="62">
        <v>0</v>
      </c>
      <c r="N141" s="62">
        <v>0</v>
      </c>
      <c r="O141" s="62">
        <v>0</v>
      </c>
      <c r="P141" s="62">
        <v>0</v>
      </c>
      <c r="Q141" s="62">
        <v>0</v>
      </c>
      <c r="R141" s="62">
        <v>0</v>
      </c>
      <c r="S141" s="62">
        <v>0</v>
      </c>
      <c r="T141" s="62">
        <v>0</v>
      </c>
      <c r="U141" s="62">
        <v>0</v>
      </c>
      <c r="V141" s="62">
        <v>0</v>
      </c>
      <c r="W141" s="62">
        <v>0</v>
      </c>
      <c r="X141" s="62">
        <v>0</v>
      </c>
      <c r="Y141" s="62">
        <v>1</v>
      </c>
      <c r="Z141" s="62">
        <v>0</v>
      </c>
      <c r="AA141" s="62">
        <v>0</v>
      </c>
      <c r="AB141" s="62">
        <v>0</v>
      </c>
      <c r="AC141" s="62">
        <v>0</v>
      </c>
      <c r="AD141" s="62">
        <v>0</v>
      </c>
      <c r="AE141" s="62">
        <v>0</v>
      </c>
      <c r="AF141" t="s">
        <v>165</v>
      </c>
      <c r="AG141" t="s">
        <v>166</v>
      </c>
      <c r="AH141" s="62">
        <v>0</v>
      </c>
    </row>
    <row r="142" spans="1:34" x14ac:dyDescent="0.25">
      <c r="A142" s="3" t="str">
        <f t="shared" si="2"/>
        <v>Low Income RateNo7/9/2021 (5:50pm-8:55pm)</v>
      </c>
      <c r="B142" t="s">
        <v>61</v>
      </c>
      <c r="C142" t="s">
        <v>93</v>
      </c>
      <c r="D142" t="s">
        <v>161</v>
      </c>
      <c r="E142" s="61">
        <v>126894</v>
      </c>
      <c r="F142" s="61">
        <v>150461</v>
      </c>
      <c r="G142" s="61">
        <v>560809.44869554578</v>
      </c>
      <c r="H142" s="62">
        <v>0</v>
      </c>
      <c r="I142" s="62">
        <v>0</v>
      </c>
      <c r="J142" s="62">
        <v>0</v>
      </c>
      <c r="K142" s="62">
        <v>0</v>
      </c>
      <c r="L142" s="62">
        <v>0</v>
      </c>
      <c r="M142" s="62">
        <v>0</v>
      </c>
      <c r="N142" s="62">
        <v>0</v>
      </c>
      <c r="O142" s="62">
        <v>0</v>
      </c>
      <c r="P142" s="62">
        <v>0</v>
      </c>
      <c r="Q142" s="62">
        <v>0</v>
      </c>
      <c r="R142" s="62">
        <v>0</v>
      </c>
      <c r="S142" s="62">
        <v>0</v>
      </c>
      <c r="T142" s="62">
        <v>0</v>
      </c>
      <c r="U142" s="62">
        <v>0</v>
      </c>
      <c r="V142" s="62">
        <v>0</v>
      </c>
      <c r="W142" s="62">
        <v>0</v>
      </c>
      <c r="X142" s="62">
        <v>0</v>
      </c>
      <c r="Y142" s="62">
        <v>2</v>
      </c>
      <c r="Z142" s="62">
        <v>1</v>
      </c>
      <c r="AA142" s="62">
        <v>1</v>
      </c>
      <c r="AB142" s="62">
        <v>2</v>
      </c>
      <c r="AC142" s="62">
        <v>0</v>
      </c>
      <c r="AD142" s="62">
        <v>0</v>
      </c>
      <c r="AE142" s="62">
        <v>0</v>
      </c>
      <c r="AF142" t="s">
        <v>168</v>
      </c>
      <c r="AG142" t="s">
        <v>169</v>
      </c>
      <c r="AH142" s="62">
        <v>0</v>
      </c>
    </row>
    <row r="143" spans="1:34" x14ac:dyDescent="0.25">
      <c r="A143" s="3" t="str">
        <f t="shared" si="2"/>
        <v>Low Income RateNo8/27/2021 (5:00pm-6:00pm)</v>
      </c>
      <c r="B143" t="s">
        <v>61</v>
      </c>
      <c r="C143" t="s">
        <v>93</v>
      </c>
      <c r="D143" t="s">
        <v>162</v>
      </c>
      <c r="E143" s="61">
        <v>126851</v>
      </c>
      <c r="F143" s="61">
        <v>150411</v>
      </c>
      <c r="G143" s="61">
        <v>560674.88919986458</v>
      </c>
      <c r="H143" s="62">
        <v>0</v>
      </c>
      <c r="I143" s="62">
        <v>0</v>
      </c>
      <c r="J143" s="62">
        <v>0</v>
      </c>
      <c r="K143" s="62">
        <v>0</v>
      </c>
      <c r="L143" s="62">
        <v>0</v>
      </c>
      <c r="M143" s="62">
        <v>0</v>
      </c>
      <c r="N143" s="62">
        <v>0</v>
      </c>
      <c r="O143" s="62">
        <v>0</v>
      </c>
      <c r="P143" s="62">
        <v>0</v>
      </c>
      <c r="Q143" s="62">
        <v>0</v>
      </c>
      <c r="R143" s="62">
        <v>0</v>
      </c>
      <c r="S143" s="62">
        <v>0</v>
      </c>
      <c r="T143" s="62">
        <v>0</v>
      </c>
      <c r="U143" s="62">
        <v>0</v>
      </c>
      <c r="V143" s="62">
        <v>0</v>
      </c>
      <c r="W143" s="62">
        <v>0</v>
      </c>
      <c r="X143" s="62">
        <v>0</v>
      </c>
      <c r="Y143" s="62">
        <v>1</v>
      </c>
      <c r="Z143" s="62">
        <v>0</v>
      </c>
      <c r="AA143" s="62">
        <v>0</v>
      </c>
      <c r="AB143" s="62">
        <v>0</v>
      </c>
      <c r="AC143" s="62">
        <v>0</v>
      </c>
      <c r="AD143" s="62">
        <v>0</v>
      </c>
      <c r="AE143" s="62">
        <v>0</v>
      </c>
      <c r="AF143" t="s">
        <v>165</v>
      </c>
      <c r="AG143" t="s">
        <v>166</v>
      </c>
      <c r="AH143" s="62">
        <v>0</v>
      </c>
    </row>
    <row r="144" spans="1:34" x14ac:dyDescent="0.25">
      <c r="A144" s="3" t="str">
        <f t="shared" si="2"/>
        <v>Low Income RateNo9/9/2021 (3:58pm-5:00pm)</v>
      </c>
      <c r="B144" t="s">
        <v>61</v>
      </c>
      <c r="C144" t="s">
        <v>93</v>
      </c>
      <c r="D144" t="s">
        <v>163</v>
      </c>
      <c r="E144" s="61">
        <v>127128</v>
      </c>
      <c r="F144" s="61">
        <v>150741</v>
      </c>
      <c r="G144" s="61">
        <v>561910.42858854774</v>
      </c>
      <c r="H144" s="62">
        <v>0</v>
      </c>
      <c r="I144" s="62">
        <v>0</v>
      </c>
      <c r="J144" s="62">
        <v>0</v>
      </c>
      <c r="K144" s="62">
        <v>0</v>
      </c>
      <c r="L144" s="62">
        <v>0</v>
      </c>
      <c r="M144" s="62">
        <v>0</v>
      </c>
      <c r="N144" s="62">
        <v>0</v>
      </c>
      <c r="O144" s="62">
        <v>0</v>
      </c>
      <c r="P144" s="62">
        <v>0</v>
      </c>
      <c r="Q144" s="62">
        <v>0</v>
      </c>
      <c r="R144" s="62">
        <v>0</v>
      </c>
      <c r="S144" s="62">
        <v>0</v>
      </c>
      <c r="T144" s="62">
        <v>0</v>
      </c>
      <c r="U144" s="62">
        <v>0</v>
      </c>
      <c r="V144" s="62">
        <v>0</v>
      </c>
      <c r="W144" s="62">
        <v>2</v>
      </c>
      <c r="X144" s="62">
        <v>1</v>
      </c>
      <c r="Y144" s="62">
        <v>0</v>
      </c>
      <c r="Z144" s="62">
        <v>0</v>
      </c>
      <c r="AA144" s="62">
        <v>0</v>
      </c>
      <c r="AB144" s="62">
        <v>0</v>
      </c>
      <c r="AC144" s="62">
        <v>0</v>
      </c>
      <c r="AD144" s="62">
        <v>0</v>
      </c>
      <c r="AE144" s="62">
        <v>0</v>
      </c>
      <c r="AF144" t="s">
        <v>170</v>
      </c>
      <c r="AG144" t="s">
        <v>165</v>
      </c>
      <c r="AH144" s="62">
        <v>0</v>
      </c>
    </row>
    <row r="145" spans="1:34" x14ac:dyDescent="0.25">
      <c r="A145" s="3" t="str">
        <f t="shared" si="2"/>
        <v>Low Income RateNoAverage Event Day (5:00pm-6:00pm)</v>
      </c>
      <c r="B145" t="s">
        <v>61</v>
      </c>
      <c r="C145" t="s">
        <v>93</v>
      </c>
      <c r="D145" t="s">
        <v>164</v>
      </c>
      <c r="E145" s="61">
        <v>125591.5</v>
      </c>
      <c r="F145" s="61">
        <v>148544</v>
      </c>
      <c r="G145" s="61">
        <v>553654.06021398504</v>
      </c>
      <c r="H145" s="62">
        <v>0</v>
      </c>
      <c r="I145" s="62">
        <v>0</v>
      </c>
      <c r="J145" s="62">
        <v>0</v>
      </c>
      <c r="K145" s="62">
        <v>0</v>
      </c>
      <c r="L145" s="62">
        <v>0</v>
      </c>
      <c r="M145" s="62">
        <v>0</v>
      </c>
      <c r="N145" s="62">
        <v>0</v>
      </c>
      <c r="O145" s="62">
        <v>0</v>
      </c>
      <c r="P145" s="62">
        <v>0</v>
      </c>
      <c r="Q145" s="62">
        <v>0</v>
      </c>
      <c r="R145" s="62">
        <v>0</v>
      </c>
      <c r="S145" s="62">
        <v>0</v>
      </c>
      <c r="T145" s="62">
        <v>0</v>
      </c>
      <c r="U145" s="62">
        <v>0</v>
      </c>
      <c r="V145" s="62">
        <v>0</v>
      </c>
      <c r="W145" s="62">
        <v>0</v>
      </c>
      <c r="X145" s="62">
        <v>0</v>
      </c>
      <c r="Y145" s="62">
        <v>1</v>
      </c>
      <c r="Z145" s="62">
        <v>0</v>
      </c>
      <c r="AA145" s="62">
        <v>0</v>
      </c>
      <c r="AB145" s="62">
        <v>0</v>
      </c>
      <c r="AC145" s="62">
        <v>0</v>
      </c>
      <c r="AD145" s="62">
        <v>0</v>
      </c>
      <c r="AE145" s="62">
        <v>0</v>
      </c>
      <c r="AF145" t="s">
        <v>165</v>
      </c>
      <c r="AG145" t="s">
        <v>166</v>
      </c>
      <c r="AH145" s="62">
        <v>0</v>
      </c>
    </row>
    <row r="146" spans="1:34" x14ac:dyDescent="0.25">
      <c r="A146" s="3" t="str">
        <f t="shared" si="2"/>
        <v>Low Income RateYes10/14/2020 (6:00pm-7:00pm)</v>
      </c>
      <c r="B146" t="s">
        <v>61</v>
      </c>
      <c r="C146" t="s">
        <v>92</v>
      </c>
      <c r="D146" t="s">
        <v>158</v>
      </c>
      <c r="E146" s="61">
        <v>72</v>
      </c>
      <c r="F146" s="61">
        <v>76</v>
      </c>
      <c r="G146" s="61">
        <v>268.202</v>
      </c>
      <c r="H146" s="62">
        <v>0</v>
      </c>
      <c r="I146" s="62">
        <v>0</v>
      </c>
      <c r="J146" s="62">
        <v>0</v>
      </c>
      <c r="K146" s="62">
        <v>0</v>
      </c>
      <c r="L146" s="62">
        <v>0</v>
      </c>
      <c r="M146" s="62">
        <v>0</v>
      </c>
      <c r="N146" s="62">
        <v>0</v>
      </c>
      <c r="O146" s="62">
        <v>0</v>
      </c>
      <c r="P146" s="62">
        <v>0</v>
      </c>
      <c r="Q146" s="62">
        <v>0</v>
      </c>
      <c r="R146" s="62">
        <v>0</v>
      </c>
      <c r="S146" s="62">
        <v>0</v>
      </c>
      <c r="T146" s="62">
        <v>0</v>
      </c>
      <c r="U146" s="62">
        <v>0</v>
      </c>
      <c r="V146" s="62">
        <v>0</v>
      </c>
      <c r="W146" s="62">
        <v>0</v>
      </c>
      <c r="X146" s="62">
        <v>0</v>
      </c>
      <c r="Y146" s="62">
        <v>0</v>
      </c>
      <c r="Z146" s="62">
        <v>1</v>
      </c>
      <c r="AA146" s="62">
        <v>0</v>
      </c>
      <c r="AB146" s="62">
        <v>0</v>
      </c>
      <c r="AC146" s="62">
        <v>0</v>
      </c>
      <c r="AD146" s="62">
        <v>0</v>
      </c>
      <c r="AE146" s="62">
        <v>0</v>
      </c>
      <c r="AF146" t="s">
        <v>166</v>
      </c>
      <c r="AG146" t="s">
        <v>167</v>
      </c>
      <c r="AH146" s="62">
        <v>0</v>
      </c>
    </row>
    <row r="147" spans="1:34" x14ac:dyDescent="0.25">
      <c r="A147" s="3" t="str">
        <f t="shared" si="2"/>
        <v>Low Income RateYes10/15/2020 (6:00pm-7:00pm)</v>
      </c>
      <c r="B147" t="s">
        <v>61</v>
      </c>
      <c r="C147" t="s">
        <v>92</v>
      </c>
      <c r="D147" t="s">
        <v>159</v>
      </c>
      <c r="E147" s="61">
        <v>72</v>
      </c>
      <c r="F147" s="61">
        <v>76</v>
      </c>
      <c r="G147" s="61">
        <v>268.20199999999994</v>
      </c>
      <c r="H147" s="62">
        <v>0</v>
      </c>
      <c r="I147" s="62">
        <v>0</v>
      </c>
      <c r="J147" s="62">
        <v>0</v>
      </c>
      <c r="K147" s="62">
        <v>0</v>
      </c>
      <c r="L147" s="62">
        <v>0</v>
      </c>
      <c r="M147" s="62">
        <v>0</v>
      </c>
      <c r="N147" s="62">
        <v>0</v>
      </c>
      <c r="O147" s="62">
        <v>0</v>
      </c>
      <c r="P147" s="62">
        <v>0</v>
      </c>
      <c r="Q147" s="62">
        <v>0</v>
      </c>
      <c r="R147" s="62">
        <v>0</v>
      </c>
      <c r="S147" s="62">
        <v>0</v>
      </c>
      <c r="T147" s="62">
        <v>0</v>
      </c>
      <c r="U147" s="62">
        <v>0</v>
      </c>
      <c r="V147" s="62">
        <v>0</v>
      </c>
      <c r="W147" s="62">
        <v>0</v>
      </c>
      <c r="X147" s="62">
        <v>0</v>
      </c>
      <c r="Y147" s="62">
        <v>0</v>
      </c>
      <c r="Z147" s="62">
        <v>1</v>
      </c>
      <c r="AA147" s="62">
        <v>0</v>
      </c>
      <c r="AB147" s="62">
        <v>0</v>
      </c>
      <c r="AC147" s="62">
        <v>0</v>
      </c>
      <c r="AD147" s="62">
        <v>0</v>
      </c>
      <c r="AE147" s="62">
        <v>0</v>
      </c>
      <c r="AF147" t="s">
        <v>166</v>
      </c>
      <c r="AG147" t="s">
        <v>167</v>
      </c>
      <c r="AH147" s="62">
        <v>0</v>
      </c>
    </row>
    <row r="148" spans="1:34" x14ac:dyDescent="0.25">
      <c r="A148" s="3" t="str">
        <f t="shared" si="2"/>
        <v>Low Income RateYes6/17/2021 (5:00pm-6:00pm)</v>
      </c>
      <c r="B148" t="s">
        <v>61</v>
      </c>
      <c r="C148" t="s">
        <v>92</v>
      </c>
      <c r="D148" t="s">
        <v>160</v>
      </c>
      <c r="E148" s="61">
        <v>46636</v>
      </c>
      <c r="F148" s="61">
        <v>50384</v>
      </c>
      <c r="G148" s="61">
        <v>177063.95833848629</v>
      </c>
      <c r="H148" s="62">
        <v>0</v>
      </c>
      <c r="I148" s="62">
        <v>0</v>
      </c>
      <c r="J148" s="62">
        <v>0</v>
      </c>
      <c r="K148" s="62">
        <v>0</v>
      </c>
      <c r="L148" s="62">
        <v>0</v>
      </c>
      <c r="M148" s="62">
        <v>0</v>
      </c>
      <c r="N148" s="62">
        <v>0</v>
      </c>
      <c r="O148" s="62">
        <v>0</v>
      </c>
      <c r="P148" s="62">
        <v>0</v>
      </c>
      <c r="Q148" s="62">
        <v>0</v>
      </c>
      <c r="R148" s="62">
        <v>0</v>
      </c>
      <c r="S148" s="62">
        <v>0</v>
      </c>
      <c r="T148" s="62">
        <v>0</v>
      </c>
      <c r="U148" s="62">
        <v>0</v>
      </c>
      <c r="V148" s="62">
        <v>0</v>
      </c>
      <c r="W148" s="62">
        <v>0</v>
      </c>
      <c r="X148" s="62">
        <v>0</v>
      </c>
      <c r="Y148" s="62">
        <v>1</v>
      </c>
      <c r="Z148" s="62">
        <v>0</v>
      </c>
      <c r="AA148" s="62">
        <v>0</v>
      </c>
      <c r="AB148" s="62">
        <v>0</v>
      </c>
      <c r="AC148" s="62">
        <v>0</v>
      </c>
      <c r="AD148" s="62">
        <v>0</v>
      </c>
      <c r="AE148" s="62">
        <v>0</v>
      </c>
      <c r="AF148" t="s">
        <v>165</v>
      </c>
      <c r="AG148" t="s">
        <v>166</v>
      </c>
      <c r="AH148" s="62">
        <v>0</v>
      </c>
    </row>
    <row r="149" spans="1:34" x14ac:dyDescent="0.25">
      <c r="A149" s="3" t="str">
        <f t="shared" si="2"/>
        <v>Low Income RateYes7/9/2021 (5:50pm-8:55pm)</v>
      </c>
      <c r="B149" t="s">
        <v>61</v>
      </c>
      <c r="C149" t="s">
        <v>92</v>
      </c>
      <c r="D149" t="s">
        <v>161</v>
      </c>
      <c r="E149" s="61">
        <v>48638</v>
      </c>
      <c r="F149" s="61">
        <v>52538</v>
      </c>
      <c r="G149" s="61">
        <v>184606.18928709114</v>
      </c>
      <c r="H149" s="62">
        <v>0</v>
      </c>
      <c r="I149" s="62">
        <v>0</v>
      </c>
      <c r="J149" s="62">
        <v>0</v>
      </c>
      <c r="K149" s="62">
        <v>0</v>
      </c>
      <c r="L149" s="62">
        <v>0</v>
      </c>
      <c r="M149" s="62">
        <v>0</v>
      </c>
      <c r="N149" s="62">
        <v>0</v>
      </c>
      <c r="O149" s="62">
        <v>0</v>
      </c>
      <c r="P149" s="62">
        <v>0</v>
      </c>
      <c r="Q149" s="62">
        <v>0</v>
      </c>
      <c r="R149" s="62">
        <v>0</v>
      </c>
      <c r="S149" s="62">
        <v>0</v>
      </c>
      <c r="T149" s="62">
        <v>0</v>
      </c>
      <c r="U149" s="62">
        <v>0</v>
      </c>
      <c r="V149" s="62">
        <v>0</v>
      </c>
      <c r="W149" s="62">
        <v>0</v>
      </c>
      <c r="X149" s="62">
        <v>0</v>
      </c>
      <c r="Y149" s="62">
        <v>2</v>
      </c>
      <c r="Z149" s="62">
        <v>1</v>
      </c>
      <c r="AA149" s="62">
        <v>1</v>
      </c>
      <c r="AB149" s="62">
        <v>2</v>
      </c>
      <c r="AC149" s="62">
        <v>0</v>
      </c>
      <c r="AD149" s="62">
        <v>0</v>
      </c>
      <c r="AE149" s="62">
        <v>0</v>
      </c>
      <c r="AF149" t="s">
        <v>168</v>
      </c>
      <c r="AG149" t="s">
        <v>169</v>
      </c>
      <c r="AH149" s="62">
        <v>0</v>
      </c>
    </row>
    <row r="150" spans="1:34" x14ac:dyDescent="0.25">
      <c r="A150" s="3" t="str">
        <f t="shared" si="2"/>
        <v>Low Income RateYes8/27/2021 (5:00pm-6:00pm)</v>
      </c>
      <c r="B150" t="s">
        <v>61</v>
      </c>
      <c r="C150" t="s">
        <v>92</v>
      </c>
      <c r="D150" t="s">
        <v>162</v>
      </c>
      <c r="E150" s="61">
        <v>48737</v>
      </c>
      <c r="F150" s="61">
        <v>52640</v>
      </c>
      <c r="G150" s="61">
        <v>184978.22124935017</v>
      </c>
      <c r="H150" s="62">
        <v>0</v>
      </c>
      <c r="I150" s="62">
        <v>0</v>
      </c>
      <c r="J150" s="62">
        <v>0</v>
      </c>
      <c r="K150" s="62">
        <v>0</v>
      </c>
      <c r="L150" s="62">
        <v>0</v>
      </c>
      <c r="M150" s="62">
        <v>0</v>
      </c>
      <c r="N150" s="62">
        <v>0</v>
      </c>
      <c r="O150" s="62">
        <v>0</v>
      </c>
      <c r="P150" s="62">
        <v>0</v>
      </c>
      <c r="Q150" s="62">
        <v>0</v>
      </c>
      <c r="R150" s="62">
        <v>0</v>
      </c>
      <c r="S150" s="62">
        <v>0</v>
      </c>
      <c r="T150" s="62">
        <v>0</v>
      </c>
      <c r="U150" s="62">
        <v>0</v>
      </c>
      <c r="V150" s="62">
        <v>0</v>
      </c>
      <c r="W150" s="62">
        <v>0</v>
      </c>
      <c r="X150" s="62">
        <v>0</v>
      </c>
      <c r="Y150" s="62">
        <v>1</v>
      </c>
      <c r="Z150" s="62">
        <v>0</v>
      </c>
      <c r="AA150" s="62">
        <v>0</v>
      </c>
      <c r="AB150" s="62">
        <v>0</v>
      </c>
      <c r="AC150" s="62">
        <v>0</v>
      </c>
      <c r="AD150" s="62">
        <v>0</v>
      </c>
      <c r="AE150" s="62">
        <v>0</v>
      </c>
      <c r="AF150" t="s">
        <v>165</v>
      </c>
      <c r="AG150" t="s">
        <v>166</v>
      </c>
      <c r="AH150" s="62">
        <v>0</v>
      </c>
    </row>
    <row r="151" spans="1:34" x14ac:dyDescent="0.25">
      <c r="A151" s="3" t="str">
        <f t="shared" si="2"/>
        <v>Low Income RateYes9/9/2021 (3:58pm-5:00pm)</v>
      </c>
      <c r="B151" t="s">
        <v>61</v>
      </c>
      <c r="C151" t="s">
        <v>92</v>
      </c>
      <c r="D151" t="s">
        <v>163</v>
      </c>
      <c r="E151" s="61">
        <v>48834</v>
      </c>
      <c r="F151" s="61">
        <v>52744</v>
      </c>
      <c r="G151" s="61">
        <v>185346.12593678024</v>
      </c>
      <c r="H151" s="62">
        <v>0</v>
      </c>
      <c r="I151" s="62">
        <v>0</v>
      </c>
      <c r="J151" s="62">
        <v>0</v>
      </c>
      <c r="K151" s="62">
        <v>0</v>
      </c>
      <c r="L151" s="62">
        <v>0</v>
      </c>
      <c r="M151" s="62">
        <v>0</v>
      </c>
      <c r="N151" s="62">
        <v>0</v>
      </c>
      <c r="O151" s="62">
        <v>0</v>
      </c>
      <c r="P151" s="62">
        <v>0</v>
      </c>
      <c r="Q151" s="62">
        <v>0</v>
      </c>
      <c r="R151" s="62">
        <v>0</v>
      </c>
      <c r="S151" s="62">
        <v>0</v>
      </c>
      <c r="T151" s="62">
        <v>0</v>
      </c>
      <c r="U151" s="62">
        <v>0</v>
      </c>
      <c r="V151" s="62">
        <v>0</v>
      </c>
      <c r="W151" s="62">
        <v>2</v>
      </c>
      <c r="X151" s="62">
        <v>1</v>
      </c>
      <c r="Y151" s="62">
        <v>0</v>
      </c>
      <c r="Z151" s="62">
        <v>0</v>
      </c>
      <c r="AA151" s="62">
        <v>0</v>
      </c>
      <c r="AB151" s="62">
        <v>0</v>
      </c>
      <c r="AC151" s="62">
        <v>0</v>
      </c>
      <c r="AD151" s="62">
        <v>0</v>
      </c>
      <c r="AE151" s="62">
        <v>0</v>
      </c>
      <c r="AF151" t="s">
        <v>170</v>
      </c>
      <c r="AG151" t="s">
        <v>165</v>
      </c>
      <c r="AH151" s="62">
        <v>0</v>
      </c>
    </row>
    <row r="152" spans="1:34" x14ac:dyDescent="0.25">
      <c r="A152" s="3" t="str">
        <f t="shared" si="2"/>
        <v>Low Income RateYesAverage Event Day (5:00pm-6:00pm)</v>
      </c>
      <c r="B152" t="s">
        <v>61</v>
      </c>
      <c r="C152" t="s">
        <v>92</v>
      </c>
      <c r="D152" t="s">
        <v>164</v>
      </c>
      <c r="E152" s="61">
        <v>48211.25</v>
      </c>
      <c r="F152" s="61">
        <v>52076.5</v>
      </c>
      <c r="G152" s="61">
        <v>182998.62370292697</v>
      </c>
      <c r="H152" s="6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  <c r="Q152" s="62">
        <v>0</v>
      </c>
      <c r="R152" s="62">
        <v>0</v>
      </c>
      <c r="S152" s="62">
        <v>0</v>
      </c>
      <c r="T152" s="62">
        <v>0</v>
      </c>
      <c r="U152" s="62">
        <v>0</v>
      </c>
      <c r="V152" s="62">
        <v>0</v>
      </c>
      <c r="W152" s="62">
        <v>0</v>
      </c>
      <c r="X152" s="62">
        <v>0</v>
      </c>
      <c r="Y152" s="62">
        <v>1</v>
      </c>
      <c r="Z152" s="62">
        <v>0</v>
      </c>
      <c r="AA152" s="62">
        <v>0</v>
      </c>
      <c r="AB152" s="62">
        <v>0</v>
      </c>
      <c r="AC152" s="62">
        <v>0</v>
      </c>
      <c r="AD152" s="62">
        <v>0</v>
      </c>
      <c r="AE152" s="62">
        <v>0</v>
      </c>
      <c r="AF152" t="s">
        <v>165</v>
      </c>
      <c r="AG152" t="s">
        <v>166</v>
      </c>
      <c r="AH152" s="62">
        <v>0</v>
      </c>
    </row>
    <row r="153" spans="1:34" x14ac:dyDescent="0.25">
      <c r="A153" s="3" t="str">
        <f t="shared" si="2"/>
        <v>Net Energy Metered StatusNon-NEM Customer10/14/2020 (6:00pm-7:00pm)</v>
      </c>
      <c r="B153" t="s">
        <v>58</v>
      </c>
      <c r="C153" t="s">
        <v>43</v>
      </c>
      <c r="D153" t="s">
        <v>158</v>
      </c>
      <c r="E153" s="61">
        <v>174</v>
      </c>
      <c r="F153" s="61">
        <v>189</v>
      </c>
      <c r="G153" s="61">
        <v>705.3040000000002</v>
      </c>
      <c r="H153" s="62">
        <v>0</v>
      </c>
      <c r="I153" s="62">
        <v>0</v>
      </c>
      <c r="J153" s="62">
        <v>0</v>
      </c>
      <c r="K153" s="62">
        <v>0</v>
      </c>
      <c r="L153" s="62">
        <v>0</v>
      </c>
      <c r="M153" s="62">
        <v>0</v>
      </c>
      <c r="N153" s="62">
        <v>0</v>
      </c>
      <c r="O153" s="62">
        <v>0</v>
      </c>
      <c r="P153" s="62">
        <v>0</v>
      </c>
      <c r="Q153" s="62">
        <v>0</v>
      </c>
      <c r="R153" s="62">
        <v>0</v>
      </c>
      <c r="S153" s="62">
        <v>0</v>
      </c>
      <c r="T153" s="62">
        <v>0</v>
      </c>
      <c r="U153" s="62">
        <v>0</v>
      </c>
      <c r="V153" s="62">
        <v>0</v>
      </c>
      <c r="W153" s="62">
        <v>0</v>
      </c>
      <c r="X153" s="62">
        <v>0</v>
      </c>
      <c r="Y153" s="62">
        <v>0</v>
      </c>
      <c r="Z153" s="62">
        <v>1</v>
      </c>
      <c r="AA153" s="62">
        <v>0</v>
      </c>
      <c r="AB153" s="62">
        <v>0</v>
      </c>
      <c r="AC153" s="62">
        <v>0</v>
      </c>
      <c r="AD153" s="62">
        <v>0</v>
      </c>
      <c r="AE153" s="62">
        <v>0</v>
      </c>
      <c r="AF153" t="s">
        <v>166</v>
      </c>
      <c r="AG153" t="s">
        <v>167</v>
      </c>
      <c r="AH153" s="62">
        <v>0</v>
      </c>
    </row>
    <row r="154" spans="1:34" x14ac:dyDescent="0.25">
      <c r="A154" s="3" t="str">
        <f t="shared" si="2"/>
        <v>Net Energy Metered StatusNon-NEM Customer10/15/2020 (6:00pm-7:00pm)</v>
      </c>
      <c r="B154" t="s">
        <v>58</v>
      </c>
      <c r="C154" t="s">
        <v>43</v>
      </c>
      <c r="D154" t="s">
        <v>159</v>
      </c>
      <c r="E154" s="61">
        <v>174</v>
      </c>
      <c r="F154" s="61">
        <v>189</v>
      </c>
      <c r="G154" s="61">
        <v>705.30399999999997</v>
      </c>
      <c r="H154" s="62">
        <v>0</v>
      </c>
      <c r="I154" s="62">
        <v>0</v>
      </c>
      <c r="J154" s="62">
        <v>0</v>
      </c>
      <c r="K154" s="62">
        <v>0</v>
      </c>
      <c r="L154" s="62">
        <v>0</v>
      </c>
      <c r="M154" s="62">
        <v>0</v>
      </c>
      <c r="N154" s="62">
        <v>0</v>
      </c>
      <c r="O154" s="62">
        <v>0</v>
      </c>
      <c r="P154" s="62">
        <v>0</v>
      </c>
      <c r="Q154" s="62">
        <v>0</v>
      </c>
      <c r="R154" s="62">
        <v>0</v>
      </c>
      <c r="S154" s="62">
        <v>0</v>
      </c>
      <c r="T154" s="62">
        <v>0</v>
      </c>
      <c r="U154" s="62">
        <v>0</v>
      </c>
      <c r="V154" s="62">
        <v>0</v>
      </c>
      <c r="W154" s="62">
        <v>0</v>
      </c>
      <c r="X154" s="62">
        <v>0</v>
      </c>
      <c r="Y154" s="62">
        <v>0</v>
      </c>
      <c r="Z154" s="62">
        <v>1</v>
      </c>
      <c r="AA154" s="62">
        <v>0</v>
      </c>
      <c r="AB154" s="62">
        <v>0</v>
      </c>
      <c r="AC154" s="62">
        <v>0</v>
      </c>
      <c r="AD154" s="62">
        <v>0</v>
      </c>
      <c r="AE154" s="62">
        <v>0</v>
      </c>
      <c r="AF154" t="s">
        <v>166</v>
      </c>
      <c r="AG154" t="s">
        <v>167</v>
      </c>
      <c r="AH154" s="62">
        <v>0</v>
      </c>
    </row>
    <row r="155" spans="1:34" x14ac:dyDescent="0.25">
      <c r="A155" s="3" t="str">
        <f t="shared" si="2"/>
        <v>Net Energy Metered StatusNon-NEM Customer6/17/2021 (5:00pm-6:00pm)</v>
      </c>
      <c r="B155" t="s">
        <v>58</v>
      </c>
      <c r="C155" t="s">
        <v>43</v>
      </c>
      <c r="D155" t="s">
        <v>160</v>
      </c>
      <c r="E155" s="61">
        <v>146578</v>
      </c>
      <c r="F155" s="61">
        <v>166118</v>
      </c>
      <c r="G155" s="61">
        <v>607877.33731952112</v>
      </c>
      <c r="H155" s="62">
        <v>0</v>
      </c>
      <c r="I155" s="62">
        <v>0</v>
      </c>
      <c r="J155" s="62">
        <v>0</v>
      </c>
      <c r="K155" s="62">
        <v>0</v>
      </c>
      <c r="L155" s="62">
        <v>0</v>
      </c>
      <c r="M155" s="62">
        <v>0</v>
      </c>
      <c r="N155" s="62">
        <v>0</v>
      </c>
      <c r="O155" s="62">
        <v>0</v>
      </c>
      <c r="P155" s="62">
        <v>0</v>
      </c>
      <c r="Q155" s="62">
        <v>0</v>
      </c>
      <c r="R155" s="62">
        <v>0</v>
      </c>
      <c r="S155" s="62">
        <v>0</v>
      </c>
      <c r="T155" s="62">
        <v>0</v>
      </c>
      <c r="U155" s="62">
        <v>0</v>
      </c>
      <c r="V155" s="62">
        <v>0</v>
      </c>
      <c r="W155" s="62">
        <v>0</v>
      </c>
      <c r="X155" s="62">
        <v>0</v>
      </c>
      <c r="Y155" s="62">
        <v>1</v>
      </c>
      <c r="Z155" s="62">
        <v>0</v>
      </c>
      <c r="AA155" s="62">
        <v>0</v>
      </c>
      <c r="AB155" s="62">
        <v>0</v>
      </c>
      <c r="AC155" s="62">
        <v>0</v>
      </c>
      <c r="AD155" s="62">
        <v>0</v>
      </c>
      <c r="AE155" s="62">
        <v>0</v>
      </c>
      <c r="AF155" t="s">
        <v>165</v>
      </c>
      <c r="AG155" t="s">
        <v>166</v>
      </c>
      <c r="AH155" s="62">
        <v>0</v>
      </c>
    </row>
    <row r="156" spans="1:34" x14ac:dyDescent="0.25">
      <c r="A156" s="3" t="str">
        <f t="shared" si="2"/>
        <v>Net Energy Metered StatusNon-NEM Customer7/9/2021 (5:50pm-8:55pm)</v>
      </c>
      <c r="B156" t="s">
        <v>58</v>
      </c>
      <c r="C156" t="s">
        <v>43</v>
      </c>
      <c r="D156" t="s">
        <v>161</v>
      </c>
      <c r="E156" s="61">
        <v>152855</v>
      </c>
      <c r="F156" s="61">
        <v>174366</v>
      </c>
      <c r="G156" s="61">
        <v>638287.6311745703</v>
      </c>
      <c r="H156" s="62">
        <v>0</v>
      </c>
      <c r="I156" s="62">
        <v>0</v>
      </c>
      <c r="J156" s="62">
        <v>0</v>
      </c>
      <c r="K156" s="62">
        <v>0</v>
      </c>
      <c r="L156" s="62">
        <v>0</v>
      </c>
      <c r="M156" s="62">
        <v>0</v>
      </c>
      <c r="N156" s="62">
        <v>0</v>
      </c>
      <c r="O156" s="62">
        <v>0</v>
      </c>
      <c r="P156" s="62">
        <v>0</v>
      </c>
      <c r="Q156" s="62">
        <v>0</v>
      </c>
      <c r="R156" s="62">
        <v>0</v>
      </c>
      <c r="S156" s="62">
        <v>0</v>
      </c>
      <c r="T156" s="62">
        <v>0</v>
      </c>
      <c r="U156" s="62">
        <v>0</v>
      </c>
      <c r="V156" s="62">
        <v>0</v>
      </c>
      <c r="W156" s="62">
        <v>0</v>
      </c>
      <c r="X156" s="62">
        <v>0</v>
      </c>
      <c r="Y156" s="62">
        <v>2</v>
      </c>
      <c r="Z156" s="62">
        <v>1</v>
      </c>
      <c r="AA156" s="62">
        <v>1</v>
      </c>
      <c r="AB156" s="62">
        <v>2</v>
      </c>
      <c r="AC156" s="62">
        <v>0</v>
      </c>
      <c r="AD156" s="62">
        <v>0</v>
      </c>
      <c r="AE156" s="62">
        <v>0</v>
      </c>
      <c r="AF156" t="s">
        <v>168</v>
      </c>
      <c r="AG156" t="s">
        <v>169</v>
      </c>
      <c r="AH156" s="62">
        <v>0</v>
      </c>
    </row>
    <row r="157" spans="1:34" x14ac:dyDescent="0.25">
      <c r="A157" s="3" t="str">
        <f t="shared" si="2"/>
        <v>Net Energy Metered StatusNon-NEM Customer8/27/2021 (5:00pm-6:00pm)</v>
      </c>
      <c r="B157" t="s">
        <v>58</v>
      </c>
      <c r="C157" t="s">
        <v>43</v>
      </c>
      <c r="D157" t="s">
        <v>162</v>
      </c>
      <c r="E157" s="61">
        <v>152921</v>
      </c>
      <c r="F157" s="61">
        <v>174437</v>
      </c>
      <c r="G157" s="61">
        <v>638585.94842714339</v>
      </c>
      <c r="H157" s="62">
        <v>0</v>
      </c>
      <c r="I157" s="62">
        <v>0</v>
      </c>
      <c r="J157" s="62">
        <v>0</v>
      </c>
      <c r="K157" s="62">
        <v>0</v>
      </c>
      <c r="L157" s="62">
        <v>0</v>
      </c>
      <c r="M157" s="62">
        <v>0</v>
      </c>
      <c r="N157" s="62">
        <v>0</v>
      </c>
      <c r="O157" s="62">
        <v>0</v>
      </c>
      <c r="P157" s="62">
        <v>0</v>
      </c>
      <c r="Q157" s="62">
        <v>0</v>
      </c>
      <c r="R157" s="62">
        <v>0</v>
      </c>
      <c r="S157" s="62">
        <v>0</v>
      </c>
      <c r="T157" s="62">
        <v>0</v>
      </c>
      <c r="U157" s="62">
        <v>0</v>
      </c>
      <c r="V157" s="62">
        <v>0</v>
      </c>
      <c r="W157" s="62">
        <v>0</v>
      </c>
      <c r="X157" s="62">
        <v>0</v>
      </c>
      <c r="Y157" s="62">
        <v>1</v>
      </c>
      <c r="Z157" s="62">
        <v>0</v>
      </c>
      <c r="AA157" s="62">
        <v>0</v>
      </c>
      <c r="AB157" s="62">
        <v>0</v>
      </c>
      <c r="AC157" s="62">
        <v>0</v>
      </c>
      <c r="AD157" s="62">
        <v>0</v>
      </c>
      <c r="AE157" s="62">
        <v>0</v>
      </c>
      <c r="AF157" t="s">
        <v>165</v>
      </c>
      <c r="AG157" t="s">
        <v>166</v>
      </c>
      <c r="AH157" s="62">
        <v>0</v>
      </c>
    </row>
    <row r="158" spans="1:34" x14ac:dyDescent="0.25">
      <c r="A158" s="3" t="str">
        <f t="shared" si="2"/>
        <v>Net Energy Metered StatusNon-NEM Customer9/9/2021 (3:58pm-5:00pm)</v>
      </c>
      <c r="B158" t="s">
        <v>58</v>
      </c>
      <c r="C158" t="s">
        <v>43</v>
      </c>
      <c r="D158" t="s">
        <v>163</v>
      </c>
      <c r="E158" s="61">
        <v>153243</v>
      </c>
      <c r="F158" s="61">
        <v>174807</v>
      </c>
      <c r="G158" s="61">
        <v>639945.06100215402</v>
      </c>
      <c r="H158" s="62">
        <v>0</v>
      </c>
      <c r="I158" s="62">
        <v>0</v>
      </c>
      <c r="J158" s="62">
        <v>0</v>
      </c>
      <c r="K158" s="62">
        <v>0</v>
      </c>
      <c r="L158" s="62">
        <v>0</v>
      </c>
      <c r="M158" s="62">
        <v>0</v>
      </c>
      <c r="N158" s="62">
        <v>0</v>
      </c>
      <c r="O158" s="62">
        <v>0</v>
      </c>
      <c r="P158" s="62">
        <v>0</v>
      </c>
      <c r="Q158" s="62">
        <v>0</v>
      </c>
      <c r="R158" s="62">
        <v>0</v>
      </c>
      <c r="S158" s="62">
        <v>0</v>
      </c>
      <c r="T158" s="62">
        <v>0</v>
      </c>
      <c r="U158" s="62">
        <v>0</v>
      </c>
      <c r="V158" s="62">
        <v>0</v>
      </c>
      <c r="W158" s="62">
        <v>2</v>
      </c>
      <c r="X158" s="62">
        <v>1</v>
      </c>
      <c r="Y158" s="62">
        <v>0</v>
      </c>
      <c r="Z158" s="62">
        <v>0</v>
      </c>
      <c r="AA158" s="62">
        <v>0</v>
      </c>
      <c r="AB158" s="62">
        <v>0</v>
      </c>
      <c r="AC158" s="62">
        <v>0</v>
      </c>
      <c r="AD158" s="62">
        <v>0</v>
      </c>
      <c r="AE158" s="62">
        <v>0</v>
      </c>
      <c r="AF158" t="s">
        <v>170</v>
      </c>
      <c r="AG158" t="s">
        <v>165</v>
      </c>
      <c r="AH158" s="62">
        <v>0</v>
      </c>
    </row>
    <row r="159" spans="1:34" x14ac:dyDescent="0.25">
      <c r="A159" s="3" t="str">
        <f t="shared" si="2"/>
        <v>Net Energy Metered StatusNon-NEM CustomerAverage Event Day (5:00pm-6:00pm)</v>
      </c>
      <c r="B159" t="s">
        <v>58</v>
      </c>
      <c r="C159" t="s">
        <v>43</v>
      </c>
      <c r="D159" t="s">
        <v>164</v>
      </c>
      <c r="E159" s="61">
        <v>151399.25</v>
      </c>
      <c r="F159" s="61">
        <v>172432</v>
      </c>
      <c r="G159" s="61">
        <v>631173.99448084726</v>
      </c>
      <c r="H159" s="62">
        <v>0</v>
      </c>
      <c r="I159" s="62">
        <v>0</v>
      </c>
      <c r="J159" s="62">
        <v>0</v>
      </c>
      <c r="K159" s="62">
        <v>0</v>
      </c>
      <c r="L159" s="62">
        <v>0</v>
      </c>
      <c r="M159" s="62">
        <v>0</v>
      </c>
      <c r="N159" s="62">
        <v>0</v>
      </c>
      <c r="O159" s="62">
        <v>0</v>
      </c>
      <c r="P159" s="62">
        <v>0</v>
      </c>
      <c r="Q159" s="62">
        <v>0</v>
      </c>
      <c r="R159" s="62">
        <v>0</v>
      </c>
      <c r="S159" s="62">
        <v>0</v>
      </c>
      <c r="T159" s="62">
        <v>0</v>
      </c>
      <c r="U159" s="62">
        <v>0</v>
      </c>
      <c r="V159" s="62">
        <v>0</v>
      </c>
      <c r="W159" s="62">
        <v>0</v>
      </c>
      <c r="X159" s="62">
        <v>0</v>
      </c>
      <c r="Y159" s="62">
        <v>1</v>
      </c>
      <c r="Z159" s="62">
        <v>0</v>
      </c>
      <c r="AA159" s="62">
        <v>0</v>
      </c>
      <c r="AB159" s="62">
        <v>0</v>
      </c>
      <c r="AC159" s="62">
        <v>0</v>
      </c>
      <c r="AD159" s="62">
        <v>0</v>
      </c>
      <c r="AE159" s="62">
        <v>0</v>
      </c>
      <c r="AF159" t="s">
        <v>165</v>
      </c>
      <c r="AG159" t="s">
        <v>166</v>
      </c>
      <c r="AH159" s="62">
        <v>0</v>
      </c>
    </row>
    <row r="160" spans="1:34" x14ac:dyDescent="0.25">
      <c r="A160" s="3" t="str">
        <f t="shared" si="2"/>
        <v>Net Energy Metered StatusNEM Customer10/14/2020 (6:00pm-7:00pm)</v>
      </c>
      <c r="B160" t="s">
        <v>58</v>
      </c>
      <c r="C160" t="s">
        <v>42</v>
      </c>
      <c r="D160" t="s">
        <v>158</v>
      </c>
      <c r="E160" s="61">
        <v>28</v>
      </c>
      <c r="F160" s="61">
        <v>28</v>
      </c>
      <c r="G160" s="61">
        <v>104.22999999999998</v>
      </c>
      <c r="H160" s="62">
        <v>0</v>
      </c>
      <c r="I160" s="62">
        <v>0</v>
      </c>
      <c r="J160" s="62">
        <v>0</v>
      </c>
      <c r="K160" s="62">
        <v>0</v>
      </c>
      <c r="L160" s="62">
        <v>0</v>
      </c>
      <c r="M160" s="62">
        <v>0</v>
      </c>
      <c r="N160" s="62">
        <v>0</v>
      </c>
      <c r="O160" s="62">
        <v>0</v>
      </c>
      <c r="P160" s="62">
        <v>0</v>
      </c>
      <c r="Q160" s="62">
        <v>0</v>
      </c>
      <c r="R160" s="62">
        <v>0</v>
      </c>
      <c r="S160" s="62">
        <v>0</v>
      </c>
      <c r="T160" s="62">
        <v>0</v>
      </c>
      <c r="U160" s="62">
        <v>0</v>
      </c>
      <c r="V160" s="62">
        <v>0</v>
      </c>
      <c r="W160" s="62">
        <v>0</v>
      </c>
      <c r="X160" s="62">
        <v>0</v>
      </c>
      <c r="Y160" s="62">
        <v>0</v>
      </c>
      <c r="Z160" s="62">
        <v>1</v>
      </c>
      <c r="AA160" s="62">
        <v>0</v>
      </c>
      <c r="AB160" s="62">
        <v>0</v>
      </c>
      <c r="AC160" s="62">
        <v>0</v>
      </c>
      <c r="AD160" s="62">
        <v>0</v>
      </c>
      <c r="AE160" s="62">
        <v>0</v>
      </c>
      <c r="AF160" t="s">
        <v>166</v>
      </c>
      <c r="AG160" t="s">
        <v>167</v>
      </c>
      <c r="AH160" s="62">
        <v>0</v>
      </c>
    </row>
    <row r="161" spans="1:34" x14ac:dyDescent="0.25">
      <c r="A161" s="3" t="str">
        <f t="shared" si="2"/>
        <v>Net Energy Metered StatusNEM Customer10/15/2020 (6:00pm-7:00pm)</v>
      </c>
      <c r="B161" t="s">
        <v>58</v>
      </c>
      <c r="C161" t="s">
        <v>42</v>
      </c>
      <c r="D161" t="s">
        <v>159</v>
      </c>
      <c r="E161" s="61">
        <v>28</v>
      </c>
      <c r="F161" s="61">
        <v>28</v>
      </c>
      <c r="G161" s="61">
        <v>104.22999999999999</v>
      </c>
      <c r="H161" s="62">
        <v>0</v>
      </c>
      <c r="I161" s="62">
        <v>0</v>
      </c>
      <c r="J161" s="62">
        <v>0</v>
      </c>
      <c r="K161" s="62">
        <v>0</v>
      </c>
      <c r="L161" s="62">
        <v>0</v>
      </c>
      <c r="M161" s="62">
        <v>0</v>
      </c>
      <c r="N161" s="62">
        <v>0</v>
      </c>
      <c r="O161" s="62">
        <v>0</v>
      </c>
      <c r="P161" s="62">
        <v>0</v>
      </c>
      <c r="Q161" s="62">
        <v>0</v>
      </c>
      <c r="R161" s="62">
        <v>0</v>
      </c>
      <c r="S161" s="62">
        <v>0</v>
      </c>
      <c r="T161" s="62">
        <v>0</v>
      </c>
      <c r="U161" s="62">
        <v>0</v>
      </c>
      <c r="V161" s="62">
        <v>0</v>
      </c>
      <c r="W161" s="62">
        <v>0</v>
      </c>
      <c r="X161" s="62">
        <v>0</v>
      </c>
      <c r="Y161" s="62">
        <v>0</v>
      </c>
      <c r="Z161" s="62">
        <v>1</v>
      </c>
      <c r="AA161" s="62">
        <v>0</v>
      </c>
      <c r="AB161" s="62">
        <v>0</v>
      </c>
      <c r="AC161" s="62">
        <v>0</v>
      </c>
      <c r="AD161" s="62">
        <v>0</v>
      </c>
      <c r="AE161" s="62">
        <v>0</v>
      </c>
      <c r="AF161" t="s">
        <v>166</v>
      </c>
      <c r="AG161" t="s">
        <v>167</v>
      </c>
      <c r="AH161" s="62">
        <v>0</v>
      </c>
    </row>
    <row r="162" spans="1:34" x14ac:dyDescent="0.25">
      <c r="A162" s="3" t="str">
        <f t="shared" si="2"/>
        <v>Net Energy Metered StatusNEM Customer6/17/2021 (5:00pm-6:00pm)</v>
      </c>
      <c r="B162" t="s">
        <v>58</v>
      </c>
      <c r="C162" t="s">
        <v>42</v>
      </c>
      <c r="D162" t="s">
        <v>160</v>
      </c>
      <c r="E162" s="61">
        <v>21551</v>
      </c>
      <c r="F162" s="61">
        <v>26828</v>
      </c>
      <c r="G162" s="61">
        <v>100408.09539093474</v>
      </c>
      <c r="H162" s="62">
        <v>0</v>
      </c>
      <c r="I162" s="62">
        <v>0</v>
      </c>
      <c r="J162" s="62">
        <v>0</v>
      </c>
      <c r="K162" s="62">
        <v>0</v>
      </c>
      <c r="L162" s="62">
        <v>0</v>
      </c>
      <c r="M162" s="62">
        <v>0</v>
      </c>
      <c r="N162" s="62">
        <v>0</v>
      </c>
      <c r="O162" s="62">
        <v>0</v>
      </c>
      <c r="P162" s="62">
        <v>0</v>
      </c>
      <c r="Q162" s="62">
        <v>0</v>
      </c>
      <c r="R162" s="62">
        <v>0</v>
      </c>
      <c r="S162" s="62">
        <v>0</v>
      </c>
      <c r="T162" s="62">
        <v>0</v>
      </c>
      <c r="U162" s="62">
        <v>0</v>
      </c>
      <c r="V162" s="62">
        <v>0</v>
      </c>
      <c r="W162" s="62">
        <v>0</v>
      </c>
      <c r="X162" s="62">
        <v>0</v>
      </c>
      <c r="Y162" s="62">
        <v>1</v>
      </c>
      <c r="Z162" s="62">
        <v>0</v>
      </c>
      <c r="AA162" s="62">
        <v>0</v>
      </c>
      <c r="AB162" s="62">
        <v>0</v>
      </c>
      <c r="AC162" s="62">
        <v>0</v>
      </c>
      <c r="AD162" s="62">
        <v>0</v>
      </c>
      <c r="AE162" s="62">
        <v>0</v>
      </c>
      <c r="AF162" t="s">
        <v>165</v>
      </c>
      <c r="AG162" t="s">
        <v>166</v>
      </c>
      <c r="AH162" s="62">
        <v>0</v>
      </c>
    </row>
    <row r="163" spans="1:34" x14ac:dyDescent="0.25">
      <c r="A163" s="3" t="str">
        <f t="shared" si="2"/>
        <v>Net Energy Metered StatusNEM Customer7/9/2021 (5:50pm-8:55pm)</v>
      </c>
      <c r="B163" t="s">
        <v>58</v>
      </c>
      <c r="C163" t="s">
        <v>42</v>
      </c>
      <c r="D163" t="s">
        <v>161</v>
      </c>
      <c r="E163" s="61">
        <v>22677</v>
      </c>
      <c r="F163" s="61">
        <v>28633</v>
      </c>
      <c r="G163" s="61">
        <v>107128.00680807058</v>
      </c>
      <c r="H163" s="62">
        <v>0</v>
      </c>
      <c r="I163" s="62">
        <v>0</v>
      </c>
      <c r="J163" s="62">
        <v>0</v>
      </c>
      <c r="K163" s="62">
        <v>0</v>
      </c>
      <c r="L163" s="62">
        <v>0</v>
      </c>
      <c r="M163" s="62">
        <v>0</v>
      </c>
      <c r="N163" s="62">
        <v>0</v>
      </c>
      <c r="O163" s="62">
        <v>0</v>
      </c>
      <c r="P163" s="62">
        <v>0</v>
      </c>
      <c r="Q163" s="62">
        <v>0</v>
      </c>
      <c r="R163" s="62">
        <v>0</v>
      </c>
      <c r="S163" s="62">
        <v>0</v>
      </c>
      <c r="T163" s="62">
        <v>0</v>
      </c>
      <c r="U163" s="62">
        <v>0</v>
      </c>
      <c r="V163" s="62">
        <v>0</v>
      </c>
      <c r="W163" s="62">
        <v>0</v>
      </c>
      <c r="X163" s="62">
        <v>0</v>
      </c>
      <c r="Y163" s="62">
        <v>2</v>
      </c>
      <c r="Z163" s="62">
        <v>1</v>
      </c>
      <c r="AA163" s="62">
        <v>1</v>
      </c>
      <c r="AB163" s="62">
        <v>2</v>
      </c>
      <c r="AC163" s="62">
        <v>0</v>
      </c>
      <c r="AD163" s="62">
        <v>0</v>
      </c>
      <c r="AE163" s="62">
        <v>0</v>
      </c>
      <c r="AF163" t="s">
        <v>168</v>
      </c>
      <c r="AG163" t="s">
        <v>169</v>
      </c>
      <c r="AH163" s="62">
        <v>0</v>
      </c>
    </row>
    <row r="164" spans="1:34" x14ac:dyDescent="0.25">
      <c r="A164" s="3" t="str">
        <f t="shared" si="2"/>
        <v>Net Energy Metered StatusNEM Customer8/27/2021 (5:00pm-6:00pm)</v>
      </c>
      <c r="B164" t="s">
        <v>58</v>
      </c>
      <c r="C164" t="s">
        <v>42</v>
      </c>
      <c r="D164" t="s">
        <v>162</v>
      </c>
      <c r="E164" s="61">
        <v>22667</v>
      </c>
      <c r="F164" s="61">
        <v>28614</v>
      </c>
      <c r="G164" s="61">
        <v>107067.16202207061</v>
      </c>
      <c r="H164" s="62">
        <v>0</v>
      </c>
      <c r="I164" s="62">
        <v>0</v>
      </c>
      <c r="J164" s="62">
        <v>0</v>
      </c>
      <c r="K164" s="62">
        <v>0</v>
      </c>
      <c r="L164" s="62">
        <v>0</v>
      </c>
      <c r="M164" s="62">
        <v>0</v>
      </c>
      <c r="N164" s="62">
        <v>0</v>
      </c>
      <c r="O164" s="62">
        <v>0</v>
      </c>
      <c r="P164" s="62">
        <v>0</v>
      </c>
      <c r="Q164" s="62">
        <v>0</v>
      </c>
      <c r="R164" s="62">
        <v>0</v>
      </c>
      <c r="S164" s="62">
        <v>0</v>
      </c>
      <c r="T164" s="62">
        <v>0</v>
      </c>
      <c r="U164" s="62">
        <v>0</v>
      </c>
      <c r="V164" s="62">
        <v>0</v>
      </c>
      <c r="W164" s="62">
        <v>0</v>
      </c>
      <c r="X164" s="62">
        <v>0</v>
      </c>
      <c r="Y164" s="62">
        <v>1</v>
      </c>
      <c r="Z164" s="62">
        <v>0</v>
      </c>
      <c r="AA164" s="62">
        <v>0</v>
      </c>
      <c r="AB164" s="62">
        <v>0</v>
      </c>
      <c r="AC164" s="62">
        <v>0</v>
      </c>
      <c r="AD164" s="62">
        <v>0</v>
      </c>
      <c r="AE164" s="62">
        <v>0</v>
      </c>
      <c r="AF164" t="s">
        <v>165</v>
      </c>
      <c r="AG164" t="s">
        <v>166</v>
      </c>
      <c r="AH164" s="62">
        <v>0</v>
      </c>
    </row>
    <row r="165" spans="1:34" x14ac:dyDescent="0.25">
      <c r="A165" s="3" t="str">
        <f t="shared" si="2"/>
        <v>Net Energy Metered StatusNEM Customer9/9/2021 (3:58pm-5:00pm)</v>
      </c>
      <c r="B165" t="s">
        <v>58</v>
      </c>
      <c r="C165" t="s">
        <v>42</v>
      </c>
      <c r="D165" t="s">
        <v>163</v>
      </c>
      <c r="E165" s="61">
        <v>22719</v>
      </c>
      <c r="F165" s="61">
        <v>28678</v>
      </c>
      <c r="G165" s="61">
        <v>107311.49352317037</v>
      </c>
      <c r="H165" s="62">
        <v>0</v>
      </c>
      <c r="I165" s="62">
        <v>0</v>
      </c>
      <c r="J165" s="62">
        <v>0</v>
      </c>
      <c r="K165" s="62">
        <v>0</v>
      </c>
      <c r="L165" s="62">
        <v>0</v>
      </c>
      <c r="M165" s="62">
        <v>0</v>
      </c>
      <c r="N165" s="62">
        <v>0</v>
      </c>
      <c r="O165" s="62">
        <v>0</v>
      </c>
      <c r="P165" s="62">
        <v>0</v>
      </c>
      <c r="Q165" s="62">
        <v>0</v>
      </c>
      <c r="R165" s="62">
        <v>0</v>
      </c>
      <c r="S165" s="62">
        <v>0</v>
      </c>
      <c r="T165" s="62">
        <v>0</v>
      </c>
      <c r="U165" s="62">
        <v>0</v>
      </c>
      <c r="V165" s="62">
        <v>0</v>
      </c>
      <c r="W165" s="62">
        <v>2</v>
      </c>
      <c r="X165" s="62">
        <v>1</v>
      </c>
      <c r="Y165" s="62">
        <v>0</v>
      </c>
      <c r="Z165" s="62">
        <v>0</v>
      </c>
      <c r="AA165" s="62">
        <v>0</v>
      </c>
      <c r="AB165" s="62">
        <v>0</v>
      </c>
      <c r="AC165" s="62">
        <v>0</v>
      </c>
      <c r="AD165" s="62">
        <v>0</v>
      </c>
      <c r="AE165" s="62">
        <v>0</v>
      </c>
      <c r="AF165" t="s">
        <v>170</v>
      </c>
      <c r="AG165" t="s">
        <v>165</v>
      </c>
      <c r="AH165" s="62">
        <v>0</v>
      </c>
    </row>
    <row r="166" spans="1:34" x14ac:dyDescent="0.25">
      <c r="A166" s="3" t="str">
        <f t="shared" si="2"/>
        <v>Net Energy Metered StatusNEM CustomerAverage Event Day (5:00pm-6:00pm)</v>
      </c>
      <c r="B166" t="s">
        <v>58</v>
      </c>
      <c r="C166" t="s">
        <v>42</v>
      </c>
      <c r="D166" t="s">
        <v>164</v>
      </c>
      <c r="E166" s="61">
        <v>22403.5</v>
      </c>
      <c r="F166" s="61">
        <v>28188.25</v>
      </c>
      <c r="G166" s="61">
        <v>105478.68943606157</v>
      </c>
      <c r="H166" s="62">
        <v>0</v>
      </c>
      <c r="I166" s="62">
        <v>0</v>
      </c>
      <c r="J166" s="62">
        <v>0</v>
      </c>
      <c r="K166" s="62">
        <v>0</v>
      </c>
      <c r="L166" s="62">
        <v>0</v>
      </c>
      <c r="M166" s="62">
        <v>0</v>
      </c>
      <c r="N166" s="62">
        <v>0</v>
      </c>
      <c r="O166" s="62">
        <v>0</v>
      </c>
      <c r="P166" s="62">
        <v>0</v>
      </c>
      <c r="Q166" s="62">
        <v>0</v>
      </c>
      <c r="R166" s="62">
        <v>0</v>
      </c>
      <c r="S166" s="62">
        <v>0</v>
      </c>
      <c r="T166" s="62">
        <v>0</v>
      </c>
      <c r="U166" s="62">
        <v>0</v>
      </c>
      <c r="V166" s="62">
        <v>0</v>
      </c>
      <c r="W166" s="62">
        <v>0</v>
      </c>
      <c r="X166" s="62">
        <v>0</v>
      </c>
      <c r="Y166" s="62">
        <v>1</v>
      </c>
      <c r="Z166" s="62">
        <v>0</v>
      </c>
      <c r="AA166" s="62">
        <v>0</v>
      </c>
      <c r="AB166" s="62">
        <v>0</v>
      </c>
      <c r="AC166" s="62">
        <v>0</v>
      </c>
      <c r="AD166" s="62">
        <v>0</v>
      </c>
      <c r="AE166" s="62">
        <v>0</v>
      </c>
      <c r="AF166" t="s">
        <v>165</v>
      </c>
      <c r="AG166" t="s">
        <v>166</v>
      </c>
      <c r="AH166" s="62">
        <v>0</v>
      </c>
    </row>
    <row r="167" spans="1:34" x14ac:dyDescent="0.25">
      <c r="A167" s="3" t="str">
        <f t="shared" si="2"/>
        <v>SubLAPSCE Central6/17/2021 (5:00pm-6:00pm)</v>
      </c>
      <c r="B167" t="s">
        <v>60</v>
      </c>
      <c r="C167" t="s">
        <v>86</v>
      </c>
      <c r="D167" t="s">
        <v>160</v>
      </c>
      <c r="E167" s="61">
        <v>84230</v>
      </c>
      <c r="F167" s="61">
        <v>97759</v>
      </c>
      <c r="G167" s="61">
        <v>358865.46313565248</v>
      </c>
      <c r="H167" s="62">
        <v>0</v>
      </c>
      <c r="I167" s="62">
        <v>0</v>
      </c>
      <c r="J167" s="62">
        <v>0</v>
      </c>
      <c r="K167" s="62">
        <v>0</v>
      </c>
      <c r="L167" s="62">
        <v>0</v>
      </c>
      <c r="M167" s="62">
        <v>0</v>
      </c>
      <c r="N167" s="62">
        <v>0</v>
      </c>
      <c r="O167" s="62">
        <v>0</v>
      </c>
      <c r="P167" s="62">
        <v>0</v>
      </c>
      <c r="Q167" s="62">
        <v>0</v>
      </c>
      <c r="R167" s="62">
        <v>0</v>
      </c>
      <c r="S167" s="62">
        <v>0</v>
      </c>
      <c r="T167" s="62">
        <v>0</v>
      </c>
      <c r="U167" s="62">
        <v>0</v>
      </c>
      <c r="V167" s="62">
        <v>0</v>
      </c>
      <c r="W167" s="62">
        <v>0</v>
      </c>
      <c r="X167" s="62">
        <v>0</v>
      </c>
      <c r="Y167" s="62">
        <v>1</v>
      </c>
      <c r="Z167" s="62">
        <v>0</v>
      </c>
      <c r="AA167" s="62">
        <v>0</v>
      </c>
      <c r="AB167" s="62">
        <v>0</v>
      </c>
      <c r="AC167" s="62">
        <v>0</v>
      </c>
      <c r="AD167" s="62">
        <v>0</v>
      </c>
      <c r="AE167" s="62">
        <v>0</v>
      </c>
      <c r="AF167" t="s">
        <v>165</v>
      </c>
      <c r="AG167" t="s">
        <v>166</v>
      </c>
      <c r="AH167" s="62">
        <v>0</v>
      </c>
    </row>
    <row r="168" spans="1:34" x14ac:dyDescent="0.25">
      <c r="A168" s="3" t="str">
        <f t="shared" si="2"/>
        <v>SubLAPSCE Central7/9/2021 (5:50pm-8:55pm)</v>
      </c>
      <c r="B168" t="s">
        <v>60</v>
      </c>
      <c r="C168" t="s">
        <v>86</v>
      </c>
      <c r="D168" t="s">
        <v>161</v>
      </c>
      <c r="E168" s="61">
        <v>91911</v>
      </c>
      <c r="F168" s="61">
        <v>108149</v>
      </c>
      <c r="G168" s="61">
        <v>397155.73424171784</v>
      </c>
      <c r="H168" s="62">
        <v>0</v>
      </c>
      <c r="I168" s="62">
        <v>0</v>
      </c>
      <c r="J168" s="62">
        <v>0</v>
      </c>
      <c r="K168" s="62">
        <v>0</v>
      </c>
      <c r="L168" s="62">
        <v>0</v>
      </c>
      <c r="M168" s="62">
        <v>0</v>
      </c>
      <c r="N168" s="62">
        <v>0</v>
      </c>
      <c r="O168" s="62">
        <v>0</v>
      </c>
      <c r="P168" s="62">
        <v>0</v>
      </c>
      <c r="Q168" s="62">
        <v>0</v>
      </c>
      <c r="R168" s="62">
        <v>0</v>
      </c>
      <c r="S168" s="62">
        <v>0</v>
      </c>
      <c r="T168" s="62">
        <v>0</v>
      </c>
      <c r="U168" s="62">
        <v>0</v>
      </c>
      <c r="V168" s="62">
        <v>0</v>
      </c>
      <c r="W168" s="62">
        <v>0</v>
      </c>
      <c r="X168" s="62">
        <v>0</v>
      </c>
      <c r="Y168" s="62">
        <v>2</v>
      </c>
      <c r="Z168" s="62">
        <v>1</v>
      </c>
      <c r="AA168" s="62">
        <v>1</v>
      </c>
      <c r="AB168" s="62">
        <v>2</v>
      </c>
      <c r="AC168" s="62">
        <v>0</v>
      </c>
      <c r="AD168" s="62">
        <v>0</v>
      </c>
      <c r="AE168" s="62">
        <v>0</v>
      </c>
      <c r="AF168" t="s">
        <v>168</v>
      </c>
      <c r="AG168" t="s">
        <v>169</v>
      </c>
      <c r="AH168" s="62">
        <v>0</v>
      </c>
    </row>
    <row r="169" spans="1:34" x14ac:dyDescent="0.25">
      <c r="A169" s="3" t="str">
        <f t="shared" si="2"/>
        <v>SubLAPSCE Central8/27/2021 (5:00pm-6:00pm)</v>
      </c>
      <c r="B169" t="s">
        <v>60</v>
      </c>
      <c r="C169" t="s">
        <v>86</v>
      </c>
      <c r="D169" t="s">
        <v>162</v>
      </c>
      <c r="E169" s="61">
        <v>91962</v>
      </c>
      <c r="F169" s="61">
        <v>108189</v>
      </c>
      <c r="G169" s="61">
        <v>397334.11827574426</v>
      </c>
      <c r="H169" s="62">
        <v>0</v>
      </c>
      <c r="I169" s="62">
        <v>0</v>
      </c>
      <c r="J169" s="62">
        <v>0</v>
      </c>
      <c r="K169" s="62">
        <v>0</v>
      </c>
      <c r="L169" s="62">
        <v>0</v>
      </c>
      <c r="M169" s="62">
        <v>0</v>
      </c>
      <c r="N169" s="62">
        <v>0</v>
      </c>
      <c r="O169" s="62">
        <v>0</v>
      </c>
      <c r="P169" s="62">
        <v>0</v>
      </c>
      <c r="Q169" s="62">
        <v>0</v>
      </c>
      <c r="R169" s="62">
        <v>0</v>
      </c>
      <c r="S169" s="62">
        <v>0</v>
      </c>
      <c r="T169" s="62">
        <v>0</v>
      </c>
      <c r="U169" s="62">
        <v>0</v>
      </c>
      <c r="V169" s="62">
        <v>0</v>
      </c>
      <c r="W169" s="62">
        <v>0</v>
      </c>
      <c r="X169" s="62">
        <v>0</v>
      </c>
      <c r="Y169" s="62">
        <v>1</v>
      </c>
      <c r="Z169" s="62">
        <v>0</v>
      </c>
      <c r="AA169" s="62">
        <v>0</v>
      </c>
      <c r="AB169" s="62">
        <v>0</v>
      </c>
      <c r="AC169" s="62">
        <v>0</v>
      </c>
      <c r="AD169" s="62">
        <v>0</v>
      </c>
      <c r="AE169" s="62">
        <v>0</v>
      </c>
      <c r="AF169" t="s">
        <v>165</v>
      </c>
      <c r="AG169" t="s">
        <v>166</v>
      </c>
      <c r="AH169" s="62">
        <v>0</v>
      </c>
    </row>
    <row r="170" spans="1:34" x14ac:dyDescent="0.25">
      <c r="A170" s="3" t="str">
        <f t="shared" si="2"/>
        <v>SubLAPSCE Central9/9/2021 (3:58pm-5:00pm)</v>
      </c>
      <c r="B170" t="s">
        <v>60</v>
      </c>
      <c r="C170" t="s">
        <v>86</v>
      </c>
      <c r="D170" t="s">
        <v>163</v>
      </c>
      <c r="E170" s="61">
        <v>92154</v>
      </c>
      <c r="F170" s="61">
        <v>108418</v>
      </c>
      <c r="G170" s="61">
        <v>398180.74259981443</v>
      </c>
      <c r="H170" s="62">
        <v>0</v>
      </c>
      <c r="I170" s="62">
        <v>0</v>
      </c>
      <c r="J170" s="62">
        <v>0</v>
      </c>
      <c r="K170" s="62">
        <v>0</v>
      </c>
      <c r="L170" s="62">
        <v>0</v>
      </c>
      <c r="M170" s="62">
        <v>0</v>
      </c>
      <c r="N170" s="62">
        <v>0</v>
      </c>
      <c r="O170" s="62">
        <v>0</v>
      </c>
      <c r="P170" s="62">
        <v>0</v>
      </c>
      <c r="Q170" s="62">
        <v>0</v>
      </c>
      <c r="R170" s="62">
        <v>0</v>
      </c>
      <c r="S170" s="62">
        <v>0</v>
      </c>
      <c r="T170" s="62">
        <v>0</v>
      </c>
      <c r="U170" s="62">
        <v>0</v>
      </c>
      <c r="V170" s="62">
        <v>0</v>
      </c>
      <c r="W170" s="62">
        <v>2</v>
      </c>
      <c r="X170" s="62">
        <v>1</v>
      </c>
      <c r="Y170" s="62">
        <v>0</v>
      </c>
      <c r="Z170" s="62">
        <v>0</v>
      </c>
      <c r="AA170" s="62">
        <v>0</v>
      </c>
      <c r="AB170" s="62">
        <v>0</v>
      </c>
      <c r="AC170" s="62">
        <v>0</v>
      </c>
      <c r="AD170" s="62">
        <v>0</v>
      </c>
      <c r="AE170" s="62">
        <v>0</v>
      </c>
      <c r="AF170" t="s">
        <v>170</v>
      </c>
      <c r="AG170" t="s">
        <v>165</v>
      </c>
      <c r="AH170" s="62">
        <v>0</v>
      </c>
    </row>
    <row r="171" spans="1:34" x14ac:dyDescent="0.25">
      <c r="A171" s="3" t="str">
        <f t="shared" si="2"/>
        <v>SubLAPSCE CentralAverage Event Day (5:00pm-6:00pm)</v>
      </c>
      <c r="B171" t="s">
        <v>60</v>
      </c>
      <c r="C171" t="s">
        <v>86</v>
      </c>
      <c r="D171" t="s">
        <v>164</v>
      </c>
      <c r="E171" s="61">
        <v>90064.25</v>
      </c>
      <c r="F171" s="61">
        <v>105628.75</v>
      </c>
      <c r="G171" s="61">
        <v>387884.01456323231</v>
      </c>
      <c r="H171" s="62">
        <v>0</v>
      </c>
      <c r="I171" s="62">
        <v>0</v>
      </c>
      <c r="J171" s="62">
        <v>0</v>
      </c>
      <c r="K171" s="62">
        <v>0</v>
      </c>
      <c r="L171" s="62">
        <v>0</v>
      </c>
      <c r="M171" s="62">
        <v>0</v>
      </c>
      <c r="N171" s="62">
        <v>0</v>
      </c>
      <c r="O171" s="62">
        <v>0</v>
      </c>
      <c r="P171" s="62">
        <v>0</v>
      </c>
      <c r="Q171" s="62">
        <v>0</v>
      </c>
      <c r="R171" s="62">
        <v>0</v>
      </c>
      <c r="S171" s="62">
        <v>0</v>
      </c>
      <c r="T171" s="62">
        <v>0</v>
      </c>
      <c r="U171" s="62">
        <v>0</v>
      </c>
      <c r="V171" s="62">
        <v>0</v>
      </c>
      <c r="W171" s="62">
        <v>0</v>
      </c>
      <c r="X171" s="62">
        <v>0</v>
      </c>
      <c r="Y171" s="62">
        <v>1</v>
      </c>
      <c r="Z171" s="62">
        <v>0</v>
      </c>
      <c r="AA171" s="62">
        <v>0</v>
      </c>
      <c r="AB171" s="62">
        <v>0</v>
      </c>
      <c r="AC171" s="62">
        <v>0</v>
      </c>
      <c r="AD171" s="62">
        <v>0</v>
      </c>
      <c r="AE171" s="62">
        <v>0</v>
      </c>
      <c r="AF171" t="s">
        <v>165</v>
      </c>
      <c r="AG171" t="s">
        <v>166</v>
      </c>
      <c r="AH171" s="62">
        <v>0</v>
      </c>
    </row>
    <row r="172" spans="1:34" x14ac:dyDescent="0.25">
      <c r="A172" s="3" t="str">
        <f t="shared" si="2"/>
        <v>SubLAPSCE High Desert6/17/2021 (5:00pm-6:00pm)</v>
      </c>
      <c r="B172" t="s">
        <v>60</v>
      </c>
      <c r="C172" t="s">
        <v>87</v>
      </c>
      <c r="D172" t="s">
        <v>160</v>
      </c>
      <c r="E172" s="61">
        <v>11049</v>
      </c>
      <c r="F172" s="61">
        <v>12336</v>
      </c>
      <c r="G172" s="61">
        <v>44446.998448309751</v>
      </c>
      <c r="H172" s="62">
        <v>0</v>
      </c>
      <c r="I172" s="62">
        <v>0</v>
      </c>
      <c r="J172" s="62">
        <v>0</v>
      </c>
      <c r="K172" s="62">
        <v>0</v>
      </c>
      <c r="L172" s="62">
        <v>0</v>
      </c>
      <c r="M172" s="62">
        <v>0</v>
      </c>
      <c r="N172" s="62">
        <v>0</v>
      </c>
      <c r="O172" s="62">
        <v>0</v>
      </c>
      <c r="P172" s="62">
        <v>0</v>
      </c>
      <c r="Q172" s="62">
        <v>0</v>
      </c>
      <c r="R172" s="62">
        <v>0</v>
      </c>
      <c r="S172" s="62">
        <v>0</v>
      </c>
      <c r="T172" s="62">
        <v>0</v>
      </c>
      <c r="U172" s="62">
        <v>0</v>
      </c>
      <c r="V172" s="62">
        <v>0</v>
      </c>
      <c r="W172" s="62">
        <v>0</v>
      </c>
      <c r="X172" s="62">
        <v>0</v>
      </c>
      <c r="Y172" s="62">
        <v>1</v>
      </c>
      <c r="Z172" s="62">
        <v>0</v>
      </c>
      <c r="AA172" s="62">
        <v>0</v>
      </c>
      <c r="AB172" s="62">
        <v>0</v>
      </c>
      <c r="AC172" s="62">
        <v>0</v>
      </c>
      <c r="AD172" s="62">
        <v>0</v>
      </c>
      <c r="AE172" s="62">
        <v>0</v>
      </c>
      <c r="AF172" t="s">
        <v>165</v>
      </c>
      <c r="AG172" t="s">
        <v>166</v>
      </c>
      <c r="AH172" s="62">
        <v>0</v>
      </c>
    </row>
    <row r="173" spans="1:34" x14ac:dyDescent="0.25">
      <c r="A173" s="3" t="str">
        <f t="shared" si="2"/>
        <v>SubLAPSCE High Desert7/9/2021 (5:50pm-8:55pm)</v>
      </c>
      <c r="B173" t="s">
        <v>60</v>
      </c>
      <c r="C173" t="s">
        <v>87</v>
      </c>
      <c r="D173" t="s">
        <v>161</v>
      </c>
      <c r="E173" s="61">
        <v>10973</v>
      </c>
      <c r="F173" s="61">
        <v>12256</v>
      </c>
      <c r="G173" s="61">
        <v>44159.95091445899</v>
      </c>
      <c r="H173" s="62">
        <v>0</v>
      </c>
      <c r="I173" s="62">
        <v>0</v>
      </c>
      <c r="J173" s="62">
        <v>0</v>
      </c>
      <c r="K173" s="62">
        <v>0</v>
      </c>
      <c r="L173" s="62">
        <v>0</v>
      </c>
      <c r="M173" s="62">
        <v>0</v>
      </c>
      <c r="N173" s="62">
        <v>0</v>
      </c>
      <c r="O173" s="62">
        <v>0</v>
      </c>
      <c r="P173" s="62">
        <v>0</v>
      </c>
      <c r="Q173" s="62">
        <v>0</v>
      </c>
      <c r="R173" s="62">
        <v>0</v>
      </c>
      <c r="S173" s="62">
        <v>0</v>
      </c>
      <c r="T173" s="62">
        <v>0</v>
      </c>
      <c r="U173" s="62">
        <v>0</v>
      </c>
      <c r="V173" s="62">
        <v>0</v>
      </c>
      <c r="W173" s="62">
        <v>0</v>
      </c>
      <c r="X173" s="62">
        <v>0</v>
      </c>
      <c r="Y173" s="62">
        <v>2</v>
      </c>
      <c r="Z173" s="62">
        <v>1</v>
      </c>
      <c r="AA173" s="62">
        <v>1</v>
      </c>
      <c r="AB173" s="62">
        <v>2</v>
      </c>
      <c r="AC173" s="62">
        <v>0</v>
      </c>
      <c r="AD173" s="62">
        <v>0</v>
      </c>
      <c r="AE173" s="62">
        <v>0</v>
      </c>
      <c r="AF173" t="s">
        <v>168</v>
      </c>
      <c r="AG173" t="s">
        <v>169</v>
      </c>
      <c r="AH173" s="62">
        <v>0</v>
      </c>
    </row>
    <row r="174" spans="1:34" x14ac:dyDescent="0.25">
      <c r="A174" s="3" t="str">
        <f t="shared" si="2"/>
        <v>SubLAPSCE High Desert8/27/2021 (5:00pm-6:00pm)</v>
      </c>
      <c r="B174" t="s">
        <v>60</v>
      </c>
      <c r="C174" t="s">
        <v>87</v>
      </c>
      <c r="D174" t="s">
        <v>162</v>
      </c>
      <c r="E174" s="61">
        <v>10953</v>
      </c>
      <c r="F174" s="61">
        <v>12238</v>
      </c>
      <c r="G174" s="61">
        <v>44094.50244838131</v>
      </c>
      <c r="H174" s="62">
        <v>0</v>
      </c>
      <c r="I174" s="62">
        <v>0</v>
      </c>
      <c r="J174" s="62">
        <v>0</v>
      </c>
      <c r="K174" s="62">
        <v>0</v>
      </c>
      <c r="L174" s="62">
        <v>0</v>
      </c>
      <c r="M174" s="62">
        <v>0</v>
      </c>
      <c r="N174" s="62">
        <v>0</v>
      </c>
      <c r="O174" s="62">
        <v>0</v>
      </c>
      <c r="P174" s="62">
        <v>0</v>
      </c>
      <c r="Q174" s="62">
        <v>0</v>
      </c>
      <c r="R174" s="62">
        <v>0</v>
      </c>
      <c r="S174" s="62">
        <v>0</v>
      </c>
      <c r="T174" s="62">
        <v>0</v>
      </c>
      <c r="U174" s="62">
        <v>0</v>
      </c>
      <c r="V174" s="62">
        <v>0</v>
      </c>
      <c r="W174" s="62">
        <v>0</v>
      </c>
      <c r="X174" s="62">
        <v>0</v>
      </c>
      <c r="Y174" s="62">
        <v>1</v>
      </c>
      <c r="Z174" s="62">
        <v>0</v>
      </c>
      <c r="AA174" s="62">
        <v>0</v>
      </c>
      <c r="AB174" s="62">
        <v>0</v>
      </c>
      <c r="AC174" s="62">
        <v>0</v>
      </c>
      <c r="AD174" s="62">
        <v>0</v>
      </c>
      <c r="AE174" s="62">
        <v>0</v>
      </c>
      <c r="AF174" t="s">
        <v>165</v>
      </c>
      <c r="AG174" t="s">
        <v>166</v>
      </c>
      <c r="AH174" s="62">
        <v>0</v>
      </c>
    </row>
    <row r="175" spans="1:34" x14ac:dyDescent="0.25">
      <c r="A175" s="3" t="str">
        <f t="shared" si="2"/>
        <v>SubLAPSCE High Desert9/9/2021 (3:58pm-5:00pm)</v>
      </c>
      <c r="B175" t="s">
        <v>60</v>
      </c>
      <c r="C175" t="s">
        <v>87</v>
      </c>
      <c r="D175" t="s">
        <v>163</v>
      </c>
      <c r="E175" s="61">
        <v>10977</v>
      </c>
      <c r="F175" s="61">
        <v>12266</v>
      </c>
      <c r="G175" s="61">
        <v>44195.469074048946</v>
      </c>
      <c r="H175" s="62">
        <v>0</v>
      </c>
      <c r="I175" s="62">
        <v>0</v>
      </c>
      <c r="J175" s="62">
        <v>0</v>
      </c>
      <c r="K175" s="62">
        <v>0</v>
      </c>
      <c r="L175" s="62">
        <v>0</v>
      </c>
      <c r="M175" s="62">
        <v>0</v>
      </c>
      <c r="N175" s="62">
        <v>0</v>
      </c>
      <c r="O175" s="62">
        <v>0</v>
      </c>
      <c r="P175" s="62">
        <v>0</v>
      </c>
      <c r="Q175" s="62">
        <v>0</v>
      </c>
      <c r="R175" s="62">
        <v>0</v>
      </c>
      <c r="S175" s="62">
        <v>0</v>
      </c>
      <c r="T175" s="62">
        <v>0</v>
      </c>
      <c r="U175" s="62">
        <v>0</v>
      </c>
      <c r="V175" s="62">
        <v>0</v>
      </c>
      <c r="W175" s="62">
        <v>2</v>
      </c>
      <c r="X175" s="62">
        <v>1</v>
      </c>
      <c r="Y175" s="62">
        <v>0</v>
      </c>
      <c r="Z175" s="62">
        <v>0</v>
      </c>
      <c r="AA175" s="62">
        <v>0</v>
      </c>
      <c r="AB175" s="62">
        <v>0</v>
      </c>
      <c r="AC175" s="62">
        <v>0</v>
      </c>
      <c r="AD175" s="62">
        <v>0</v>
      </c>
      <c r="AE175" s="62">
        <v>0</v>
      </c>
      <c r="AF175" t="s">
        <v>170</v>
      </c>
      <c r="AG175" t="s">
        <v>165</v>
      </c>
      <c r="AH175" s="62">
        <v>0</v>
      </c>
    </row>
    <row r="176" spans="1:34" x14ac:dyDescent="0.25">
      <c r="A176" s="3" t="str">
        <f t="shared" si="2"/>
        <v>SubLAPSCE High DesertAverage Event Day (5:00pm-6:00pm)</v>
      </c>
      <c r="B176" t="s">
        <v>60</v>
      </c>
      <c r="C176" t="s">
        <v>87</v>
      </c>
      <c r="D176" t="s">
        <v>164</v>
      </c>
      <c r="E176" s="61">
        <v>10988</v>
      </c>
      <c r="F176" s="61">
        <v>12274</v>
      </c>
      <c r="G176" s="61">
        <v>44224.230221299746</v>
      </c>
      <c r="H176" s="62">
        <v>0</v>
      </c>
      <c r="I176" s="62">
        <v>0</v>
      </c>
      <c r="J176" s="62">
        <v>0</v>
      </c>
      <c r="K176" s="62">
        <v>0</v>
      </c>
      <c r="L176" s="62">
        <v>0</v>
      </c>
      <c r="M176" s="62">
        <v>0</v>
      </c>
      <c r="N176" s="62">
        <v>0</v>
      </c>
      <c r="O176" s="62">
        <v>0</v>
      </c>
      <c r="P176" s="62">
        <v>0</v>
      </c>
      <c r="Q176" s="62">
        <v>0</v>
      </c>
      <c r="R176" s="62">
        <v>0</v>
      </c>
      <c r="S176" s="62">
        <v>0</v>
      </c>
      <c r="T176" s="62">
        <v>0</v>
      </c>
      <c r="U176" s="62">
        <v>0</v>
      </c>
      <c r="V176" s="62">
        <v>0</v>
      </c>
      <c r="W176" s="62">
        <v>0</v>
      </c>
      <c r="X176" s="62">
        <v>0</v>
      </c>
      <c r="Y176" s="62">
        <v>1</v>
      </c>
      <c r="Z176" s="62">
        <v>0</v>
      </c>
      <c r="AA176" s="62">
        <v>0</v>
      </c>
      <c r="AB176" s="62">
        <v>0</v>
      </c>
      <c r="AC176" s="62">
        <v>0</v>
      </c>
      <c r="AD176" s="62">
        <v>0</v>
      </c>
      <c r="AE176" s="62">
        <v>0</v>
      </c>
      <c r="AF176" t="s">
        <v>165</v>
      </c>
      <c r="AG176" t="s">
        <v>166</v>
      </c>
      <c r="AH176" s="62">
        <v>0</v>
      </c>
    </row>
    <row r="177" spans="1:34" x14ac:dyDescent="0.25">
      <c r="A177" s="3" t="str">
        <f t="shared" si="2"/>
        <v>SubLAPSCE Low Desert10/14/2020 (6:00pm-7:00pm)</v>
      </c>
      <c r="B177" t="s">
        <v>60</v>
      </c>
      <c r="C177" t="s">
        <v>88</v>
      </c>
      <c r="D177" t="s">
        <v>158</v>
      </c>
      <c r="E177" s="61">
        <v>202</v>
      </c>
      <c r="F177" s="61">
        <v>217</v>
      </c>
      <c r="G177" s="61">
        <v>809.53399999999976</v>
      </c>
      <c r="H177" s="62">
        <v>0</v>
      </c>
      <c r="I177" s="62">
        <v>0</v>
      </c>
      <c r="J177" s="62">
        <v>0</v>
      </c>
      <c r="K177" s="62">
        <v>0</v>
      </c>
      <c r="L177" s="62">
        <v>0</v>
      </c>
      <c r="M177" s="62">
        <v>0</v>
      </c>
      <c r="N177" s="62">
        <v>0</v>
      </c>
      <c r="O177" s="62">
        <v>0</v>
      </c>
      <c r="P177" s="62">
        <v>0</v>
      </c>
      <c r="Q177" s="62">
        <v>0</v>
      </c>
      <c r="R177" s="62">
        <v>0</v>
      </c>
      <c r="S177" s="62">
        <v>0</v>
      </c>
      <c r="T177" s="62">
        <v>0</v>
      </c>
      <c r="U177" s="62">
        <v>0</v>
      </c>
      <c r="V177" s="62">
        <v>0</v>
      </c>
      <c r="W177" s="62">
        <v>0</v>
      </c>
      <c r="X177" s="62">
        <v>0</v>
      </c>
      <c r="Y177" s="62">
        <v>0</v>
      </c>
      <c r="Z177" s="62">
        <v>1</v>
      </c>
      <c r="AA177" s="62">
        <v>0</v>
      </c>
      <c r="AB177" s="62">
        <v>0</v>
      </c>
      <c r="AC177" s="62">
        <v>0</v>
      </c>
      <c r="AD177" s="62">
        <v>0</v>
      </c>
      <c r="AE177" s="62">
        <v>0</v>
      </c>
      <c r="AF177" t="s">
        <v>166</v>
      </c>
      <c r="AG177" t="s">
        <v>167</v>
      </c>
      <c r="AH177" s="62">
        <v>0</v>
      </c>
    </row>
    <row r="178" spans="1:34" x14ac:dyDescent="0.25">
      <c r="A178" s="3" t="str">
        <f t="shared" si="2"/>
        <v>SubLAPSCE Low Desert10/15/2020 (6:00pm-7:00pm)</v>
      </c>
      <c r="B178" t="s">
        <v>60</v>
      </c>
      <c r="C178" t="s">
        <v>88</v>
      </c>
      <c r="D178" t="s">
        <v>159</v>
      </c>
      <c r="E178" s="61">
        <v>202</v>
      </c>
      <c r="F178" s="61">
        <v>217</v>
      </c>
      <c r="G178" s="61">
        <v>809.53399999999999</v>
      </c>
      <c r="H178" s="62">
        <v>0</v>
      </c>
      <c r="I178" s="62">
        <v>0</v>
      </c>
      <c r="J178" s="62">
        <v>0</v>
      </c>
      <c r="K178" s="62">
        <v>0</v>
      </c>
      <c r="L178" s="62">
        <v>0</v>
      </c>
      <c r="M178" s="62">
        <v>0</v>
      </c>
      <c r="N178" s="62">
        <v>0</v>
      </c>
      <c r="O178" s="62">
        <v>0</v>
      </c>
      <c r="P178" s="62">
        <v>0</v>
      </c>
      <c r="Q178" s="62">
        <v>0</v>
      </c>
      <c r="R178" s="62">
        <v>0</v>
      </c>
      <c r="S178" s="62">
        <v>0</v>
      </c>
      <c r="T178" s="62">
        <v>0</v>
      </c>
      <c r="U178" s="62">
        <v>0</v>
      </c>
      <c r="V178" s="62">
        <v>0</v>
      </c>
      <c r="W178" s="62">
        <v>0</v>
      </c>
      <c r="X178" s="62">
        <v>0</v>
      </c>
      <c r="Y178" s="62">
        <v>0</v>
      </c>
      <c r="Z178" s="62">
        <v>1</v>
      </c>
      <c r="AA178" s="62">
        <v>0</v>
      </c>
      <c r="AB178" s="62">
        <v>0</v>
      </c>
      <c r="AC178" s="62">
        <v>0</v>
      </c>
      <c r="AD178" s="62">
        <v>0</v>
      </c>
      <c r="AE178" s="62">
        <v>0</v>
      </c>
      <c r="AF178" t="s">
        <v>166</v>
      </c>
      <c r="AG178" t="s">
        <v>167</v>
      </c>
      <c r="AH178" s="62">
        <v>0</v>
      </c>
    </row>
    <row r="179" spans="1:34" x14ac:dyDescent="0.25">
      <c r="A179" s="3" t="str">
        <f t="shared" si="2"/>
        <v>SubLAPSCE Low Desert7/9/2021 (5:50pm-8:55pm)</v>
      </c>
      <c r="B179" t="s">
        <v>60</v>
      </c>
      <c r="C179" t="s">
        <v>88</v>
      </c>
      <c r="D179" t="s">
        <v>161</v>
      </c>
      <c r="E179" s="61">
        <v>180</v>
      </c>
      <c r="F179" s="61">
        <v>194</v>
      </c>
      <c r="G179" s="61">
        <v>719.38980746593518</v>
      </c>
      <c r="H179" s="62">
        <v>0</v>
      </c>
      <c r="I179" s="62">
        <v>0</v>
      </c>
      <c r="J179" s="62">
        <v>0</v>
      </c>
      <c r="K179" s="62">
        <v>0</v>
      </c>
      <c r="L179" s="62">
        <v>0</v>
      </c>
      <c r="M179" s="62">
        <v>0</v>
      </c>
      <c r="N179" s="62">
        <v>0</v>
      </c>
      <c r="O179" s="62">
        <v>0</v>
      </c>
      <c r="P179" s="62">
        <v>0</v>
      </c>
      <c r="Q179" s="62">
        <v>0</v>
      </c>
      <c r="R179" s="62">
        <v>0</v>
      </c>
      <c r="S179" s="62">
        <v>0</v>
      </c>
      <c r="T179" s="62">
        <v>0</v>
      </c>
      <c r="U179" s="62">
        <v>0</v>
      </c>
      <c r="V179" s="62">
        <v>0</v>
      </c>
      <c r="W179" s="62">
        <v>0</v>
      </c>
      <c r="X179" s="62">
        <v>0</v>
      </c>
      <c r="Y179" s="62">
        <v>2</v>
      </c>
      <c r="Z179" s="62">
        <v>1</v>
      </c>
      <c r="AA179" s="62">
        <v>1</v>
      </c>
      <c r="AB179" s="62">
        <v>2</v>
      </c>
      <c r="AC179" s="62">
        <v>0</v>
      </c>
      <c r="AD179" s="62">
        <v>0</v>
      </c>
      <c r="AE179" s="62">
        <v>0</v>
      </c>
      <c r="AF179" t="s">
        <v>168</v>
      </c>
      <c r="AG179" t="s">
        <v>169</v>
      </c>
      <c r="AH179" s="62">
        <v>0</v>
      </c>
    </row>
    <row r="180" spans="1:34" x14ac:dyDescent="0.25">
      <c r="A180" s="3" t="str">
        <f t="shared" si="2"/>
        <v>SubLAPSCE Low Desert8/27/2021 (5:00pm-6:00pm)</v>
      </c>
      <c r="B180" t="s">
        <v>60</v>
      </c>
      <c r="C180" t="s">
        <v>88</v>
      </c>
      <c r="D180" t="s">
        <v>162</v>
      </c>
      <c r="E180" s="61">
        <v>178</v>
      </c>
      <c r="F180" s="61">
        <v>190</v>
      </c>
      <c r="G180" s="61">
        <v>707.90024574227618</v>
      </c>
      <c r="H180" s="62">
        <v>0</v>
      </c>
      <c r="I180" s="62">
        <v>0</v>
      </c>
      <c r="J180" s="62">
        <v>0</v>
      </c>
      <c r="K180" s="62">
        <v>0</v>
      </c>
      <c r="L180" s="62">
        <v>0</v>
      </c>
      <c r="M180" s="62">
        <v>0</v>
      </c>
      <c r="N180" s="62">
        <v>0</v>
      </c>
      <c r="O180" s="62">
        <v>0</v>
      </c>
      <c r="P180" s="62">
        <v>0</v>
      </c>
      <c r="Q180" s="62">
        <v>0</v>
      </c>
      <c r="R180" s="62">
        <v>0</v>
      </c>
      <c r="S180" s="62">
        <v>0</v>
      </c>
      <c r="T180" s="62">
        <v>0</v>
      </c>
      <c r="U180" s="62">
        <v>0</v>
      </c>
      <c r="V180" s="62">
        <v>0</v>
      </c>
      <c r="W180" s="62">
        <v>0</v>
      </c>
      <c r="X180" s="62">
        <v>0</v>
      </c>
      <c r="Y180" s="62">
        <v>1</v>
      </c>
      <c r="Z180" s="62">
        <v>0</v>
      </c>
      <c r="AA180" s="62">
        <v>0</v>
      </c>
      <c r="AB180" s="62">
        <v>0</v>
      </c>
      <c r="AC180" s="62">
        <v>0</v>
      </c>
      <c r="AD180" s="62">
        <v>0</v>
      </c>
      <c r="AE180" s="62">
        <v>0</v>
      </c>
      <c r="AF180" t="s">
        <v>165</v>
      </c>
      <c r="AG180" t="s">
        <v>166</v>
      </c>
      <c r="AH180" s="62">
        <v>0</v>
      </c>
    </row>
    <row r="181" spans="1:34" x14ac:dyDescent="0.25">
      <c r="A181" s="3" t="str">
        <f t="shared" si="2"/>
        <v>SubLAPSCE Low Desert9/9/2021 (3:58pm-5:00pm)</v>
      </c>
      <c r="B181" t="s">
        <v>60</v>
      </c>
      <c r="C181" t="s">
        <v>88</v>
      </c>
      <c r="D181" t="s">
        <v>163</v>
      </c>
      <c r="E181" s="61">
        <v>178</v>
      </c>
      <c r="F181" s="61">
        <v>190</v>
      </c>
      <c r="G181" s="61">
        <v>709.56473755237971</v>
      </c>
      <c r="H181" s="62">
        <v>0</v>
      </c>
      <c r="I181" s="62">
        <v>0</v>
      </c>
      <c r="J181" s="62">
        <v>0</v>
      </c>
      <c r="K181" s="62">
        <v>0</v>
      </c>
      <c r="L181" s="62">
        <v>0</v>
      </c>
      <c r="M181" s="62">
        <v>0</v>
      </c>
      <c r="N181" s="62">
        <v>0</v>
      </c>
      <c r="O181" s="62">
        <v>0</v>
      </c>
      <c r="P181" s="62">
        <v>0</v>
      </c>
      <c r="Q181" s="62">
        <v>0</v>
      </c>
      <c r="R181" s="62">
        <v>0</v>
      </c>
      <c r="S181" s="62">
        <v>0</v>
      </c>
      <c r="T181" s="62">
        <v>0</v>
      </c>
      <c r="U181" s="62">
        <v>0</v>
      </c>
      <c r="V181" s="62">
        <v>0</v>
      </c>
      <c r="W181" s="62">
        <v>2</v>
      </c>
      <c r="X181" s="62">
        <v>1</v>
      </c>
      <c r="Y181" s="62">
        <v>0</v>
      </c>
      <c r="Z181" s="62">
        <v>0</v>
      </c>
      <c r="AA181" s="62">
        <v>0</v>
      </c>
      <c r="AB181" s="62">
        <v>0</v>
      </c>
      <c r="AC181" s="62">
        <v>0</v>
      </c>
      <c r="AD181" s="62">
        <v>0</v>
      </c>
      <c r="AE181" s="62">
        <v>0</v>
      </c>
      <c r="AF181" t="s">
        <v>170</v>
      </c>
      <c r="AG181" t="s">
        <v>165</v>
      </c>
      <c r="AH181" s="62">
        <v>0</v>
      </c>
    </row>
    <row r="182" spans="1:34" x14ac:dyDescent="0.25">
      <c r="A182" s="3" t="str">
        <f t="shared" si="2"/>
        <v>SubLAPSCE Low DesertAverage Event Day (5:00pm-6:00pm)</v>
      </c>
      <c r="B182" t="s">
        <v>60</v>
      </c>
      <c r="C182" t="s">
        <v>88</v>
      </c>
      <c r="D182" t="s">
        <v>164</v>
      </c>
      <c r="E182" s="61">
        <v>178.66666666666666</v>
      </c>
      <c r="F182" s="61">
        <v>191.33333333333334</v>
      </c>
      <c r="G182" s="61">
        <v>712.28493025353043</v>
      </c>
      <c r="H182" s="62">
        <v>0</v>
      </c>
      <c r="I182" s="62">
        <v>0</v>
      </c>
      <c r="J182" s="62">
        <v>0</v>
      </c>
      <c r="K182" s="62">
        <v>0</v>
      </c>
      <c r="L182" s="62">
        <v>0</v>
      </c>
      <c r="M182" s="62">
        <v>0</v>
      </c>
      <c r="N182" s="62">
        <v>0</v>
      </c>
      <c r="O182" s="62">
        <v>0</v>
      </c>
      <c r="P182" s="62">
        <v>0</v>
      </c>
      <c r="Q182" s="62">
        <v>0</v>
      </c>
      <c r="R182" s="62">
        <v>0</v>
      </c>
      <c r="S182" s="62">
        <v>0</v>
      </c>
      <c r="T182" s="62">
        <v>0</v>
      </c>
      <c r="U182" s="62">
        <v>0</v>
      </c>
      <c r="V182" s="62">
        <v>0</v>
      </c>
      <c r="W182" s="62">
        <v>0</v>
      </c>
      <c r="X182" s="62">
        <v>0</v>
      </c>
      <c r="Y182" s="62">
        <v>1</v>
      </c>
      <c r="Z182" s="62">
        <v>0</v>
      </c>
      <c r="AA182" s="62">
        <v>0</v>
      </c>
      <c r="AB182" s="62">
        <v>0</v>
      </c>
      <c r="AC182" s="62">
        <v>0</v>
      </c>
      <c r="AD182" s="62">
        <v>0</v>
      </c>
      <c r="AE182" s="62">
        <v>0</v>
      </c>
      <c r="AF182" t="s">
        <v>165</v>
      </c>
      <c r="AG182" t="s">
        <v>166</v>
      </c>
      <c r="AH182" s="62">
        <v>0</v>
      </c>
    </row>
    <row r="183" spans="1:34" x14ac:dyDescent="0.25">
      <c r="A183" s="3" t="str">
        <f t="shared" si="2"/>
        <v>SubLAPSCE North6/17/2021 (5:00pm-6:00pm)</v>
      </c>
      <c r="B183" t="s">
        <v>60</v>
      </c>
      <c r="C183" t="s">
        <v>89</v>
      </c>
      <c r="D183" t="s">
        <v>160</v>
      </c>
      <c r="E183" s="61">
        <v>21994</v>
      </c>
      <c r="F183" s="61">
        <v>25720</v>
      </c>
      <c r="G183" s="61">
        <v>91856.934416121483</v>
      </c>
      <c r="H183" s="62">
        <v>0</v>
      </c>
      <c r="I183" s="62">
        <v>0</v>
      </c>
      <c r="J183" s="62">
        <v>0</v>
      </c>
      <c r="K183" s="62">
        <v>0</v>
      </c>
      <c r="L183" s="62">
        <v>0</v>
      </c>
      <c r="M183" s="62">
        <v>0</v>
      </c>
      <c r="N183" s="62">
        <v>0</v>
      </c>
      <c r="O183" s="62">
        <v>0</v>
      </c>
      <c r="P183" s="62">
        <v>0</v>
      </c>
      <c r="Q183" s="62">
        <v>0</v>
      </c>
      <c r="R183" s="62">
        <v>0</v>
      </c>
      <c r="S183" s="62">
        <v>0</v>
      </c>
      <c r="T183" s="62">
        <v>0</v>
      </c>
      <c r="U183" s="62">
        <v>0</v>
      </c>
      <c r="V183" s="62">
        <v>0</v>
      </c>
      <c r="W183" s="62">
        <v>0</v>
      </c>
      <c r="X183" s="62">
        <v>0</v>
      </c>
      <c r="Y183" s="62">
        <v>1</v>
      </c>
      <c r="Z183" s="62">
        <v>0</v>
      </c>
      <c r="AA183" s="62">
        <v>0</v>
      </c>
      <c r="AB183" s="62">
        <v>0</v>
      </c>
      <c r="AC183" s="62">
        <v>0</v>
      </c>
      <c r="AD183" s="62">
        <v>0</v>
      </c>
      <c r="AE183" s="62">
        <v>0</v>
      </c>
      <c r="AF183" t="s">
        <v>165</v>
      </c>
      <c r="AG183" t="s">
        <v>166</v>
      </c>
      <c r="AH183" s="62">
        <v>0</v>
      </c>
    </row>
    <row r="184" spans="1:34" x14ac:dyDescent="0.25">
      <c r="A184" s="3" t="str">
        <f t="shared" si="2"/>
        <v>SubLAPSCE North7/9/2021 (5:50pm-8:55pm)</v>
      </c>
      <c r="B184" t="s">
        <v>60</v>
      </c>
      <c r="C184" t="s">
        <v>89</v>
      </c>
      <c r="D184" t="s">
        <v>161</v>
      </c>
      <c r="E184" s="61">
        <v>21813</v>
      </c>
      <c r="F184" s="61">
        <v>25498</v>
      </c>
      <c r="G184" s="61">
        <v>91084.659591963427</v>
      </c>
      <c r="H184" s="62">
        <v>0</v>
      </c>
      <c r="I184" s="62">
        <v>0</v>
      </c>
      <c r="J184" s="62">
        <v>0</v>
      </c>
      <c r="K184" s="62">
        <v>0</v>
      </c>
      <c r="L184" s="62">
        <v>0</v>
      </c>
      <c r="M184" s="62">
        <v>0</v>
      </c>
      <c r="N184" s="62">
        <v>0</v>
      </c>
      <c r="O184" s="62">
        <v>0</v>
      </c>
      <c r="P184" s="62">
        <v>0</v>
      </c>
      <c r="Q184" s="62">
        <v>0</v>
      </c>
      <c r="R184" s="62">
        <v>0</v>
      </c>
      <c r="S184" s="62">
        <v>0</v>
      </c>
      <c r="T184" s="62">
        <v>0</v>
      </c>
      <c r="U184" s="62">
        <v>0</v>
      </c>
      <c r="V184" s="62">
        <v>0</v>
      </c>
      <c r="W184" s="62">
        <v>0</v>
      </c>
      <c r="X184" s="62">
        <v>0</v>
      </c>
      <c r="Y184" s="62">
        <v>2</v>
      </c>
      <c r="Z184" s="62">
        <v>1</v>
      </c>
      <c r="AA184" s="62">
        <v>1</v>
      </c>
      <c r="AB184" s="62">
        <v>2</v>
      </c>
      <c r="AC184" s="62">
        <v>0</v>
      </c>
      <c r="AD184" s="62">
        <v>0</v>
      </c>
      <c r="AE184" s="62">
        <v>0</v>
      </c>
      <c r="AF184" t="s">
        <v>168</v>
      </c>
      <c r="AG184" t="s">
        <v>169</v>
      </c>
      <c r="AH184" s="62">
        <v>0</v>
      </c>
    </row>
    <row r="185" spans="1:34" x14ac:dyDescent="0.25">
      <c r="A185" s="3" t="str">
        <f t="shared" si="2"/>
        <v>SubLAPSCE North8/27/2021 (5:00pm-6:00pm)</v>
      </c>
      <c r="B185" t="s">
        <v>60</v>
      </c>
      <c r="C185" t="s">
        <v>89</v>
      </c>
      <c r="D185" t="s">
        <v>162</v>
      </c>
      <c r="E185" s="61">
        <v>21759</v>
      </c>
      <c r="F185" s="61">
        <v>25448</v>
      </c>
      <c r="G185" s="61">
        <v>90879.034808988174</v>
      </c>
      <c r="H185" s="62">
        <v>0</v>
      </c>
      <c r="I185" s="62">
        <v>0</v>
      </c>
      <c r="J185" s="62">
        <v>0</v>
      </c>
      <c r="K185" s="62">
        <v>0</v>
      </c>
      <c r="L185" s="62">
        <v>0</v>
      </c>
      <c r="M185" s="62">
        <v>0</v>
      </c>
      <c r="N185" s="62">
        <v>0</v>
      </c>
      <c r="O185" s="62">
        <v>0</v>
      </c>
      <c r="P185" s="62">
        <v>0</v>
      </c>
      <c r="Q185" s="62">
        <v>0</v>
      </c>
      <c r="R185" s="62">
        <v>0</v>
      </c>
      <c r="S185" s="62">
        <v>0</v>
      </c>
      <c r="T185" s="62">
        <v>0</v>
      </c>
      <c r="U185" s="62">
        <v>0</v>
      </c>
      <c r="V185" s="62">
        <v>0</v>
      </c>
      <c r="W185" s="62">
        <v>0</v>
      </c>
      <c r="X185" s="62">
        <v>0</v>
      </c>
      <c r="Y185" s="62">
        <v>1</v>
      </c>
      <c r="Z185" s="62">
        <v>0</v>
      </c>
      <c r="AA185" s="62">
        <v>0</v>
      </c>
      <c r="AB185" s="62">
        <v>0</v>
      </c>
      <c r="AC185" s="62">
        <v>0</v>
      </c>
      <c r="AD185" s="62">
        <v>0</v>
      </c>
      <c r="AE185" s="62">
        <v>0</v>
      </c>
      <c r="AF185" t="s">
        <v>165</v>
      </c>
      <c r="AG185" t="s">
        <v>166</v>
      </c>
      <c r="AH185" s="62">
        <v>0</v>
      </c>
    </row>
    <row r="186" spans="1:34" x14ac:dyDescent="0.25">
      <c r="A186" s="3" t="str">
        <f t="shared" si="2"/>
        <v>SubLAPSCE North9/9/2021 (3:58pm-5:00pm)</v>
      </c>
      <c r="B186" t="s">
        <v>60</v>
      </c>
      <c r="C186" t="s">
        <v>89</v>
      </c>
      <c r="D186" t="s">
        <v>163</v>
      </c>
      <c r="E186" s="61">
        <v>21802</v>
      </c>
      <c r="F186" s="61">
        <v>25496</v>
      </c>
      <c r="G186" s="61">
        <v>91051.817674651073</v>
      </c>
      <c r="H186" s="62">
        <v>0</v>
      </c>
      <c r="I186" s="62">
        <v>0</v>
      </c>
      <c r="J186" s="62">
        <v>0</v>
      </c>
      <c r="K186" s="62">
        <v>0</v>
      </c>
      <c r="L186" s="62">
        <v>0</v>
      </c>
      <c r="M186" s="62">
        <v>0</v>
      </c>
      <c r="N186" s="62">
        <v>0</v>
      </c>
      <c r="O186" s="62">
        <v>0</v>
      </c>
      <c r="P186" s="62">
        <v>0</v>
      </c>
      <c r="Q186" s="62">
        <v>0</v>
      </c>
      <c r="R186" s="62">
        <v>0</v>
      </c>
      <c r="S186" s="62">
        <v>0</v>
      </c>
      <c r="T186" s="62">
        <v>0</v>
      </c>
      <c r="U186" s="62">
        <v>0</v>
      </c>
      <c r="V186" s="62">
        <v>0</v>
      </c>
      <c r="W186" s="62">
        <v>2</v>
      </c>
      <c r="X186" s="62">
        <v>1</v>
      </c>
      <c r="Y186" s="62">
        <v>0</v>
      </c>
      <c r="Z186" s="62">
        <v>0</v>
      </c>
      <c r="AA186" s="62">
        <v>0</v>
      </c>
      <c r="AB186" s="62">
        <v>0</v>
      </c>
      <c r="AC186" s="62">
        <v>0</v>
      </c>
      <c r="AD186" s="62">
        <v>0</v>
      </c>
      <c r="AE186" s="62">
        <v>0</v>
      </c>
      <c r="AF186" t="s">
        <v>170</v>
      </c>
      <c r="AG186" t="s">
        <v>165</v>
      </c>
      <c r="AH186" s="62">
        <v>0</v>
      </c>
    </row>
    <row r="187" spans="1:34" x14ac:dyDescent="0.25">
      <c r="A187" s="3" t="str">
        <f t="shared" si="2"/>
        <v>SubLAPSCE NorthAverage Event Day (5:00pm-6:00pm)</v>
      </c>
      <c r="B187" t="s">
        <v>60</v>
      </c>
      <c r="C187" t="s">
        <v>89</v>
      </c>
      <c r="D187" t="s">
        <v>164</v>
      </c>
      <c r="E187" s="61">
        <v>21842</v>
      </c>
      <c r="F187" s="61">
        <v>25540.5</v>
      </c>
      <c r="G187" s="61">
        <v>91218.111622931028</v>
      </c>
      <c r="H187" s="62">
        <v>0</v>
      </c>
      <c r="I187" s="62">
        <v>0</v>
      </c>
      <c r="J187" s="62">
        <v>0</v>
      </c>
      <c r="K187" s="62">
        <v>0</v>
      </c>
      <c r="L187" s="62">
        <v>0</v>
      </c>
      <c r="M187" s="62">
        <v>0</v>
      </c>
      <c r="N187" s="62">
        <v>0</v>
      </c>
      <c r="O187" s="62">
        <v>0</v>
      </c>
      <c r="P187" s="62">
        <v>0</v>
      </c>
      <c r="Q187" s="62">
        <v>0</v>
      </c>
      <c r="R187" s="62">
        <v>0</v>
      </c>
      <c r="S187" s="62">
        <v>0</v>
      </c>
      <c r="T187" s="62">
        <v>0</v>
      </c>
      <c r="U187" s="62">
        <v>0</v>
      </c>
      <c r="V187" s="62">
        <v>0</v>
      </c>
      <c r="W187" s="62">
        <v>0</v>
      </c>
      <c r="X187" s="62">
        <v>0</v>
      </c>
      <c r="Y187" s="62">
        <v>1</v>
      </c>
      <c r="Z187" s="62">
        <v>0</v>
      </c>
      <c r="AA187" s="62">
        <v>0</v>
      </c>
      <c r="AB187" s="62">
        <v>0</v>
      </c>
      <c r="AC187" s="62">
        <v>0</v>
      </c>
      <c r="AD187" s="62">
        <v>0</v>
      </c>
      <c r="AE187" s="62">
        <v>0</v>
      </c>
      <c r="AF187" t="s">
        <v>165</v>
      </c>
      <c r="AG187" t="s">
        <v>166</v>
      </c>
      <c r="AH187" s="62">
        <v>0</v>
      </c>
    </row>
    <row r="188" spans="1:34" x14ac:dyDescent="0.25">
      <c r="A188" s="3" t="str">
        <f t="shared" si="2"/>
        <v>SubLAPSCE Northwest6/17/2021 (5:00pm-6:00pm)</v>
      </c>
      <c r="B188" t="s">
        <v>60</v>
      </c>
      <c r="C188" t="s">
        <v>90</v>
      </c>
      <c r="D188" t="s">
        <v>160</v>
      </c>
      <c r="E188" s="61">
        <v>7809</v>
      </c>
      <c r="F188" s="61">
        <v>9626</v>
      </c>
      <c r="G188" s="61">
        <v>36162.922955327616</v>
      </c>
      <c r="H188" s="62">
        <v>0</v>
      </c>
      <c r="I188" s="62">
        <v>0</v>
      </c>
      <c r="J188" s="62">
        <v>0</v>
      </c>
      <c r="K188" s="62">
        <v>0</v>
      </c>
      <c r="L188" s="62">
        <v>0</v>
      </c>
      <c r="M188" s="62">
        <v>0</v>
      </c>
      <c r="N188" s="62">
        <v>0</v>
      </c>
      <c r="O188" s="62">
        <v>0</v>
      </c>
      <c r="P188" s="62">
        <v>0</v>
      </c>
      <c r="Q188" s="62">
        <v>0</v>
      </c>
      <c r="R188" s="62">
        <v>0</v>
      </c>
      <c r="S188" s="62">
        <v>0</v>
      </c>
      <c r="T188" s="62">
        <v>0</v>
      </c>
      <c r="U188" s="62">
        <v>0</v>
      </c>
      <c r="V188" s="62">
        <v>0</v>
      </c>
      <c r="W188" s="62">
        <v>0</v>
      </c>
      <c r="X188" s="62">
        <v>0</v>
      </c>
      <c r="Y188" s="62">
        <v>1</v>
      </c>
      <c r="Z188" s="62">
        <v>0</v>
      </c>
      <c r="AA188" s="62">
        <v>0</v>
      </c>
      <c r="AB188" s="62">
        <v>0</v>
      </c>
      <c r="AC188" s="62">
        <v>0</v>
      </c>
      <c r="AD188" s="62">
        <v>0</v>
      </c>
      <c r="AE188" s="62">
        <v>0</v>
      </c>
      <c r="AF188" t="s">
        <v>165</v>
      </c>
      <c r="AG188" t="s">
        <v>166</v>
      </c>
      <c r="AH188" s="62">
        <v>0</v>
      </c>
    </row>
    <row r="189" spans="1:34" x14ac:dyDescent="0.25">
      <c r="A189" s="3" t="str">
        <f t="shared" si="2"/>
        <v>SubLAPSCE Northwest7/9/2021 (5:50pm-8:55pm)</v>
      </c>
      <c r="B189" t="s">
        <v>60</v>
      </c>
      <c r="C189" t="s">
        <v>90</v>
      </c>
      <c r="D189" t="s">
        <v>161</v>
      </c>
      <c r="E189" s="61">
        <v>7754</v>
      </c>
      <c r="F189" s="61">
        <v>9563</v>
      </c>
      <c r="G189" s="61">
        <v>35916.409760977382</v>
      </c>
      <c r="H189" s="62">
        <v>0</v>
      </c>
      <c r="I189" s="62">
        <v>0</v>
      </c>
      <c r="J189" s="62">
        <v>0</v>
      </c>
      <c r="K189" s="62">
        <v>0</v>
      </c>
      <c r="L189" s="62">
        <v>0</v>
      </c>
      <c r="M189" s="62">
        <v>0</v>
      </c>
      <c r="N189" s="62">
        <v>0</v>
      </c>
      <c r="O189" s="62">
        <v>0</v>
      </c>
      <c r="P189" s="62">
        <v>0</v>
      </c>
      <c r="Q189" s="62">
        <v>0</v>
      </c>
      <c r="R189" s="62">
        <v>0</v>
      </c>
      <c r="S189" s="62">
        <v>0</v>
      </c>
      <c r="T189" s="62">
        <v>0</v>
      </c>
      <c r="U189" s="62">
        <v>0</v>
      </c>
      <c r="V189" s="62">
        <v>0</v>
      </c>
      <c r="W189" s="62">
        <v>0</v>
      </c>
      <c r="X189" s="62">
        <v>0</v>
      </c>
      <c r="Y189" s="62">
        <v>2</v>
      </c>
      <c r="Z189" s="62">
        <v>1</v>
      </c>
      <c r="AA189" s="62">
        <v>1</v>
      </c>
      <c r="AB189" s="62">
        <v>2</v>
      </c>
      <c r="AC189" s="62">
        <v>0</v>
      </c>
      <c r="AD189" s="62">
        <v>0</v>
      </c>
      <c r="AE189" s="62">
        <v>0</v>
      </c>
      <c r="AF189" t="s">
        <v>168</v>
      </c>
      <c r="AG189" t="s">
        <v>169</v>
      </c>
      <c r="AH189" s="62">
        <v>0</v>
      </c>
    </row>
    <row r="190" spans="1:34" x14ac:dyDescent="0.25">
      <c r="A190" s="3" t="str">
        <f t="shared" si="2"/>
        <v>SubLAPSCE Northwest8/27/2021 (5:00pm-6:00pm)</v>
      </c>
      <c r="B190" t="s">
        <v>60</v>
      </c>
      <c r="C190" t="s">
        <v>90</v>
      </c>
      <c r="D190" t="s">
        <v>162</v>
      </c>
      <c r="E190" s="61">
        <v>7761</v>
      </c>
      <c r="F190" s="61">
        <v>9568</v>
      </c>
      <c r="G190" s="61">
        <v>35943.564221616543</v>
      </c>
      <c r="H190" s="62">
        <v>0</v>
      </c>
      <c r="I190" s="62">
        <v>0</v>
      </c>
      <c r="J190" s="62">
        <v>0</v>
      </c>
      <c r="K190" s="62">
        <v>0</v>
      </c>
      <c r="L190" s="62">
        <v>0</v>
      </c>
      <c r="M190" s="62">
        <v>0</v>
      </c>
      <c r="N190" s="62">
        <v>0</v>
      </c>
      <c r="O190" s="62">
        <v>0</v>
      </c>
      <c r="P190" s="62">
        <v>0</v>
      </c>
      <c r="Q190" s="62">
        <v>0</v>
      </c>
      <c r="R190" s="62">
        <v>0</v>
      </c>
      <c r="S190" s="62">
        <v>0</v>
      </c>
      <c r="T190" s="62">
        <v>0</v>
      </c>
      <c r="U190" s="62">
        <v>0</v>
      </c>
      <c r="V190" s="62">
        <v>0</v>
      </c>
      <c r="W190" s="62">
        <v>0</v>
      </c>
      <c r="X190" s="62">
        <v>0</v>
      </c>
      <c r="Y190" s="62">
        <v>1</v>
      </c>
      <c r="Z190" s="62">
        <v>0</v>
      </c>
      <c r="AA190" s="62">
        <v>0</v>
      </c>
      <c r="AB190" s="62">
        <v>0</v>
      </c>
      <c r="AC190" s="62">
        <v>0</v>
      </c>
      <c r="AD190" s="62">
        <v>0</v>
      </c>
      <c r="AE190" s="62">
        <v>0</v>
      </c>
      <c r="AF190" t="s">
        <v>165</v>
      </c>
      <c r="AG190" t="s">
        <v>166</v>
      </c>
      <c r="AH190" s="62">
        <v>0</v>
      </c>
    </row>
    <row r="191" spans="1:34" x14ac:dyDescent="0.25">
      <c r="A191" s="3" t="str">
        <f t="shared" si="2"/>
        <v>SubLAPSCE Northwest9/9/2021 (3:58pm-5:00pm)</v>
      </c>
      <c r="B191" t="s">
        <v>60</v>
      </c>
      <c r="C191" t="s">
        <v>90</v>
      </c>
      <c r="D191" t="s">
        <v>163</v>
      </c>
      <c r="E191" s="61">
        <v>7778</v>
      </c>
      <c r="F191" s="61">
        <v>9590</v>
      </c>
      <c r="G191" s="61">
        <v>36025.349114825491</v>
      </c>
      <c r="H191" s="62">
        <v>0</v>
      </c>
      <c r="I191" s="62">
        <v>0</v>
      </c>
      <c r="J191" s="62">
        <v>0</v>
      </c>
      <c r="K191" s="62">
        <v>0</v>
      </c>
      <c r="L191" s="62">
        <v>0</v>
      </c>
      <c r="M191" s="62">
        <v>0</v>
      </c>
      <c r="N191" s="62">
        <v>0</v>
      </c>
      <c r="O191" s="62">
        <v>0</v>
      </c>
      <c r="P191" s="62">
        <v>0</v>
      </c>
      <c r="Q191" s="62">
        <v>0</v>
      </c>
      <c r="R191" s="62">
        <v>0</v>
      </c>
      <c r="S191" s="62">
        <v>0</v>
      </c>
      <c r="T191" s="62">
        <v>0</v>
      </c>
      <c r="U191" s="62">
        <v>0</v>
      </c>
      <c r="V191" s="62">
        <v>0</v>
      </c>
      <c r="W191" s="62">
        <v>2</v>
      </c>
      <c r="X191" s="62">
        <v>1</v>
      </c>
      <c r="Y191" s="62">
        <v>0</v>
      </c>
      <c r="Z191" s="62">
        <v>0</v>
      </c>
      <c r="AA191" s="62">
        <v>0</v>
      </c>
      <c r="AB191" s="62">
        <v>0</v>
      </c>
      <c r="AC191" s="62">
        <v>0</v>
      </c>
      <c r="AD191" s="62">
        <v>0</v>
      </c>
      <c r="AE191" s="62">
        <v>0</v>
      </c>
      <c r="AF191" t="s">
        <v>170</v>
      </c>
      <c r="AG191" t="s">
        <v>165</v>
      </c>
      <c r="AH191" s="62">
        <v>0</v>
      </c>
    </row>
    <row r="192" spans="1:34" x14ac:dyDescent="0.25">
      <c r="A192" s="3" t="str">
        <f t="shared" si="2"/>
        <v>SubLAPSCE NorthwestAverage Event Day (5:00pm-6:00pm)</v>
      </c>
      <c r="B192" t="s">
        <v>60</v>
      </c>
      <c r="C192" t="s">
        <v>90</v>
      </c>
      <c r="D192" t="s">
        <v>164</v>
      </c>
      <c r="E192" s="61">
        <v>7775.5</v>
      </c>
      <c r="F192" s="61">
        <v>9586.75</v>
      </c>
      <c r="G192" s="61">
        <v>36012.061513186753</v>
      </c>
      <c r="H192" s="62">
        <v>0</v>
      </c>
      <c r="I192" s="62">
        <v>0</v>
      </c>
      <c r="J192" s="62">
        <v>0</v>
      </c>
      <c r="K192" s="62">
        <v>0</v>
      </c>
      <c r="L192" s="62">
        <v>0</v>
      </c>
      <c r="M192" s="62">
        <v>0</v>
      </c>
      <c r="N192" s="62">
        <v>0</v>
      </c>
      <c r="O192" s="62">
        <v>0</v>
      </c>
      <c r="P192" s="62">
        <v>0</v>
      </c>
      <c r="Q192" s="62">
        <v>0</v>
      </c>
      <c r="R192" s="62">
        <v>0</v>
      </c>
      <c r="S192" s="62">
        <v>0</v>
      </c>
      <c r="T192" s="62">
        <v>0</v>
      </c>
      <c r="U192" s="62">
        <v>0</v>
      </c>
      <c r="V192" s="62">
        <v>0</v>
      </c>
      <c r="W192" s="62">
        <v>0</v>
      </c>
      <c r="X192" s="62">
        <v>0</v>
      </c>
      <c r="Y192" s="62">
        <v>1</v>
      </c>
      <c r="Z192" s="62">
        <v>0</v>
      </c>
      <c r="AA192" s="62">
        <v>0</v>
      </c>
      <c r="AB192" s="62">
        <v>0</v>
      </c>
      <c r="AC192" s="62">
        <v>0</v>
      </c>
      <c r="AD192" s="62">
        <v>0</v>
      </c>
      <c r="AE192" s="62">
        <v>0</v>
      </c>
      <c r="AF192" t="s">
        <v>165</v>
      </c>
      <c r="AG192" t="s">
        <v>166</v>
      </c>
      <c r="AH192" s="62">
        <v>0</v>
      </c>
    </row>
    <row r="193" spans="1:34" x14ac:dyDescent="0.25">
      <c r="A193" s="3" t="str">
        <f t="shared" si="2"/>
        <v>SubLAPSCE West6/17/2021 (5:00pm-6:00pm)</v>
      </c>
      <c r="B193" t="s">
        <v>60</v>
      </c>
      <c r="C193" t="s">
        <v>91</v>
      </c>
      <c r="D193" t="s">
        <v>160</v>
      </c>
      <c r="E193" s="61">
        <v>43047</v>
      </c>
      <c r="F193" s="61">
        <v>47507</v>
      </c>
      <c r="G193" s="61">
        <v>176953.11375501467</v>
      </c>
      <c r="H193" s="62">
        <v>0</v>
      </c>
      <c r="I193" s="62">
        <v>0</v>
      </c>
      <c r="J193" s="62">
        <v>0</v>
      </c>
      <c r="K193" s="62">
        <v>0</v>
      </c>
      <c r="L193" s="62">
        <v>0</v>
      </c>
      <c r="M193" s="62">
        <v>0</v>
      </c>
      <c r="N193" s="62">
        <v>0</v>
      </c>
      <c r="O193" s="62">
        <v>0</v>
      </c>
      <c r="P193" s="62">
        <v>0</v>
      </c>
      <c r="Q193" s="62">
        <v>0</v>
      </c>
      <c r="R193" s="62">
        <v>0</v>
      </c>
      <c r="S193" s="62">
        <v>0</v>
      </c>
      <c r="T193" s="62">
        <v>0</v>
      </c>
      <c r="U193" s="62">
        <v>0</v>
      </c>
      <c r="V193" s="62">
        <v>0</v>
      </c>
      <c r="W193" s="62">
        <v>0</v>
      </c>
      <c r="X193" s="62">
        <v>0</v>
      </c>
      <c r="Y193" s="62">
        <v>1</v>
      </c>
      <c r="Z193" s="62">
        <v>0</v>
      </c>
      <c r="AA193" s="62">
        <v>0</v>
      </c>
      <c r="AB193" s="62">
        <v>0</v>
      </c>
      <c r="AC193" s="62">
        <v>0</v>
      </c>
      <c r="AD193" s="62">
        <v>0</v>
      </c>
      <c r="AE193" s="62">
        <v>0</v>
      </c>
      <c r="AF193" t="s">
        <v>165</v>
      </c>
      <c r="AG193" t="s">
        <v>166</v>
      </c>
      <c r="AH193" s="62">
        <v>0</v>
      </c>
    </row>
    <row r="194" spans="1:34" x14ac:dyDescent="0.25">
      <c r="A194" s="3" t="str">
        <f t="shared" ref="A194:A257" si="3">B194&amp;C194&amp;D194</f>
        <v>SubLAPSCE West7/9/2021 (5:50pm-8:55pm)</v>
      </c>
      <c r="B194" t="s">
        <v>60</v>
      </c>
      <c r="C194" t="s">
        <v>91</v>
      </c>
      <c r="D194" t="s">
        <v>161</v>
      </c>
      <c r="E194" s="61">
        <v>42901</v>
      </c>
      <c r="F194" s="61">
        <v>47339</v>
      </c>
      <c r="G194" s="61">
        <v>176379.49366602692</v>
      </c>
      <c r="H194" s="62">
        <v>0</v>
      </c>
      <c r="I194" s="62">
        <v>0</v>
      </c>
      <c r="J194" s="62">
        <v>0</v>
      </c>
      <c r="K194" s="62">
        <v>0</v>
      </c>
      <c r="L194" s="62">
        <v>0</v>
      </c>
      <c r="M194" s="62">
        <v>0</v>
      </c>
      <c r="N194" s="62">
        <v>0</v>
      </c>
      <c r="O194" s="62">
        <v>0</v>
      </c>
      <c r="P194" s="62">
        <v>0</v>
      </c>
      <c r="Q194" s="62">
        <v>0</v>
      </c>
      <c r="R194" s="62">
        <v>0</v>
      </c>
      <c r="S194" s="62">
        <v>0</v>
      </c>
      <c r="T194" s="62">
        <v>0</v>
      </c>
      <c r="U194" s="62">
        <v>0</v>
      </c>
      <c r="V194" s="62">
        <v>0</v>
      </c>
      <c r="W194" s="62">
        <v>0</v>
      </c>
      <c r="X194" s="62">
        <v>0</v>
      </c>
      <c r="Y194" s="62">
        <v>2</v>
      </c>
      <c r="Z194" s="62">
        <v>1</v>
      </c>
      <c r="AA194" s="62">
        <v>1</v>
      </c>
      <c r="AB194" s="62">
        <v>2</v>
      </c>
      <c r="AC194" s="62">
        <v>0</v>
      </c>
      <c r="AD194" s="62">
        <v>0</v>
      </c>
      <c r="AE194" s="62">
        <v>0</v>
      </c>
      <c r="AF194" t="s">
        <v>168</v>
      </c>
      <c r="AG194" t="s">
        <v>169</v>
      </c>
      <c r="AH194" s="62">
        <v>0</v>
      </c>
    </row>
    <row r="195" spans="1:34" x14ac:dyDescent="0.25">
      <c r="A195" s="3" t="str">
        <f t="shared" si="3"/>
        <v>SubLAPSCE West8/27/2021 (5:00pm-6:00pm)</v>
      </c>
      <c r="B195" t="s">
        <v>60</v>
      </c>
      <c r="C195" t="s">
        <v>91</v>
      </c>
      <c r="D195" t="s">
        <v>162</v>
      </c>
      <c r="E195" s="61">
        <v>42975</v>
      </c>
      <c r="F195" s="61">
        <v>47418</v>
      </c>
      <c r="G195" s="61">
        <v>176693.990448709</v>
      </c>
      <c r="H195" s="62">
        <v>0</v>
      </c>
      <c r="I195" s="62">
        <v>0</v>
      </c>
      <c r="J195" s="62">
        <v>0</v>
      </c>
      <c r="K195" s="62">
        <v>0</v>
      </c>
      <c r="L195" s="62">
        <v>0</v>
      </c>
      <c r="M195" s="62">
        <v>0</v>
      </c>
      <c r="N195" s="62">
        <v>0</v>
      </c>
      <c r="O195" s="62">
        <v>0</v>
      </c>
      <c r="P195" s="62">
        <v>0</v>
      </c>
      <c r="Q195" s="62">
        <v>0</v>
      </c>
      <c r="R195" s="62">
        <v>0</v>
      </c>
      <c r="S195" s="62">
        <v>0</v>
      </c>
      <c r="T195" s="62">
        <v>0</v>
      </c>
      <c r="U195" s="62">
        <v>0</v>
      </c>
      <c r="V195" s="62">
        <v>0</v>
      </c>
      <c r="W195" s="62">
        <v>0</v>
      </c>
      <c r="X195" s="62">
        <v>0</v>
      </c>
      <c r="Y195" s="62">
        <v>1</v>
      </c>
      <c r="Z195" s="62">
        <v>0</v>
      </c>
      <c r="AA195" s="62">
        <v>0</v>
      </c>
      <c r="AB195" s="62">
        <v>0</v>
      </c>
      <c r="AC195" s="62">
        <v>0</v>
      </c>
      <c r="AD195" s="62">
        <v>0</v>
      </c>
      <c r="AE195" s="62">
        <v>0</v>
      </c>
      <c r="AF195" t="s">
        <v>165</v>
      </c>
      <c r="AG195" t="s">
        <v>166</v>
      </c>
      <c r="AH195" s="62">
        <v>0</v>
      </c>
    </row>
    <row r="196" spans="1:34" x14ac:dyDescent="0.25">
      <c r="A196" s="3" t="str">
        <f t="shared" si="3"/>
        <v>SubLAPSCE West9/9/2021 (3:58pm-5:00pm)</v>
      </c>
      <c r="B196" t="s">
        <v>60</v>
      </c>
      <c r="C196" t="s">
        <v>91</v>
      </c>
      <c r="D196" t="s">
        <v>163</v>
      </c>
      <c r="E196" s="61">
        <v>43072</v>
      </c>
      <c r="F196" s="61">
        <v>47526</v>
      </c>
      <c r="G196" s="61">
        <v>177093.61132440463</v>
      </c>
      <c r="H196" s="62">
        <v>0</v>
      </c>
      <c r="I196" s="62">
        <v>0</v>
      </c>
      <c r="J196" s="62">
        <v>0</v>
      </c>
      <c r="K196" s="62">
        <v>0</v>
      </c>
      <c r="L196" s="62">
        <v>0</v>
      </c>
      <c r="M196" s="62">
        <v>0</v>
      </c>
      <c r="N196" s="62">
        <v>0</v>
      </c>
      <c r="O196" s="62">
        <v>0</v>
      </c>
      <c r="P196" s="62">
        <v>0</v>
      </c>
      <c r="Q196" s="62">
        <v>0</v>
      </c>
      <c r="R196" s="62">
        <v>0</v>
      </c>
      <c r="S196" s="62">
        <v>0</v>
      </c>
      <c r="T196" s="62">
        <v>0</v>
      </c>
      <c r="U196" s="62">
        <v>0</v>
      </c>
      <c r="V196" s="62">
        <v>0</v>
      </c>
      <c r="W196" s="62">
        <v>2</v>
      </c>
      <c r="X196" s="62">
        <v>1</v>
      </c>
      <c r="Y196" s="62">
        <v>0</v>
      </c>
      <c r="Z196" s="62">
        <v>0</v>
      </c>
      <c r="AA196" s="62">
        <v>0</v>
      </c>
      <c r="AB196" s="62">
        <v>0</v>
      </c>
      <c r="AC196" s="62">
        <v>0</v>
      </c>
      <c r="AD196" s="62">
        <v>0</v>
      </c>
      <c r="AE196" s="62">
        <v>0</v>
      </c>
      <c r="AF196" t="s">
        <v>170</v>
      </c>
      <c r="AG196" t="s">
        <v>165</v>
      </c>
      <c r="AH196" s="62">
        <v>0</v>
      </c>
    </row>
    <row r="197" spans="1:34" x14ac:dyDescent="0.25">
      <c r="A197" s="3" t="str">
        <f t="shared" si="3"/>
        <v>SubLAPSCE WestAverage Event Day (5:00pm-6:00pm)</v>
      </c>
      <c r="B197" t="s">
        <v>60</v>
      </c>
      <c r="C197" t="s">
        <v>91</v>
      </c>
      <c r="D197" t="s">
        <v>164</v>
      </c>
      <c r="E197" s="61">
        <v>42998.75</v>
      </c>
      <c r="F197" s="61">
        <v>47447.5</v>
      </c>
      <c r="G197" s="61">
        <v>176780.05229853879</v>
      </c>
      <c r="H197" s="62">
        <v>0</v>
      </c>
      <c r="I197" s="62">
        <v>0</v>
      </c>
      <c r="J197" s="62">
        <v>0</v>
      </c>
      <c r="K197" s="62">
        <v>0</v>
      </c>
      <c r="L197" s="62">
        <v>0</v>
      </c>
      <c r="M197" s="62">
        <v>0</v>
      </c>
      <c r="N197" s="62">
        <v>0</v>
      </c>
      <c r="O197" s="62">
        <v>0</v>
      </c>
      <c r="P197" s="62">
        <v>0</v>
      </c>
      <c r="Q197" s="62">
        <v>0</v>
      </c>
      <c r="R197" s="62">
        <v>0</v>
      </c>
      <c r="S197" s="62">
        <v>0</v>
      </c>
      <c r="T197" s="62">
        <v>0</v>
      </c>
      <c r="U197" s="62">
        <v>0</v>
      </c>
      <c r="V197" s="62">
        <v>0</v>
      </c>
      <c r="W197" s="62">
        <v>0</v>
      </c>
      <c r="X197" s="62">
        <v>0</v>
      </c>
      <c r="Y197" s="62">
        <v>1</v>
      </c>
      <c r="Z197" s="62">
        <v>0</v>
      </c>
      <c r="AA197" s="62">
        <v>0</v>
      </c>
      <c r="AB197" s="62">
        <v>0</v>
      </c>
      <c r="AC197" s="62">
        <v>0</v>
      </c>
      <c r="AD197" s="62">
        <v>0</v>
      </c>
      <c r="AE197" s="62">
        <v>0</v>
      </c>
      <c r="AF197" t="s">
        <v>165</v>
      </c>
      <c r="AG197" t="s">
        <v>166</v>
      </c>
      <c r="AH197" s="62">
        <v>0</v>
      </c>
    </row>
    <row r="198" spans="1:34" x14ac:dyDescent="0.25">
      <c r="A198" s="3" t="str">
        <f t="shared" si="3"/>
        <v>ZoneRemainder of System10/14/2020 (6:00pm-7:00pm)</v>
      </c>
      <c r="B198" t="s">
        <v>28</v>
      </c>
      <c r="C198" t="s">
        <v>44</v>
      </c>
      <c r="D198" t="s">
        <v>158</v>
      </c>
      <c r="E198" s="61">
        <v>202</v>
      </c>
      <c r="F198" s="61">
        <v>217</v>
      </c>
      <c r="G198" s="61">
        <v>809.53399999999976</v>
      </c>
      <c r="H198" s="62">
        <v>0</v>
      </c>
      <c r="I198" s="62">
        <v>0</v>
      </c>
      <c r="J198" s="62">
        <v>0</v>
      </c>
      <c r="K198" s="62">
        <v>0</v>
      </c>
      <c r="L198" s="62">
        <v>0</v>
      </c>
      <c r="M198" s="62">
        <v>0</v>
      </c>
      <c r="N198" s="62">
        <v>0</v>
      </c>
      <c r="O198" s="62">
        <v>0</v>
      </c>
      <c r="P198" s="62">
        <v>0</v>
      </c>
      <c r="Q198" s="62">
        <v>0</v>
      </c>
      <c r="R198" s="62">
        <v>0</v>
      </c>
      <c r="S198" s="62">
        <v>0</v>
      </c>
      <c r="T198" s="62">
        <v>0</v>
      </c>
      <c r="U198" s="62">
        <v>0</v>
      </c>
      <c r="V198" s="62">
        <v>0</v>
      </c>
      <c r="W198" s="62">
        <v>0</v>
      </c>
      <c r="X198" s="62">
        <v>0</v>
      </c>
      <c r="Y198" s="62">
        <v>0</v>
      </c>
      <c r="Z198" s="62">
        <v>1</v>
      </c>
      <c r="AA198" s="62">
        <v>0</v>
      </c>
      <c r="AB198" s="62">
        <v>0</v>
      </c>
      <c r="AC198" s="62">
        <v>0</v>
      </c>
      <c r="AD198" s="62">
        <v>0</v>
      </c>
      <c r="AE198" s="62">
        <v>0</v>
      </c>
      <c r="AF198" t="s">
        <v>166</v>
      </c>
      <c r="AG198" t="s">
        <v>167</v>
      </c>
      <c r="AH198" s="62">
        <v>0</v>
      </c>
    </row>
    <row r="199" spans="1:34" x14ac:dyDescent="0.25">
      <c r="A199" s="3" t="str">
        <f t="shared" si="3"/>
        <v>ZoneRemainder of System10/15/2020 (6:00pm-7:00pm)</v>
      </c>
      <c r="B199" t="s">
        <v>28</v>
      </c>
      <c r="C199" t="s">
        <v>44</v>
      </c>
      <c r="D199" t="s">
        <v>159</v>
      </c>
      <c r="E199" s="61">
        <v>202</v>
      </c>
      <c r="F199" s="61">
        <v>217</v>
      </c>
      <c r="G199" s="61">
        <v>809.53399999999999</v>
      </c>
      <c r="H199" s="62">
        <v>0</v>
      </c>
      <c r="I199" s="62">
        <v>0</v>
      </c>
      <c r="J199" s="62">
        <v>0</v>
      </c>
      <c r="K199" s="62">
        <v>0</v>
      </c>
      <c r="L199" s="62">
        <v>0</v>
      </c>
      <c r="M199" s="62">
        <v>0</v>
      </c>
      <c r="N199" s="62">
        <v>0</v>
      </c>
      <c r="O199" s="62">
        <v>0</v>
      </c>
      <c r="P199" s="62">
        <v>0</v>
      </c>
      <c r="Q199" s="62">
        <v>0</v>
      </c>
      <c r="R199" s="62">
        <v>0</v>
      </c>
      <c r="S199" s="62">
        <v>0</v>
      </c>
      <c r="T199" s="62">
        <v>0</v>
      </c>
      <c r="U199" s="62">
        <v>0</v>
      </c>
      <c r="V199" s="62">
        <v>0</v>
      </c>
      <c r="W199" s="62">
        <v>0</v>
      </c>
      <c r="X199" s="62">
        <v>0</v>
      </c>
      <c r="Y199" s="62">
        <v>0</v>
      </c>
      <c r="Z199" s="62">
        <v>1</v>
      </c>
      <c r="AA199" s="62">
        <v>0</v>
      </c>
      <c r="AB199" s="62">
        <v>0</v>
      </c>
      <c r="AC199" s="62">
        <v>0</v>
      </c>
      <c r="AD199" s="62">
        <v>0</v>
      </c>
      <c r="AE199" s="62">
        <v>0</v>
      </c>
      <c r="AF199" t="s">
        <v>166</v>
      </c>
      <c r="AG199" t="s">
        <v>167</v>
      </c>
      <c r="AH199" s="62">
        <v>0</v>
      </c>
    </row>
    <row r="200" spans="1:34" x14ac:dyDescent="0.25">
      <c r="A200" s="3" t="str">
        <f t="shared" si="3"/>
        <v>ZoneRemainder of System6/17/2021 (5:00pm-6:00pm)</v>
      </c>
      <c r="B200" t="s">
        <v>28</v>
      </c>
      <c r="C200" t="s">
        <v>44</v>
      </c>
      <c r="D200" t="s">
        <v>160</v>
      </c>
      <c r="E200" s="61">
        <v>89133</v>
      </c>
      <c r="F200" s="61">
        <v>103288</v>
      </c>
      <c r="G200" s="61">
        <v>375507.36269107368</v>
      </c>
      <c r="H200" s="62">
        <v>0</v>
      </c>
      <c r="I200" s="62">
        <v>0</v>
      </c>
      <c r="J200" s="62">
        <v>0</v>
      </c>
      <c r="K200" s="62">
        <v>0</v>
      </c>
      <c r="L200" s="62">
        <v>0</v>
      </c>
      <c r="M200" s="62">
        <v>0</v>
      </c>
      <c r="N200" s="62">
        <v>0</v>
      </c>
      <c r="O200" s="62">
        <v>0</v>
      </c>
      <c r="P200" s="62">
        <v>0</v>
      </c>
      <c r="Q200" s="62">
        <v>0</v>
      </c>
      <c r="R200" s="62">
        <v>0</v>
      </c>
      <c r="S200" s="62">
        <v>0</v>
      </c>
      <c r="T200" s="62">
        <v>0</v>
      </c>
      <c r="U200" s="62">
        <v>0</v>
      </c>
      <c r="V200" s="62">
        <v>0</v>
      </c>
      <c r="W200" s="62">
        <v>0</v>
      </c>
      <c r="X200" s="62">
        <v>0</v>
      </c>
      <c r="Y200" s="62">
        <v>1</v>
      </c>
      <c r="Z200" s="62">
        <v>0</v>
      </c>
      <c r="AA200" s="62">
        <v>0</v>
      </c>
      <c r="AB200" s="62">
        <v>0</v>
      </c>
      <c r="AC200" s="62">
        <v>0</v>
      </c>
      <c r="AD200" s="62">
        <v>0</v>
      </c>
      <c r="AE200" s="62">
        <v>0</v>
      </c>
      <c r="AF200" t="s">
        <v>165</v>
      </c>
      <c r="AG200" t="s">
        <v>166</v>
      </c>
      <c r="AH200" s="62">
        <v>0</v>
      </c>
    </row>
    <row r="201" spans="1:34" x14ac:dyDescent="0.25">
      <c r="A201" s="3" t="str">
        <f t="shared" si="3"/>
        <v>ZoneRemainder of System7/9/2021 (5:50pm-8:55pm)</v>
      </c>
      <c r="B201" t="s">
        <v>28</v>
      </c>
      <c r="C201" t="s">
        <v>44</v>
      </c>
      <c r="D201" t="s">
        <v>161</v>
      </c>
      <c r="E201" s="61">
        <v>96953</v>
      </c>
      <c r="F201" s="61">
        <v>113816</v>
      </c>
      <c r="G201" s="61">
        <v>414371.48636674631</v>
      </c>
      <c r="H201" s="62">
        <v>0</v>
      </c>
      <c r="I201" s="62">
        <v>0</v>
      </c>
      <c r="J201" s="62">
        <v>0</v>
      </c>
      <c r="K201" s="62">
        <v>0</v>
      </c>
      <c r="L201" s="62">
        <v>0</v>
      </c>
      <c r="M201" s="62">
        <v>0</v>
      </c>
      <c r="N201" s="62">
        <v>0</v>
      </c>
      <c r="O201" s="62">
        <v>0</v>
      </c>
      <c r="P201" s="62">
        <v>0</v>
      </c>
      <c r="Q201" s="62">
        <v>0</v>
      </c>
      <c r="R201" s="62">
        <v>0</v>
      </c>
      <c r="S201" s="62">
        <v>0</v>
      </c>
      <c r="T201" s="62">
        <v>0</v>
      </c>
      <c r="U201" s="62">
        <v>0</v>
      </c>
      <c r="V201" s="62">
        <v>0</v>
      </c>
      <c r="W201" s="62">
        <v>0</v>
      </c>
      <c r="X201" s="62">
        <v>0</v>
      </c>
      <c r="Y201" s="62">
        <v>2</v>
      </c>
      <c r="Z201" s="62">
        <v>1</v>
      </c>
      <c r="AA201" s="62">
        <v>1</v>
      </c>
      <c r="AB201" s="62">
        <v>2</v>
      </c>
      <c r="AC201" s="62">
        <v>0</v>
      </c>
      <c r="AD201" s="62">
        <v>0</v>
      </c>
      <c r="AE201" s="62">
        <v>0</v>
      </c>
      <c r="AF201" t="s">
        <v>168</v>
      </c>
      <c r="AG201" t="s">
        <v>169</v>
      </c>
      <c r="AH201" s="62">
        <v>0</v>
      </c>
    </row>
    <row r="202" spans="1:34" x14ac:dyDescent="0.25">
      <c r="A202" s="3" t="str">
        <f t="shared" si="3"/>
        <v>ZoneRemainder of System8/27/2021 (5:00pm-6:00pm)</v>
      </c>
      <c r="B202" t="s">
        <v>28</v>
      </c>
      <c r="C202" t="s">
        <v>44</v>
      </c>
      <c r="D202" t="s">
        <v>162</v>
      </c>
      <c r="E202" s="61">
        <v>96905</v>
      </c>
      <c r="F202" s="61">
        <v>113754</v>
      </c>
      <c r="G202" s="61">
        <v>414144.38973031996</v>
      </c>
      <c r="H202" s="62">
        <v>0</v>
      </c>
      <c r="I202" s="62">
        <v>0</v>
      </c>
      <c r="J202" s="62">
        <v>0</v>
      </c>
      <c r="K202" s="62">
        <v>0</v>
      </c>
      <c r="L202" s="62">
        <v>0</v>
      </c>
      <c r="M202" s="62">
        <v>0</v>
      </c>
      <c r="N202" s="62">
        <v>0</v>
      </c>
      <c r="O202" s="62">
        <v>0</v>
      </c>
      <c r="P202" s="62">
        <v>0</v>
      </c>
      <c r="Q202" s="62">
        <v>0</v>
      </c>
      <c r="R202" s="62">
        <v>0</v>
      </c>
      <c r="S202" s="62">
        <v>0</v>
      </c>
      <c r="T202" s="62">
        <v>0</v>
      </c>
      <c r="U202" s="62">
        <v>0</v>
      </c>
      <c r="V202" s="62">
        <v>0</v>
      </c>
      <c r="W202" s="62">
        <v>0</v>
      </c>
      <c r="X202" s="62">
        <v>0</v>
      </c>
      <c r="Y202" s="62">
        <v>1</v>
      </c>
      <c r="Z202" s="62">
        <v>0</v>
      </c>
      <c r="AA202" s="62">
        <v>0</v>
      </c>
      <c r="AB202" s="62">
        <v>0</v>
      </c>
      <c r="AC202" s="62">
        <v>0</v>
      </c>
      <c r="AD202" s="62">
        <v>0</v>
      </c>
      <c r="AE202" s="62">
        <v>0</v>
      </c>
      <c r="AF202" t="s">
        <v>165</v>
      </c>
      <c r="AG202" t="s">
        <v>166</v>
      </c>
      <c r="AH202" s="62">
        <v>0</v>
      </c>
    </row>
    <row r="203" spans="1:34" x14ac:dyDescent="0.25">
      <c r="A203" s="3" t="str">
        <f t="shared" si="3"/>
        <v>ZoneRemainder of System9/9/2021 (3:58pm-5:00pm)</v>
      </c>
      <c r="B203" t="s">
        <v>28</v>
      </c>
      <c r="C203" t="s">
        <v>44</v>
      </c>
      <c r="D203" t="s">
        <v>163</v>
      </c>
      <c r="E203" s="61">
        <v>97112</v>
      </c>
      <c r="F203" s="61">
        <v>113998</v>
      </c>
      <c r="G203" s="61">
        <v>415030.60972896847</v>
      </c>
      <c r="H203" s="62">
        <v>0</v>
      </c>
      <c r="I203" s="62">
        <v>0</v>
      </c>
      <c r="J203" s="62">
        <v>0</v>
      </c>
      <c r="K203" s="62">
        <v>0</v>
      </c>
      <c r="L203" s="62">
        <v>0</v>
      </c>
      <c r="M203" s="62">
        <v>0</v>
      </c>
      <c r="N203" s="62">
        <v>0</v>
      </c>
      <c r="O203" s="62">
        <v>0</v>
      </c>
      <c r="P203" s="62">
        <v>0</v>
      </c>
      <c r="Q203" s="62">
        <v>0</v>
      </c>
      <c r="R203" s="62">
        <v>0</v>
      </c>
      <c r="S203" s="62">
        <v>0</v>
      </c>
      <c r="T203" s="62">
        <v>0</v>
      </c>
      <c r="U203" s="62">
        <v>0</v>
      </c>
      <c r="V203" s="62">
        <v>0</v>
      </c>
      <c r="W203" s="62">
        <v>2</v>
      </c>
      <c r="X203" s="62">
        <v>1</v>
      </c>
      <c r="Y203" s="62">
        <v>0</v>
      </c>
      <c r="Z203" s="62">
        <v>0</v>
      </c>
      <c r="AA203" s="62">
        <v>0</v>
      </c>
      <c r="AB203" s="62">
        <v>0</v>
      </c>
      <c r="AC203" s="62">
        <v>0</v>
      </c>
      <c r="AD203" s="62">
        <v>0</v>
      </c>
      <c r="AE203" s="62">
        <v>0</v>
      </c>
      <c r="AF203" t="s">
        <v>170</v>
      </c>
      <c r="AG203" t="s">
        <v>165</v>
      </c>
      <c r="AH203" s="62">
        <v>0</v>
      </c>
    </row>
    <row r="204" spans="1:34" x14ac:dyDescent="0.25">
      <c r="A204" s="3" t="str">
        <f t="shared" si="3"/>
        <v>ZoneRemainder of SystemAverage Event Day (5:00pm-6:00pm)</v>
      </c>
      <c r="B204" t="s">
        <v>28</v>
      </c>
      <c r="C204" t="s">
        <v>44</v>
      </c>
      <c r="D204" t="s">
        <v>164</v>
      </c>
      <c r="E204" s="61">
        <v>95025.75</v>
      </c>
      <c r="F204" s="61">
        <v>111214</v>
      </c>
      <c r="G204" s="61">
        <v>404763.46212927712</v>
      </c>
      <c r="H204" s="62">
        <v>0</v>
      </c>
      <c r="I204" s="62">
        <v>0</v>
      </c>
      <c r="J204" s="62">
        <v>0</v>
      </c>
      <c r="K204" s="62">
        <v>0</v>
      </c>
      <c r="L204" s="62">
        <v>0</v>
      </c>
      <c r="M204" s="62">
        <v>0</v>
      </c>
      <c r="N204" s="62">
        <v>0</v>
      </c>
      <c r="O204" s="62">
        <v>0</v>
      </c>
      <c r="P204" s="62">
        <v>0</v>
      </c>
      <c r="Q204" s="62">
        <v>0</v>
      </c>
      <c r="R204" s="62">
        <v>0</v>
      </c>
      <c r="S204" s="62">
        <v>0</v>
      </c>
      <c r="T204" s="62">
        <v>0</v>
      </c>
      <c r="U204" s="62">
        <v>0</v>
      </c>
      <c r="V204" s="62">
        <v>0</v>
      </c>
      <c r="W204" s="62">
        <v>0</v>
      </c>
      <c r="X204" s="62">
        <v>0</v>
      </c>
      <c r="Y204" s="62">
        <v>1</v>
      </c>
      <c r="Z204" s="62">
        <v>0</v>
      </c>
      <c r="AA204" s="62">
        <v>0</v>
      </c>
      <c r="AB204" s="62">
        <v>0</v>
      </c>
      <c r="AC204" s="62">
        <v>0</v>
      </c>
      <c r="AD204" s="62">
        <v>0</v>
      </c>
      <c r="AE204" s="62">
        <v>0</v>
      </c>
      <c r="AF204" t="s">
        <v>165</v>
      </c>
      <c r="AG204" t="s">
        <v>166</v>
      </c>
      <c r="AH204" s="62">
        <v>0</v>
      </c>
    </row>
    <row r="205" spans="1:34" x14ac:dyDescent="0.25">
      <c r="A205" s="3" t="str">
        <f t="shared" si="3"/>
        <v>ZoneSouth Orange County6/17/2021 (5:00pm-6:00pm)</v>
      </c>
      <c r="B205" t="s">
        <v>28</v>
      </c>
      <c r="C205" t="s">
        <v>45</v>
      </c>
      <c r="D205" t="s">
        <v>160</v>
      </c>
      <c r="E205" s="61">
        <v>14260</v>
      </c>
      <c r="F205" s="61">
        <v>15895</v>
      </c>
      <c r="G205" s="61">
        <v>58484.320179816321</v>
      </c>
      <c r="H205" s="62">
        <v>0</v>
      </c>
      <c r="I205" s="62">
        <v>0</v>
      </c>
      <c r="J205" s="62">
        <v>0</v>
      </c>
      <c r="K205" s="62">
        <v>0</v>
      </c>
      <c r="L205" s="62">
        <v>0</v>
      </c>
      <c r="M205" s="62">
        <v>0</v>
      </c>
      <c r="N205" s="62">
        <v>0</v>
      </c>
      <c r="O205" s="62">
        <v>0</v>
      </c>
      <c r="P205" s="62">
        <v>0</v>
      </c>
      <c r="Q205" s="62">
        <v>0</v>
      </c>
      <c r="R205" s="62">
        <v>0</v>
      </c>
      <c r="S205" s="62">
        <v>0</v>
      </c>
      <c r="T205" s="62">
        <v>0</v>
      </c>
      <c r="U205" s="62">
        <v>0</v>
      </c>
      <c r="V205" s="62">
        <v>0</v>
      </c>
      <c r="W205" s="62">
        <v>0</v>
      </c>
      <c r="X205" s="62">
        <v>0</v>
      </c>
      <c r="Y205" s="62">
        <v>1</v>
      </c>
      <c r="Z205" s="62">
        <v>0</v>
      </c>
      <c r="AA205" s="62">
        <v>0</v>
      </c>
      <c r="AB205" s="62">
        <v>0</v>
      </c>
      <c r="AC205" s="62">
        <v>0</v>
      </c>
      <c r="AD205" s="62">
        <v>0</v>
      </c>
      <c r="AE205" s="62">
        <v>0</v>
      </c>
      <c r="AF205" t="s">
        <v>165</v>
      </c>
      <c r="AG205" t="s">
        <v>166</v>
      </c>
      <c r="AH205" s="62">
        <v>0</v>
      </c>
    </row>
    <row r="206" spans="1:34" x14ac:dyDescent="0.25">
      <c r="A206" s="3" t="str">
        <f t="shared" si="3"/>
        <v>ZoneSouth Orange County7/9/2021 (5:50pm-8:55pm)</v>
      </c>
      <c r="B206" t="s">
        <v>28</v>
      </c>
      <c r="C206" t="s">
        <v>45</v>
      </c>
      <c r="D206" t="s">
        <v>161</v>
      </c>
      <c r="E206" s="61">
        <v>14207</v>
      </c>
      <c r="F206" s="61">
        <v>15837</v>
      </c>
      <c r="G206" s="61">
        <v>58291.732869199484</v>
      </c>
      <c r="H206" s="62">
        <v>0</v>
      </c>
      <c r="I206" s="62">
        <v>0</v>
      </c>
      <c r="J206" s="62">
        <v>0</v>
      </c>
      <c r="K206" s="62">
        <v>0</v>
      </c>
      <c r="L206" s="62">
        <v>0</v>
      </c>
      <c r="M206" s="62">
        <v>0</v>
      </c>
      <c r="N206" s="62">
        <v>0</v>
      </c>
      <c r="O206" s="62">
        <v>0</v>
      </c>
      <c r="P206" s="62">
        <v>0</v>
      </c>
      <c r="Q206" s="62">
        <v>0</v>
      </c>
      <c r="R206" s="62">
        <v>0</v>
      </c>
      <c r="S206" s="62">
        <v>0</v>
      </c>
      <c r="T206" s="62">
        <v>0</v>
      </c>
      <c r="U206" s="62">
        <v>0</v>
      </c>
      <c r="V206" s="62">
        <v>0</v>
      </c>
      <c r="W206" s="62">
        <v>0</v>
      </c>
      <c r="X206" s="62">
        <v>0</v>
      </c>
      <c r="Y206" s="62">
        <v>2</v>
      </c>
      <c r="Z206" s="62">
        <v>1</v>
      </c>
      <c r="AA206" s="62">
        <v>1</v>
      </c>
      <c r="AB206" s="62">
        <v>2</v>
      </c>
      <c r="AC206" s="62">
        <v>0</v>
      </c>
      <c r="AD206" s="62">
        <v>0</v>
      </c>
      <c r="AE206" s="62">
        <v>0</v>
      </c>
      <c r="AF206" t="s">
        <v>168</v>
      </c>
      <c r="AG206" t="s">
        <v>169</v>
      </c>
      <c r="AH206" s="62">
        <v>0</v>
      </c>
    </row>
    <row r="207" spans="1:34" x14ac:dyDescent="0.25">
      <c r="A207" s="3" t="str">
        <f t="shared" si="3"/>
        <v>ZoneSouth Orange County8/27/2021 (5:00pm-6:00pm)</v>
      </c>
      <c r="B207" t="s">
        <v>28</v>
      </c>
      <c r="C207" t="s">
        <v>45</v>
      </c>
      <c r="D207" t="s">
        <v>162</v>
      </c>
      <c r="E207" s="61">
        <v>14216</v>
      </c>
      <c r="F207" s="61">
        <v>15849</v>
      </c>
      <c r="G207" s="61">
        <v>58352.996112702087</v>
      </c>
      <c r="H207" s="62">
        <v>0</v>
      </c>
      <c r="I207" s="62">
        <v>0</v>
      </c>
      <c r="J207" s="62">
        <v>0</v>
      </c>
      <c r="K207" s="62">
        <v>0</v>
      </c>
      <c r="L207" s="62">
        <v>0</v>
      </c>
      <c r="M207" s="62">
        <v>0</v>
      </c>
      <c r="N207" s="62">
        <v>0</v>
      </c>
      <c r="O207" s="62">
        <v>0</v>
      </c>
      <c r="P207" s="62">
        <v>0</v>
      </c>
      <c r="Q207" s="62">
        <v>0</v>
      </c>
      <c r="R207" s="62">
        <v>0</v>
      </c>
      <c r="S207" s="62">
        <v>0</v>
      </c>
      <c r="T207" s="62">
        <v>0</v>
      </c>
      <c r="U207" s="62">
        <v>0</v>
      </c>
      <c r="V207" s="62">
        <v>0</v>
      </c>
      <c r="W207" s="62">
        <v>0</v>
      </c>
      <c r="X207" s="62">
        <v>0</v>
      </c>
      <c r="Y207" s="62">
        <v>1</v>
      </c>
      <c r="Z207" s="62">
        <v>0</v>
      </c>
      <c r="AA207" s="62">
        <v>0</v>
      </c>
      <c r="AB207" s="62">
        <v>0</v>
      </c>
      <c r="AC207" s="62">
        <v>0</v>
      </c>
      <c r="AD207" s="62">
        <v>0</v>
      </c>
      <c r="AE207" s="62">
        <v>0</v>
      </c>
      <c r="AF207" t="s">
        <v>165</v>
      </c>
      <c r="AG207" t="s">
        <v>166</v>
      </c>
      <c r="AH207" s="62">
        <v>0</v>
      </c>
    </row>
    <row r="208" spans="1:34" x14ac:dyDescent="0.25">
      <c r="A208" s="3" t="str">
        <f t="shared" si="3"/>
        <v>ZoneSouth Orange County9/9/2021 (3:58pm-5:00pm)</v>
      </c>
      <c r="B208" t="s">
        <v>28</v>
      </c>
      <c r="C208" t="s">
        <v>45</v>
      </c>
      <c r="D208" t="s">
        <v>163</v>
      </c>
      <c r="E208" s="61">
        <v>14247</v>
      </c>
      <c r="F208" s="61">
        <v>15883</v>
      </c>
      <c r="G208" s="61">
        <v>58478.736825996981</v>
      </c>
      <c r="H208" s="62">
        <v>0</v>
      </c>
      <c r="I208" s="62">
        <v>0</v>
      </c>
      <c r="J208" s="62">
        <v>0</v>
      </c>
      <c r="K208" s="62">
        <v>0</v>
      </c>
      <c r="L208" s="62">
        <v>0</v>
      </c>
      <c r="M208" s="62">
        <v>0</v>
      </c>
      <c r="N208" s="62">
        <v>0</v>
      </c>
      <c r="O208" s="62">
        <v>0</v>
      </c>
      <c r="P208" s="62">
        <v>0</v>
      </c>
      <c r="Q208" s="62">
        <v>0</v>
      </c>
      <c r="R208" s="62">
        <v>0</v>
      </c>
      <c r="S208" s="62">
        <v>0</v>
      </c>
      <c r="T208" s="62">
        <v>0</v>
      </c>
      <c r="U208" s="62">
        <v>0</v>
      </c>
      <c r="V208" s="62">
        <v>0</v>
      </c>
      <c r="W208" s="62">
        <v>2</v>
      </c>
      <c r="X208" s="62">
        <v>1</v>
      </c>
      <c r="Y208" s="62">
        <v>0</v>
      </c>
      <c r="Z208" s="62">
        <v>0</v>
      </c>
      <c r="AA208" s="62">
        <v>0</v>
      </c>
      <c r="AB208" s="62">
        <v>0</v>
      </c>
      <c r="AC208" s="62">
        <v>0</v>
      </c>
      <c r="AD208" s="62">
        <v>0</v>
      </c>
      <c r="AE208" s="62">
        <v>0</v>
      </c>
      <c r="AF208" t="s">
        <v>170</v>
      </c>
      <c r="AG208" t="s">
        <v>165</v>
      </c>
      <c r="AH208" s="62">
        <v>0</v>
      </c>
    </row>
    <row r="209" spans="1:34" x14ac:dyDescent="0.25">
      <c r="A209" s="3" t="str">
        <f t="shared" si="3"/>
        <v>ZoneSouth Orange CountyAverage Event Day (5:00pm-6:00pm)</v>
      </c>
      <c r="B209" t="s">
        <v>28</v>
      </c>
      <c r="C209" t="s">
        <v>45</v>
      </c>
      <c r="D209" t="s">
        <v>164</v>
      </c>
      <c r="E209" s="61">
        <v>14232.5</v>
      </c>
      <c r="F209" s="61">
        <v>15866</v>
      </c>
      <c r="G209" s="61">
        <v>58401.946496928722</v>
      </c>
      <c r="H209" s="62">
        <v>0</v>
      </c>
      <c r="I209" s="62">
        <v>0</v>
      </c>
      <c r="J209" s="62">
        <v>0</v>
      </c>
      <c r="K209" s="62">
        <v>0</v>
      </c>
      <c r="L209" s="62">
        <v>0</v>
      </c>
      <c r="M209" s="62">
        <v>0</v>
      </c>
      <c r="N209" s="62">
        <v>0</v>
      </c>
      <c r="O209" s="62">
        <v>0</v>
      </c>
      <c r="P209" s="62">
        <v>0</v>
      </c>
      <c r="Q209" s="62">
        <v>0</v>
      </c>
      <c r="R209" s="62">
        <v>0</v>
      </c>
      <c r="S209" s="62">
        <v>0</v>
      </c>
      <c r="T209" s="62">
        <v>0</v>
      </c>
      <c r="U209" s="62">
        <v>0</v>
      </c>
      <c r="V209" s="62">
        <v>0</v>
      </c>
      <c r="W209" s="62">
        <v>0</v>
      </c>
      <c r="X209" s="62">
        <v>0</v>
      </c>
      <c r="Y209" s="62">
        <v>1</v>
      </c>
      <c r="Z209" s="62">
        <v>0</v>
      </c>
      <c r="AA209" s="62">
        <v>0</v>
      </c>
      <c r="AB209" s="62">
        <v>0</v>
      </c>
      <c r="AC209" s="62">
        <v>0</v>
      </c>
      <c r="AD209" s="62">
        <v>0</v>
      </c>
      <c r="AE209" s="62">
        <v>0</v>
      </c>
      <c r="AF209" t="s">
        <v>165</v>
      </c>
      <c r="AG209" t="s">
        <v>166</v>
      </c>
      <c r="AH209" s="62">
        <v>0</v>
      </c>
    </row>
    <row r="210" spans="1:34" x14ac:dyDescent="0.25">
      <c r="A210" s="3" t="str">
        <f t="shared" si="3"/>
        <v>ZoneSouth of Lugo6/17/2021 (5:00pm-6:00pm)</v>
      </c>
      <c r="B210" t="s">
        <v>28</v>
      </c>
      <c r="C210" t="s">
        <v>46</v>
      </c>
      <c r="D210" t="s">
        <v>160</v>
      </c>
      <c r="E210" s="61">
        <v>64736</v>
      </c>
      <c r="F210" s="61">
        <v>73764</v>
      </c>
      <c r="G210" s="61">
        <v>274293.74983954302</v>
      </c>
      <c r="H210" s="62">
        <v>0</v>
      </c>
      <c r="I210" s="62">
        <v>0</v>
      </c>
      <c r="J210" s="62">
        <v>0</v>
      </c>
      <c r="K210" s="62">
        <v>0</v>
      </c>
      <c r="L210" s="62">
        <v>0</v>
      </c>
      <c r="M210" s="62">
        <v>0</v>
      </c>
      <c r="N210" s="62">
        <v>0</v>
      </c>
      <c r="O210" s="62">
        <v>0</v>
      </c>
      <c r="P210" s="62">
        <v>0</v>
      </c>
      <c r="Q210" s="62">
        <v>0</v>
      </c>
      <c r="R210" s="62">
        <v>0</v>
      </c>
      <c r="S210" s="62">
        <v>0</v>
      </c>
      <c r="T210" s="62">
        <v>0</v>
      </c>
      <c r="U210" s="62">
        <v>0</v>
      </c>
      <c r="V210" s="62">
        <v>0</v>
      </c>
      <c r="W210" s="62">
        <v>0</v>
      </c>
      <c r="X210" s="62">
        <v>0</v>
      </c>
      <c r="Y210" s="62">
        <v>1</v>
      </c>
      <c r="Z210" s="62">
        <v>0</v>
      </c>
      <c r="AA210" s="62">
        <v>0</v>
      </c>
      <c r="AB210" s="62">
        <v>0</v>
      </c>
      <c r="AC210" s="62">
        <v>0</v>
      </c>
      <c r="AD210" s="62">
        <v>0</v>
      </c>
      <c r="AE210" s="62">
        <v>0</v>
      </c>
      <c r="AF210" t="s">
        <v>165</v>
      </c>
      <c r="AG210" t="s">
        <v>166</v>
      </c>
      <c r="AH210" s="62">
        <v>0</v>
      </c>
    </row>
    <row r="211" spans="1:34" x14ac:dyDescent="0.25">
      <c r="A211" s="3" t="str">
        <f t="shared" si="3"/>
        <v>ZoneSouth of Lugo7/9/2021 (5:50pm-8:55pm)</v>
      </c>
      <c r="B211" t="s">
        <v>28</v>
      </c>
      <c r="C211" t="s">
        <v>46</v>
      </c>
      <c r="D211" t="s">
        <v>161</v>
      </c>
      <c r="E211" s="61">
        <v>64372</v>
      </c>
      <c r="F211" s="61">
        <v>73346</v>
      </c>
      <c r="G211" s="61">
        <v>272752.41874667857</v>
      </c>
      <c r="H211" s="62">
        <v>0</v>
      </c>
      <c r="I211" s="62">
        <v>0</v>
      </c>
      <c r="J211" s="62">
        <v>0</v>
      </c>
      <c r="K211" s="62">
        <v>0</v>
      </c>
      <c r="L211" s="62">
        <v>0</v>
      </c>
      <c r="M211" s="62">
        <v>0</v>
      </c>
      <c r="N211" s="62">
        <v>0</v>
      </c>
      <c r="O211" s="62">
        <v>0</v>
      </c>
      <c r="P211" s="62">
        <v>0</v>
      </c>
      <c r="Q211" s="62">
        <v>0</v>
      </c>
      <c r="R211" s="62">
        <v>0</v>
      </c>
      <c r="S211" s="62">
        <v>0</v>
      </c>
      <c r="T211" s="62">
        <v>0</v>
      </c>
      <c r="U211" s="62">
        <v>0</v>
      </c>
      <c r="V211" s="62">
        <v>0</v>
      </c>
      <c r="W211" s="62">
        <v>0</v>
      </c>
      <c r="X211" s="62">
        <v>0</v>
      </c>
      <c r="Y211" s="62">
        <v>2</v>
      </c>
      <c r="Z211" s="62">
        <v>1</v>
      </c>
      <c r="AA211" s="62">
        <v>1</v>
      </c>
      <c r="AB211" s="62">
        <v>2</v>
      </c>
      <c r="AC211" s="62">
        <v>0</v>
      </c>
      <c r="AD211" s="62">
        <v>0</v>
      </c>
      <c r="AE211" s="62">
        <v>0</v>
      </c>
      <c r="AF211" t="s">
        <v>168</v>
      </c>
      <c r="AG211" t="s">
        <v>169</v>
      </c>
      <c r="AH211" s="62">
        <v>0</v>
      </c>
    </row>
    <row r="212" spans="1:34" x14ac:dyDescent="0.25">
      <c r="A212" s="3" t="str">
        <f t="shared" si="3"/>
        <v>ZoneSouth of Lugo8/27/2021 (5:00pm-6:00pm)</v>
      </c>
      <c r="B212" t="s">
        <v>28</v>
      </c>
      <c r="C212" t="s">
        <v>46</v>
      </c>
      <c r="D212" t="s">
        <v>162</v>
      </c>
      <c r="E212" s="61">
        <v>64467</v>
      </c>
      <c r="F212" s="61">
        <v>73447</v>
      </c>
      <c r="G212" s="61">
        <v>273155.72460616619</v>
      </c>
      <c r="H212" s="62">
        <v>0</v>
      </c>
      <c r="I212" s="62">
        <v>0</v>
      </c>
      <c r="J212" s="62">
        <v>0</v>
      </c>
      <c r="K212" s="62">
        <v>0</v>
      </c>
      <c r="L212" s="62">
        <v>0</v>
      </c>
      <c r="M212" s="62">
        <v>0</v>
      </c>
      <c r="N212" s="62">
        <v>0</v>
      </c>
      <c r="O212" s="62">
        <v>0</v>
      </c>
      <c r="P212" s="62">
        <v>0</v>
      </c>
      <c r="Q212" s="62">
        <v>0</v>
      </c>
      <c r="R212" s="62">
        <v>0</v>
      </c>
      <c r="S212" s="62">
        <v>0</v>
      </c>
      <c r="T212" s="62">
        <v>0</v>
      </c>
      <c r="U212" s="62">
        <v>0</v>
      </c>
      <c r="V212" s="62">
        <v>0</v>
      </c>
      <c r="W212" s="62">
        <v>0</v>
      </c>
      <c r="X212" s="62">
        <v>0</v>
      </c>
      <c r="Y212" s="62">
        <v>1</v>
      </c>
      <c r="Z212" s="62">
        <v>0</v>
      </c>
      <c r="AA212" s="62">
        <v>0</v>
      </c>
      <c r="AB212" s="62">
        <v>0</v>
      </c>
      <c r="AC212" s="62">
        <v>0</v>
      </c>
      <c r="AD212" s="62">
        <v>0</v>
      </c>
      <c r="AE212" s="62">
        <v>0</v>
      </c>
      <c r="AF212" t="s">
        <v>165</v>
      </c>
      <c r="AG212" t="s">
        <v>166</v>
      </c>
      <c r="AH212" s="62">
        <v>0</v>
      </c>
    </row>
    <row r="213" spans="1:34" x14ac:dyDescent="0.25">
      <c r="A213" s="3" t="str">
        <f t="shared" si="3"/>
        <v>ZoneSouth of Lugo9/9/2021 (3:58pm-5:00pm)</v>
      </c>
      <c r="B213" t="s">
        <v>28</v>
      </c>
      <c r="C213" t="s">
        <v>46</v>
      </c>
      <c r="D213" t="s">
        <v>163</v>
      </c>
      <c r="E213" s="61">
        <v>64603</v>
      </c>
      <c r="F213" s="61">
        <v>73604</v>
      </c>
      <c r="G213" s="61">
        <v>273747.20797035121</v>
      </c>
      <c r="H213" s="62">
        <v>0</v>
      </c>
      <c r="I213" s="62">
        <v>0</v>
      </c>
      <c r="J213" s="62">
        <v>0</v>
      </c>
      <c r="K213" s="62">
        <v>0</v>
      </c>
      <c r="L213" s="62">
        <v>0</v>
      </c>
      <c r="M213" s="62">
        <v>0</v>
      </c>
      <c r="N213" s="62">
        <v>0</v>
      </c>
      <c r="O213" s="62">
        <v>0</v>
      </c>
      <c r="P213" s="62">
        <v>0</v>
      </c>
      <c r="Q213" s="62">
        <v>0</v>
      </c>
      <c r="R213" s="62">
        <v>0</v>
      </c>
      <c r="S213" s="62">
        <v>0</v>
      </c>
      <c r="T213" s="62">
        <v>0</v>
      </c>
      <c r="U213" s="62">
        <v>0</v>
      </c>
      <c r="V213" s="62">
        <v>0</v>
      </c>
      <c r="W213" s="62">
        <v>2</v>
      </c>
      <c r="X213" s="62">
        <v>1</v>
      </c>
      <c r="Y213" s="62">
        <v>0</v>
      </c>
      <c r="Z213" s="62">
        <v>0</v>
      </c>
      <c r="AA213" s="62">
        <v>0</v>
      </c>
      <c r="AB213" s="62">
        <v>0</v>
      </c>
      <c r="AC213" s="62">
        <v>0</v>
      </c>
      <c r="AD213" s="62">
        <v>0</v>
      </c>
      <c r="AE213" s="62">
        <v>0</v>
      </c>
      <c r="AF213" t="s">
        <v>170</v>
      </c>
      <c r="AG213" t="s">
        <v>165</v>
      </c>
      <c r="AH213" s="62">
        <v>0</v>
      </c>
    </row>
    <row r="214" spans="1:34" x14ac:dyDescent="0.25">
      <c r="A214" s="3" t="str">
        <f t="shared" si="3"/>
        <v>ZoneSouth of LugoAverage Event Day (5:00pm-6:00pm)</v>
      </c>
      <c r="B214" t="s">
        <v>28</v>
      </c>
      <c r="C214" t="s">
        <v>46</v>
      </c>
      <c r="D214" t="s">
        <v>164</v>
      </c>
      <c r="E214" s="61">
        <v>64544.5</v>
      </c>
      <c r="F214" s="61">
        <v>73540.25</v>
      </c>
      <c r="G214" s="61">
        <v>273487.27529068472</v>
      </c>
      <c r="H214" s="62">
        <v>0</v>
      </c>
      <c r="I214" s="62">
        <v>0</v>
      </c>
      <c r="J214" s="62">
        <v>0</v>
      </c>
      <c r="K214" s="62">
        <v>0</v>
      </c>
      <c r="L214" s="62">
        <v>0</v>
      </c>
      <c r="M214" s="62">
        <v>0</v>
      </c>
      <c r="N214" s="62">
        <v>0</v>
      </c>
      <c r="O214" s="62">
        <v>0</v>
      </c>
      <c r="P214" s="62">
        <v>0</v>
      </c>
      <c r="Q214" s="62">
        <v>0</v>
      </c>
      <c r="R214" s="62">
        <v>0</v>
      </c>
      <c r="S214" s="62">
        <v>0</v>
      </c>
      <c r="T214" s="62">
        <v>0</v>
      </c>
      <c r="U214" s="62">
        <v>0</v>
      </c>
      <c r="V214" s="62">
        <v>0</v>
      </c>
      <c r="W214" s="62">
        <v>0</v>
      </c>
      <c r="X214" s="62">
        <v>0</v>
      </c>
      <c r="Y214" s="62">
        <v>1</v>
      </c>
      <c r="Z214" s="62">
        <v>0</v>
      </c>
      <c r="AA214" s="62">
        <v>0</v>
      </c>
      <c r="AB214" s="62">
        <v>0</v>
      </c>
      <c r="AC214" s="62">
        <v>0</v>
      </c>
      <c r="AD214" s="62">
        <v>0</v>
      </c>
      <c r="AE214" s="62">
        <v>0</v>
      </c>
      <c r="AF214" t="s">
        <v>165</v>
      </c>
      <c r="AG214" t="s">
        <v>166</v>
      </c>
      <c r="AH214" s="62">
        <v>0</v>
      </c>
    </row>
    <row r="215" spans="1:34" x14ac:dyDescent="0.25">
      <c r="A215" s="3" t="str">
        <f t="shared" si="3"/>
        <v/>
      </c>
      <c r="E215" s="61"/>
      <c r="F215" s="61"/>
      <c r="G215" s="61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2"/>
      <c r="W215" s="62"/>
      <c r="X215" s="62"/>
      <c r="Y215" s="62"/>
      <c r="Z215" s="62"/>
      <c r="AA215" s="62"/>
      <c r="AB215" s="62"/>
      <c r="AC215" s="62"/>
      <c r="AD215" s="62"/>
      <c r="AE215" s="62"/>
    </row>
    <row r="216" spans="1:34" x14ac:dyDescent="0.25">
      <c r="A216" s="3" t="str">
        <f t="shared" si="3"/>
        <v/>
      </c>
      <c r="E216" s="61"/>
      <c r="F216" s="61"/>
      <c r="G216" s="61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2"/>
      <c r="W216" s="62"/>
      <c r="X216" s="62"/>
      <c r="Y216" s="62"/>
      <c r="Z216" s="62"/>
      <c r="AA216" s="62"/>
      <c r="AB216" s="62"/>
      <c r="AC216" s="62"/>
      <c r="AD216" s="62"/>
      <c r="AE216" s="62"/>
    </row>
    <row r="217" spans="1:34" x14ac:dyDescent="0.25">
      <c r="A217" s="3" t="str">
        <f t="shared" si="3"/>
        <v/>
      </c>
      <c r="E217" s="61"/>
      <c r="F217" s="61"/>
      <c r="G217" s="61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2"/>
      <c r="W217" s="62"/>
      <c r="X217" s="62"/>
      <c r="Y217" s="62"/>
      <c r="Z217" s="62"/>
      <c r="AA217" s="62"/>
      <c r="AB217" s="62"/>
      <c r="AC217" s="62"/>
      <c r="AD217" s="62"/>
      <c r="AE217" s="62"/>
    </row>
    <row r="218" spans="1:34" x14ac:dyDescent="0.25">
      <c r="A218" s="3" t="str">
        <f t="shared" si="3"/>
        <v/>
      </c>
      <c r="E218" s="61"/>
      <c r="F218" s="61"/>
      <c r="G218" s="61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2"/>
      <c r="W218" s="62"/>
      <c r="X218" s="62"/>
      <c r="Y218" s="62"/>
      <c r="Z218" s="62"/>
      <c r="AA218" s="62"/>
      <c r="AB218" s="62"/>
      <c r="AC218" s="62"/>
      <c r="AD218" s="62"/>
      <c r="AE218" s="62"/>
    </row>
    <row r="219" spans="1:34" x14ac:dyDescent="0.25">
      <c r="A219" s="3" t="str">
        <f t="shared" si="3"/>
        <v/>
      </c>
      <c r="E219" s="61"/>
      <c r="F219" s="61"/>
      <c r="G219" s="61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2"/>
      <c r="W219" s="62"/>
      <c r="X219" s="62"/>
      <c r="Y219" s="62"/>
      <c r="Z219" s="62"/>
      <c r="AA219" s="62"/>
      <c r="AB219" s="62"/>
      <c r="AC219" s="62"/>
      <c r="AD219" s="62"/>
      <c r="AE219" s="62"/>
    </row>
    <row r="220" spans="1:34" x14ac:dyDescent="0.25">
      <c r="A220" s="3" t="str">
        <f t="shared" si="3"/>
        <v/>
      </c>
      <c r="E220" s="61"/>
      <c r="F220" s="61"/>
      <c r="G220" s="61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2"/>
      <c r="W220" s="62"/>
      <c r="X220" s="62"/>
      <c r="Y220" s="62"/>
      <c r="Z220" s="62"/>
      <c r="AA220" s="62"/>
      <c r="AB220" s="62"/>
      <c r="AC220" s="62"/>
      <c r="AD220" s="62"/>
      <c r="AE220" s="62"/>
    </row>
    <row r="221" spans="1:34" x14ac:dyDescent="0.25">
      <c r="A221" s="3" t="str">
        <f t="shared" si="3"/>
        <v/>
      </c>
      <c r="E221" s="61"/>
      <c r="F221" s="61"/>
      <c r="G221" s="61"/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2"/>
      <c r="W221" s="62"/>
      <c r="X221" s="62"/>
      <c r="Y221" s="62"/>
      <c r="Z221" s="62"/>
      <c r="AA221" s="62"/>
      <c r="AB221" s="62"/>
      <c r="AC221" s="62"/>
      <c r="AD221" s="62"/>
      <c r="AE221" s="62"/>
    </row>
    <row r="222" spans="1:34" x14ac:dyDescent="0.25">
      <c r="A222" s="3" t="str">
        <f t="shared" si="3"/>
        <v/>
      </c>
      <c r="E222" s="61"/>
      <c r="F222" s="61"/>
      <c r="G222" s="61"/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2"/>
      <c r="W222" s="62"/>
      <c r="X222" s="62"/>
      <c r="Y222" s="62"/>
      <c r="Z222" s="62"/>
      <c r="AA222" s="62"/>
      <c r="AB222" s="62"/>
      <c r="AC222" s="62"/>
      <c r="AD222" s="62"/>
      <c r="AE222" s="62"/>
    </row>
    <row r="223" spans="1:34" x14ac:dyDescent="0.25">
      <c r="A223" s="3" t="str">
        <f t="shared" si="3"/>
        <v/>
      </c>
      <c r="E223" s="61"/>
      <c r="F223" s="61"/>
      <c r="G223" s="61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62"/>
      <c r="AA223" s="62"/>
      <c r="AB223" s="62"/>
      <c r="AC223" s="62"/>
      <c r="AD223" s="62"/>
      <c r="AE223" s="62"/>
    </row>
    <row r="224" spans="1:34" x14ac:dyDescent="0.25">
      <c r="A224" s="3" t="str">
        <f t="shared" si="3"/>
        <v/>
      </c>
      <c r="E224" s="61"/>
      <c r="F224" s="61"/>
      <c r="G224" s="61"/>
      <c r="H224" s="62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2"/>
      <c r="W224" s="62"/>
      <c r="X224" s="62"/>
      <c r="Y224" s="62"/>
      <c r="Z224" s="62"/>
      <c r="AA224" s="62"/>
      <c r="AB224" s="62"/>
      <c r="AC224" s="62"/>
      <c r="AD224" s="62"/>
      <c r="AE224" s="62"/>
    </row>
    <row r="225" spans="1:31" x14ac:dyDescent="0.25">
      <c r="A225" s="3" t="str">
        <f t="shared" si="3"/>
        <v/>
      </c>
      <c r="E225" s="61"/>
      <c r="F225" s="61"/>
      <c r="G225" s="61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2"/>
      <c r="W225" s="62"/>
      <c r="X225" s="62"/>
      <c r="Y225" s="62"/>
      <c r="Z225" s="62"/>
      <c r="AA225" s="62"/>
      <c r="AB225" s="62"/>
      <c r="AC225" s="62"/>
      <c r="AD225" s="62"/>
      <c r="AE225" s="62"/>
    </row>
    <row r="226" spans="1:31" x14ac:dyDescent="0.25">
      <c r="A226" s="3" t="str">
        <f t="shared" si="3"/>
        <v/>
      </c>
      <c r="E226" s="61"/>
      <c r="F226" s="61"/>
      <c r="G226" s="61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2"/>
      <c r="W226" s="62"/>
      <c r="X226" s="62"/>
      <c r="Y226" s="62"/>
      <c r="Z226" s="62"/>
      <c r="AA226" s="62"/>
      <c r="AB226" s="62"/>
      <c r="AC226" s="62"/>
      <c r="AD226" s="62"/>
      <c r="AE226" s="62"/>
    </row>
    <row r="227" spans="1:31" x14ac:dyDescent="0.25">
      <c r="A227" s="3" t="str">
        <f t="shared" si="3"/>
        <v/>
      </c>
      <c r="E227" s="61"/>
      <c r="F227" s="61"/>
      <c r="G227" s="61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2"/>
      <c r="W227" s="62"/>
      <c r="X227" s="62"/>
      <c r="Y227" s="62"/>
      <c r="Z227" s="62"/>
      <c r="AA227" s="62"/>
      <c r="AB227" s="62"/>
      <c r="AC227" s="62"/>
      <c r="AD227" s="62"/>
      <c r="AE227" s="62"/>
    </row>
    <row r="228" spans="1:31" x14ac:dyDescent="0.25">
      <c r="A228" s="3" t="str">
        <f t="shared" si="3"/>
        <v/>
      </c>
      <c r="E228" s="61"/>
      <c r="F228" s="61"/>
      <c r="G228" s="61"/>
      <c r="H228" s="62"/>
      <c r="I228" s="62"/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62"/>
      <c r="W228" s="62"/>
      <c r="X228" s="62"/>
      <c r="Y228" s="62"/>
      <c r="Z228" s="62"/>
      <c r="AA228" s="62"/>
      <c r="AB228" s="62"/>
      <c r="AC228" s="62"/>
      <c r="AD228" s="62"/>
      <c r="AE228" s="62"/>
    </row>
    <row r="229" spans="1:31" x14ac:dyDescent="0.25">
      <c r="A229" s="3" t="str">
        <f t="shared" si="3"/>
        <v/>
      </c>
      <c r="E229" s="61"/>
      <c r="F229" s="61"/>
      <c r="G229" s="61"/>
      <c r="H229" s="62"/>
      <c r="I229" s="62"/>
      <c r="J229" s="62"/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  <c r="V229" s="62"/>
      <c r="W229" s="62"/>
      <c r="X229" s="62"/>
      <c r="Y229" s="62"/>
      <c r="Z229" s="62"/>
      <c r="AA229" s="62"/>
      <c r="AB229" s="62"/>
      <c r="AC229" s="62"/>
      <c r="AD229" s="62"/>
      <c r="AE229" s="62"/>
    </row>
    <row r="230" spans="1:31" x14ac:dyDescent="0.25">
      <c r="A230" s="3" t="str">
        <f t="shared" si="3"/>
        <v/>
      </c>
      <c r="E230" s="61"/>
      <c r="F230" s="61"/>
      <c r="G230" s="61"/>
      <c r="H230" s="62"/>
      <c r="I230" s="62"/>
      <c r="J230" s="62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62"/>
      <c r="W230" s="62"/>
      <c r="X230" s="62"/>
      <c r="Y230" s="62"/>
      <c r="Z230" s="62"/>
      <c r="AA230" s="62"/>
      <c r="AB230" s="62"/>
      <c r="AC230" s="62"/>
      <c r="AD230" s="62"/>
      <c r="AE230" s="62"/>
    </row>
    <row r="231" spans="1:31" x14ac:dyDescent="0.25">
      <c r="A231" s="3" t="str">
        <f t="shared" si="3"/>
        <v/>
      </c>
      <c r="E231" s="61"/>
      <c r="F231" s="61"/>
      <c r="G231" s="61"/>
      <c r="H231" s="62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2"/>
      <c r="W231" s="62"/>
      <c r="X231" s="62"/>
      <c r="Y231" s="62"/>
      <c r="Z231" s="62"/>
      <c r="AA231" s="62"/>
      <c r="AB231" s="62"/>
      <c r="AC231" s="62"/>
      <c r="AD231" s="62"/>
      <c r="AE231" s="62"/>
    </row>
    <row r="232" spans="1:31" x14ac:dyDescent="0.25">
      <c r="A232" s="3" t="str">
        <f t="shared" si="3"/>
        <v/>
      </c>
      <c r="E232" s="61"/>
      <c r="F232" s="61"/>
      <c r="G232" s="61"/>
      <c r="H232" s="62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2"/>
      <c r="W232" s="62"/>
      <c r="X232" s="62"/>
      <c r="Y232" s="62"/>
      <c r="Z232" s="62"/>
      <c r="AA232" s="62"/>
      <c r="AB232" s="62"/>
      <c r="AC232" s="62"/>
      <c r="AD232" s="62"/>
      <c r="AE232" s="62"/>
    </row>
    <row r="233" spans="1:31" x14ac:dyDescent="0.25">
      <c r="A233" s="3" t="str">
        <f t="shared" si="3"/>
        <v/>
      </c>
      <c r="E233" s="61"/>
      <c r="F233" s="61"/>
      <c r="G233" s="61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2"/>
      <c r="W233" s="62"/>
      <c r="X233" s="62"/>
      <c r="Y233" s="62"/>
      <c r="Z233" s="62"/>
      <c r="AA233" s="62"/>
      <c r="AB233" s="62"/>
      <c r="AC233" s="62"/>
      <c r="AD233" s="62"/>
      <c r="AE233" s="62"/>
    </row>
    <row r="234" spans="1:31" x14ac:dyDescent="0.25">
      <c r="A234" s="3" t="str">
        <f t="shared" si="3"/>
        <v/>
      </c>
      <c r="E234" s="61"/>
      <c r="F234" s="61"/>
      <c r="G234" s="61"/>
      <c r="H234" s="62"/>
      <c r="I234" s="62"/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2"/>
      <c r="W234" s="62"/>
      <c r="X234" s="62"/>
      <c r="Y234" s="62"/>
      <c r="Z234" s="62"/>
      <c r="AA234" s="62"/>
      <c r="AB234" s="62"/>
      <c r="AC234" s="62"/>
      <c r="AD234" s="62"/>
      <c r="AE234" s="62"/>
    </row>
    <row r="235" spans="1:31" x14ac:dyDescent="0.25">
      <c r="A235" s="3" t="str">
        <f t="shared" si="3"/>
        <v/>
      </c>
      <c r="E235" s="61"/>
      <c r="F235" s="61"/>
      <c r="G235" s="61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2"/>
      <c r="W235" s="62"/>
      <c r="X235" s="62"/>
      <c r="Y235" s="62"/>
      <c r="Z235" s="62"/>
      <c r="AA235" s="62"/>
      <c r="AB235" s="62"/>
      <c r="AC235" s="62"/>
      <c r="AD235" s="62"/>
      <c r="AE235" s="62"/>
    </row>
    <row r="236" spans="1:31" x14ac:dyDescent="0.25">
      <c r="A236" s="3" t="str">
        <f t="shared" si="3"/>
        <v/>
      </c>
      <c r="E236" s="61"/>
      <c r="F236" s="61"/>
      <c r="G236" s="61"/>
      <c r="H236" s="62"/>
      <c r="I236" s="62"/>
      <c r="J236" s="62"/>
      <c r="K236" s="62"/>
      <c r="L236" s="62"/>
      <c r="M236" s="62"/>
      <c r="N236" s="62"/>
      <c r="O236" s="62"/>
      <c r="P236" s="62"/>
      <c r="Q236" s="62"/>
      <c r="R236" s="62"/>
      <c r="S236" s="62"/>
      <c r="T236" s="62"/>
      <c r="U236" s="62"/>
      <c r="V236" s="62"/>
      <c r="W236" s="62"/>
      <c r="X236" s="62"/>
      <c r="Y236" s="62"/>
      <c r="Z236" s="62"/>
      <c r="AA236" s="62"/>
      <c r="AB236" s="62"/>
      <c r="AC236" s="62"/>
      <c r="AD236" s="62"/>
      <c r="AE236" s="62"/>
    </row>
    <row r="237" spans="1:31" x14ac:dyDescent="0.25">
      <c r="A237" s="3" t="str">
        <f t="shared" si="3"/>
        <v/>
      </c>
      <c r="E237" s="61"/>
      <c r="F237" s="61"/>
      <c r="G237" s="61"/>
      <c r="H237" s="62"/>
      <c r="I237" s="62"/>
      <c r="J237" s="62"/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62"/>
      <c r="W237" s="62"/>
      <c r="X237" s="62"/>
      <c r="Y237" s="62"/>
      <c r="Z237" s="62"/>
      <c r="AA237" s="62"/>
      <c r="AB237" s="62"/>
      <c r="AC237" s="62"/>
      <c r="AD237" s="62"/>
      <c r="AE237" s="62"/>
    </row>
    <row r="238" spans="1:31" x14ac:dyDescent="0.25">
      <c r="A238" s="3" t="str">
        <f t="shared" si="3"/>
        <v/>
      </c>
      <c r="E238" s="61"/>
      <c r="F238" s="61"/>
      <c r="G238" s="61"/>
      <c r="H238" s="62"/>
      <c r="I238" s="62"/>
      <c r="J238" s="62"/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62"/>
      <c r="V238" s="62"/>
      <c r="W238" s="62"/>
      <c r="X238" s="62"/>
      <c r="Y238" s="62"/>
      <c r="Z238" s="62"/>
      <c r="AA238" s="62"/>
      <c r="AB238" s="62"/>
      <c r="AC238" s="62"/>
      <c r="AD238" s="62"/>
      <c r="AE238" s="62"/>
    </row>
    <row r="239" spans="1:31" x14ac:dyDescent="0.25">
      <c r="A239" s="3" t="str">
        <f t="shared" si="3"/>
        <v/>
      </c>
      <c r="E239" s="61"/>
      <c r="F239" s="61"/>
      <c r="G239" s="61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2"/>
      <c r="W239" s="62"/>
      <c r="X239" s="62"/>
      <c r="Y239" s="62"/>
      <c r="Z239" s="62"/>
      <c r="AA239" s="62"/>
      <c r="AB239" s="62"/>
      <c r="AC239" s="62"/>
      <c r="AD239" s="62"/>
      <c r="AE239" s="62"/>
    </row>
    <row r="240" spans="1:31" x14ac:dyDescent="0.25">
      <c r="A240" s="3" t="str">
        <f t="shared" si="3"/>
        <v/>
      </c>
      <c r="E240" s="61"/>
      <c r="F240" s="61"/>
      <c r="G240" s="61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  <c r="Z240" s="62"/>
      <c r="AA240" s="62"/>
      <c r="AB240" s="62"/>
      <c r="AC240" s="62"/>
      <c r="AD240" s="62"/>
      <c r="AE240" s="62"/>
    </row>
    <row r="241" spans="1:31" x14ac:dyDescent="0.25">
      <c r="A241" s="3" t="str">
        <f t="shared" si="3"/>
        <v/>
      </c>
      <c r="E241" s="61"/>
      <c r="F241" s="61"/>
      <c r="G241" s="61"/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2"/>
      <c r="W241" s="62"/>
      <c r="X241" s="62"/>
      <c r="Y241" s="62"/>
      <c r="Z241" s="62"/>
      <c r="AA241" s="62"/>
      <c r="AB241" s="62"/>
      <c r="AC241" s="62"/>
      <c r="AD241" s="62"/>
      <c r="AE241" s="62"/>
    </row>
    <row r="242" spans="1:31" x14ac:dyDescent="0.25">
      <c r="A242" s="3" t="str">
        <f t="shared" si="3"/>
        <v/>
      </c>
      <c r="E242" s="61"/>
      <c r="F242" s="61"/>
      <c r="G242" s="61"/>
      <c r="H242" s="62"/>
      <c r="I242" s="62"/>
      <c r="J242" s="62"/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  <c r="V242" s="62"/>
      <c r="W242" s="62"/>
      <c r="X242" s="62"/>
      <c r="Y242" s="62"/>
      <c r="Z242" s="62"/>
      <c r="AA242" s="62"/>
      <c r="AB242" s="62"/>
      <c r="AC242" s="62"/>
      <c r="AD242" s="62"/>
      <c r="AE242" s="62"/>
    </row>
    <row r="243" spans="1:31" x14ac:dyDescent="0.25">
      <c r="A243" s="3" t="str">
        <f t="shared" si="3"/>
        <v/>
      </c>
      <c r="E243" s="61"/>
      <c r="F243" s="61"/>
      <c r="G243" s="61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V243" s="62"/>
      <c r="W243" s="62"/>
      <c r="X243" s="62"/>
      <c r="Y243" s="62"/>
      <c r="Z243" s="62"/>
      <c r="AA243" s="62"/>
      <c r="AB243" s="62"/>
      <c r="AC243" s="62"/>
      <c r="AD243" s="62"/>
      <c r="AE243" s="62"/>
    </row>
    <row r="244" spans="1:31" x14ac:dyDescent="0.25">
      <c r="A244" s="3" t="str">
        <f t="shared" si="3"/>
        <v/>
      </c>
      <c r="E244" s="61"/>
      <c r="F244" s="61"/>
      <c r="G244" s="61"/>
      <c r="H244" s="62"/>
      <c r="I244" s="62"/>
      <c r="J244" s="62"/>
      <c r="K244" s="62"/>
      <c r="L244" s="62"/>
      <c r="M244" s="62"/>
      <c r="N244" s="62"/>
      <c r="O244" s="62"/>
      <c r="P244" s="62"/>
      <c r="Q244" s="62"/>
      <c r="R244" s="62"/>
      <c r="S244" s="62"/>
      <c r="T244" s="62"/>
      <c r="U244" s="62"/>
      <c r="V244" s="62"/>
      <c r="W244" s="62"/>
      <c r="X244" s="62"/>
      <c r="Y244" s="62"/>
      <c r="Z244" s="62"/>
      <c r="AA244" s="62"/>
      <c r="AB244" s="62"/>
      <c r="AC244" s="62"/>
      <c r="AD244" s="62"/>
      <c r="AE244" s="62"/>
    </row>
    <row r="245" spans="1:31" x14ac:dyDescent="0.25">
      <c r="A245" s="3" t="str">
        <f t="shared" si="3"/>
        <v/>
      </c>
      <c r="E245" s="61"/>
      <c r="F245" s="61"/>
      <c r="G245" s="61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2"/>
      <c r="W245" s="62"/>
      <c r="X245" s="62"/>
      <c r="Y245" s="62"/>
      <c r="Z245" s="62"/>
      <c r="AA245" s="62"/>
      <c r="AB245" s="62"/>
      <c r="AC245" s="62"/>
      <c r="AD245" s="62"/>
      <c r="AE245" s="62"/>
    </row>
    <row r="246" spans="1:31" x14ac:dyDescent="0.25">
      <c r="A246" s="3" t="str">
        <f t="shared" si="3"/>
        <v/>
      </c>
      <c r="E246" s="61"/>
      <c r="F246" s="61"/>
      <c r="G246" s="61"/>
      <c r="H246" s="62"/>
      <c r="I246" s="62"/>
      <c r="J246" s="62"/>
      <c r="K246" s="62"/>
      <c r="L246" s="62"/>
      <c r="M246" s="62"/>
      <c r="N246" s="62"/>
      <c r="O246" s="62"/>
      <c r="P246" s="62"/>
      <c r="Q246" s="62"/>
      <c r="R246" s="62"/>
      <c r="S246" s="62"/>
      <c r="T246" s="62"/>
      <c r="U246" s="62"/>
      <c r="V246" s="62"/>
      <c r="W246" s="62"/>
      <c r="X246" s="62"/>
      <c r="Y246" s="62"/>
      <c r="Z246" s="62"/>
      <c r="AA246" s="62"/>
      <c r="AB246" s="62"/>
      <c r="AC246" s="62"/>
      <c r="AD246" s="62"/>
      <c r="AE246" s="62"/>
    </row>
    <row r="247" spans="1:31" x14ac:dyDescent="0.25">
      <c r="A247" s="3" t="str">
        <f t="shared" si="3"/>
        <v/>
      </c>
      <c r="E247" s="61"/>
      <c r="F247" s="61"/>
      <c r="G247" s="61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2"/>
      <c r="W247" s="62"/>
      <c r="X247" s="62"/>
      <c r="Y247" s="62"/>
      <c r="Z247" s="62"/>
      <c r="AA247" s="62"/>
      <c r="AB247" s="62"/>
      <c r="AC247" s="62"/>
      <c r="AD247" s="62"/>
      <c r="AE247" s="62"/>
    </row>
    <row r="248" spans="1:31" x14ac:dyDescent="0.25">
      <c r="A248" s="3" t="str">
        <f t="shared" si="3"/>
        <v/>
      </c>
      <c r="E248" s="61"/>
      <c r="F248" s="61"/>
      <c r="G248" s="61"/>
      <c r="H248" s="62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  <c r="AD248" s="62"/>
      <c r="AE248" s="62"/>
    </row>
    <row r="249" spans="1:31" x14ac:dyDescent="0.25">
      <c r="A249" s="3" t="str">
        <f t="shared" si="3"/>
        <v/>
      </c>
      <c r="E249" s="61"/>
      <c r="F249" s="61"/>
      <c r="G249" s="61"/>
      <c r="H249" s="62"/>
      <c r="I249" s="62"/>
      <c r="J249" s="62"/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62"/>
      <c r="W249" s="62"/>
      <c r="X249" s="62"/>
      <c r="Y249" s="62"/>
      <c r="Z249" s="62"/>
      <c r="AA249" s="62"/>
      <c r="AB249" s="62"/>
      <c r="AC249" s="62"/>
      <c r="AD249" s="62"/>
      <c r="AE249" s="62"/>
    </row>
    <row r="250" spans="1:31" x14ac:dyDescent="0.25">
      <c r="A250" s="3" t="str">
        <f t="shared" si="3"/>
        <v/>
      </c>
      <c r="E250" s="61"/>
      <c r="F250" s="61"/>
      <c r="G250" s="61"/>
      <c r="H250" s="62"/>
      <c r="I250" s="62"/>
      <c r="J250" s="62"/>
      <c r="K250" s="62"/>
      <c r="L250" s="62"/>
      <c r="M250" s="62"/>
      <c r="N250" s="62"/>
      <c r="O250" s="62"/>
      <c r="P250" s="62"/>
      <c r="Q250" s="62"/>
      <c r="R250" s="62"/>
      <c r="S250" s="62"/>
      <c r="T250" s="62"/>
      <c r="U250" s="62"/>
      <c r="V250" s="62"/>
      <c r="W250" s="62"/>
      <c r="X250" s="62"/>
      <c r="Y250" s="62"/>
      <c r="Z250" s="62"/>
      <c r="AA250" s="62"/>
      <c r="AB250" s="62"/>
      <c r="AC250" s="62"/>
      <c r="AD250" s="62"/>
      <c r="AE250" s="62"/>
    </row>
    <row r="251" spans="1:31" x14ac:dyDescent="0.25">
      <c r="A251" s="3" t="str">
        <f t="shared" si="3"/>
        <v/>
      </c>
      <c r="E251" s="61"/>
      <c r="F251" s="61"/>
      <c r="G251" s="61"/>
      <c r="H251" s="62"/>
      <c r="I251" s="62"/>
      <c r="J251" s="62"/>
      <c r="K251" s="62"/>
      <c r="L251" s="62"/>
      <c r="M251" s="62"/>
      <c r="N251" s="62"/>
      <c r="O251" s="62"/>
      <c r="P251" s="62"/>
      <c r="Q251" s="62"/>
      <c r="R251" s="62"/>
      <c r="S251" s="62"/>
      <c r="T251" s="62"/>
      <c r="U251" s="62"/>
      <c r="V251" s="62"/>
      <c r="W251" s="62"/>
      <c r="X251" s="62"/>
      <c r="Y251" s="62"/>
      <c r="Z251" s="62"/>
      <c r="AA251" s="62"/>
      <c r="AB251" s="62"/>
      <c r="AC251" s="62"/>
      <c r="AD251" s="62"/>
      <c r="AE251" s="62"/>
    </row>
    <row r="252" spans="1:31" x14ac:dyDescent="0.25">
      <c r="A252" s="3" t="str">
        <f t="shared" si="3"/>
        <v/>
      </c>
      <c r="E252" s="61"/>
      <c r="F252" s="61"/>
      <c r="G252" s="61"/>
      <c r="H252" s="62"/>
      <c r="I252" s="62"/>
      <c r="J252" s="62"/>
      <c r="K252" s="62"/>
      <c r="L252" s="62"/>
      <c r="M252" s="62"/>
      <c r="N252" s="62"/>
      <c r="O252" s="62"/>
      <c r="P252" s="62"/>
      <c r="Q252" s="62"/>
      <c r="R252" s="62"/>
      <c r="S252" s="62"/>
      <c r="T252" s="62"/>
      <c r="U252" s="62"/>
      <c r="V252" s="62"/>
      <c r="W252" s="62"/>
      <c r="X252" s="62"/>
      <c r="Y252" s="62"/>
      <c r="Z252" s="62"/>
      <c r="AA252" s="62"/>
      <c r="AB252" s="62"/>
      <c r="AC252" s="62"/>
      <c r="AD252" s="62"/>
      <c r="AE252" s="62"/>
    </row>
    <row r="253" spans="1:31" x14ac:dyDescent="0.25">
      <c r="A253" s="3" t="str">
        <f t="shared" si="3"/>
        <v/>
      </c>
      <c r="E253" s="61"/>
      <c r="F253" s="61"/>
      <c r="G253" s="61"/>
      <c r="H253" s="62"/>
      <c r="I253" s="62"/>
      <c r="J253" s="62"/>
      <c r="K253" s="62"/>
      <c r="L253" s="62"/>
      <c r="M253" s="62"/>
      <c r="N253" s="62"/>
      <c r="O253" s="62"/>
      <c r="P253" s="62"/>
      <c r="Q253" s="62"/>
      <c r="R253" s="62"/>
      <c r="S253" s="62"/>
      <c r="T253" s="62"/>
      <c r="U253" s="62"/>
      <c r="V253" s="62"/>
      <c r="W253" s="62"/>
      <c r="X253" s="62"/>
      <c r="Y253" s="62"/>
      <c r="Z253" s="62"/>
      <c r="AA253" s="62"/>
      <c r="AB253" s="62"/>
      <c r="AC253" s="62"/>
      <c r="AD253" s="62"/>
      <c r="AE253" s="62"/>
    </row>
    <row r="254" spans="1:31" x14ac:dyDescent="0.25">
      <c r="A254" s="3" t="str">
        <f t="shared" si="3"/>
        <v/>
      </c>
      <c r="E254" s="61"/>
      <c r="F254" s="61"/>
      <c r="G254" s="61"/>
      <c r="H254" s="62"/>
      <c r="I254" s="62"/>
      <c r="J254" s="62"/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62"/>
      <c r="W254" s="62"/>
      <c r="X254" s="62"/>
      <c r="Y254" s="62"/>
      <c r="Z254" s="62"/>
      <c r="AA254" s="62"/>
      <c r="AB254" s="62"/>
      <c r="AC254" s="62"/>
      <c r="AD254" s="62"/>
      <c r="AE254" s="62"/>
    </row>
    <row r="255" spans="1:31" x14ac:dyDescent="0.25">
      <c r="A255" s="3" t="str">
        <f t="shared" si="3"/>
        <v/>
      </c>
      <c r="E255" s="61"/>
      <c r="F255" s="61"/>
      <c r="G255" s="61"/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2"/>
      <c r="V255" s="62"/>
      <c r="W255" s="62"/>
      <c r="X255" s="62"/>
      <c r="Y255" s="62"/>
      <c r="Z255" s="62"/>
      <c r="AA255" s="62"/>
      <c r="AB255" s="62"/>
      <c r="AC255" s="62"/>
      <c r="AD255" s="62"/>
      <c r="AE255" s="62"/>
    </row>
    <row r="256" spans="1:31" x14ac:dyDescent="0.25">
      <c r="A256" s="3" t="str">
        <f t="shared" si="3"/>
        <v/>
      </c>
      <c r="E256" s="61"/>
      <c r="F256" s="61"/>
      <c r="G256" s="61"/>
      <c r="H256" s="62"/>
      <c r="I256" s="62"/>
      <c r="J256" s="62"/>
      <c r="K256" s="62"/>
      <c r="L256" s="62"/>
      <c r="M256" s="62"/>
      <c r="N256" s="62"/>
      <c r="O256" s="62"/>
      <c r="P256" s="62"/>
      <c r="Q256" s="62"/>
      <c r="R256" s="62"/>
      <c r="S256" s="62"/>
      <c r="T256" s="62"/>
      <c r="U256" s="62"/>
      <c r="V256" s="62"/>
      <c r="W256" s="62"/>
      <c r="X256" s="62"/>
      <c r="Y256" s="62"/>
      <c r="Z256" s="62"/>
      <c r="AA256" s="62"/>
      <c r="AB256" s="62"/>
      <c r="AC256" s="62"/>
      <c r="AD256" s="62"/>
      <c r="AE256" s="62"/>
    </row>
    <row r="257" spans="1:31" x14ac:dyDescent="0.25">
      <c r="A257" s="3" t="str">
        <f t="shared" si="3"/>
        <v/>
      </c>
      <c r="E257" s="61"/>
      <c r="F257" s="61"/>
      <c r="G257" s="61"/>
      <c r="H257" s="62"/>
      <c r="I257" s="62"/>
      <c r="J257" s="62"/>
      <c r="K257" s="62"/>
      <c r="L257" s="62"/>
      <c r="M257" s="62"/>
      <c r="N257" s="62"/>
      <c r="O257" s="62"/>
      <c r="P257" s="62"/>
      <c r="Q257" s="62"/>
      <c r="R257" s="62"/>
      <c r="S257" s="62"/>
      <c r="T257" s="62"/>
      <c r="U257" s="62"/>
      <c r="V257" s="62"/>
      <c r="W257" s="62"/>
      <c r="X257" s="62"/>
      <c r="Y257" s="62"/>
      <c r="Z257" s="62"/>
      <c r="AA257" s="62"/>
      <c r="AB257" s="62"/>
      <c r="AC257" s="62"/>
      <c r="AD257" s="62"/>
      <c r="AE257" s="62"/>
    </row>
    <row r="258" spans="1:31" x14ac:dyDescent="0.25">
      <c r="A258" s="3" t="str">
        <f t="shared" ref="A258:A321" si="4">B258&amp;C258&amp;D258</f>
        <v/>
      </c>
      <c r="E258" s="61"/>
      <c r="F258" s="61"/>
      <c r="G258" s="61"/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2"/>
      <c r="V258" s="62"/>
      <c r="W258" s="62"/>
      <c r="X258" s="62"/>
      <c r="Y258" s="62"/>
      <c r="Z258" s="62"/>
      <c r="AA258" s="62"/>
      <c r="AB258" s="62"/>
      <c r="AC258" s="62"/>
      <c r="AD258" s="62"/>
      <c r="AE258" s="62"/>
    </row>
    <row r="259" spans="1:31" x14ac:dyDescent="0.25">
      <c r="A259" s="3" t="str">
        <f t="shared" si="4"/>
        <v/>
      </c>
      <c r="E259" s="61"/>
      <c r="F259" s="61"/>
      <c r="G259" s="61"/>
      <c r="H259" s="62"/>
      <c r="I259" s="62"/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  <c r="V259" s="62"/>
      <c r="W259" s="62"/>
      <c r="X259" s="62"/>
      <c r="Y259" s="62"/>
      <c r="Z259" s="62"/>
      <c r="AA259" s="62"/>
      <c r="AB259" s="62"/>
      <c r="AC259" s="62"/>
      <c r="AD259" s="62"/>
      <c r="AE259" s="62"/>
    </row>
    <row r="260" spans="1:31" x14ac:dyDescent="0.25">
      <c r="A260" s="3" t="str">
        <f t="shared" si="4"/>
        <v/>
      </c>
      <c r="E260" s="61"/>
      <c r="F260" s="61"/>
      <c r="G260" s="61"/>
      <c r="H260" s="62"/>
      <c r="I260" s="62"/>
      <c r="J260" s="62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  <c r="V260" s="62"/>
      <c r="W260" s="62"/>
      <c r="X260" s="62"/>
      <c r="Y260" s="62"/>
      <c r="Z260" s="62"/>
      <c r="AA260" s="62"/>
      <c r="AB260" s="62"/>
      <c r="AC260" s="62"/>
      <c r="AD260" s="62"/>
      <c r="AE260" s="62"/>
    </row>
    <row r="261" spans="1:31" x14ac:dyDescent="0.25">
      <c r="A261" s="3" t="str">
        <f t="shared" si="4"/>
        <v/>
      </c>
      <c r="E261" s="61"/>
      <c r="F261" s="61"/>
      <c r="G261" s="61"/>
      <c r="H261" s="62"/>
      <c r="I261" s="62"/>
      <c r="J261" s="62"/>
      <c r="K261" s="62"/>
      <c r="L261" s="62"/>
      <c r="M261" s="62"/>
      <c r="N261" s="62"/>
      <c r="O261" s="62"/>
      <c r="P261" s="62"/>
      <c r="Q261" s="62"/>
      <c r="R261" s="62"/>
      <c r="S261" s="62"/>
      <c r="T261" s="62"/>
      <c r="U261" s="62"/>
      <c r="V261" s="62"/>
      <c r="W261" s="62"/>
      <c r="X261" s="62"/>
      <c r="Y261" s="62"/>
      <c r="Z261" s="62"/>
      <c r="AA261" s="62"/>
      <c r="AB261" s="62"/>
      <c r="AC261" s="62"/>
      <c r="AD261" s="62"/>
      <c r="AE261" s="62"/>
    </row>
    <row r="262" spans="1:31" x14ac:dyDescent="0.25">
      <c r="A262" s="3" t="str">
        <f t="shared" si="4"/>
        <v/>
      </c>
      <c r="E262" s="61"/>
      <c r="F262" s="61"/>
      <c r="G262" s="61"/>
      <c r="H262" s="62"/>
      <c r="I262" s="62"/>
      <c r="J262" s="62"/>
      <c r="K262" s="62"/>
      <c r="L262" s="62"/>
      <c r="M262" s="62"/>
      <c r="N262" s="62"/>
      <c r="O262" s="62"/>
      <c r="P262" s="62"/>
      <c r="Q262" s="62"/>
      <c r="R262" s="62"/>
      <c r="S262" s="62"/>
      <c r="T262" s="62"/>
      <c r="U262" s="62"/>
      <c r="V262" s="62"/>
      <c r="W262" s="62"/>
      <c r="X262" s="62"/>
      <c r="Y262" s="62"/>
      <c r="Z262" s="62"/>
      <c r="AA262" s="62"/>
      <c r="AB262" s="62"/>
      <c r="AC262" s="62"/>
      <c r="AD262" s="62"/>
      <c r="AE262" s="62"/>
    </row>
    <row r="263" spans="1:31" x14ac:dyDescent="0.25">
      <c r="A263" s="3" t="str">
        <f t="shared" si="4"/>
        <v/>
      </c>
      <c r="E263" s="61"/>
      <c r="F263" s="61"/>
      <c r="G263" s="61"/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62"/>
      <c r="W263" s="62"/>
      <c r="X263" s="62"/>
      <c r="Y263" s="62"/>
      <c r="Z263" s="62"/>
      <c r="AA263" s="62"/>
      <c r="AB263" s="62"/>
      <c r="AC263" s="62"/>
      <c r="AD263" s="62"/>
      <c r="AE263" s="62"/>
    </row>
    <row r="264" spans="1:31" x14ac:dyDescent="0.25">
      <c r="A264" s="3" t="str">
        <f t="shared" si="4"/>
        <v/>
      </c>
      <c r="E264" s="61"/>
      <c r="F264" s="61"/>
      <c r="G264" s="61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  <c r="V264" s="62"/>
      <c r="W264" s="62"/>
      <c r="X264" s="62"/>
      <c r="Y264" s="62"/>
      <c r="Z264" s="62"/>
      <c r="AA264" s="62"/>
      <c r="AB264" s="62"/>
      <c r="AC264" s="62"/>
      <c r="AD264" s="62"/>
      <c r="AE264" s="62"/>
    </row>
    <row r="265" spans="1:31" x14ac:dyDescent="0.25">
      <c r="A265" s="3" t="str">
        <f t="shared" si="4"/>
        <v/>
      </c>
      <c r="E265" s="61"/>
      <c r="F265" s="61"/>
      <c r="G265" s="61"/>
      <c r="H265" s="62"/>
      <c r="I265" s="62"/>
      <c r="J265" s="62"/>
      <c r="K265" s="62"/>
      <c r="L265" s="62"/>
      <c r="M265" s="62"/>
      <c r="N265" s="62"/>
      <c r="O265" s="62"/>
      <c r="P265" s="62"/>
      <c r="Q265" s="62"/>
      <c r="R265" s="62"/>
      <c r="S265" s="62"/>
      <c r="T265" s="62"/>
      <c r="U265" s="62"/>
      <c r="V265" s="62"/>
      <c r="W265" s="62"/>
      <c r="X265" s="62"/>
      <c r="Y265" s="62"/>
      <c r="Z265" s="62"/>
      <c r="AA265" s="62"/>
      <c r="AB265" s="62"/>
      <c r="AC265" s="62"/>
      <c r="AD265" s="62"/>
      <c r="AE265" s="62"/>
    </row>
    <row r="266" spans="1:31" x14ac:dyDescent="0.25">
      <c r="A266" s="3" t="str">
        <f t="shared" si="4"/>
        <v/>
      </c>
      <c r="E266" s="61"/>
      <c r="F266" s="61"/>
      <c r="G266" s="61"/>
      <c r="H266" s="62"/>
      <c r="I266" s="62"/>
      <c r="J266" s="62"/>
      <c r="K266" s="62"/>
      <c r="L266" s="62"/>
      <c r="M266" s="62"/>
      <c r="N266" s="62"/>
      <c r="O266" s="62"/>
      <c r="P266" s="62"/>
      <c r="Q266" s="62"/>
      <c r="R266" s="62"/>
      <c r="S266" s="62"/>
      <c r="T266" s="62"/>
      <c r="U266" s="62"/>
      <c r="V266" s="62"/>
      <c r="W266" s="62"/>
      <c r="X266" s="62"/>
      <c r="Y266" s="62"/>
      <c r="Z266" s="62"/>
      <c r="AA266" s="62"/>
      <c r="AB266" s="62"/>
      <c r="AC266" s="62"/>
      <c r="AD266" s="62"/>
      <c r="AE266" s="62"/>
    </row>
    <row r="267" spans="1:31" x14ac:dyDescent="0.25">
      <c r="A267" s="3" t="str">
        <f t="shared" si="4"/>
        <v/>
      </c>
      <c r="E267" s="61"/>
      <c r="F267" s="61"/>
      <c r="G267" s="61"/>
      <c r="H267" s="62"/>
      <c r="I267" s="62"/>
      <c r="J267" s="62"/>
      <c r="K267" s="62"/>
      <c r="L267" s="62"/>
      <c r="M267" s="62"/>
      <c r="N267" s="62"/>
      <c r="O267" s="62"/>
      <c r="P267" s="62"/>
      <c r="Q267" s="62"/>
      <c r="R267" s="62"/>
      <c r="S267" s="62"/>
      <c r="T267" s="62"/>
      <c r="U267" s="62"/>
      <c r="V267" s="62"/>
      <c r="W267" s="62"/>
      <c r="X267" s="62"/>
      <c r="Y267" s="62"/>
      <c r="Z267" s="62"/>
      <c r="AA267" s="62"/>
      <c r="AB267" s="62"/>
      <c r="AC267" s="62"/>
      <c r="AD267" s="62"/>
      <c r="AE267" s="62"/>
    </row>
    <row r="268" spans="1:31" x14ac:dyDescent="0.25">
      <c r="A268" s="3" t="str">
        <f t="shared" si="4"/>
        <v/>
      </c>
      <c r="E268" s="61"/>
      <c r="F268" s="61"/>
      <c r="G268" s="61"/>
      <c r="H268" s="62"/>
      <c r="I268" s="62"/>
      <c r="J268" s="62"/>
      <c r="K268" s="62"/>
      <c r="L268" s="62"/>
      <c r="M268" s="62"/>
      <c r="N268" s="62"/>
      <c r="O268" s="62"/>
      <c r="P268" s="62"/>
      <c r="Q268" s="62"/>
      <c r="R268" s="62"/>
      <c r="S268" s="62"/>
      <c r="T268" s="62"/>
      <c r="U268" s="62"/>
      <c r="V268" s="62"/>
      <c r="W268" s="62"/>
      <c r="X268" s="62"/>
      <c r="Y268" s="62"/>
      <c r="Z268" s="62"/>
      <c r="AA268" s="62"/>
      <c r="AB268" s="62"/>
      <c r="AC268" s="62"/>
      <c r="AD268" s="62"/>
      <c r="AE268" s="62"/>
    </row>
    <row r="269" spans="1:31" x14ac:dyDescent="0.25">
      <c r="A269" s="3" t="str">
        <f t="shared" si="4"/>
        <v/>
      </c>
      <c r="E269" s="61"/>
      <c r="F269" s="61"/>
      <c r="G269" s="61"/>
      <c r="H269" s="62"/>
      <c r="I269" s="62"/>
      <c r="J269" s="62"/>
      <c r="K269" s="62"/>
      <c r="L269" s="62"/>
      <c r="M269" s="62"/>
      <c r="N269" s="62"/>
      <c r="O269" s="62"/>
      <c r="P269" s="62"/>
      <c r="Q269" s="62"/>
      <c r="R269" s="62"/>
      <c r="S269" s="62"/>
      <c r="T269" s="62"/>
      <c r="U269" s="62"/>
      <c r="V269" s="62"/>
      <c r="W269" s="62"/>
      <c r="X269" s="62"/>
      <c r="Y269" s="62"/>
      <c r="Z269" s="62"/>
      <c r="AA269" s="62"/>
      <c r="AB269" s="62"/>
      <c r="AC269" s="62"/>
      <c r="AD269" s="62"/>
      <c r="AE269" s="62"/>
    </row>
    <row r="270" spans="1:31" x14ac:dyDescent="0.25">
      <c r="A270" s="3" t="str">
        <f t="shared" si="4"/>
        <v/>
      </c>
      <c r="E270" s="61"/>
      <c r="F270" s="61"/>
      <c r="G270" s="61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62"/>
      <c r="W270" s="62"/>
      <c r="X270" s="62"/>
      <c r="Y270" s="62"/>
      <c r="Z270" s="62"/>
      <c r="AA270" s="62"/>
      <c r="AB270" s="62"/>
      <c r="AC270" s="62"/>
      <c r="AD270" s="62"/>
      <c r="AE270" s="62"/>
    </row>
    <row r="271" spans="1:31" x14ac:dyDescent="0.25">
      <c r="A271" s="3" t="str">
        <f t="shared" si="4"/>
        <v/>
      </c>
      <c r="E271" s="61"/>
      <c r="F271" s="61"/>
      <c r="G271" s="61"/>
      <c r="H271" s="62"/>
      <c r="I271" s="62"/>
      <c r="J271" s="62"/>
      <c r="K271" s="62"/>
      <c r="L271" s="62"/>
      <c r="M271" s="62"/>
      <c r="N271" s="62"/>
      <c r="O271" s="62"/>
      <c r="P271" s="62"/>
      <c r="Q271" s="62"/>
      <c r="R271" s="62"/>
      <c r="S271" s="62"/>
      <c r="T271" s="62"/>
      <c r="U271" s="62"/>
      <c r="V271" s="62"/>
      <c r="W271" s="62"/>
      <c r="X271" s="62"/>
      <c r="Y271" s="62"/>
      <c r="Z271" s="62"/>
      <c r="AA271" s="62"/>
      <c r="AB271" s="62"/>
      <c r="AC271" s="62"/>
      <c r="AD271" s="62"/>
      <c r="AE271" s="62"/>
    </row>
    <row r="272" spans="1:31" x14ac:dyDescent="0.25">
      <c r="A272" s="3" t="str">
        <f t="shared" si="4"/>
        <v/>
      </c>
      <c r="E272" s="61"/>
      <c r="F272" s="61"/>
      <c r="G272" s="61"/>
      <c r="H272" s="62"/>
      <c r="I272" s="62"/>
      <c r="J272" s="62"/>
      <c r="K272" s="62"/>
      <c r="L272" s="62"/>
      <c r="M272" s="62"/>
      <c r="N272" s="62"/>
      <c r="O272" s="62"/>
      <c r="P272" s="62"/>
      <c r="Q272" s="62"/>
      <c r="R272" s="62"/>
      <c r="S272" s="62"/>
      <c r="T272" s="62"/>
      <c r="U272" s="62"/>
      <c r="V272" s="62"/>
      <c r="W272" s="62"/>
      <c r="X272" s="62"/>
      <c r="Y272" s="62"/>
      <c r="Z272" s="62"/>
      <c r="AA272" s="62"/>
      <c r="AB272" s="62"/>
      <c r="AC272" s="62"/>
      <c r="AD272" s="62"/>
      <c r="AE272" s="62"/>
    </row>
    <row r="273" spans="1:31" x14ac:dyDescent="0.25">
      <c r="A273" s="3" t="str">
        <f t="shared" si="4"/>
        <v/>
      </c>
      <c r="E273" s="61"/>
      <c r="F273" s="61"/>
      <c r="G273" s="61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V273" s="62"/>
      <c r="W273" s="62"/>
      <c r="X273" s="62"/>
      <c r="Y273" s="62"/>
      <c r="Z273" s="62"/>
      <c r="AA273" s="62"/>
      <c r="AB273" s="62"/>
      <c r="AC273" s="62"/>
      <c r="AD273" s="62"/>
      <c r="AE273" s="62"/>
    </row>
    <row r="274" spans="1:31" x14ac:dyDescent="0.25">
      <c r="A274" s="3" t="str">
        <f t="shared" si="4"/>
        <v/>
      </c>
      <c r="E274" s="61"/>
      <c r="F274" s="61"/>
      <c r="G274" s="61"/>
      <c r="H274" s="62"/>
      <c r="I274" s="62"/>
      <c r="J274" s="62"/>
      <c r="K274" s="62"/>
      <c r="L274" s="62"/>
      <c r="M274" s="62"/>
      <c r="N274" s="62"/>
      <c r="O274" s="62"/>
      <c r="P274" s="62"/>
      <c r="Q274" s="62"/>
      <c r="R274" s="62"/>
      <c r="S274" s="62"/>
      <c r="T274" s="62"/>
      <c r="U274" s="62"/>
      <c r="V274" s="62"/>
      <c r="W274" s="62"/>
      <c r="X274" s="62"/>
      <c r="Y274" s="62"/>
      <c r="Z274" s="62"/>
      <c r="AA274" s="62"/>
      <c r="AB274" s="62"/>
      <c r="AC274" s="62"/>
      <c r="AD274" s="62"/>
      <c r="AE274" s="62"/>
    </row>
    <row r="275" spans="1:31" x14ac:dyDescent="0.25">
      <c r="A275" s="3" t="str">
        <f t="shared" si="4"/>
        <v/>
      </c>
      <c r="E275" s="61"/>
      <c r="F275" s="61"/>
      <c r="G275" s="61"/>
      <c r="H275" s="62"/>
      <c r="I275" s="62"/>
      <c r="J275" s="62"/>
      <c r="K275" s="62"/>
      <c r="L275" s="62"/>
      <c r="M275" s="62"/>
      <c r="N275" s="62"/>
      <c r="O275" s="62"/>
      <c r="P275" s="62"/>
      <c r="Q275" s="62"/>
      <c r="R275" s="62"/>
      <c r="S275" s="62"/>
      <c r="T275" s="62"/>
      <c r="U275" s="62"/>
      <c r="V275" s="62"/>
      <c r="W275" s="62"/>
      <c r="X275" s="62"/>
      <c r="Y275" s="62"/>
      <c r="Z275" s="62"/>
      <c r="AA275" s="62"/>
      <c r="AB275" s="62"/>
      <c r="AC275" s="62"/>
      <c r="AD275" s="62"/>
      <c r="AE275" s="62"/>
    </row>
    <row r="276" spans="1:31" x14ac:dyDescent="0.25">
      <c r="A276" s="3" t="str">
        <f t="shared" si="4"/>
        <v/>
      </c>
      <c r="E276" s="61"/>
      <c r="F276" s="61"/>
      <c r="G276" s="61"/>
      <c r="H276" s="62"/>
      <c r="I276" s="62"/>
      <c r="J276" s="62"/>
      <c r="K276" s="62"/>
      <c r="L276" s="62"/>
      <c r="M276" s="62"/>
      <c r="N276" s="62"/>
      <c r="O276" s="62"/>
      <c r="P276" s="62"/>
      <c r="Q276" s="62"/>
      <c r="R276" s="62"/>
      <c r="S276" s="62"/>
      <c r="T276" s="62"/>
      <c r="U276" s="62"/>
      <c r="V276" s="62"/>
      <c r="W276" s="62"/>
      <c r="X276" s="62"/>
      <c r="Y276" s="62"/>
      <c r="Z276" s="62"/>
      <c r="AA276" s="62"/>
      <c r="AB276" s="62"/>
      <c r="AC276" s="62"/>
      <c r="AD276" s="62"/>
      <c r="AE276" s="62"/>
    </row>
    <row r="277" spans="1:31" x14ac:dyDescent="0.25">
      <c r="A277" s="3" t="str">
        <f t="shared" si="4"/>
        <v/>
      </c>
      <c r="E277" s="61"/>
      <c r="F277" s="61"/>
      <c r="G277" s="61"/>
      <c r="H277" s="62"/>
      <c r="I277" s="62"/>
      <c r="J277" s="62"/>
      <c r="K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  <c r="V277" s="62"/>
      <c r="W277" s="62"/>
      <c r="X277" s="62"/>
      <c r="Y277" s="62"/>
      <c r="Z277" s="62"/>
      <c r="AA277" s="62"/>
      <c r="AB277" s="62"/>
      <c r="AC277" s="62"/>
      <c r="AD277" s="62"/>
      <c r="AE277" s="62"/>
    </row>
    <row r="278" spans="1:31" x14ac:dyDescent="0.25">
      <c r="A278" s="3" t="str">
        <f t="shared" si="4"/>
        <v/>
      </c>
      <c r="E278" s="61"/>
      <c r="F278" s="61"/>
      <c r="G278" s="61"/>
      <c r="H278" s="62"/>
      <c r="I278" s="62"/>
      <c r="J278" s="62"/>
      <c r="K278" s="62"/>
      <c r="L278" s="62"/>
      <c r="M278" s="62"/>
      <c r="N278" s="62"/>
      <c r="O278" s="62"/>
      <c r="P278" s="62"/>
      <c r="Q278" s="62"/>
      <c r="R278" s="62"/>
      <c r="S278" s="62"/>
      <c r="T278" s="62"/>
      <c r="U278" s="62"/>
      <c r="V278" s="62"/>
      <c r="W278" s="62"/>
      <c r="X278" s="62"/>
      <c r="Y278" s="62"/>
      <c r="Z278" s="62"/>
      <c r="AA278" s="62"/>
      <c r="AB278" s="62"/>
      <c r="AC278" s="62"/>
      <c r="AD278" s="62"/>
      <c r="AE278" s="62"/>
    </row>
    <row r="279" spans="1:31" x14ac:dyDescent="0.25">
      <c r="A279" s="3" t="str">
        <f t="shared" si="4"/>
        <v/>
      </c>
      <c r="E279" s="61"/>
      <c r="F279" s="61"/>
      <c r="G279" s="61"/>
      <c r="H279" s="62"/>
      <c r="I279" s="62"/>
      <c r="J279" s="62"/>
      <c r="K279" s="62"/>
      <c r="L279" s="62"/>
      <c r="M279" s="62"/>
      <c r="N279" s="62"/>
      <c r="O279" s="62"/>
      <c r="P279" s="62"/>
      <c r="Q279" s="62"/>
      <c r="R279" s="62"/>
      <c r="S279" s="62"/>
      <c r="T279" s="62"/>
      <c r="U279" s="62"/>
      <c r="V279" s="62"/>
      <c r="W279" s="62"/>
      <c r="X279" s="62"/>
      <c r="Y279" s="62"/>
      <c r="Z279" s="62"/>
      <c r="AA279" s="62"/>
      <c r="AB279" s="62"/>
      <c r="AC279" s="62"/>
      <c r="AD279" s="62"/>
      <c r="AE279" s="62"/>
    </row>
    <row r="280" spans="1:31" x14ac:dyDescent="0.25">
      <c r="A280" s="3" t="str">
        <f t="shared" si="4"/>
        <v/>
      </c>
      <c r="E280" s="61"/>
      <c r="F280" s="61"/>
      <c r="G280" s="61"/>
      <c r="H280" s="62"/>
      <c r="I280" s="62"/>
      <c r="J280" s="62"/>
      <c r="K280" s="62"/>
      <c r="L280" s="62"/>
      <c r="M280" s="62"/>
      <c r="N280" s="62"/>
      <c r="O280" s="62"/>
      <c r="P280" s="62"/>
      <c r="Q280" s="62"/>
      <c r="R280" s="62"/>
      <c r="S280" s="62"/>
      <c r="T280" s="62"/>
      <c r="U280" s="62"/>
      <c r="V280" s="62"/>
      <c r="W280" s="62"/>
      <c r="X280" s="62"/>
      <c r="Y280" s="62"/>
      <c r="Z280" s="62"/>
      <c r="AA280" s="62"/>
      <c r="AB280" s="62"/>
      <c r="AC280" s="62"/>
      <c r="AD280" s="62"/>
      <c r="AE280" s="62"/>
    </row>
    <row r="281" spans="1:31" x14ac:dyDescent="0.25">
      <c r="A281" s="3" t="str">
        <f t="shared" si="4"/>
        <v/>
      </c>
      <c r="E281" s="61"/>
      <c r="F281" s="61"/>
      <c r="G281" s="61"/>
      <c r="H281" s="62"/>
      <c r="I281" s="62"/>
      <c r="J281" s="62"/>
      <c r="K281" s="62"/>
      <c r="L281" s="62"/>
      <c r="M281" s="62"/>
      <c r="N281" s="62"/>
      <c r="O281" s="62"/>
      <c r="P281" s="62"/>
      <c r="Q281" s="62"/>
      <c r="R281" s="62"/>
      <c r="S281" s="62"/>
      <c r="T281" s="62"/>
      <c r="U281" s="62"/>
      <c r="V281" s="62"/>
      <c r="W281" s="62"/>
      <c r="X281" s="62"/>
      <c r="Y281" s="62"/>
      <c r="Z281" s="62"/>
      <c r="AA281" s="62"/>
      <c r="AB281" s="62"/>
      <c r="AC281" s="62"/>
      <c r="AD281" s="62"/>
      <c r="AE281" s="62"/>
    </row>
    <row r="282" spans="1:31" x14ac:dyDescent="0.25">
      <c r="A282" s="3" t="str">
        <f t="shared" si="4"/>
        <v/>
      </c>
      <c r="E282" s="61"/>
      <c r="F282" s="61"/>
      <c r="G282" s="61"/>
      <c r="H282" s="62"/>
      <c r="I282" s="62"/>
      <c r="J282" s="62"/>
      <c r="K282" s="62"/>
      <c r="L282" s="62"/>
      <c r="M282" s="62"/>
      <c r="N282" s="62"/>
      <c r="O282" s="62"/>
      <c r="P282" s="62"/>
      <c r="Q282" s="62"/>
      <c r="R282" s="62"/>
      <c r="S282" s="62"/>
      <c r="T282" s="62"/>
      <c r="U282" s="62"/>
      <c r="V282" s="62"/>
      <c r="W282" s="62"/>
      <c r="X282" s="62"/>
      <c r="Y282" s="62"/>
      <c r="Z282" s="62"/>
      <c r="AA282" s="62"/>
      <c r="AB282" s="62"/>
      <c r="AC282" s="62"/>
      <c r="AD282" s="62"/>
      <c r="AE282" s="62"/>
    </row>
    <row r="283" spans="1:31" x14ac:dyDescent="0.25">
      <c r="A283" s="3" t="str">
        <f t="shared" si="4"/>
        <v/>
      </c>
      <c r="E283" s="61"/>
      <c r="F283" s="61"/>
      <c r="G283" s="61"/>
      <c r="H283" s="62"/>
      <c r="I283" s="62"/>
      <c r="J283" s="62"/>
      <c r="K283" s="62"/>
      <c r="L283" s="62"/>
      <c r="M283" s="62"/>
      <c r="N283" s="62"/>
      <c r="O283" s="62"/>
      <c r="P283" s="62"/>
      <c r="Q283" s="62"/>
      <c r="R283" s="62"/>
      <c r="S283" s="62"/>
      <c r="T283" s="62"/>
      <c r="U283" s="62"/>
      <c r="V283" s="62"/>
      <c r="W283" s="62"/>
      <c r="X283" s="62"/>
      <c r="Y283" s="62"/>
      <c r="Z283" s="62"/>
      <c r="AA283" s="62"/>
      <c r="AB283" s="62"/>
      <c r="AC283" s="62"/>
      <c r="AD283" s="62"/>
      <c r="AE283" s="62"/>
    </row>
    <row r="284" spans="1:31" x14ac:dyDescent="0.25">
      <c r="A284" s="3" t="str">
        <f t="shared" si="4"/>
        <v/>
      </c>
      <c r="E284" s="61"/>
      <c r="F284" s="61"/>
      <c r="G284" s="61"/>
      <c r="H284" s="62"/>
      <c r="I284" s="62"/>
      <c r="J284" s="62"/>
      <c r="K284" s="62"/>
      <c r="L284" s="62"/>
      <c r="M284" s="62"/>
      <c r="N284" s="62"/>
      <c r="O284" s="62"/>
      <c r="P284" s="62"/>
      <c r="Q284" s="62"/>
      <c r="R284" s="62"/>
      <c r="S284" s="62"/>
      <c r="T284" s="62"/>
      <c r="U284" s="62"/>
      <c r="V284" s="62"/>
      <c r="W284" s="62"/>
      <c r="X284" s="62"/>
      <c r="Y284" s="62"/>
      <c r="Z284" s="62"/>
      <c r="AA284" s="62"/>
      <c r="AB284" s="62"/>
      <c r="AC284" s="62"/>
      <c r="AD284" s="62"/>
      <c r="AE284" s="62"/>
    </row>
    <row r="285" spans="1:31" x14ac:dyDescent="0.25">
      <c r="A285" s="3" t="str">
        <f t="shared" si="4"/>
        <v/>
      </c>
      <c r="E285" s="61"/>
      <c r="F285" s="61"/>
      <c r="G285" s="61"/>
      <c r="H285" s="62"/>
      <c r="I285" s="62"/>
      <c r="J285" s="62"/>
      <c r="K285" s="62"/>
      <c r="L285" s="62"/>
      <c r="M285" s="62"/>
      <c r="N285" s="62"/>
      <c r="O285" s="62"/>
      <c r="P285" s="62"/>
      <c r="Q285" s="62"/>
      <c r="R285" s="62"/>
      <c r="S285" s="62"/>
      <c r="T285" s="62"/>
      <c r="U285" s="62"/>
      <c r="V285" s="62"/>
      <c r="W285" s="62"/>
      <c r="X285" s="62"/>
      <c r="Y285" s="62"/>
      <c r="Z285" s="62"/>
      <c r="AA285" s="62"/>
      <c r="AB285" s="62"/>
      <c r="AC285" s="62"/>
      <c r="AD285" s="62"/>
      <c r="AE285" s="62"/>
    </row>
    <row r="286" spans="1:31" x14ac:dyDescent="0.25">
      <c r="A286" s="3" t="str">
        <f t="shared" si="4"/>
        <v/>
      </c>
      <c r="E286" s="61"/>
      <c r="F286" s="61"/>
      <c r="G286" s="61"/>
      <c r="H286" s="62"/>
      <c r="I286" s="62"/>
      <c r="J286" s="62"/>
      <c r="K286" s="62"/>
      <c r="L286" s="62"/>
      <c r="M286" s="62"/>
      <c r="N286" s="62"/>
      <c r="O286" s="62"/>
      <c r="P286" s="62"/>
      <c r="Q286" s="62"/>
      <c r="R286" s="62"/>
      <c r="S286" s="62"/>
      <c r="T286" s="62"/>
      <c r="U286" s="62"/>
      <c r="V286" s="62"/>
      <c r="W286" s="62"/>
      <c r="X286" s="62"/>
      <c r="Y286" s="62"/>
      <c r="Z286" s="62"/>
      <c r="AA286" s="62"/>
      <c r="AB286" s="62"/>
      <c r="AC286" s="62"/>
      <c r="AD286" s="62"/>
      <c r="AE286" s="62"/>
    </row>
    <row r="287" spans="1:31" x14ac:dyDescent="0.25">
      <c r="A287" s="3" t="str">
        <f t="shared" si="4"/>
        <v/>
      </c>
      <c r="E287" s="61"/>
      <c r="F287" s="61"/>
      <c r="G287" s="61"/>
      <c r="H287" s="62"/>
      <c r="I287" s="62"/>
      <c r="J287" s="62"/>
      <c r="K287" s="62"/>
      <c r="L287" s="62"/>
      <c r="M287" s="62"/>
      <c r="N287" s="62"/>
      <c r="O287" s="62"/>
      <c r="P287" s="62"/>
      <c r="Q287" s="62"/>
      <c r="R287" s="62"/>
      <c r="S287" s="62"/>
      <c r="T287" s="62"/>
      <c r="U287" s="62"/>
      <c r="V287" s="62"/>
      <c r="W287" s="62"/>
      <c r="X287" s="62"/>
      <c r="Y287" s="62"/>
      <c r="Z287" s="62"/>
      <c r="AA287" s="62"/>
      <c r="AB287" s="62"/>
      <c r="AC287" s="62"/>
      <c r="AD287" s="62"/>
      <c r="AE287" s="62"/>
    </row>
    <row r="288" spans="1:31" x14ac:dyDescent="0.25">
      <c r="A288" s="3" t="str">
        <f t="shared" si="4"/>
        <v/>
      </c>
      <c r="E288" s="61"/>
      <c r="F288" s="61"/>
      <c r="G288" s="61"/>
      <c r="H288" s="62"/>
      <c r="I288" s="62"/>
      <c r="J288" s="62"/>
      <c r="K288" s="62"/>
      <c r="L288" s="62"/>
      <c r="M288" s="62"/>
      <c r="N288" s="62"/>
      <c r="O288" s="62"/>
      <c r="P288" s="62"/>
      <c r="Q288" s="62"/>
      <c r="R288" s="62"/>
      <c r="S288" s="62"/>
      <c r="T288" s="62"/>
      <c r="U288" s="62"/>
      <c r="V288" s="62"/>
      <c r="W288" s="62"/>
      <c r="X288" s="62"/>
      <c r="Y288" s="62"/>
      <c r="Z288" s="62"/>
      <c r="AA288" s="62"/>
      <c r="AB288" s="62"/>
      <c r="AC288" s="62"/>
      <c r="AD288" s="62"/>
      <c r="AE288" s="62"/>
    </row>
    <row r="289" spans="1:31" x14ac:dyDescent="0.25">
      <c r="A289" s="3" t="str">
        <f t="shared" si="4"/>
        <v/>
      </c>
      <c r="E289" s="61"/>
      <c r="F289" s="61"/>
      <c r="G289" s="61"/>
      <c r="H289" s="62"/>
      <c r="I289" s="62"/>
      <c r="J289" s="62"/>
      <c r="K289" s="62"/>
      <c r="L289" s="62"/>
      <c r="M289" s="62"/>
      <c r="N289" s="62"/>
      <c r="O289" s="62"/>
      <c r="P289" s="62"/>
      <c r="Q289" s="62"/>
      <c r="R289" s="62"/>
      <c r="S289" s="62"/>
      <c r="T289" s="62"/>
      <c r="U289" s="62"/>
      <c r="V289" s="62"/>
      <c r="W289" s="62"/>
      <c r="X289" s="62"/>
      <c r="Y289" s="62"/>
      <c r="Z289" s="62"/>
      <c r="AA289" s="62"/>
      <c r="AB289" s="62"/>
      <c r="AC289" s="62"/>
      <c r="AD289" s="62"/>
      <c r="AE289" s="62"/>
    </row>
    <row r="290" spans="1:31" x14ac:dyDescent="0.25">
      <c r="A290" s="3" t="str">
        <f t="shared" si="4"/>
        <v/>
      </c>
      <c r="E290" s="61"/>
      <c r="F290" s="61"/>
      <c r="G290" s="61"/>
      <c r="H290" s="62"/>
      <c r="I290" s="62"/>
      <c r="J290" s="62"/>
      <c r="K290" s="62"/>
      <c r="L290" s="62"/>
      <c r="M290" s="62"/>
      <c r="N290" s="62"/>
      <c r="O290" s="62"/>
      <c r="P290" s="62"/>
      <c r="Q290" s="62"/>
      <c r="R290" s="62"/>
      <c r="S290" s="62"/>
      <c r="T290" s="62"/>
      <c r="U290" s="62"/>
      <c r="V290" s="62"/>
      <c r="W290" s="62"/>
      <c r="X290" s="62"/>
      <c r="Y290" s="62"/>
      <c r="Z290" s="62"/>
      <c r="AA290" s="62"/>
      <c r="AB290" s="62"/>
      <c r="AC290" s="62"/>
      <c r="AD290" s="62"/>
      <c r="AE290" s="62"/>
    </row>
    <row r="291" spans="1:31" x14ac:dyDescent="0.25">
      <c r="A291" s="3" t="str">
        <f t="shared" si="4"/>
        <v/>
      </c>
      <c r="E291" s="61"/>
      <c r="F291" s="61"/>
      <c r="G291" s="61"/>
      <c r="H291" s="62"/>
      <c r="I291" s="62"/>
      <c r="J291" s="62"/>
      <c r="K291" s="62"/>
      <c r="L291" s="62"/>
      <c r="M291" s="62"/>
      <c r="N291" s="62"/>
      <c r="O291" s="62"/>
      <c r="P291" s="62"/>
      <c r="Q291" s="62"/>
      <c r="R291" s="62"/>
      <c r="S291" s="62"/>
      <c r="T291" s="62"/>
      <c r="U291" s="62"/>
      <c r="V291" s="62"/>
      <c r="W291" s="62"/>
      <c r="X291" s="62"/>
      <c r="Y291" s="62"/>
      <c r="Z291" s="62"/>
      <c r="AA291" s="62"/>
      <c r="AB291" s="62"/>
      <c r="AC291" s="62"/>
      <c r="AD291" s="62"/>
      <c r="AE291" s="62"/>
    </row>
    <row r="292" spans="1:31" x14ac:dyDescent="0.25">
      <c r="A292" s="3" t="str">
        <f t="shared" si="4"/>
        <v/>
      </c>
      <c r="E292" s="61"/>
      <c r="F292" s="61"/>
      <c r="G292" s="61"/>
      <c r="H292" s="62"/>
      <c r="I292" s="62"/>
      <c r="J292" s="62"/>
      <c r="K292" s="62"/>
      <c r="L292" s="62"/>
      <c r="M292" s="62"/>
      <c r="N292" s="62"/>
      <c r="O292" s="62"/>
      <c r="P292" s="62"/>
      <c r="Q292" s="62"/>
      <c r="R292" s="62"/>
      <c r="S292" s="62"/>
      <c r="T292" s="62"/>
      <c r="U292" s="62"/>
      <c r="V292" s="62"/>
      <c r="W292" s="62"/>
      <c r="X292" s="62"/>
      <c r="Y292" s="62"/>
      <c r="Z292" s="62"/>
      <c r="AA292" s="62"/>
      <c r="AB292" s="62"/>
      <c r="AC292" s="62"/>
      <c r="AD292" s="62"/>
      <c r="AE292" s="62"/>
    </row>
    <row r="293" spans="1:31" x14ac:dyDescent="0.25">
      <c r="A293" s="3" t="str">
        <f t="shared" si="4"/>
        <v/>
      </c>
      <c r="E293" s="61"/>
      <c r="F293" s="61"/>
      <c r="G293" s="61"/>
      <c r="H293" s="62"/>
      <c r="I293" s="62"/>
      <c r="J293" s="62"/>
      <c r="K293" s="62"/>
      <c r="L293" s="62"/>
      <c r="M293" s="62"/>
      <c r="N293" s="62"/>
      <c r="O293" s="62"/>
      <c r="P293" s="62"/>
      <c r="Q293" s="62"/>
      <c r="R293" s="62"/>
      <c r="S293" s="62"/>
      <c r="T293" s="62"/>
      <c r="U293" s="62"/>
      <c r="V293" s="62"/>
      <c r="W293" s="62"/>
      <c r="X293" s="62"/>
      <c r="Y293" s="62"/>
      <c r="Z293" s="62"/>
      <c r="AA293" s="62"/>
      <c r="AB293" s="62"/>
      <c r="AC293" s="62"/>
      <c r="AD293" s="62"/>
      <c r="AE293" s="62"/>
    </row>
    <row r="294" spans="1:31" x14ac:dyDescent="0.25">
      <c r="A294" s="3" t="str">
        <f t="shared" si="4"/>
        <v/>
      </c>
      <c r="E294" s="61"/>
      <c r="F294" s="61"/>
      <c r="G294" s="61"/>
      <c r="H294" s="62"/>
      <c r="I294" s="62"/>
      <c r="J294" s="62"/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  <c r="V294" s="62"/>
      <c r="W294" s="62"/>
      <c r="X294" s="62"/>
      <c r="Y294" s="62"/>
      <c r="Z294" s="62"/>
      <c r="AA294" s="62"/>
      <c r="AB294" s="62"/>
      <c r="AC294" s="62"/>
      <c r="AD294" s="62"/>
      <c r="AE294" s="62"/>
    </row>
    <row r="295" spans="1:31" x14ac:dyDescent="0.25">
      <c r="A295" s="3" t="str">
        <f t="shared" si="4"/>
        <v/>
      </c>
      <c r="E295" s="61"/>
      <c r="F295" s="61"/>
      <c r="G295" s="61"/>
      <c r="H295" s="62"/>
      <c r="I295" s="62"/>
      <c r="J295" s="62"/>
      <c r="K295" s="62"/>
      <c r="L295" s="62"/>
      <c r="M295" s="62"/>
      <c r="N295" s="62"/>
      <c r="O295" s="62"/>
      <c r="P295" s="62"/>
      <c r="Q295" s="62"/>
      <c r="R295" s="62"/>
      <c r="S295" s="62"/>
      <c r="T295" s="62"/>
      <c r="U295" s="62"/>
      <c r="V295" s="62"/>
      <c r="W295" s="62"/>
      <c r="X295" s="62"/>
      <c r="Y295" s="62"/>
      <c r="Z295" s="62"/>
      <c r="AA295" s="62"/>
      <c r="AB295" s="62"/>
      <c r="AC295" s="62"/>
      <c r="AD295" s="62"/>
      <c r="AE295" s="62"/>
    </row>
    <row r="296" spans="1:31" x14ac:dyDescent="0.25">
      <c r="A296" s="3" t="str">
        <f t="shared" si="4"/>
        <v/>
      </c>
      <c r="E296" s="61"/>
      <c r="F296" s="61"/>
      <c r="G296" s="61"/>
      <c r="H296" s="62"/>
      <c r="I296" s="62"/>
      <c r="J296" s="62"/>
      <c r="K296" s="62"/>
      <c r="L296" s="62"/>
      <c r="M296" s="62"/>
      <c r="N296" s="62"/>
      <c r="O296" s="62"/>
      <c r="P296" s="62"/>
      <c r="Q296" s="62"/>
      <c r="R296" s="62"/>
      <c r="S296" s="62"/>
      <c r="T296" s="62"/>
      <c r="U296" s="62"/>
      <c r="V296" s="62"/>
      <c r="W296" s="62"/>
      <c r="X296" s="62"/>
      <c r="Y296" s="62"/>
      <c r="Z296" s="62"/>
      <c r="AA296" s="62"/>
      <c r="AB296" s="62"/>
      <c r="AC296" s="62"/>
      <c r="AD296" s="62"/>
      <c r="AE296" s="62"/>
    </row>
    <row r="297" spans="1:31" x14ac:dyDescent="0.25">
      <c r="A297" s="3" t="str">
        <f t="shared" si="4"/>
        <v/>
      </c>
      <c r="E297" s="61"/>
      <c r="F297" s="61"/>
      <c r="G297" s="61"/>
      <c r="H297" s="62"/>
      <c r="I297" s="62"/>
      <c r="J297" s="62"/>
      <c r="K297" s="62"/>
      <c r="L297" s="62"/>
      <c r="M297" s="62"/>
      <c r="N297" s="62"/>
      <c r="O297" s="62"/>
      <c r="P297" s="62"/>
      <c r="Q297" s="62"/>
      <c r="R297" s="62"/>
      <c r="S297" s="62"/>
      <c r="T297" s="62"/>
      <c r="U297" s="62"/>
      <c r="V297" s="62"/>
      <c r="W297" s="62"/>
      <c r="X297" s="62"/>
      <c r="Y297" s="62"/>
      <c r="Z297" s="62"/>
      <c r="AA297" s="62"/>
      <c r="AB297" s="62"/>
      <c r="AC297" s="62"/>
      <c r="AD297" s="62"/>
      <c r="AE297" s="62"/>
    </row>
    <row r="298" spans="1:31" x14ac:dyDescent="0.25">
      <c r="A298" s="3" t="str">
        <f t="shared" si="4"/>
        <v/>
      </c>
      <c r="E298" s="61"/>
      <c r="F298" s="61"/>
      <c r="G298" s="61"/>
      <c r="H298" s="62"/>
      <c r="I298" s="62"/>
      <c r="J298" s="62"/>
      <c r="K298" s="62"/>
      <c r="L298" s="62"/>
      <c r="M298" s="62"/>
      <c r="N298" s="62"/>
      <c r="O298" s="62"/>
      <c r="P298" s="62"/>
      <c r="Q298" s="62"/>
      <c r="R298" s="62"/>
      <c r="S298" s="62"/>
      <c r="T298" s="62"/>
      <c r="U298" s="62"/>
      <c r="V298" s="62"/>
      <c r="W298" s="62"/>
      <c r="X298" s="62"/>
      <c r="Y298" s="62"/>
      <c r="Z298" s="62"/>
      <c r="AA298" s="62"/>
      <c r="AB298" s="62"/>
      <c r="AC298" s="62"/>
      <c r="AD298" s="62"/>
      <c r="AE298" s="62"/>
    </row>
    <row r="299" spans="1:31" x14ac:dyDescent="0.25">
      <c r="A299" s="3" t="str">
        <f t="shared" si="4"/>
        <v/>
      </c>
      <c r="E299" s="61"/>
      <c r="F299" s="61"/>
      <c r="G299" s="61"/>
      <c r="H299" s="62"/>
      <c r="I299" s="62"/>
      <c r="J299" s="62"/>
      <c r="K299" s="62"/>
      <c r="L299" s="62"/>
      <c r="M299" s="62"/>
      <c r="N299" s="62"/>
      <c r="O299" s="62"/>
      <c r="P299" s="62"/>
      <c r="Q299" s="62"/>
      <c r="R299" s="62"/>
      <c r="S299" s="62"/>
      <c r="T299" s="62"/>
      <c r="U299" s="62"/>
      <c r="V299" s="62"/>
      <c r="W299" s="62"/>
      <c r="X299" s="62"/>
      <c r="Y299" s="62"/>
      <c r="Z299" s="62"/>
      <c r="AA299" s="62"/>
      <c r="AB299" s="62"/>
      <c r="AC299" s="62"/>
      <c r="AD299" s="62"/>
      <c r="AE299" s="62"/>
    </row>
    <row r="300" spans="1:31" x14ac:dyDescent="0.25">
      <c r="A300" s="3" t="str">
        <f t="shared" si="4"/>
        <v/>
      </c>
      <c r="E300" s="61"/>
      <c r="F300" s="61"/>
      <c r="G300" s="61"/>
      <c r="H300" s="62"/>
      <c r="I300" s="62"/>
      <c r="J300" s="62"/>
      <c r="K300" s="62"/>
      <c r="L300" s="62"/>
      <c r="M300" s="62"/>
      <c r="N300" s="62"/>
      <c r="O300" s="62"/>
      <c r="P300" s="62"/>
      <c r="Q300" s="62"/>
      <c r="R300" s="62"/>
      <c r="S300" s="62"/>
      <c r="T300" s="62"/>
      <c r="U300" s="62"/>
      <c r="V300" s="62"/>
      <c r="W300" s="62"/>
      <c r="X300" s="62"/>
      <c r="Y300" s="62"/>
      <c r="Z300" s="62"/>
      <c r="AA300" s="62"/>
      <c r="AB300" s="62"/>
      <c r="AC300" s="62"/>
      <c r="AD300" s="62"/>
      <c r="AE300" s="62"/>
    </row>
    <row r="301" spans="1:31" x14ac:dyDescent="0.25">
      <c r="A301" s="3" t="str">
        <f t="shared" si="4"/>
        <v/>
      </c>
      <c r="E301" s="61"/>
      <c r="F301" s="61"/>
      <c r="G301" s="61"/>
      <c r="H301" s="62"/>
      <c r="I301" s="62"/>
      <c r="J301" s="62"/>
      <c r="K301" s="62"/>
      <c r="L301" s="62"/>
      <c r="M301" s="62"/>
      <c r="N301" s="62"/>
      <c r="O301" s="62"/>
      <c r="P301" s="62"/>
      <c r="Q301" s="62"/>
      <c r="R301" s="62"/>
      <c r="S301" s="62"/>
      <c r="T301" s="62"/>
      <c r="U301" s="62"/>
      <c r="V301" s="62"/>
      <c r="W301" s="62"/>
      <c r="X301" s="62"/>
      <c r="Y301" s="62"/>
      <c r="Z301" s="62"/>
      <c r="AA301" s="62"/>
      <c r="AB301" s="62"/>
      <c r="AC301" s="62"/>
      <c r="AD301" s="62"/>
      <c r="AE301" s="62"/>
    </row>
    <row r="302" spans="1:31" x14ac:dyDescent="0.25">
      <c r="A302" s="3" t="str">
        <f t="shared" si="4"/>
        <v/>
      </c>
      <c r="E302" s="61"/>
      <c r="F302" s="61"/>
      <c r="G302" s="61"/>
      <c r="H302" s="62"/>
      <c r="I302" s="62"/>
      <c r="J302" s="62"/>
      <c r="K302" s="62"/>
      <c r="L302" s="62"/>
      <c r="M302" s="62"/>
      <c r="N302" s="62"/>
      <c r="O302" s="62"/>
      <c r="P302" s="62"/>
      <c r="Q302" s="62"/>
      <c r="R302" s="62"/>
      <c r="S302" s="62"/>
      <c r="T302" s="62"/>
      <c r="U302" s="62"/>
      <c r="V302" s="62"/>
      <c r="W302" s="62"/>
      <c r="X302" s="62"/>
      <c r="Y302" s="62"/>
      <c r="Z302" s="62"/>
      <c r="AA302" s="62"/>
      <c r="AB302" s="62"/>
      <c r="AC302" s="62"/>
      <c r="AD302" s="62"/>
      <c r="AE302" s="62"/>
    </row>
    <row r="303" spans="1:31" x14ac:dyDescent="0.25">
      <c r="A303" s="3" t="str">
        <f t="shared" si="4"/>
        <v/>
      </c>
      <c r="E303" s="61"/>
      <c r="F303" s="61"/>
      <c r="G303" s="61"/>
      <c r="H303" s="62"/>
      <c r="I303" s="62"/>
      <c r="J303" s="62"/>
      <c r="K303" s="62"/>
      <c r="L303" s="62"/>
      <c r="M303" s="62"/>
      <c r="N303" s="62"/>
      <c r="O303" s="62"/>
      <c r="P303" s="62"/>
      <c r="Q303" s="62"/>
      <c r="R303" s="62"/>
      <c r="S303" s="62"/>
      <c r="T303" s="62"/>
      <c r="U303" s="62"/>
      <c r="V303" s="62"/>
      <c r="W303" s="62"/>
      <c r="X303" s="62"/>
      <c r="Y303" s="62"/>
      <c r="Z303" s="62"/>
      <c r="AA303" s="62"/>
      <c r="AB303" s="62"/>
      <c r="AC303" s="62"/>
      <c r="AD303" s="62"/>
      <c r="AE303" s="62"/>
    </row>
    <row r="304" spans="1:31" x14ac:dyDescent="0.25">
      <c r="A304" s="3" t="str">
        <f t="shared" si="4"/>
        <v/>
      </c>
      <c r="E304" s="61"/>
      <c r="F304" s="61"/>
      <c r="G304" s="61"/>
      <c r="H304" s="62"/>
      <c r="I304" s="62"/>
      <c r="J304" s="62"/>
      <c r="K304" s="62"/>
      <c r="L304" s="62"/>
      <c r="M304" s="62"/>
      <c r="N304" s="62"/>
      <c r="O304" s="62"/>
      <c r="P304" s="62"/>
      <c r="Q304" s="62"/>
      <c r="R304" s="62"/>
      <c r="S304" s="62"/>
      <c r="T304" s="62"/>
      <c r="U304" s="62"/>
      <c r="V304" s="62"/>
      <c r="W304" s="62"/>
      <c r="X304" s="62"/>
      <c r="Y304" s="62"/>
      <c r="Z304" s="62"/>
      <c r="AA304" s="62"/>
      <c r="AB304" s="62"/>
      <c r="AC304" s="62"/>
      <c r="AD304" s="62"/>
      <c r="AE304" s="62"/>
    </row>
    <row r="305" spans="1:31" x14ac:dyDescent="0.25">
      <c r="A305" s="3" t="str">
        <f t="shared" si="4"/>
        <v/>
      </c>
      <c r="E305" s="61"/>
      <c r="F305" s="61"/>
      <c r="G305" s="61"/>
      <c r="H305" s="62"/>
      <c r="I305" s="62"/>
      <c r="J305" s="62"/>
      <c r="K305" s="62"/>
      <c r="L305" s="62"/>
      <c r="M305" s="62"/>
      <c r="N305" s="62"/>
      <c r="O305" s="62"/>
      <c r="P305" s="62"/>
      <c r="Q305" s="62"/>
      <c r="R305" s="62"/>
      <c r="S305" s="62"/>
      <c r="T305" s="62"/>
      <c r="U305" s="62"/>
      <c r="V305" s="62"/>
      <c r="W305" s="62"/>
      <c r="X305" s="62"/>
      <c r="Y305" s="62"/>
      <c r="Z305" s="62"/>
      <c r="AA305" s="62"/>
      <c r="AB305" s="62"/>
      <c r="AC305" s="62"/>
      <c r="AD305" s="62"/>
      <c r="AE305" s="62"/>
    </row>
    <row r="306" spans="1:31" x14ac:dyDescent="0.25">
      <c r="A306" s="3" t="str">
        <f t="shared" si="4"/>
        <v/>
      </c>
      <c r="E306" s="61"/>
      <c r="F306" s="61"/>
      <c r="G306" s="61"/>
      <c r="H306" s="62"/>
      <c r="I306" s="62"/>
      <c r="J306" s="62"/>
      <c r="K306" s="62"/>
      <c r="L306" s="62"/>
      <c r="M306" s="62"/>
      <c r="N306" s="62"/>
      <c r="O306" s="62"/>
      <c r="P306" s="62"/>
      <c r="Q306" s="62"/>
      <c r="R306" s="62"/>
      <c r="S306" s="62"/>
      <c r="T306" s="62"/>
      <c r="U306" s="62"/>
      <c r="V306" s="62"/>
      <c r="W306" s="62"/>
      <c r="X306" s="62"/>
      <c r="Y306" s="62"/>
      <c r="Z306" s="62"/>
      <c r="AA306" s="62"/>
      <c r="AB306" s="62"/>
      <c r="AC306" s="62"/>
      <c r="AD306" s="62"/>
      <c r="AE306" s="62"/>
    </row>
    <row r="307" spans="1:31" x14ac:dyDescent="0.25">
      <c r="A307" s="3" t="str">
        <f t="shared" si="4"/>
        <v/>
      </c>
      <c r="E307" s="61"/>
      <c r="F307" s="61"/>
      <c r="G307" s="61"/>
      <c r="H307" s="62"/>
      <c r="I307" s="62"/>
      <c r="J307" s="62"/>
      <c r="K307" s="62"/>
      <c r="L307" s="62"/>
      <c r="M307" s="62"/>
      <c r="N307" s="62"/>
      <c r="O307" s="62"/>
      <c r="P307" s="62"/>
      <c r="Q307" s="62"/>
      <c r="R307" s="62"/>
      <c r="S307" s="62"/>
      <c r="T307" s="62"/>
      <c r="U307" s="62"/>
      <c r="V307" s="62"/>
      <c r="W307" s="62"/>
      <c r="X307" s="62"/>
      <c r="Y307" s="62"/>
      <c r="Z307" s="62"/>
      <c r="AA307" s="62"/>
      <c r="AB307" s="62"/>
      <c r="AC307" s="62"/>
      <c r="AD307" s="62"/>
      <c r="AE307" s="62"/>
    </row>
    <row r="308" spans="1:31" x14ac:dyDescent="0.25">
      <c r="A308" s="3" t="str">
        <f t="shared" si="4"/>
        <v/>
      </c>
      <c r="E308" s="61"/>
      <c r="F308" s="61"/>
      <c r="G308" s="61"/>
      <c r="H308" s="62"/>
      <c r="I308" s="62"/>
      <c r="J308" s="62"/>
      <c r="K308" s="62"/>
      <c r="L308" s="62"/>
      <c r="M308" s="62"/>
      <c r="N308" s="62"/>
      <c r="O308" s="62"/>
      <c r="P308" s="62"/>
      <c r="Q308" s="62"/>
      <c r="R308" s="62"/>
      <c r="S308" s="62"/>
      <c r="T308" s="62"/>
      <c r="U308" s="62"/>
      <c r="V308" s="62"/>
      <c r="W308" s="62"/>
      <c r="X308" s="62"/>
      <c r="Y308" s="62"/>
      <c r="Z308" s="62"/>
      <c r="AA308" s="62"/>
      <c r="AB308" s="62"/>
      <c r="AC308" s="62"/>
      <c r="AD308" s="62"/>
      <c r="AE308" s="62"/>
    </row>
    <row r="309" spans="1:31" x14ac:dyDescent="0.25">
      <c r="A309" s="3" t="str">
        <f t="shared" si="4"/>
        <v/>
      </c>
      <c r="E309" s="61"/>
      <c r="F309" s="61"/>
      <c r="G309" s="61"/>
      <c r="H309" s="62"/>
      <c r="I309" s="62"/>
      <c r="J309" s="62"/>
      <c r="K309" s="62"/>
      <c r="L309" s="62"/>
      <c r="M309" s="62"/>
      <c r="N309" s="62"/>
      <c r="O309" s="62"/>
      <c r="P309" s="62"/>
      <c r="Q309" s="62"/>
      <c r="R309" s="62"/>
      <c r="S309" s="62"/>
      <c r="T309" s="62"/>
      <c r="U309" s="62"/>
      <c r="V309" s="62"/>
      <c r="W309" s="62"/>
      <c r="X309" s="62"/>
      <c r="Y309" s="62"/>
      <c r="Z309" s="62"/>
      <c r="AA309" s="62"/>
      <c r="AB309" s="62"/>
      <c r="AC309" s="62"/>
      <c r="AD309" s="62"/>
      <c r="AE309" s="62"/>
    </row>
    <row r="310" spans="1:31" x14ac:dyDescent="0.25">
      <c r="A310" s="3" t="str">
        <f t="shared" si="4"/>
        <v/>
      </c>
      <c r="E310" s="61"/>
      <c r="F310" s="61"/>
      <c r="G310" s="61"/>
      <c r="H310" s="62"/>
      <c r="I310" s="62"/>
      <c r="J310" s="62"/>
      <c r="K310" s="62"/>
      <c r="L310" s="62"/>
      <c r="M310" s="62"/>
      <c r="N310" s="62"/>
      <c r="O310" s="62"/>
      <c r="P310" s="62"/>
      <c r="Q310" s="62"/>
      <c r="R310" s="62"/>
      <c r="S310" s="62"/>
      <c r="T310" s="62"/>
      <c r="U310" s="62"/>
      <c r="V310" s="62"/>
      <c r="W310" s="62"/>
      <c r="X310" s="62"/>
      <c r="Y310" s="62"/>
      <c r="Z310" s="62"/>
      <c r="AA310" s="62"/>
      <c r="AB310" s="62"/>
      <c r="AC310" s="62"/>
      <c r="AD310" s="62"/>
      <c r="AE310" s="62"/>
    </row>
    <row r="311" spans="1:31" x14ac:dyDescent="0.25">
      <c r="A311" s="3" t="str">
        <f t="shared" si="4"/>
        <v/>
      </c>
      <c r="E311" s="61"/>
      <c r="F311" s="61"/>
      <c r="G311" s="61"/>
      <c r="H311" s="62"/>
      <c r="I311" s="62"/>
      <c r="J311" s="62"/>
      <c r="K311" s="62"/>
      <c r="L311" s="62"/>
      <c r="M311" s="62"/>
      <c r="N311" s="62"/>
      <c r="O311" s="62"/>
      <c r="P311" s="62"/>
      <c r="Q311" s="62"/>
      <c r="R311" s="62"/>
      <c r="S311" s="62"/>
      <c r="T311" s="62"/>
      <c r="U311" s="62"/>
      <c r="V311" s="62"/>
      <c r="W311" s="62"/>
      <c r="X311" s="62"/>
      <c r="Y311" s="62"/>
      <c r="Z311" s="62"/>
      <c r="AA311" s="62"/>
      <c r="AB311" s="62"/>
      <c r="AC311" s="62"/>
      <c r="AD311" s="62"/>
      <c r="AE311" s="62"/>
    </row>
    <row r="312" spans="1:31" x14ac:dyDescent="0.25">
      <c r="A312" s="3" t="str">
        <f t="shared" si="4"/>
        <v/>
      </c>
      <c r="E312" s="61"/>
      <c r="F312" s="61"/>
      <c r="G312" s="61"/>
      <c r="H312" s="62"/>
      <c r="I312" s="62"/>
      <c r="J312" s="62"/>
      <c r="K312" s="62"/>
      <c r="L312" s="62"/>
      <c r="M312" s="62"/>
      <c r="N312" s="62"/>
      <c r="O312" s="62"/>
      <c r="P312" s="62"/>
      <c r="Q312" s="62"/>
      <c r="R312" s="62"/>
      <c r="S312" s="62"/>
      <c r="T312" s="62"/>
      <c r="U312" s="62"/>
      <c r="V312" s="62"/>
      <c r="W312" s="62"/>
      <c r="X312" s="62"/>
      <c r="Y312" s="62"/>
      <c r="Z312" s="62"/>
      <c r="AA312" s="62"/>
      <c r="AB312" s="62"/>
      <c r="AC312" s="62"/>
      <c r="AD312" s="62"/>
      <c r="AE312" s="62"/>
    </row>
    <row r="313" spans="1:31" x14ac:dyDescent="0.25">
      <c r="A313" s="3" t="str">
        <f t="shared" si="4"/>
        <v/>
      </c>
      <c r="E313" s="61"/>
      <c r="F313" s="61"/>
      <c r="G313" s="61"/>
      <c r="H313" s="62"/>
      <c r="I313" s="62"/>
      <c r="J313" s="62"/>
      <c r="K313" s="62"/>
      <c r="L313" s="62"/>
      <c r="M313" s="62"/>
      <c r="N313" s="62"/>
      <c r="O313" s="62"/>
      <c r="P313" s="62"/>
      <c r="Q313" s="62"/>
      <c r="R313" s="62"/>
      <c r="S313" s="62"/>
      <c r="T313" s="62"/>
      <c r="U313" s="62"/>
      <c r="V313" s="62"/>
      <c r="W313" s="62"/>
      <c r="X313" s="62"/>
      <c r="Y313" s="62"/>
      <c r="Z313" s="62"/>
      <c r="AA313" s="62"/>
      <c r="AB313" s="62"/>
      <c r="AC313" s="62"/>
      <c r="AD313" s="62"/>
      <c r="AE313" s="62"/>
    </row>
    <row r="314" spans="1:31" x14ac:dyDescent="0.25">
      <c r="A314" s="3" t="str">
        <f t="shared" si="4"/>
        <v/>
      </c>
      <c r="E314" s="61"/>
      <c r="F314" s="61"/>
      <c r="G314" s="61"/>
      <c r="H314" s="62"/>
      <c r="I314" s="62"/>
      <c r="J314" s="62"/>
      <c r="K314" s="62"/>
      <c r="L314" s="62"/>
      <c r="M314" s="62"/>
      <c r="N314" s="62"/>
      <c r="O314" s="62"/>
      <c r="P314" s="62"/>
      <c r="Q314" s="62"/>
      <c r="R314" s="62"/>
      <c r="S314" s="62"/>
      <c r="T314" s="62"/>
      <c r="U314" s="62"/>
      <c r="V314" s="62"/>
      <c r="W314" s="62"/>
      <c r="X314" s="62"/>
      <c r="Y314" s="62"/>
      <c r="Z314" s="62"/>
      <c r="AA314" s="62"/>
      <c r="AB314" s="62"/>
      <c r="AC314" s="62"/>
      <c r="AD314" s="62"/>
      <c r="AE314" s="62"/>
    </row>
    <row r="315" spans="1:31" x14ac:dyDescent="0.25">
      <c r="A315" s="3" t="str">
        <f t="shared" si="4"/>
        <v/>
      </c>
      <c r="E315" s="61"/>
      <c r="F315" s="61"/>
      <c r="G315" s="61"/>
      <c r="H315" s="62"/>
      <c r="I315" s="62"/>
      <c r="J315" s="62"/>
      <c r="K315" s="62"/>
      <c r="L315" s="62"/>
      <c r="M315" s="62"/>
      <c r="N315" s="62"/>
      <c r="O315" s="62"/>
      <c r="P315" s="62"/>
      <c r="Q315" s="62"/>
      <c r="R315" s="62"/>
      <c r="S315" s="62"/>
      <c r="T315" s="62"/>
      <c r="U315" s="62"/>
      <c r="V315" s="62"/>
      <c r="W315" s="62"/>
      <c r="X315" s="62"/>
      <c r="Y315" s="62"/>
      <c r="Z315" s="62"/>
      <c r="AA315" s="62"/>
      <c r="AB315" s="62"/>
      <c r="AC315" s="62"/>
      <c r="AD315" s="62"/>
      <c r="AE315" s="62"/>
    </row>
    <row r="316" spans="1:31" x14ac:dyDescent="0.25">
      <c r="A316" s="3" t="str">
        <f t="shared" si="4"/>
        <v/>
      </c>
      <c r="E316" s="61"/>
      <c r="F316" s="61"/>
      <c r="G316" s="61"/>
      <c r="H316" s="62"/>
      <c r="I316" s="62"/>
      <c r="J316" s="62"/>
      <c r="K316" s="62"/>
      <c r="L316" s="62"/>
      <c r="M316" s="62"/>
      <c r="N316" s="62"/>
      <c r="O316" s="62"/>
      <c r="P316" s="62"/>
      <c r="Q316" s="62"/>
      <c r="R316" s="62"/>
      <c r="S316" s="62"/>
      <c r="T316" s="62"/>
      <c r="U316" s="62"/>
      <c r="V316" s="62"/>
      <c r="W316" s="62"/>
      <c r="X316" s="62"/>
      <c r="Y316" s="62"/>
      <c r="Z316" s="62"/>
      <c r="AA316" s="62"/>
      <c r="AB316" s="62"/>
      <c r="AC316" s="62"/>
      <c r="AD316" s="62"/>
      <c r="AE316" s="62"/>
    </row>
    <row r="317" spans="1:31" x14ac:dyDescent="0.25">
      <c r="A317" s="3" t="str">
        <f t="shared" si="4"/>
        <v/>
      </c>
      <c r="E317" s="61"/>
      <c r="F317" s="61"/>
      <c r="G317" s="61"/>
      <c r="H317" s="62"/>
      <c r="I317" s="62"/>
      <c r="J317" s="62"/>
      <c r="K317" s="62"/>
      <c r="L317" s="62"/>
      <c r="M317" s="62"/>
      <c r="N317" s="62"/>
      <c r="O317" s="62"/>
      <c r="P317" s="62"/>
      <c r="Q317" s="62"/>
      <c r="R317" s="62"/>
      <c r="S317" s="62"/>
      <c r="T317" s="62"/>
      <c r="U317" s="62"/>
      <c r="V317" s="62"/>
      <c r="W317" s="62"/>
      <c r="X317" s="62"/>
      <c r="Y317" s="62"/>
      <c r="Z317" s="62"/>
      <c r="AA317" s="62"/>
      <c r="AB317" s="62"/>
      <c r="AC317" s="62"/>
      <c r="AD317" s="62"/>
      <c r="AE317" s="62"/>
    </row>
    <row r="318" spans="1:31" x14ac:dyDescent="0.25">
      <c r="A318" s="3" t="str">
        <f t="shared" si="4"/>
        <v/>
      </c>
      <c r="E318" s="61"/>
      <c r="F318" s="61"/>
      <c r="G318" s="61"/>
      <c r="H318" s="62"/>
      <c r="I318" s="62"/>
      <c r="J318" s="62"/>
      <c r="K318" s="62"/>
      <c r="L318" s="62"/>
      <c r="M318" s="62"/>
      <c r="N318" s="62"/>
      <c r="O318" s="62"/>
      <c r="P318" s="62"/>
      <c r="Q318" s="62"/>
      <c r="R318" s="62"/>
      <c r="S318" s="62"/>
      <c r="T318" s="62"/>
      <c r="U318" s="62"/>
      <c r="V318" s="62"/>
      <c r="W318" s="62"/>
      <c r="X318" s="62"/>
      <c r="Y318" s="62"/>
      <c r="Z318" s="62"/>
      <c r="AA318" s="62"/>
      <c r="AB318" s="62"/>
      <c r="AC318" s="62"/>
      <c r="AD318" s="62"/>
      <c r="AE318" s="62"/>
    </row>
    <row r="319" spans="1:31" x14ac:dyDescent="0.25">
      <c r="A319" s="3" t="str">
        <f t="shared" si="4"/>
        <v/>
      </c>
      <c r="E319" s="61"/>
      <c r="F319" s="61"/>
      <c r="G319" s="61"/>
      <c r="H319" s="62"/>
      <c r="I319" s="62"/>
      <c r="J319" s="62"/>
      <c r="K319" s="62"/>
      <c r="L319" s="62"/>
      <c r="M319" s="62"/>
      <c r="N319" s="62"/>
      <c r="O319" s="62"/>
      <c r="P319" s="62"/>
      <c r="Q319" s="62"/>
      <c r="R319" s="62"/>
      <c r="S319" s="62"/>
      <c r="T319" s="62"/>
      <c r="U319" s="62"/>
      <c r="V319" s="62"/>
      <c r="W319" s="62"/>
      <c r="X319" s="62"/>
      <c r="Y319" s="62"/>
      <c r="Z319" s="62"/>
      <c r="AA319" s="62"/>
      <c r="AB319" s="62"/>
      <c r="AC319" s="62"/>
      <c r="AD319" s="62"/>
      <c r="AE319" s="62"/>
    </row>
    <row r="320" spans="1:31" x14ac:dyDescent="0.25">
      <c r="A320" s="3" t="str">
        <f t="shared" si="4"/>
        <v/>
      </c>
      <c r="E320" s="61"/>
      <c r="F320" s="61"/>
      <c r="G320" s="61"/>
      <c r="H320" s="62"/>
      <c r="I320" s="62"/>
      <c r="J320" s="62"/>
      <c r="K320" s="62"/>
      <c r="L320" s="62"/>
      <c r="M320" s="62"/>
      <c r="N320" s="62"/>
      <c r="O320" s="62"/>
      <c r="P320" s="62"/>
      <c r="Q320" s="62"/>
      <c r="R320" s="62"/>
      <c r="S320" s="62"/>
      <c r="T320" s="62"/>
      <c r="U320" s="62"/>
      <c r="V320" s="62"/>
      <c r="W320" s="62"/>
      <c r="X320" s="62"/>
      <c r="Y320" s="62"/>
      <c r="Z320" s="62"/>
      <c r="AA320" s="62"/>
      <c r="AB320" s="62"/>
      <c r="AC320" s="62"/>
      <c r="AD320" s="62"/>
      <c r="AE320" s="62"/>
    </row>
    <row r="321" spans="1:31" x14ac:dyDescent="0.25">
      <c r="A321" s="3" t="str">
        <f t="shared" si="4"/>
        <v/>
      </c>
      <c r="E321" s="61"/>
      <c r="F321" s="61"/>
      <c r="G321" s="61"/>
      <c r="H321" s="62"/>
      <c r="I321" s="62"/>
      <c r="J321" s="62"/>
      <c r="K321" s="62"/>
      <c r="L321" s="62"/>
      <c r="M321" s="62"/>
      <c r="N321" s="62"/>
      <c r="O321" s="62"/>
      <c r="P321" s="62"/>
      <c r="Q321" s="62"/>
      <c r="R321" s="62"/>
      <c r="S321" s="62"/>
      <c r="T321" s="62"/>
      <c r="U321" s="62"/>
      <c r="V321" s="62"/>
      <c r="W321" s="62"/>
      <c r="X321" s="62"/>
      <c r="Y321" s="62"/>
      <c r="Z321" s="62"/>
      <c r="AA321" s="62"/>
      <c r="AB321" s="62"/>
      <c r="AC321" s="62"/>
      <c r="AD321" s="62"/>
      <c r="AE321" s="62"/>
    </row>
    <row r="322" spans="1:31" x14ac:dyDescent="0.25">
      <c r="A322" s="3" t="str">
        <f t="shared" ref="A322:A385" si="5">B322&amp;C322&amp;D322</f>
        <v/>
      </c>
      <c r="E322" s="61"/>
      <c r="F322" s="61"/>
      <c r="G322" s="61"/>
      <c r="H322" s="62"/>
      <c r="I322" s="62"/>
      <c r="J322" s="62"/>
      <c r="K322" s="62"/>
      <c r="L322" s="62"/>
      <c r="M322" s="62"/>
      <c r="N322" s="62"/>
      <c r="O322" s="62"/>
      <c r="P322" s="62"/>
      <c r="Q322" s="62"/>
      <c r="R322" s="62"/>
      <c r="S322" s="62"/>
      <c r="T322" s="62"/>
      <c r="U322" s="62"/>
      <c r="V322" s="62"/>
      <c r="W322" s="62"/>
      <c r="X322" s="62"/>
      <c r="Y322" s="62"/>
      <c r="Z322" s="62"/>
      <c r="AA322" s="62"/>
      <c r="AB322" s="62"/>
      <c r="AC322" s="62"/>
      <c r="AD322" s="62"/>
      <c r="AE322" s="62"/>
    </row>
    <row r="323" spans="1:31" x14ac:dyDescent="0.25">
      <c r="A323" s="3" t="str">
        <f t="shared" si="5"/>
        <v/>
      </c>
      <c r="E323" s="61"/>
      <c r="F323" s="61"/>
      <c r="G323" s="61"/>
      <c r="H323" s="62"/>
      <c r="I323" s="62"/>
      <c r="J323" s="62"/>
      <c r="K323" s="62"/>
      <c r="L323" s="62"/>
      <c r="M323" s="62"/>
      <c r="N323" s="62"/>
      <c r="O323" s="62"/>
      <c r="P323" s="62"/>
      <c r="Q323" s="62"/>
      <c r="R323" s="62"/>
      <c r="S323" s="62"/>
      <c r="T323" s="62"/>
      <c r="U323" s="62"/>
      <c r="V323" s="62"/>
      <c r="W323" s="62"/>
      <c r="X323" s="62"/>
      <c r="Y323" s="62"/>
      <c r="Z323" s="62"/>
      <c r="AA323" s="62"/>
      <c r="AB323" s="62"/>
      <c r="AC323" s="62"/>
      <c r="AD323" s="62"/>
      <c r="AE323" s="62"/>
    </row>
    <row r="324" spans="1:31" x14ac:dyDescent="0.25">
      <c r="A324" s="3" t="str">
        <f t="shared" si="5"/>
        <v/>
      </c>
      <c r="E324" s="61"/>
      <c r="F324" s="61"/>
      <c r="G324" s="61"/>
      <c r="H324" s="62"/>
      <c r="I324" s="62"/>
      <c r="J324" s="62"/>
      <c r="K324" s="62"/>
      <c r="L324" s="62"/>
      <c r="M324" s="62"/>
      <c r="N324" s="62"/>
      <c r="O324" s="62"/>
      <c r="P324" s="62"/>
      <c r="Q324" s="62"/>
      <c r="R324" s="62"/>
      <c r="S324" s="62"/>
      <c r="T324" s="62"/>
      <c r="U324" s="62"/>
      <c r="V324" s="62"/>
      <c r="W324" s="62"/>
      <c r="X324" s="62"/>
      <c r="Y324" s="62"/>
      <c r="Z324" s="62"/>
      <c r="AA324" s="62"/>
      <c r="AB324" s="62"/>
      <c r="AC324" s="62"/>
      <c r="AD324" s="62"/>
      <c r="AE324" s="62"/>
    </row>
    <row r="325" spans="1:31" x14ac:dyDescent="0.25">
      <c r="A325" s="3" t="str">
        <f t="shared" si="5"/>
        <v/>
      </c>
      <c r="E325" s="61"/>
      <c r="F325" s="61"/>
      <c r="G325" s="61"/>
      <c r="H325" s="62"/>
      <c r="I325" s="62"/>
      <c r="J325" s="62"/>
      <c r="K325" s="62"/>
      <c r="L325" s="62"/>
      <c r="M325" s="62"/>
      <c r="N325" s="62"/>
      <c r="O325" s="62"/>
      <c r="P325" s="62"/>
      <c r="Q325" s="62"/>
      <c r="R325" s="62"/>
      <c r="S325" s="62"/>
      <c r="T325" s="62"/>
      <c r="U325" s="62"/>
      <c r="V325" s="62"/>
      <c r="W325" s="62"/>
      <c r="X325" s="62"/>
      <c r="Y325" s="62"/>
      <c r="Z325" s="62"/>
      <c r="AA325" s="62"/>
      <c r="AB325" s="62"/>
      <c r="AC325" s="62"/>
      <c r="AD325" s="62"/>
      <c r="AE325" s="62"/>
    </row>
    <row r="326" spans="1:31" x14ac:dyDescent="0.25">
      <c r="A326" s="3" t="str">
        <f t="shared" si="5"/>
        <v/>
      </c>
      <c r="E326" s="61"/>
      <c r="F326" s="61"/>
      <c r="G326" s="61"/>
      <c r="H326" s="62"/>
      <c r="I326" s="62"/>
      <c r="J326" s="62"/>
      <c r="K326" s="62"/>
      <c r="L326" s="62"/>
      <c r="M326" s="62"/>
      <c r="N326" s="62"/>
      <c r="O326" s="62"/>
      <c r="P326" s="62"/>
      <c r="Q326" s="62"/>
      <c r="R326" s="62"/>
      <c r="S326" s="62"/>
      <c r="T326" s="62"/>
      <c r="U326" s="62"/>
      <c r="V326" s="62"/>
      <c r="W326" s="62"/>
      <c r="X326" s="62"/>
      <c r="Y326" s="62"/>
      <c r="Z326" s="62"/>
      <c r="AA326" s="62"/>
      <c r="AB326" s="62"/>
      <c r="AC326" s="62"/>
      <c r="AD326" s="62"/>
      <c r="AE326" s="62"/>
    </row>
    <row r="327" spans="1:31" x14ac:dyDescent="0.25">
      <c r="A327" s="3" t="str">
        <f t="shared" si="5"/>
        <v/>
      </c>
      <c r="E327" s="61"/>
      <c r="F327" s="61"/>
      <c r="G327" s="61"/>
      <c r="H327" s="62"/>
      <c r="I327" s="62"/>
      <c r="J327" s="62"/>
      <c r="K327" s="62"/>
      <c r="L327" s="62"/>
      <c r="M327" s="62"/>
      <c r="N327" s="62"/>
      <c r="O327" s="62"/>
      <c r="P327" s="62"/>
      <c r="Q327" s="62"/>
      <c r="R327" s="62"/>
      <c r="S327" s="62"/>
      <c r="T327" s="62"/>
      <c r="U327" s="62"/>
      <c r="V327" s="62"/>
      <c r="W327" s="62"/>
      <c r="X327" s="62"/>
      <c r="Y327" s="62"/>
      <c r="Z327" s="62"/>
      <c r="AA327" s="62"/>
      <c r="AB327" s="62"/>
      <c r="AC327" s="62"/>
      <c r="AD327" s="62"/>
      <c r="AE327" s="62"/>
    </row>
    <row r="328" spans="1:31" x14ac:dyDescent="0.25">
      <c r="A328" s="3" t="str">
        <f t="shared" si="5"/>
        <v/>
      </c>
      <c r="E328" s="61"/>
      <c r="F328" s="61"/>
      <c r="G328" s="61"/>
      <c r="H328" s="62"/>
      <c r="I328" s="62"/>
      <c r="J328" s="62"/>
      <c r="K328" s="62"/>
      <c r="L328" s="62"/>
      <c r="M328" s="62"/>
      <c r="N328" s="62"/>
      <c r="O328" s="62"/>
      <c r="P328" s="62"/>
      <c r="Q328" s="62"/>
      <c r="R328" s="62"/>
      <c r="S328" s="62"/>
      <c r="T328" s="62"/>
      <c r="U328" s="62"/>
      <c r="V328" s="62"/>
      <c r="W328" s="62"/>
      <c r="X328" s="62"/>
      <c r="Y328" s="62"/>
      <c r="Z328" s="62"/>
      <c r="AA328" s="62"/>
      <c r="AB328" s="62"/>
      <c r="AC328" s="62"/>
      <c r="AD328" s="62"/>
      <c r="AE328" s="62"/>
    </row>
    <row r="329" spans="1:31" x14ac:dyDescent="0.25">
      <c r="A329" s="3" t="str">
        <f t="shared" si="5"/>
        <v/>
      </c>
      <c r="E329" s="61"/>
      <c r="F329" s="61"/>
      <c r="G329" s="61"/>
      <c r="H329" s="62"/>
      <c r="I329" s="62"/>
      <c r="J329" s="62"/>
      <c r="K329" s="62"/>
      <c r="L329" s="62"/>
      <c r="M329" s="62"/>
      <c r="N329" s="62"/>
      <c r="O329" s="62"/>
      <c r="P329" s="62"/>
      <c r="Q329" s="62"/>
      <c r="R329" s="62"/>
      <c r="S329" s="62"/>
      <c r="T329" s="62"/>
      <c r="U329" s="62"/>
      <c r="V329" s="62"/>
      <c r="W329" s="62"/>
      <c r="X329" s="62"/>
      <c r="Y329" s="62"/>
      <c r="Z329" s="62"/>
      <c r="AA329" s="62"/>
      <c r="AB329" s="62"/>
      <c r="AC329" s="62"/>
      <c r="AD329" s="62"/>
      <c r="AE329" s="62"/>
    </row>
    <row r="330" spans="1:31" x14ac:dyDescent="0.25">
      <c r="A330" s="3" t="str">
        <f t="shared" si="5"/>
        <v/>
      </c>
      <c r="E330" s="61"/>
      <c r="F330" s="61"/>
      <c r="G330" s="61"/>
      <c r="H330" s="62"/>
      <c r="I330" s="62"/>
      <c r="J330" s="62"/>
      <c r="K330" s="62"/>
      <c r="L330" s="62"/>
      <c r="M330" s="62"/>
      <c r="N330" s="62"/>
      <c r="O330" s="62"/>
      <c r="P330" s="62"/>
      <c r="Q330" s="62"/>
      <c r="R330" s="62"/>
      <c r="S330" s="62"/>
      <c r="T330" s="62"/>
      <c r="U330" s="62"/>
      <c r="V330" s="62"/>
      <c r="W330" s="62"/>
      <c r="X330" s="62"/>
      <c r="Y330" s="62"/>
      <c r="Z330" s="62"/>
      <c r="AA330" s="62"/>
      <c r="AB330" s="62"/>
      <c r="AC330" s="62"/>
      <c r="AD330" s="62"/>
      <c r="AE330" s="62"/>
    </row>
    <row r="331" spans="1:31" x14ac:dyDescent="0.25">
      <c r="A331" s="3" t="str">
        <f t="shared" si="5"/>
        <v/>
      </c>
      <c r="E331" s="61"/>
      <c r="F331" s="61"/>
      <c r="G331" s="61"/>
      <c r="H331" s="62"/>
      <c r="I331" s="62"/>
      <c r="J331" s="62"/>
      <c r="K331" s="62"/>
      <c r="L331" s="62"/>
      <c r="M331" s="62"/>
      <c r="N331" s="62"/>
      <c r="O331" s="62"/>
      <c r="P331" s="62"/>
      <c r="Q331" s="62"/>
      <c r="R331" s="62"/>
      <c r="S331" s="62"/>
      <c r="T331" s="62"/>
      <c r="U331" s="62"/>
      <c r="V331" s="62"/>
      <c r="W331" s="62"/>
      <c r="X331" s="62"/>
      <c r="Y331" s="62"/>
      <c r="Z331" s="62"/>
      <c r="AA331" s="62"/>
      <c r="AB331" s="62"/>
      <c r="AC331" s="62"/>
      <c r="AD331" s="62"/>
      <c r="AE331" s="62"/>
    </row>
    <row r="332" spans="1:31" x14ac:dyDescent="0.25">
      <c r="A332" s="3" t="str">
        <f t="shared" si="5"/>
        <v/>
      </c>
      <c r="E332" s="61"/>
      <c r="F332" s="61"/>
      <c r="G332" s="61"/>
      <c r="H332" s="62"/>
      <c r="I332" s="62"/>
      <c r="J332" s="62"/>
      <c r="K332" s="62"/>
      <c r="L332" s="62"/>
      <c r="M332" s="62"/>
      <c r="N332" s="62"/>
      <c r="O332" s="62"/>
      <c r="P332" s="62"/>
      <c r="Q332" s="62"/>
      <c r="R332" s="62"/>
      <c r="S332" s="62"/>
      <c r="T332" s="62"/>
      <c r="U332" s="62"/>
      <c r="V332" s="62"/>
      <c r="W332" s="62"/>
      <c r="X332" s="62"/>
      <c r="Y332" s="62"/>
      <c r="Z332" s="62"/>
      <c r="AA332" s="62"/>
      <c r="AB332" s="62"/>
      <c r="AC332" s="62"/>
      <c r="AD332" s="62"/>
      <c r="AE332" s="62"/>
    </row>
    <row r="333" spans="1:31" x14ac:dyDescent="0.25">
      <c r="A333" s="3" t="str">
        <f t="shared" si="5"/>
        <v/>
      </c>
      <c r="E333" s="61"/>
      <c r="F333" s="61"/>
      <c r="G333" s="61"/>
      <c r="H333" s="62"/>
      <c r="I333" s="62"/>
      <c r="J333" s="62"/>
      <c r="K333" s="62"/>
      <c r="L333" s="62"/>
      <c r="M333" s="62"/>
      <c r="N333" s="62"/>
      <c r="O333" s="62"/>
      <c r="P333" s="62"/>
      <c r="Q333" s="62"/>
      <c r="R333" s="62"/>
      <c r="S333" s="62"/>
      <c r="T333" s="62"/>
      <c r="U333" s="62"/>
      <c r="V333" s="62"/>
      <c r="W333" s="62"/>
      <c r="X333" s="62"/>
      <c r="Y333" s="62"/>
      <c r="Z333" s="62"/>
      <c r="AA333" s="62"/>
      <c r="AB333" s="62"/>
      <c r="AC333" s="62"/>
      <c r="AD333" s="62"/>
      <c r="AE333" s="62"/>
    </row>
    <row r="334" spans="1:31" x14ac:dyDescent="0.25">
      <c r="A334" s="3" t="str">
        <f t="shared" si="5"/>
        <v/>
      </c>
      <c r="E334" s="61"/>
      <c r="F334" s="61"/>
      <c r="G334" s="61"/>
      <c r="H334" s="62"/>
      <c r="I334" s="62"/>
      <c r="J334" s="62"/>
      <c r="K334" s="62"/>
      <c r="L334" s="62"/>
      <c r="M334" s="62"/>
      <c r="N334" s="62"/>
      <c r="O334" s="62"/>
      <c r="P334" s="62"/>
      <c r="Q334" s="62"/>
      <c r="R334" s="62"/>
      <c r="S334" s="62"/>
      <c r="T334" s="62"/>
      <c r="U334" s="62"/>
      <c r="V334" s="62"/>
      <c r="W334" s="62"/>
      <c r="X334" s="62"/>
      <c r="Y334" s="62"/>
      <c r="Z334" s="62"/>
      <c r="AA334" s="62"/>
      <c r="AB334" s="62"/>
      <c r="AC334" s="62"/>
      <c r="AD334" s="62"/>
      <c r="AE334" s="62"/>
    </row>
    <row r="335" spans="1:31" x14ac:dyDescent="0.25">
      <c r="A335" s="3" t="str">
        <f t="shared" si="5"/>
        <v/>
      </c>
      <c r="E335" s="61"/>
      <c r="F335" s="61"/>
      <c r="G335" s="61"/>
      <c r="H335" s="62"/>
      <c r="I335" s="62"/>
      <c r="J335" s="62"/>
      <c r="K335" s="62"/>
      <c r="L335" s="62"/>
      <c r="M335" s="62"/>
      <c r="N335" s="62"/>
      <c r="O335" s="62"/>
      <c r="P335" s="62"/>
      <c r="Q335" s="62"/>
      <c r="R335" s="62"/>
      <c r="S335" s="62"/>
      <c r="T335" s="62"/>
      <c r="U335" s="62"/>
      <c r="V335" s="62"/>
      <c r="W335" s="62"/>
      <c r="X335" s="62"/>
      <c r="Y335" s="62"/>
      <c r="Z335" s="62"/>
      <c r="AA335" s="62"/>
      <c r="AB335" s="62"/>
      <c r="AC335" s="62"/>
      <c r="AD335" s="62"/>
      <c r="AE335" s="62"/>
    </row>
    <row r="336" spans="1:31" x14ac:dyDescent="0.25">
      <c r="A336" s="3" t="str">
        <f t="shared" si="5"/>
        <v/>
      </c>
      <c r="E336" s="61"/>
      <c r="F336" s="61"/>
      <c r="G336" s="61"/>
      <c r="H336" s="62"/>
      <c r="I336" s="62"/>
      <c r="J336" s="62"/>
      <c r="K336" s="62"/>
      <c r="L336" s="62"/>
      <c r="M336" s="62"/>
      <c r="N336" s="62"/>
      <c r="O336" s="62"/>
      <c r="P336" s="62"/>
      <c r="Q336" s="62"/>
      <c r="R336" s="62"/>
      <c r="S336" s="62"/>
      <c r="T336" s="62"/>
      <c r="U336" s="62"/>
      <c r="V336" s="62"/>
      <c r="W336" s="62"/>
      <c r="X336" s="62"/>
      <c r="Y336" s="62"/>
      <c r="Z336" s="62"/>
      <c r="AA336" s="62"/>
      <c r="AB336" s="62"/>
      <c r="AC336" s="62"/>
      <c r="AD336" s="62"/>
      <c r="AE336" s="62"/>
    </row>
    <row r="337" spans="1:31" x14ac:dyDescent="0.25">
      <c r="A337" s="3" t="str">
        <f t="shared" si="5"/>
        <v/>
      </c>
      <c r="E337" s="61"/>
      <c r="F337" s="61"/>
      <c r="G337" s="61"/>
      <c r="H337" s="62"/>
      <c r="I337" s="62"/>
      <c r="J337" s="62"/>
      <c r="K337" s="62"/>
      <c r="L337" s="62"/>
      <c r="M337" s="62"/>
      <c r="N337" s="62"/>
      <c r="O337" s="62"/>
      <c r="P337" s="62"/>
      <c r="Q337" s="62"/>
      <c r="R337" s="62"/>
      <c r="S337" s="62"/>
      <c r="T337" s="62"/>
      <c r="U337" s="62"/>
      <c r="V337" s="62"/>
      <c r="W337" s="62"/>
      <c r="X337" s="62"/>
      <c r="Y337" s="62"/>
      <c r="Z337" s="62"/>
      <c r="AA337" s="62"/>
      <c r="AB337" s="62"/>
      <c r="AC337" s="62"/>
      <c r="AD337" s="62"/>
      <c r="AE337" s="62"/>
    </row>
    <row r="338" spans="1:31" x14ac:dyDescent="0.25">
      <c r="A338" s="3" t="str">
        <f t="shared" si="5"/>
        <v/>
      </c>
      <c r="E338" s="61"/>
      <c r="F338" s="61"/>
      <c r="G338" s="61"/>
      <c r="H338" s="62"/>
      <c r="I338" s="62"/>
      <c r="J338" s="62"/>
      <c r="K338" s="62"/>
      <c r="L338" s="62"/>
      <c r="M338" s="62"/>
      <c r="N338" s="62"/>
      <c r="O338" s="62"/>
      <c r="P338" s="62"/>
      <c r="Q338" s="62"/>
      <c r="R338" s="62"/>
      <c r="S338" s="62"/>
      <c r="T338" s="62"/>
      <c r="U338" s="62"/>
      <c r="V338" s="62"/>
      <c r="W338" s="62"/>
      <c r="X338" s="62"/>
      <c r="Y338" s="62"/>
      <c r="Z338" s="62"/>
      <c r="AA338" s="62"/>
      <c r="AB338" s="62"/>
      <c r="AC338" s="62"/>
      <c r="AD338" s="62"/>
      <c r="AE338" s="62"/>
    </row>
    <row r="339" spans="1:31" x14ac:dyDescent="0.25">
      <c r="A339" s="3" t="str">
        <f t="shared" si="5"/>
        <v/>
      </c>
      <c r="E339" s="61"/>
      <c r="F339" s="61"/>
      <c r="G339" s="61"/>
      <c r="H339" s="62"/>
      <c r="I339" s="62"/>
      <c r="J339" s="62"/>
      <c r="K339" s="62"/>
      <c r="L339" s="62"/>
      <c r="M339" s="62"/>
      <c r="N339" s="62"/>
      <c r="O339" s="62"/>
      <c r="P339" s="62"/>
      <c r="Q339" s="62"/>
      <c r="R339" s="62"/>
      <c r="S339" s="62"/>
      <c r="T339" s="62"/>
      <c r="U339" s="62"/>
      <c r="V339" s="62"/>
      <c r="W339" s="62"/>
      <c r="X339" s="62"/>
      <c r="Y339" s="62"/>
      <c r="Z339" s="62"/>
      <c r="AA339" s="62"/>
      <c r="AB339" s="62"/>
      <c r="AC339" s="62"/>
      <c r="AD339" s="62"/>
      <c r="AE339" s="62"/>
    </row>
    <row r="340" spans="1:31" x14ac:dyDescent="0.25">
      <c r="A340" s="3" t="str">
        <f t="shared" si="5"/>
        <v/>
      </c>
      <c r="E340" s="61"/>
      <c r="F340" s="61"/>
      <c r="G340" s="61"/>
      <c r="H340" s="62"/>
      <c r="I340" s="62"/>
      <c r="J340" s="62"/>
      <c r="K340" s="62"/>
      <c r="L340" s="62"/>
      <c r="M340" s="62"/>
      <c r="N340" s="62"/>
      <c r="O340" s="62"/>
      <c r="P340" s="62"/>
      <c r="Q340" s="62"/>
      <c r="R340" s="62"/>
      <c r="S340" s="62"/>
      <c r="T340" s="62"/>
      <c r="U340" s="62"/>
      <c r="V340" s="62"/>
      <c r="W340" s="62"/>
      <c r="X340" s="62"/>
      <c r="Y340" s="62"/>
      <c r="Z340" s="62"/>
      <c r="AA340" s="62"/>
      <c r="AB340" s="62"/>
      <c r="AC340" s="62"/>
      <c r="AD340" s="62"/>
      <c r="AE340" s="62"/>
    </row>
    <row r="341" spans="1:31" x14ac:dyDescent="0.25">
      <c r="A341" s="3" t="str">
        <f t="shared" si="5"/>
        <v/>
      </c>
      <c r="E341" s="61"/>
      <c r="F341" s="61"/>
      <c r="G341" s="61"/>
      <c r="H341" s="62"/>
      <c r="I341" s="62"/>
      <c r="J341" s="62"/>
      <c r="K341" s="62"/>
      <c r="L341" s="62"/>
      <c r="M341" s="62"/>
      <c r="N341" s="62"/>
      <c r="O341" s="62"/>
      <c r="P341" s="62"/>
      <c r="Q341" s="62"/>
      <c r="R341" s="62"/>
      <c r="S341" s="62"/>
      <c r="T341" s="62"/>
      <c r="U341" s="62"/>
      <c r="V341" s="62"/>
      <c r="W341" s="62"/>
      <c r="X341" s="62"/>
      <c r="Y341" s="62"/>
      <c r="Z341" s="62"/>
      <c r="AA341" s="62"/>
      <c r="AB341" s="62"/>
      <c r="AC341" s="62"/>
      <c r="AD341" s="62"/>
      <c r="AE341" s="62"/>
    </row>
    <row r="342" spans="1:31" x14ac:dyDescent="0.25">
      <c r="A342" s="3" t="str">
        <f t="shared" si="5"/>
        <v/>
      </c>
      <c r="E342" s="61"/>
      <c r="F342" s="61"/>
      <c r="G342" s="61"/>
      <c r="H342" s="62"/>
      <c r="I342" s="62"/>
      <c r="J342" s="62"/>
      <c r="K342" s="62"/>
      <c r="L342" s="62"/>
      <c r="M342" s="62"/>
      <c r="N342" s="62"/>
      <c r="O342" s="62"/>
      <c r="P342" s="62"/>
      <c r="Q342" s="62"/>
      <c r="R342" s="62"/>
      <c r="S342" s="62"/>
      <c r="T342" s="62"/>
      <c r="U342" s="62"/>
      <c r="V342" s="62"/>
      <c r="W342" s="62"/>
      <c r="X342" s="62"/>
      <c r="Y342" s="62"/>
      <c r="Z342" s="62"/>
      <c r="AA342" s="62"/>
      <c r="AB342" s="62"/>
      <c r="AC342" s="62"/>
      <c r="AD342" s="62"/>
      <c r="AE342" s="62"/>
    </row>
    <row r="343" spans="1:31" x14ac:dyDescent="0.25">
      <c r="A343" s="3" t="str">
        <f t="shared" si="5"/>
        <v/>
      </c>
      <c r="E343" s="61"/>
      <c r="F343" s="61"/>
      <c r="G343" s="61"/>
      <c r="H343" s="62"/>
      <c r="I343" s="62"/>
      <c r="J343" s="62"/>
      <c r="K343" s="62"/>
      <c r="L343" s="62"/>
      <c r="M343" s="62"/>
      <c r="N343" s="62"/>
      <c r="O343" s="62"/>
      <c r="P343" s="62"/>
      <c r="Q343" s="62"/>
      <c r="R343" s="62"/>
      <c r="S343" s="62"/>
      <c r="T343" s="62"/>
      <c r="U343" s="62"/>
      <c r="V343" s="62"/>
      <c r="W343" s="62"/>
      <c r="X343" s="62"/>
      <c r="Y343" s="62"/>
      <c r="Z343" s="62"/>
      <c r="AA343" s="62"/>
      <c r="AB343" s="62"/>
      <c r="AC343" s="62"/>
      <c r="AD343" s="62"/>
      <c r="AE343" s="62"/>
    </row>
    <row r="344" spans="1:31" x14ac:dyDescent="0.25">
      <c r="A344" s="3" t="str">
        <f t="shared" si="5"/>
        <v/>
      </c>
      <c r="E344" s="61"/>
      <c r="F344" s="61"/>
      <c r="G344" s="61"/>
      <c r="H344" s="62"/>
      <c r="I344" s="62"/>
      <c r="J344" s="62"/>
      <c r="K344" s="62"/>
      <c r="L344" s="62"/>
      <c r="M344" s="62"/>
      <c r="N344" s="62"/>
      <c r="O344" s="62"/>
      <c r="P344" s="62"/>
      <c r="Q344" s="62"/>
      <c r="R344" s="62"/>
      <c r="S344" s="62"/>
      <c r="T344" s="62"/>
      <c r="U344" s="62"/>
      <c r="V344" s="62"/>
      <c r="W344" s="62"/>
      <c r="X344" s="62"/>
      <c r="Y344" s="62"/>
      <c r="Z344" s="62"/>
      <c r="AA344" s="62"/>
      <c r="AB344" s="62"/>
      <c r="AC344" s="62"/>
      <c r="AD344" s="62"/>
      <c r="AE344" s="62"/>
    </row>
    <row r="345" spans="1:31" x14ac:dyDescent="0.25">
      <c r="A345" s="3" t="str">
        <f t="shared" si="5"/>
        <v/>
      </c>
      <c r="E345" s="61"/>
      <c r="F345" s="61"/>
      <c r="G345" s="61"/>
      <c r="H345" s="62"/>
      <c r="I345" s="62"/>
      <c r="J345" s="62"/>
      <c r="K345" s="62"/>
      <c r="L345" s="62"/>
      <c r="M345" s="62"/>
      <c r="N345" s="62"/>
      <c r="O345" s="62"/>
      <c r="P345" s="62"/>
      <c r="Q345" s="62"/>
      <c r="R345" s="62"/>
      <c r="S345" s="62"/>
      <c r="T345" s="62"/>
      <c r="U345" s="62"/>
      <c r="V345" s="62"/>
      <c r="W345" s="62"/>
      <c r="X345" s="62"/>
      <c r="Y345" s="62"/>
      <c r="Z345" s="62"/>
      <c r="AA345" s="62"/>
      <c r="AB345" s="62"/>
      <c r="AC345" s="62"/>
      <c r="AD345" s="62"/>
      <c r="AE345" s="62"/>
    </row>
    <row r="346" spans="1:31" x14ac:dyDescent="0.25">
      <c r="A346" s="3" t="str">
        <f t="shared" si="5"/>
        <v/>
      </c>
      <c r="E346" s="61"/>
      <c r="F346" s="61"/>
      <c r="G346" s="61"/>
      <c r="H346" s="62"/>
      <c r="I346" s="62"/>
      <c r="J346" s="62"/>
      <c r="K346" s="62"/>
      <c r="L346" s="62"/>
      <c r="M346" s="62"/>
      <c r="N346" s="62"/>
      <c r="O346" s="62"/>
      <c r="P346" s="62"/>
      <c r="Q346" s="62"/>
      <c r="R346" s="62"/>
      <c r="S346" s="62"/>
      <c r="T346" s="62"/>
      <c r="U346" s="62"/>
      <c r="V346" s="62"/>
      <c r="W346" s="62"/>
      <c r="X346" s="62"/>
      <c r="Y346" s="62"/>
      <c r="Z346" s="62"/>
      <c r="AA346" s="62"/>
      <c r="AB346" s="62"/>
      <c r="AC346" s="62"/>
      <c r="AD346" s="62"/>
      <c r="AE346" s="62"/>
    </row>
    <row r="347" spans="1:31" x14ac:dyDescent="0.25">
      <c r="A347" s="3" t="str">
        <f t="shared" si="5"/>
        <v/>
      </c>
      <c r="E347" s="61"/>
      <c r="F347" s="61"/>
      <c r="G347" s="61"/>
      <c r="H347" s="62"/>
      <c r="I347" s="62"/>
      <c r="J347" s="62"/>
      <c r="K347" s="62"/>
      <c r="L347" s="62"/>
      <c r="M347" s="62"/>
      <c r="N347" s="62"/>
      <c r="O347" s="62"/>
      <c r="P347" s="62"/>
      <c r="Q347" s="62"/>
      <c r="R347" s="62"/>
      <c r="S347" s="62"/>
      <c r="T347" s="62"/>
      <c r="U347" s="62"/>
      <c r="V347" s="62"/>
      <c r="W347" s="62"/>
      <c r="X347" s="62"/>
      <c r="Y347" s="62"/>
      <c r="Z347" s="62"/>
      <c r="AA347" s="62"/>
      <c r="AB347" s="62"/>
      <c r="AC347" s="62"/>
      <c r="AD347" s="62"/>
      <c r="AE347" s="62"/>
    </row>
    <row r="348" spans="1:31" x14ac:dyDescent="0.25">
      <c r="A348" s="3" t="str">
        <f t="shared" si="5"/>
        <v/>
      </c>
      <c r="E348" s="61"/>
      <c r="F348" s="61"/>
      <c r="G348" s="61"/>
      <c r="H348" s="62"/>
      <c r="I348" s="62"/>
      <c r="J348" s="62"/>
      <c r="K348" s="62"/>
      <c r="L348" s="62"/>
      <c r="M348" s="62"/>
      <c r="N348" s="62"/>
      <c r="O348" s="62"/>
      <c r="P348" s="62"/>
      <c r="Q348" s="62"/>
      <c r="R348" s="62"/>
      <c r="S348" s="62"/>
      <c r="T348" s="62"/>
      <c r="U348" s="62"/>
      <c r="V348" s="62"/>
      <c r="W348" s="62"/>
      <c r="X348" s="62"/>
      <c r="Y348" s="62"/>
      <c r="Z348" s="62"/>
      <c r="AA348" s="62"/>
      <c r="AB348" s="62"/>
      <c r="AC348" s="62"/>
      <c r="AD348" s="62"/>
      <c r="AE348" s="62"/>
    </row>
    <row r="349" spans="1:31" x14ac:dyDescent="0.25">
      <c r="A349" s="3" t="str">
        <f t="shared" si="5"/>
        <v/>
      </c>
      <c r="E349" s="61"/>
      <c r="F349" s="61"/>
      <c r="G349" s="61"/>
      <c r="H349" s="62"/>
      <c r="I349" s="62"/>
      <c r="J349" s="62"/>
      <c r="K349" s="62"/>
      <c r="L349" s="62"/>
      <c r="M349" s="62"/>
      <c r="N349" s="62"/>
      <c r="O349" s="62"/>
      <c r="P349" s="62"/>
      <c r="Q349" s="62"/>
      <c r="R349" s="62"/>
      <c r="S349" s="62"/>
      <c r="T349" s="62"/>
      <c r="U349" s="62"/>
      <c r="V349" s="62"/>
      <c r="W349" s="62"/>
      <c r="X349" s="62"/>
      <c r="Y349" s="62"/>
      <c r="Z349" s="62"/>
      <c r="AA349" s="62"/>
      <c r="AB349" s="62"/>
      <c r="AC349" s="62"/>
      <c r="AD349" s="62"/>
      <c r="AE349" s="62"/>
    </row>
    <row r="350" spans="1:31" x14ac:dyDescent="0.25">
      <c r="A350" s="3" t="str">
        <f t="shared" si="5"/>
        <v/>
      </c>
      <c r="E350" s="61"/>
      <c r="F350" s="61"/>
      <c r="G350" s="61"/>
      <c r="H350" s="62"/>
      <c r="I350" s="62"/>
      <c r="J350" s="62"/>
      <c r="K350" s="62"/>
      <c r="L350" s="62"/>
      <c r="M350" s="62"/>
      <c r="N350" s="62"/>
      <c r="O350" s="62"/>
      <c r="P350" s="62"/>
      <c r="Q350" s="62"/>
      <c r="R350" s="62"/>
      <c r="S350" s="62"/>
      <c r="T350" s="62"/>
      <c r="U350" s="62"/>
      <c r="V350" s="62"/>
      <c r="W350" s="62"/>
      <c r="X350" s="62"/>
      <c r="Y350" s="62"/>
      <c r="Z350" s="62"/>
      <c r="AA350" s="62"/>
      <c r="AB350" s="62"/>
      <c r="AC350" s="62"/>
      <c r="AD350" s="62"/>
      <c r="AE350" s="62"/>
    </row>
    <row r="351" spans="1:31" x14ac:dyDescent="0.25">
      <c r="A351" s="3" t="str">
        <f t="shared" si="5"/>
        <v/>
      </c>
      <c r="E351" s="61"/>
      <c r="F351" s="61"/>
      <c r="G351" s="61"/>
      <c r="H351" s="62"/>
      <c r="I351" s="62"/>
      <c r="J351" s="62"/>
      <c r="K351" s="62"/>
      <c r="L351" s="62"/>
      <c r="M351" s="62"/>
      <c r="N351" s="62"/>
      <c r="O351" s="62"/>
      <c r="P351" s="62"/>
      <c r="Q351" s="62"/>
      <c r="R351" s="62"/>
      <c r="S351" s="62"/>
      <c r="T351" s="62"/>
      <c r="U351" s="62"/>
      <c r="V351" s="62"/>
      <c r="W351" s="62"/>
      <c r="X351" s="62"/>
      <c r="Y351" s="62"/>
      <c r="Z351" s="62"/>
      <c r="AA351" s="62"/>
      <c r="AB351" s="62"/>
      <c r="AC351" s="62"/>
      <c r="AD351" s="62"/>
      <c r="AE351" s="62"/>
    </row>
    <row r="352" spans="1:31" x14ac:dyDescent="0.25">
      <c r="A352" s="3" t="str">
        <f t="shared" si="5"/>
        <v/>
      </c>
      <c r="E352" s="61"/>
      <c r="F352" s="61"/>
      <c r="G352" s="61"/>
      <c r="H352" s="62"/>
      <c r="I352" s="62"/>
      <c r="J352" s="62"/>
      <c r="K352" s="62"/>
      <c r="L352" s="62"/>
      <c r="M352" s="62"/>
      <c r="N352" s="62"/>
      <c r="O352" s="62"/>
      <c r="P352" s="62"/>
      <c r="Q352" s="62"/>
      <c r="R352" s="62"/>
      <c r="S352" s="62"/>
      <c r="T352" s="62"/>
      <c r="U352" s="62"/>
      <c r="V352" s="62"/>
      <c r="W352" s="62"/>
      <c r="X352" s="62"/>
      <c r="Y352" s="62"/>
      <c r="Z352" s="62"/>
      <c r="AA352" s="62"/>
      <c r="AB352" s="62"/>
      <c r="AC352" s="62"/>
      <c r="AD352" s="62"/>
      <c r="AE352" s="62"/>
    </row>
    <row r="353" spans="1:31" x14ac:dyDescent="0.25">
      <c r="A353" s="3" t="str">
        <f t="shared" si="5"/>
        <v/>
      </c>
      <c r="E353" s="61"/>
      <c r="F353" s="61"/>
      <c r="G353" s="61"/>
      <c r="H353" s="62"/>
      <c r="I353" s="62"/>
      <c r="J353" s="62"/>
      <c r="K353" s="62"/>
      <c r="L353" s="62"/>
      <c r="M353" s="62"/>
      <c r="N353" s="62"/>
      <c r="O353" s="62"/>
      <c r="P353" s="62"/>
      <c r="Q353" s="62"/>
      <c r="R353" s="62"/>
      <c r="S353" s="62"/>
      <c r="T353" s="62"/>
      <c r="U353" s="62"/>
      <c r="V353" s="62"/>
      <c r="W353" s="62"/>
      <c r="X353" s="62"/>
      <c r="Y353" s="62"/>
      <c r="Z353" s="62"/>
      <c r="AA353" s="62"/>
      <c r="AB353" s="62"/>
      <c r="AC353" s="62"/>
      <c r="AD353" s="62"/>
      <c r="AE353" s="62"/>
    </row>
    <row r="354" spans="1:31" x14ac:dyDescent="0.25">
      <c r="A354" s="3" t="str">
        <f t="shared" si="5"/>
        <v/>
      </c>
      <c r="E354" s="61"/>
      <c r="F354" s="61"/>
      <c r="G354" s="61"/>
      <c r="H354" s="62"/>
      <c r="I354" s="62"/>
      <c r="J354" s="62"/>
      <c r="K354" s="62"/>
      <c r="L354" s="62"/>
      <c r="M354" s="62"/>
      <c r="N354" s="62"/>
      <c r="O354" s="62"/>
      <c r="P354" s="62"/>
      <c r="Q354" s="62"/>
      <c r="R354" s="62"/>
      <c r="S354" s="62"/>
      <c r="T354" s="62"/>
      <c r="U354" s="62"/>
      <c r="V354" s="62"/>
      <c r="W354" s="62"/>
      <c r="X354" s="62"/>
      <c r="Y354" s="62"/>
      <c r="Z354" s="62"/>
      <c r="AA354" s="62"/>
      <c r="AB354" s="62"/>
      <c r="AC354" s="62"/>
      <c r="AD354" s="62"/>
      <c r="AE354" s="62"/>
    </row>
    <row r="355" spans="1:31" x14ac:dyDescent="0.25">
      <c r="A355" s="3" t="str">
        <f t="shared" si="5"/>
        <v/>
      </c>
      <c r="E355" s="61"/>
      <c r="F355" s="61"/>
      <c r="G355" s="61"/>
      <c r="H355" s="62"/>
      <c r="I355" s="62"/>
      <c r="J355" s="62"/>
      <c r="K355" s="62"/>
      <c r="L355" s="62"/>
      <c r="M355" s="62"/>
      <c r="N355" s="62"/>
      <c r="O355" s="62"/>
      <c r="P355" s="62"/>
      <c r="Q355" s="62"/>
      <c r="R355" s="62"/>
      <c r="S355" s="62"/>
      <c r="T355" s="62"/>
      <c r="U355" s="62"/>
      <c r="V355" s="62"/>
      <c r="W355" s="62"/>
      <c r="X355" s="62"/>
      <c r="Y355" s="62"/>
      <c r="Z355" s="62"/>
      <c r="AA355" s="62"/>
      <c r="AB355" s="62"/>
      <c r="AC355" s="62"/>
      <c r="AD355" s="62"/>
      <c r="AE355" s="62"/>
    </row>
    <row r="356" spans="1:31" x14ac:dyDescent="0.25">
      <c r="A356" s="3" t="str">
        <f t="shared" si="5"/>
        <v/>
      </c>
      <c r="E356" s="61"/>
      <c r="F356" s="61"/>
      <c r="G356" s="61"/>
      <c r="H356" s="62"/>
      <c r="I356" s="62"/>
      <c r="J356" s="62"/>
      <c r="K356" s="62"/>
      <c r="L356" s="62"/>
      <c r="M356" s="62"/>
      <c r="N356" s="62"/>
      <c r="O356" s="62"/>
      <c r="P356" s="62"/>
      <c r="Q356" s="62"/>
      <c r="R356" s="62"/>
      <c r="S356" s="62"/>
      <c r="T356" s="62"/>
      <c r="U356" s="62"/>
      <c r="V356" s="62"/>
      <c r="W356" s="62"/>
      <c r="X356" s="62"/>
      <c r="Y356" s="62"/>
      <c r="Z356" s="62"/>
      <c r="AA356" s="62"/>
      <c r="AB356" s="62"/>
      <c r="AC356" s="62"/>
      <c r="AD356" s="62"/>
      <c r="AE356" s="62"/>
    </row>
    <row r="357" spans="1:31" x14ac:dyDescent="0.25">
      <c r="A357" s="3" t="str">
        <f t="shared" si="5"/>
        <v/>
      </c>
      <c r="E357" s="61"/>
      <c r="F357" s="61"/>
      <c r="G357" s="61"/>
      <c r="H357" s="62"/>
      <c r="I357" s="62"/>
      <c r="J357" s="62"/>
      <c r="K357" s="62"/>
      <c r="L357" s="62"/>
      <c r="M357" s="62"/>
      <c r="N357" s="62"/>
      <c r="O357" s="62"/>
      <c r="P357" s="62"/>
      <c r="Q357" s="62"/>
      <c r="R357" s="62"/>
      <c r="S357" s="62"/>
      <c r="T357" s="62"/>
      <c r="U357" s="62"/>
      <c r="V357" s="62"/>
      <c r="W357" s="62"/>
      <c r="X357" s="62"/>
      <c r="Y357" s="62"/>
      <c r="Z357" s="62"/>
      <c r="AA357" s="62"/>
      <c r="AB357" s="62"/>
      <c r="AC357" s="62"/>
      <c r="AD357" s="62"/>
      <c r="AE357" s="62"/>
    </row>
    <row r="358" spans="1:31" x14ac:dyDescent="0.25">
      <c r="A358" s="3" t="str">
        <f t="shared" si="5"/>
        <v/>
      </c>
      <c r="E358" s="61"/>
      <c r="F358" s="61"/>
      <c r="G358" s="61"/>
      <c r="H358" s="62"/>
      <c r="I358" s="62"/>
      <c r="J358" s="62"/>
      <c r="K358" s="62"/>
      <c r="L358" s="62"/>
      <c r="M358" s="62"/>
      <c r="N358" s="62"/>
      <c r="O358" s="62"/>
      <c r="P358" s="62"/>
      <c r="Q358" s="62"/>
      <c r="R358" s="62"/>
      <c r="S358" s="62"/>
      <c r="T358" s="62"/>
      <c r="U358" s="62"/>
      <c r="V358" s="62"/>
      <c r="W358" s="62"/>
      <c r="X358" s="62"/>
      <c r="Y358" s="62"/>
      <c r="Z358" s="62"/>
      <c r="AA358" s="62"/>
      <c r="AB358" s="62"/>
      <c r="AC358" s="62"/>
      <c r="AD358" s="62"/>
      <c r="AE358" s="62"/>
    </row>
    <row r="359" spans="1:31" x14ac:dyDescent="0.25">
      <c r="A359" s="3" t="str">
        <f t="shared" si="5"/>
        <v/>
      </c>
      <c r="E359" s="61"/>
      <c r="F359" s="61"/>
      <c r="G359" s="61"/>
      <c r="H359" s="62"/>
      <c r="I359" s="62"/>
      <c r="J359" s="62"/>
      <c r="K359" s="62"/>
      <c r="L359" s="62"/>
      <c r="M359" s="62"/>
      <c r="N359" s="62"/>
      <c r="O359" s="62"/>
      <c r="P359" s="62"/>
      <c r="Q359" s="62"/>
      <c r="R359" s="62"/>
      <c r="S359" s="62"/>
      <c r="T359" s="62"/>
      <c r="U359" s="62"/>
      <c r="V359" s="62"/>
      <c r="W359" s="62"/>
      <c r="X359" s="62"/>
      <c r="Y359" s="62"/>
      <c r="Z359" s="62"/>
      <c r="AA359" s="62"/>
      <c r="AB359" s="62"/>
      <c r="AC359" s="62"/>
      <c r="AD359" s="62"/>
      <c r="AE359" s="62"/>
    </row>
    <row r="360" spans="1:31" x14ac:dyDescent="0.25">
      <c r="A360" s="3" t="str">
        <f t="shared" si="5"/>
        <v/>
      </c>
      <c r="E360" s="61"/>
      <c r="F360" s="61"/>
      <c r="G360" s="61"/>
      <c r="H360" s="62"/>
      <c r="I360" s="62"/>
      <c r="J360" s="62"/>
      <c r="K360" s="62"/>
      <c r="L360" s="62"/>
      <c r="M360" s="62"/>
      <c r="N360" s="62"/>
      <c r="O360" s="62"/>
      <c r="P360" s="62"/>
      <c r="Q360" s="62"/>
      <c r="R360" s="62"/>
      <c r="S360" s="62"/>
      <c r="T360" s="62"/>
      <c r="U360" s="62"/>
      <c r="V360" s="62"/>
      <c r="W360" s="62"/>
      <c r="X360" s="62"/>
      <c r="Y360" s="62"/>
      <c r="Z360" s="62"/>
      <c r="AA360" s="62"/>
      <c r="AB360" s="62"/>
      <c r="AC360" s="62"/>
      <c r="AD360" s="62"/>
      <c r="AE360" s="62"/>
    </row>
    <row r="361" spans="1:31" x14ac:dyDescent="0.25">
      <c r="A361" s="3" t="str">
        <f t="shared" si="5"/>
        <v/>
      </c>
      <c r="E361" s="61"/>
      <c r="F361" s="61"/>
      <c r="G361" s="61"/>
      <c r="H361" s="62"/>
      <c r="I361" s="62"/>
      <c r="J361" s="62"/>
      <c r="K361" s="62"/>
      <c r="L361" s="62"/>
      <c r="M361" s="62"/>
      <c r="N361" s="62"/>
      <c r="O361" s="62"/>
      <c r="P361" s="62"/>
      <c r="Q361" s="62"/>
      <c r="R361" s="62"/>
      <c r="S361" s="62"/>
      <c r="T361" s="62"/>
      <c r="U361" s="62"/>
      <c r="V361" s="62"/>
      <c r="W361" s="62"/>
      <c r="X361" s="62"/>
      <c r="Y361" s="62"/>
      <c r="Z361" s="62"/>
      <c r="AA361" s="62"/>
      <c r="AB361" s="62"/>
      <c r="AC361" s="62"/>
      <c r="AD361" s="62"/>
      <c r="AE361" s="62"/>
    </row>
    <row r="362" spans="1:31" x14ac:dyDescent="0.25">
      <c r="A362" s="3" t="str">
        <f t="shared" si="5"/>
        <v/>
      </c>
      <c r="E362" s="61"/>
      <c r="F362" s="61"/>
      <c r="G362" s="61"/>
      <c r="H362" s="62"/>
      <c r="I362" s="62"/>
      <c r="J362" s="62"/>
      <c r="K362" s="62"/>
      <c r="L362" s="62"/>
      <c r="M362" s="62"/>
      <c r="N362" s="62"/>
      <c r="O362" s="62"/>
      <c r="P362" s="62"/>
      <c r="Q362" s="62"/>
      <c r="R362" s="62"/>
      <c r="S362" s="62"/>
      <c r="T362" s="62"/>
      <c r="U362" s="62"/>
      <c r="V362" s="62"/>
      <c r="W362" s="62"/>
      <c r="X362" s="62"/>
      <c r="Y362" s="62"/>
      <c r="Z362" s="62"/>
      <c r="AA362" s="62"/>
      <c r="AB362" s="62"/>
      <c r="AC362" s="62"/>
      <c r="AD362" s="62"/>
      <c r="AE362" s="62"/>
    </row>
    <row r="363" spans="1:31" x14ac:dyDescent="0.25">
      <c r="A363" s="3" t="str">
        <f t="shared" si="5"/>
        <v/>
      </c>
      <c r="E363" s="61"/>
      <c r="F363" s="61"/>
      <c r="G363" s="61"/>
      <c r="H363" s="62"/>
      <c r="I363" s="62"/>
      <c r="J363" s="62"/>
      <c r="K363" s="62"/>
      <c r="L363" s="62"/>
      <c r="M363" s="62"/>
      <c r="N363" s="62"/>
      <c r="O363" s="62"/>
      <c r="P363" s="62"/>
      <c r="Q363" s="62"/>
      <c r="R363" s="62"/>
      <c r="S363" s="62"/>
      <c r="T363" s="62"/>
      <c r="U363" s="62"/>
      <c r="V363" s="62"/>
      <c r="W363" s="62"/>
      <c r="X363" s="62"/>
      <c r="Y363" s="62"/>
      <c r="Z363" s="62"/>
      <c r="AA363" s="62"/>
      <c r="AB363" s="62"/>
      <c r="AC363" s="62"/>
      <c r="AD363" s="62"/>
      <c r="AE363" s="62"/>
    </row>
    <row r="364" spans="1:31" x14ac:dyDescent="0.25">
      <c r="A364" s="3" t="str">
        <f t="shared" si="5"/>
        <v/>
      </c>
      <c r="E364" s="61"/>
      <c r="F364" s="61"/>
      <c r="G364" s="61"/>
      <c r="H364" s="62"/>
      <c r="I364" s="62"/>
      <c r="J364" s="62"/>
      <c r="K364" s="62"/>
      <c r="L364" s="62"/>
      <c r="M364" s="62"/>
      <c r="N364" s="62"/>
      <c r="O364" s="62"/>
      <c r="P364" s="62"/>
      <c r="Q364" s="62"/>
      <c r="R364" s="62"/>
      <c r="S364" s="62"/>
      <c r="T364" s="62"/>
      <c r="U364" s="62"/>
      <c r="V364" s="62"/>
      <c r="W364" s="62"/>
      <c r="X364" s="62"/>
      <c r="Y364" s="62"/>
      <c r="Z364" s="62"/>
      <c r="AA364" s="62"/>
      <c r="AB364" s="62"/>
      <c r="AC364" s="62"/>
      <c r="AD364" s="62"/>
      <c r="AE364" s="62"/>
    </row>
    <row r="365" spans="1:31" x14ac:dyDescent="0.25">
      <c r="A365" s="3" t="str">
        <f t="shared" si="5"/>
        <v/>
      </c>
      <c r="E365" s="61"/>
      <c r="F365" s="61"/>
      <c r="G365" s="61"/>
      <c r="H365" s="62"/>
      <c r="I365" s="62"/>
      <c r="J365" s="62"/>
      <c r="K365" s="62"/>
      <c r="L365" s="62"/>
      <c r="M365" s="62"/>
      <c r="N365" s="62"/>
      <c r="O365" s="62"/>
      <c r="P365" s="62"/>
      <c r="Q365" s="62"/>
      <c r="R365" s="62"/>
      <c r="S365" s="62"/>
      <c r="T365" s="62"/>
      <c r="U365" s="62"/>
      <c r="V365" s="62"/>
      <c r="W365" s="62"/>
      <c r="X365" s="62"/>
      <c r="Y365" s="62"/>
      <c r="Z365" s="62"/>
      <c r="AA365" s="62"/>
      <c r="AB365" s="62"/>
      <c r="AC365" s="62"/>
      <c r="AD365" s="62"/>
      <c r="AE365" s="62"/>
    </row>
    <row r="366" spans="1:31" x14ac:dyDescent="0.25">
      <c r="A366" s="3" t="str">
        <f t="shared" si="5"/>
        <v/>
      </c>
      <c r="E366" s="61"/>
      <c r="F366" s="61"/>
      <c r="G366" s="61"/>
      <c r="H366" s="62"/>
      <c r="I366" s="62"/>
      <c r="J366" s="62"/>
      <c r="K366" s="62"/>
      <c r="L366" s="62"/>
      <c r="M366" s="62"/>
      <c r="N366" s="62"/>
      <c r="O366" s="62"/>
      <c r="P366" s="62"/>
      <c r="Q366" s="62"/>
      <c r="R366" s="62"/>
      <c r="S366" s="62"/>
      <c r="T366" s="62"/>
      <c r="U366" s="62"/>
      <c r="V366" s="62"/>
      <c r="W366" s="62"/>
      <c r="X366" s="62"/>
      <c r="Y366" s="62"/>
      <c r="Z366" s="62"/>
      <c r="AA366" s="62"/>
      <c r="AB366" s="62"/>
      <c r="AC366" s="62"/>
      <c r="AD366" s="62"/>
      <c r="AE366" s="62"/>
    </row>
    <row r="367" spans="1:31" x14ac:dyDescent="0.25">
      <c r="A367" s="3" t="str">
        <f t="shared" si="5"/>
        <v/>
      </c>
      <c r="E367" s="61"/>
      <c r="F367" s="61"/>
      <c r="G367" s="61"/>
      <c r="H367" s="62"/>
      <c r="I367" s="62"/>
      <c r="J367" s="62"/>
      <c r="K367" s="62"/>
      <c r="L367" s="62"/>
      <c r="M367" s="62"/>
      <c r="N367" s="62"/>
      <c r="O367" s="62"/>
      <c r="P367" s="62"/>
      <c r="Q367" s="62"/>
      <c r="R367" s="62"/>
      <c r="S367" s="62"/>
      <c r="T367" s="62"/>
      <c r="U367" s="62"/>
      <c r="V367" s="62"/>
      <c r="W367" s="62"/>
      <c r="X367" s="62"/>
      <c r="Y367" s="62"/>
      <c r="Z367" s="62"/>
      <c r="AA367" s="62"/>
      <c r="AB367" s="62"/>
      <c r="AC367" s="62"/>
      <c r="AD367" s="62"/>
      <c r="AE367" s="62"/>
    </row>
    <row r="368" spans="1:31" x14ac:dyDescent="0.25">
      <c r="A368" s="3" t="str">
        <f t="shared" si="5"/>
        <v/>
      </c>
      <c r="E368" s="61"/>
      <c r="F368" s="61"/>
      <c r="G368" s="61"/>
      <c r="H368" s="62"/>
      <c r="I368" s="62"/>
      <c r="J368" s="62"/>
      <c r="K368" s="62"/>
      <c r="L368" s="62"/>
      <c r="M368" s="62"/>
      <c r="N368" s="62"/>
      <c r="O368" s="62"/>
      <c r="P368" s="62"/>
      <c r="Q368" s="62"/>
      <c r="R368" s="62"/>
      <c r="S368" s="62"/>
      <c r="T368" s="62"/>
      <c r="U368" s="62"/>
      <c r="V368" s="62"/>
      <c r="W368" s="62"/>
      <c r="X368" s="62"/>
      <c r="Y368" s="62"/>
      <c r="Z368" s="62"/>
      <c r="AA368" s="62"/>
      <c r="AB368" s="62"/>
      <c r="AC368" s="62"/>
      <c r="AD368" s="62"/>
      <c r="AE368" s="62"/>
    </row>
    <row r="369" spans="1:31" x14ac:dyDescent="0.25">
      <c r="A369" s="3" t="str">
        <f t="shared" si="5"/>
        <v/>
      </c>
      <c r="E369" s="61"/>
      <c r="F369" s="61"/>
      <c r="G369" s="61"/>
      <c r="H369" s="62"/>
      <c r="I369" s="62"/>
      <c r="J369" s="62"/>
      <c r="K369" s="62"/>
      <c r="L369" s="62"/>
      <c r="M369" s="62"/>
      <c r="N369" s="62"/>
      <c r="O369" s="62"/>
      <c r="P369" s="62"/>
      <c r="Q369" s="62"/>
      <c r="R369" s="62"/>
      <c r="S369" s="62"/>
      <c r="T369" s="62"/>
      <c r="U369" s="62"/>
      <c r="V369" s="62"/>
      <c r="W369" s="62"/>
      <c r="X369" s="62"/>
      <c r="Y369" s="62"/>
      <c r="Z369" s="62"/>
      <c r="AA369" s="62"/>
      <c r="AB369" s="62"/>
      <c r="AC369" s="62"/>
      <c r="AD369" s="62"/>
      <c r="AE369" s="62"/>
    </row>
    <row r="370" spans="1:31" x14ac:dyDescent="0.25">
      <c r="A370" s="3" t="str">
        <f t="shared" si="5"/>
        <v/>
      </c>
      <c r="E370" s="61"/>
      <c r="F370" s="61"/>
      <c r="G370" s="61"/>
      <c r="H370" s="62"/>
      <c r="I370" s="62"/>
      <c r="J370" s="62"/>
      <c r="K370" s="62"/>
      <c r="L370" s="62"/>
      <c r="M370" s="62"/>
      <c r="N370" s="62"/>
      <c r="O370" s="62"/>
      <c r="P370" s="62"/>
      <c r="Q370" s="62"/>
      <c r="R370" s="62"/>
      <c r="S370" s="62"/>
      <c r="T370" s="62"/>
      <c r="U370" s="62"/>
      <c r="V370" s="62"/>
      <c r="W370" s="62"/>
      <c r="X370" s="62"/>
      <c r="Y370" s="62"/>
      <c r="Z370" s="62"/>
      <c r="AA370" s="62"/>
      <c r="AB370" s="62"/>
      <c r="AC370" s="62"/>
      <c r="AD370" s="62"/>
      <c r="AE370" s="62"/>
    </row>
    <row r="371" spans="1:31" x14ac:dyDescent="0.25">
      <c r="A371" s="3" t="str">
        <f t="shared" si="5"/>
        <v/>
      </c>
      <c r="E371" s="61"/>
      <c r="F371" s="61"/>
      <c r="G371" s="61"/>
      <c r="H371" s="62"/>
      <c r="I371" s="62"/>
      <c r="J371" s="62"/>
      <c r="K371" s="62"/>
      <c r="L371" s="62"/>
      <c r="M371" s="62"/>
      <c r="N371" s="62"/>
      <c r="O371" s="62"/>
      <c r="P371" s="62"/>
      <c r="Q371" s="62"/>
      <c r="R371" s="62"/>
      <c r="S371" s="62"/>
      <c r="T371" s="62"/>
      <c r="U371" s="62"/>
      <c r="V371" s="62"/>
      <c r="W371" s="62"/>
      <c r="X371" s="62"/>
      <c r="Y371" s="62"/>
      <c r="Z371" s="62"/>
      <c r="AA371" s="62"/>
      <c r="AB371" s="62"/>
      <c r="AC371" s="62"/>
      <c r="AD371" s="62"/>
      <c r="AE371" s="62"/>
    </row>
    <row r="372" spans="1:31" x14ac:dyDescent="0.25">
      <c r="A372" s="3" t="str">
        <f t="shared" si="5"/>
        <v/>
      </c>
      <c r="E372" s="61"/>
      <c r="F372" s="61"/>
      <c r="G372" s="61"/>
      <c r="H372" s="62"/>
      <c r="I372" s="62"/>
      <c r="J372" s="62"/>
      <c r="K372" s="62"/>
      <c r="L372" s="62"/>
      <c r="M372" s="62"/>
      <c r="N372" s="62"/>
      <c r="O372" s="62"/>
      <c r="P372" s="62"/>
      <c r="Q372" s="62"/>
      <c r="R372" s="62"/>
      <c r="S372" s="62"/>
      <c r="T372" s="62"/>
      <c r="U372" s="62"/>
      <c r="V372" s="62"/>
      <c r="W372" s="62"/>
      <c r="X372" s="62"/>
      <c r="Y372" s="62"/>
      <c r="Z372" s="62"/>
      <c r="AA372" s="62"/>
      <c r="AB372" s="62"/>
      <c r="AC372" s="62"/>
      <c r="AD372" s="62"/>
      <c r="AE372" s="62"/>
    </row>
    <row r="373" spans="1:31" x14ac:dyDescent="0.25">
      <c r="A373" s="3" t="str">
        <f t="shared" si="5"/>
        <v/>
      </c>
      <c r="E373" s="61"/>
      <c r="F373" s="61"/>
      <c r="G373" s="61"/>
      <c r="H373" s="62"/>
      <c r="I373" s="62"/>
      <c r="J373" s="62"/>
      <c r="K373" s="62"/>
      <c r="L373" s="62"/>
      <c r="M373" s="62"/>
      <c r="N373" s="62"/>
      <c r="O373" s="62"/>
      <c r="P373" s="62"/>
      <c r="Q373" s="62"/>
      <c r="R373" s="62"/>
      <c r="S373" s="62"/>
      <c r="T373" s="62"/>
      <c r="U373" s="62"/>
      <c r="V373" s="62"/>
      <c r="W373" s="62"/>
      <c r="X373" s="62"/>
      <c r="Y373" s="62"/>
      <c r="Z373" s="62"/>
      <c r="AA373" s="62"/>
      <c r="AB373" s="62"/>
      <c r="AC373" s="62"/>
      <c r="AD373" s="62"/>
      <c r="AE373" s="62"/>
    </row>
    <row r="374" spans="1:31" x14ac:dyDescent="0.25">
      <c r="A374" s="3" t="str">
        <f t="shared" si="5"/>
        <v/>
      </c>
      <c r="E374" s="61"/>
      <c r="F374" s="61"/>
      <c r="G374" s="61"/>
      <c r="H374" s="62"/>
      <c r="I374" s="62"/>
      <c r="J374" s="62"/>
      <c r="K374" s="62"/>
      <c r="L374" s="62"/>
      <c r="M374" s="62"/>
      <c r="N374" s="62"/>
      <c r="O374" s="62"/>
      <c r="P374" s="62"/>
      <c r="Q374" s="62"/>
      <c r="R374" s="62"/>
      <c r="S374" s="62"/>
      <c r="T374" s="62"/>
      <c r="U374" s="62"/>
      <c r="V374" s="62"/>
      <c r="W374" s="62"/>
      <c r="X374" s="62"/>
      <c r="Y374" s="62"/>
      <c r="Z374" s="62"/>
      <c r="AA374" s="62"/>
      <c r="AB374" s="62"/>
      <c r="AC374" s="62"/>
      <c r="AD374" s="62"/>
      <c r="AE374" s="62"/>
    </row>
    <row r="375" spans="1:31" x14ac:dyDescent="0.25">
      <c r="A375" s="3" t="str">
        <f t="shared" si="5"/>
        <v/>
      </c>
      <c r="E375" s="61"/>
      <c r="F375" s="61"/>
      <c r="G375" s="61"/>
      <c r="H375" s="62"/>
      <c r="I375" s="62"/>
      <c r="J375" s="62"/>
      <c r="K375" s="62"/>
      <c r="L375" s="62"/>
      <c r="M375" s="62"/>
      <c r="N375" s="62"/>
      <c r="O375" s="62"/>
      <c r="P375" s="62"/>
      <c r="Q375" s="62"/>
      <c r="R375" s="62"/>
      <c r="S375" s="62"/>
      <c r="T375" s="62"/>
      <c r="U375" s="62"/>
      <c r="V375" s="62"/>
      <c r="W375" s="62"/>
      <c r="X375" s="62"/>
      <c r="Y375" s="62"/>
      <c r="Z375" s="62"/>
      <c r="AA375" s="62"/>
      <c r="AB375" s="62"/>
      <c r="AC375" s="62"/>
      <c r="AD375" s="62"/>
      <c r="AE375" s="62"/>
    </row>
    <row r="376" spans="1:31" x14ac:dyDescent="0.25">
      <c r="A376" s="3" t="str">
        <f t="shared" si="5"/>
        <v/>
      </c>
      <c r="E376" s="61"/>
      <c r="F376" s="61"/>
      <c r="G376" s="61"/>
      <c r="H376" s="62"/>
      <c r="I376" s="62"/>
      <c r="J376" s="62"/>
      <c r="K376" s="62"/>
      <c r="L376" s="62"/>
      <c r="M376" s="62"/>
      <c r="N376" s="62"/>
      <c r="O376" s="62"/>
      <c r="P376" s="62"/>
      <c r="Q376" s="62"/>
      <c r="R376" s="62"/>
      <c r="S376" s="62"/>
      <c r="T376" s="62"/>
      <c r="U376" s="62"/>
      <c r="V376" s="62"/>
      <c r="W376" s="62"/>
      <c r="X376" s="62"/>
      <c r="Y376" s="62"/>
      <c r="Z376" s="62"/>
      <c r="AA376" s="62"/>
      <c r="AB376" s="62"/>
      <c r="AC376" s="62"/>
      <c r="AD376" s="62"/>
      <c r="AE376" s="62"/>
    </row>
    <row r="377" spans="1:31" x14ac:dyDescent="0.25">
      <c r="A377" s="3" t="str">
        <f t="shared" si="5"/>
        <v/>
      </c>
      <c r="E377" s="61"/>
      <c r="F377" s="61"/>
      <c r="G377" s="61"/>
      <c r="H377" s="62"/>
      <c r="I377" s="62"/>
      <c r="J377" s="62"/>
      <c r="K377" s="62"/>
      <c r="L377" s="62"/>
      <c r="M377" s="62"/>
      <c r="N377" s="62"/>
      <c r="O377" s="62"/>
      <c r="P377" s="62"/>
      <c r="Q377" s="62"/>
      <c r="R377" s="62"/>
      <c r="S377" s="62"/>
      <c r="T377" s="62"/>
      <c r="U377" s="62"/>
      <c r="V377" s="62"/>
      <c r="W377" s="62"/>
      <c r="X377" s="62"/>
      <c r="Y377" s="62"/>
      <c r="Z377" s="62"/>
      <c r="AA377" s="62"/>
      <c r="AB377" s="62"/>
      <c r="AC377" s="62"/>
      <c r="AD377" s="62"/>
      <c r="AE377" s="62"/>
    </row>
    <row r="378" spans="1:31" x14ac:dyDescent="0.25">
      <c r="A378" s="3" t="str">
        <f t="shared" si="5"/>
        <v/>
      </c>
      <c r="E378" s="61"/>
      <c r="F378" s="61"/>
      <c r="G378" s="61"/>
      <c r="H378" s="62"/>
      <c r="I378" s="62"/>
      <c r="J378" s="62"/>
      <c r="K378" s="62"/>
      <c r="L378" s="62"/>
      <c r="M378" s="62"/>
      <c r="N378" s="62"/>
      <c r="O378" s="62"/>
      <c r="P378" s="62"/>
      <c r="Q378" s="62"/>
      <c r="R378" s="62"/>
      <c r="S378" s="62"/>
      <c r="T378" s="62"/>
      <c r="U378" s="62"/>
      <c r="V378" s="62"/>
      <c r="W378" s="62"/>
      <c r="X378" s="62"/>
      <c r="Y378" s="62"/>
      <c r="Z378" s="62"/>
      <c r="AA378" s="62"/>
      <c r="AB378" s="62"/>
      <c r="AC378" s="62"/>
      <c r="AD378" s="62"/>
      <c r="AE378" s="62"/>
    </row>
    <row r="379" spans="1:31" x14ac:dyDescent="0.25">
      <c r="A379" s="3" t="str">
        <f t="shared" si="5"/>
        <v/>
      </c>
      <c r="E379" s="61"/>
      <c r="F379" s="61"/>
      <c r="G379" s="61"/>
      <c r="H379" s="62"/>
      <c r="I379" s="62"/>
      <c r="J379" s="62"/>
      <c r="K379" s="62"/>
      <c r="L379" s="62"/>
      <c r="M379" s="62"/>
      <c r="N379" s="62"/>
      <c r="O379" s="62"/>
      <c r="P379" s="62"/>
      <c r="Q379" s="62"/>
      <c r="R379" s="62"/>
      <c r="S379" s="62"/>
      <c r="T379" s="62"/>
      <c r="U379" s="62"/>
      <c r="V379" s="62"/>
      <c r="W379" s="62"/>
      <c r="X379" s="62"/>
      <c r="Y379" s="62"/>
      <c r="Z379" s="62"/>
      <c r="AA379" s="62"/>
      <c r="AB379" s="62"/>
      <c r="AC379" s="62"/>
      <c r="AD379" s="62"/>
      <c r="AE379" s="62"/>
    </row>
    <row r="380" spans="1:31" x14ac:dyDescent="0.25">
      <c r="A380" s="3" t="str">
        <f t="shared" si="5"/>
        <v/>
      </c>
      <c r="E380" s="61"/>
      <c r="F380" s="61"/>
      <c r="G380" s="61"/>
      <c r="H380" s="62"/>
      <c r="I380" s="62"/>
      <c r="J380" s="62"/>
      <c r="K380" s="62"/>
      <c r="L380" s="62"/>
      <c r="M380" s="62"/>
      <c r="N380" s="62"/>
      <c r="O380" s="62"/>
      <c r="P380" s="62"/>
      <c r="Q380" s="62"/>
      <c r="R380" s="62"/>
      <c r="S380" s="62"/>
      <c r="T380" s="62"/>
      <c r="U380" s="62"/>
      <c r="V380" s="62"/>
      <c r="W380" s="62"/>
      <c r="X380" s="62"/>
      <c r="Y380" s="62"/>
      <c r="Z380" s="62"/>
      <c r="AA380" s="62"/>
      <c r="AB380" s="62"/>
      <c r="AC380" s="62"/>
      <c r="AD380" s="62"/>
      <c r="AE380" s="62"/>
    </row>
    <row r="381" spans="1:31" x14ac:dyDescent="0.25">
      <c r="A381" s="3" t="str">
        <f t="shared" si="5"/>
        <v/>
      </c>
      <c r="E381" s="61"/>
      <c r="F381" s="61"/>
      <c r="G381" s="61"/>
      <c r="H381" s="62"/>
      <c r="I381" s="62"/>
      <c r="J381" s="62"/>
      <c r="K381" s="62"/>
      <c r="L381" s="62"/>
      <c r="M381" s="62"/>
      <c r="N381" s="62"/>
      <c r="O381" s="62"/>
      <c r="P381" s="62"/>
      <c r="Q381" s="62"/>
      <c r="R381" s="62"/>
      <c r="S381" s="62"/>
      <c r="T381" s="62"/>
      <c r="U381" s="62"/>
      <c r="V381" s="62"/>
      <c r="W381" s="62"/>
      <c r="X381" s="62"/>
      <c r="Y381" s="62"/>
      <c r="Z381" s="62"/>
      <c r="AA381" s="62"/>
      <c r="AB381" s="62"/>
      <c r="AC381" s="62"/>
      <c r="AD381" s="62"/>
      <c r="AE381" s="62"/>
    </row>
    <row r="382" spans="1:31" x14ac:dyDescent="0.25">
      <c r="A382" s="3" t="str">
        <f t="shared" si="5"/>
        <v/>
      </c>
      <c r="E382" s="61"/>
      <c r="F382" s="61"/>
      <c r="G382" s="61"/>
      <c r="H382" s="62"/>
      <c r="I382" s="62"/>
      <c r="J382" s="62"/>
      <c r="K382" s="62"/>
      <c r="L382" s="62"/>
      <c r="M382" s="62"/>
      <c r="N382" s="62"/>
      <c r="O382" s="62"/>
      <c r="P382" s="62"/>
      <c r="Q382" s="62"/>
      <c r="R382" s="62"/>
      <c r="S382" s="62"/>
      <c r="T382" s="62"/>
      <c r="U382" s="62"/>
      <c r="V382" s="62"/>
      <c r="W382" s="62"/>
      <c r="X382" s="62"/>
      <c r="Y382" s="62"/>
      <c r="Z382" s="62"/>
      <c r="AA382" s="62"/>
      <c r="AB382" s="62"/>
      <c r="AC382" s="62"/>
      <c r="AD382" s="62"/>
      <c r="AE382" s="62"/>
    </row>
    <row r="383" spans="1:31" x14ac:dyDescent="0.25">
      <c r="A383" s="3" t="str">
        <f t="shared" si="5"/>
        <v/>
      </c>
      <c r="E383" s="61"/>
      <c r="F383" s="61"/>
      <c r="G383" s="61"/>
      <c r="H383" s="62"/>
      <c r="I383" s="62"/>
      <c r="J383" s="62"/>
      <c r="K383" s="62"/>
      <c r="L383" s="62"/>
      <c r="M383" s="62"/>
      <c r="N383" s="62"/>
      <c r="O383" s="62"/>
      <c r="P383" s="62"/>
      <c r="Q383" s="62"/>
      <c r="R383" s="62"/>
      <c r="S383" s="62"/>
      <c r="T383" s="62"/>
      <c r="U383" s="62"/>
      <c r="V383" s="62"/>
      <c r="W383" s="62"/>
      <c r="X383" s="62"/>
      <c r="Y383" s="62"/>
      <c r="Z383" s="62"/>
      <c r="AA383" s="62"/>
      <c r="AB383" s="62"/>
      <c r="AC383" s="62"/>
      <c r="AD383" s="62"/>
      <c r="AE383" s="62"/>
    </row>
    <row r="384" spans="1:31" x14ac:dyDescent="0.25">
      <c r="A384" s="3" t="str">
        <f t="shared" si="5"/>
        <v/>
      </c>
      <c r="E384" s="61"/>
      <c r="F384" s="61"/>
      <c r="G384" s="61"/>
      <c r="H384" s="62"/>
      <c r="I384" s="62"/>
      <c r="J384" s="62"/>
      <c r="K384" s="62"/>
      <c r="L384" s="62"/>
      <c r="M384" s="62"/>
      <c r="N384" s="62"/>
      <c r="O384" s="62"/>
      <c r="P384" s="62"/>
      <c r="Q384" s="62"/>
      <c r="R384" s="62"/>
      <c r="S384" s="62"/>
      <c r="T384" s="62"/>
      <c r="U384" s="62"/>
      <c r="V384" s="62"/>
      <c r="W384" s="62"/>
      <c r="X384" s="62"/>
      <c r="Y384" s="62"/>
      <c r="Z384" s="62"/>
      <c r="AA384" s="62"/>
      <c r="AB384" s="62"/>
      <c r="AC384" s="62"/>
      <c r="AD384" s="62"/>
      <c r="AE384" s="62"/>
    </row>
    <row r="385" spans="1:31" x14ac:dyDescent="0.25">
      <c r="A385" s="3" t="str">
        <f t="shared" si="5"/>
        <v/>
      </c>
      <c r="E385" s="61"/>
      <c r="F385" s="61"/>
      <c r="G385" s="61"/>
      <c r="H385" s="62"/>
      <c r="I385" s="62"/>
      <c r="J385" s="62"/>
      <c r="K385" s="62"/>
      <c r="L385" s="62"/>
      <c r="M385" s="62"/>
      <c r="N385" s="62"/>
      <c r="O385" s="62"/>
      <c r="P385" s="62"/>
      <c r="Q385" s="62"/>
      <c r="R385" s="62"/>
      <c r="S385" s="62"/>
      <c r="T385" s="62"/>
      <c r="U385" s="62"/>
      <c r="V385" s="62"/>
      <c r="W385" s="62"/>
      <c r="X385" s="62"/>
      <c r="Y385" s="62"/>
      <c r="Z385" s="62"/>
      <c r="AA385" s="62"/>
      <c r="AB385" s="62"/>
      <c r="AC385" s="62"/>
      <c r="AD385" s="62"/>
      <c r="AE385" s="62"/>
    </row>
    <row r="386" spans="1:31" x14ac:dyDescent="0.25">
      <c r="A386" s="3" t="str">
        <f t="shared" ref="A386:A417" si="6">B386&amp;C386&amp;D386</f>
        <v/>
      </c>
      <c r="E386" s="61"/>
      <c r="F386" s="61"/>
      <c r="G386" s="61"/>
      <c r="H386" s="62"/>
      <c r="I386" s="62"/>
      <c r="J386" s="62"/>
      <c r="K386" s="62"/>
      <c r="L386" s="62"/>
      <c r="M386" s="62"/>
      <c r="N386" s="62"/>
      <c r="O386" s="62"/>
      <c r="P386" s="62"/>
      <c r="Q386" s="62"/>
      <c r="R386" s="62"/>
      <c r="S386" s="62"/>
      <c r="T386" s="62"/>
      <c r="U386" s="62"/>
      <c r="V386" s="62"/>
      <c r="W386" s="62"/>
      <c r="X386" s="62"/>
      <c r="Y386" s="62"/>
      <c r="Z386" s="62"/>
      <c r="AA386" s="62"/>
      <c r="AB386" s="62"/>
      <c r="AC386" s="62"/>
      <c r="AD386" s="62"/>
      <c r="AE386" s="62"/>
    </row>
    <row r="387" spans="1:31" x14ac:dyDescent="0.25">
      <c r="A387" s="3" t="str">
        <f t="shared" si="6"/>
        <v/>
      </c>
      <c r="E387" s="61"/>
      <c r="F387" s="61"/>
      <c r="G387" s="61"/>
      <c r="H387" s="62"/>
      <c r="I387" s="62"/>
      <c r="J387" s="62"/>
      <c r="K387" s="62"/>
      <c r="L387" s="62"/>
      <c r="M387" s="62"/>
      <c r="N387" s="62"/>
      <c r="O387" s="62"/>
      <c r="P387" s="62"/>
      <c r="Q387" s="62"/>
      <c r="R387" s="62"/>
      <c r="S387" s="62"/>
      <c r="T387" s="62"/>
      <c r="U387" s="62"/>
      <c r="V387" s="62"/>
      <c r="W387" s="62"/>
      <c r="X387" s="62"/>
      <c r="Y387" s="62"/>
      <c r="Z387" s="62"/>
      <c r="AA387" s="62"/>
      <c r="AB387" s="62"/>
      <c r="AC387" s="62"/>
      <c r="AD387" s="62"/>
      <c r="AE387" s="62"/>
    </row>
    <row r="388" spans="1:31" x14ac:dyDescent="0.25">
      <c r="A388" s="3" t="str">
        <f t="shared" si="6"/>
        <v/>
      </c>
      <c r="E388" s="61"/>
      <c r="F388" s="61"/>
      <c r="G388" s="61"/>
      <c r="H388" s="62"/>
      <c r="I388" s="62"/>
      <c r="J388" s="62"/>
      <c r="K388" s="62"/>
      <c r="L388" s="62"/>
      <c r="M388" s="62"/>
      <c r="N388" s="62"/>
      <c r="O388" s="62"/>
      <c r="P388" s="62"/>
      <c r="Q388" s="62"/>
      <c r="R388" s="62"/>
      <c r="S388" s="62"/>
      <c r="T388" s="62"/>
      <c r="U388" s="62"/>
      <c r="V388" s="62"/>
      <c r="W388" s="62"/>
      <c r="X388" s="62"/>
      <c r="Y388" s="62"/>
      <c r="Z388" s="62"/>
      <c r="AA388" s="62"/>
      <c r="AB388" s="62"/>
      <c r="AC388" s="62"/>
      <c r="AD388" s="62"/>
      <c r="AE388" s="62"/>
    </row>
    <row r="389" spans="1:31" x14ac:dyDescent="0.25">
      <c r="A389" s="3" t="str">
        <f t="shared" si="6"/>
        <v/>
      </c>
      <c r="E389" s="61"/>
      <c r="F389" s="61"/>
      <c r="G389" s="61"/>
      <c r="H389" s="62"/>
      <c r="I389" s="62"/>
      <c r="J389" s="62"/>
      <c r="K389" s="62"/>
      <c r="L389" s="62"/>
      <c r="M389" s="62"/>
      <c r="N389" s="62"/>
      <c r="O389" s="62"/>
      <c r="P389" s="62"/>
      <c r="Q389" s="62"/>
      <c r="R389" s="62"/>
      <c r="S389" s="62"/>
      <c r="T389" s="62"/>
      <c r="U389" s="62"/>
      <c r="V389" s="62"/>
      <c r="W389" s="62"/>
      <c r="X389" s="62"/>
      <c r="Y389" s="62"/>
      <c r="Z389" s="62"/>
      <c r="AA389" s="62"/>
      <c r="AB389" s="62"/>
      <c r="AC389" s="62"/>
      <c r="AD389" s="62"/>
      <c r="AE389" s="62"/>
    </row>
    <row r="390" spans="1:31" x14ac:dyDescent="0.25">
      <c r="A390" s="3" t="str">
        <f t="shared" si="6"/>
        <v/>
      </c>
      <c r="E390" s="61"/>
      <c r="F390" s="61"/>
      <c r="G390" s="61"/>
      <c r="H390" s="62"/>
      <c r="I390" s="62"/>
      <c r="J390" s="62"/>
      <c r="K390" s="62"/>
      <c r="L390" s="62"/>
      <c r="M390" s="62"/>
      <c r="N390" s="62"/>
      <c r="O390" s="62"/>
      <c r="P390" s="62"/>
      <c r="Q390" s="62"/>
      <c r="R390" s="62"/>
      <c r="S390" s="62"/>
      <c r="T390" s="62"/>
      <c r="U390" s="62"/>
      <c r="V390" s="62"/>
      <c r="W390" s="62"/>
      <c r="X390" s="62"/>
      <c r="Y390" s="62"/>
      <c r="Z390" s="62"/>
      <c r="AA390" s="62"/>
      <c r="AB390" s="62"/>
      <c r="AC390" s="62"/>
      <c r="AD390" s="62"/>
      <c r="AE390" s="62"/>
    </row>
    <row r="391" spans="1:31" x14ac:dyDescent="0.25">
      <c r="A391" s="3" t="str">
        <f t="shared" si="6"/>
        <v/>
      </c>
      <c r="E391" s="61"/>
      <c r="F391" s="61"/>
      <c r="G391" s="61"/>
      <c r="H391" s="62"/>
      <c r="I391" s="62"/>
      <c r="J391" s="62"/>
      <c r="K391" s="62"/>
      <c r="L391" s="62"/>
      <c r="M391" s="62"/>
      <c r="N391" s="62"/>
      <c r="O391" s="62"/>
      <c r="P391" s="62"/>
      <c r="Q391" s="62"/>
      <c r="R391" s="62"/>
      <c r="S391" s="62"/>
      <c r="T391" s="62"/>
      <c r="U391" s="62"/>
      <c r="V391" s="62"/>
      <c r="W391" s="62"/>
      <c r="X391" s="62"/>
      <c r="Y391" s="62"/>
      <c r="Z391" s="62"/>
      <c r="AA391" s="62"/>
      <c r="AB391" s="62"/>
      <c r="AC391" s="62"/>
      <c r="AD391" s="62"/>
      <c r="AE391" s="62"/>
    </row>
    <row r="392" spans="1:31" x14ac:dyDescent="0.25">
      <c r="A392" s="3" t="str">
        <f t="shared" si="6"/>
        <v/>
      </c>
      <c r="E392" s="61"/>
      <c r="F392" s="61"/>
      <c r="G392" s="61"/>
      <c r="H392" s="62"/>
      <c r="I392" s="62"/>
      <c r="J392" s="62"/>
      <c r="K392" s="62"/>
      <c r="L392" s="62"/>
      <c r="M392" s="62"/>
      <c r="N392" s="62"/>
      <c r="O392" s="62"/>
      <c r="P392" s="62"/>
      <c r="Q392" s="62"/>
      <c r="R392" s="62"/>
      <c r="S392" s="62"/>
      <c r="T392" s="62"/>
      <c r="U392" s="62"/>
      <c r="V392" s="62"/>
      <c r="W392" s="62"/>
      <c r="X392" s="62"/>
      <c r="Y392" s="62"/>
      <c r="Z392" s="62"/>
      <c r="AA392" s="62"/>
      <c r="AB392" s="62"/>
      <c r="AC392" s="62"/>
      <c r="AD392" s="62"/>
      <c r="AE392" s="62"/>
    </row>
    <row r="393" spans="1:31" x14ac:dyDescent="0.25">
      <c r="A393" s="3" t="str">
        <f t="shared" si="6"/>
        <v/>
      </c>
      <c r="E393" s="61"/>
      <c r="F393" s="61"/>
      <c r="G393" s="61"/>
      <c r="H393" s="62"/>
      <c r="I393" s="62"/>
      <c r="J393" s="62"/>
      <c r="K393" s="62"/>
      <c r="L393" s="62"/>
      <c r="M393" s="62"/>
      <c r="N393" s="62"/>
      <c r="O393" s="62"/>
      <c r="P393" s="62"/>
      <c r="Q393" s="62"/>
      <c r="R393" s="62"/>
      <c r="S393" s="62"/>
      <c r="T393" s="62"/>
      <c r="U393" s="62"/>
      <c r="V393" s="62"/>
      <c r="W393" s="62"/>
      <c r="X393" s="62"/>
      <c r="Y393" s="62"/>
      <c r="Z393" s="62"/>
      <c r="AA393" s="62"/>
      <c r="AB393" s="62"/>
      <c r="AC393" s="62"/>
      <c r="AD393" s="62"/>
      <c r="AE393" s="62"/>
    </row>
    <row r="394" spans="1:31" x14ac:dyDescent="0.25">
      <c r="A394" s="3" t="str">
        <f t="shared" si="6"/>
        <v/>
      </c>
      <c r="E394" s="61"/>
      <c r="F394" s="61"/>
      <c r="G394" s="61"/>
      <c r="H394" s="62"/>
      <c r="I394" s="62"/>
      <c r="J394" s="62"/>
      <c r="K394" s="62"/>
      <c r="L394" s="62"/>
      <c r="M394" s="62"/>
      <c r="N394" s="62"/>
      <c r="O394" s="62"/>
      <c r="P394" s="62"/>
      <c r="Q394" s="62"/>
      <c r="R394" s="62"/>
      <c r="S394" s="62"/>
      <c r="T394" s="62"/>
      <c r="U394" s="62"/>
      <c r="V394" s="62"/>
      <c r="W394" s="62"/>
      <c r="X394" s="62"/>
      <c r="Y394" s="62"/>
      <c r="Z394" s="62"/>
      <c r="AA394" s="62"/>
      <c r="AB394" s="62"/>
      <c r="AC394" s="62"/>
      <c r="AD394" s="62"/>
      <c r="AE394" s="62"/>
    </row>
    <row r="395" spans="1:31" x14ac:dyDescent="0.25">
      <c r="A395" s="3" t="str">
        <f t="shared" si="6"/>
        <v/>
      </c>
      <c r="E395" s="61"/>
      <c r="F395" s="61"/>
      <c r="G395" s="61"/>
      <c r="H395" s="62"/>
      <c r="I395" s="62"/>
      <c r="J395" s="62"/>
      <c r="K395" s="62"/>
      <c r="L395" s="62"/>
      <c r="M395" s="62"/>
      <c r="N395" s="62"/>
      <c r="O395" s="62"/>
      <c r="P395" s="62"/>
      <c r="Q395" s="62"/>
      <c r="R395" s="62"/>
      <c r="S395" s="62"/>
      <c r="T395" s="62"/>
      <c r="U395" s="62"/>
      <c r="V395" s="62"/>
      <c r="W395" s="62"/>
      <c r="X395" s="62"/>
      <c r="Y395" s="62"/>
      <c r="Z395" s="62"/>
      <c r="AA395" s="62"/>
      <c r="AB395" s="62"/>
      <c r="AC395" s="62"/>
      <c r="AD395" s="62"/>
      <c r="AE395" s="62"/>
    </row>
    <row r="396" spans="1:31" x14ac:dyDescent="0.25">
      <c r="A396" s="3" t="str">
        <f t="shared" si="6"/>
        <v/>
      </c>
      <c r="E396" s="61"/>
      <c r="F396" s="61"/>
      <c r="G396" s="61"/>
      <c r="H396" s="62"/>
      <c r="I396" s="62"/>
      <c r="J396" s="62"/>
      <c r="K396" s="62"/>
      <c r="L396" s="62"/>
      <c r="M396" s="62"/>
      <c r="N396" s="62"/>
      <c r="O396" s="62"/>
      <c r="P396" s="62"/>
      <c r="Q396" s="62"/>
      <c r="R396" s="62"/>
      <c r="S396" s="62"/>
      <c r="T396" s="62"/>
      <c r="U396" s="62"/>
      <c r="V396" s="62"/>
      <c r="W396" s="62"/>
      <c r="X396" s="62"/>
      <c r="Y396" s="62"/>
      <c r="Z396" s="62"/>
      <c r="AA396" s="62"/>
      <c r="AB396" s="62"/>
      <c r="AC396" s="62"/>
      <c r="AD396" s="62"/>
      <c r="AE396" s="62"/>
    </row>
    <row r="397" spans="1:31" x14ac:dyDescent="0.25">
      <c r="A397" s="3" t="str">
        <f t="shared" si="6"/>
        <v/>
      </c>
      <c r="E397" s="61"/>
      <c r="F397" s="61"/>
      <c r="G397" s="61"/>
      <c r="H397" s="62"/>
      <c r="I397" s="62"/>
      <c r="J397" s="62"/>
      <c r="K397" s="62"/>
      <c r="L397" s="62"/>
      <c r="M397" s="62"/>
      <c r="N397" s="62"/>
      <c r="O397" s="62"/>
      <c r="P397" s="62"/>
      <c r="Q397" s="62"/>
      <c r="R397" s="62"/>
      <c r="S397" s="62"/>
      <c r="T397" s="62"/>
      <c r="U397" s="62"/>
      <c r="V397" s="62"/>
      <c r="W397" s="62"/>
      <c r="X397" s="62"/>
      <c r="Y397" s="62"/>
      <c r="Z397" s="62"/>
      <c r="AA397" s="62"/>
      <c r="AB397" s="62"/>
      <c r="AC397" s="62"/>
      <c r="AD397" s="62"/>
      <c r="AE397" s="62"/>
    </row>
    <row r="398" spans="1:31" x14ac:dyDescent="0.25">
      <c r="A398" s="3" t="str">
        <f t="shared" si="6"/>
        <v/>
      </c>
      <c r="E398" s="61"/>
      <c r="F398" s="61"/>
      <c r="G398" s="61"/>
      <c r="H398" s="62"/>
      <c r="I398" s="62"/>
      <c r="J398" s="62"/>
      <c r="K398" s="62"/>
      <c r="L398" s="62"/>
      <c r="M398" s="62"/>
      <c r="N398" s="62"/>
      <c r="O398" s="62"/>
      <c r="P398" s="62"/>
      <c r="Q398" s="62"/>
      <c r="R398" s="62"/>
      <c r="S398" s="62"/>
      <c r="T398" s="62"/>
      <c r="U398" s="62"/>
      <c r="V398" s="62"/>
      <c r="W398" s="62"/>
      <c r="X398" s="62"/>
      <c r="Y398" s="62"/>
      <c r="Z398" s="62"/>
      <c r="AA398" s="62"/>
      <c r="AB398" s="62"/>
      <c r="AC398" s="62"/>
      <c r="AD398" s="62"/>
      <c r="AE398" s="62"/>
    </row>
    <row r="399" spans="1:31" x14ac:dyDescent="0.25">
      <c r="A399" s="3" t="str">
        <f t="shared" si="6"/>
        <v/>
      </c>
      <c r="E399" s="61"/>
      <c r="F399" s="61"/>
      <c r="G399" s="61"/>
      <c r="H399" s="62"/>
      <c r="I399" s="62"/>
      <c r="J399" s="62"/>
      <c r="K399" s="62"/>
      <c r="L399" s="62"/>
      <c r="M399" s="62"/>
      <c r="N399" s="62"/>
      <c r="O399" s="62"/>
      <c r="P399" s="62"/>
      <c r="Q399" s="62"/>
      <c r="R399" s="62"/>
      <c r="S399" s="62"/>
      <c r="T399" s="62"/>
      <c r="U399" s="62"/>
      <c r="V399" s="62"/>
      <c r="W399" s="62"/>
      <c r="X399" s="62"/>
      <c r="Y399" s="62"/>
      <c r="Z399" s="62"/>
      <c r="AA399" s="62"/>
      <c r="AB399" s="62"/>
      <c r="AC399" s="62"/>
      <c r="AD399" s="62"/>
      <c r="AE399" s="62"/>
    </row>
    <row r="400" spans="1:31" x14ac:dyDescent="0.25">
      <c r="A400" s="3" t="str">
        <f t="shared" si="6"/>
        <v/>
      </c>
      <c r="E400" s="61"/>
      <c r="F400" s="61"/>
      <c r="G400" s="61"/>
      <c r="H400" s="62"/>
      <c r="I400" s="62"/>
      <c r="J400" s="62"/>
      <c r="K400" s="62"/>
      <c r="L400" s="62"/>
      <c r="M400" s="62"/>
      <c r="N400" s="62"/>
      <c r="O400" s="62"/>
      <c r="P400" s="62"/>
      <c r="Q400" s="62"/>
      <c r="R400" s="62"/>
      <c r="S400" s="62"/>
      <c r="T400" s="62"/>
      <c r="U400" s="62"/>
      <c r="V400" s="62"/>
      <c r="W400" s="62"/>
      <c r="X400" s="62"/>
      <c r="Y400" s="62"/>
      <c r="Z400" s="62"/>
      <c r="AA400" s="62"/>
      <c r="AB400" s="62"/>
      <c r="AC400" s="62"/>
      <c r="AD400" s="62"/>
      <c r="AE400" s="62"/>
    </row>
    <row r="401" spans="1:31" x14ac:dyDescent="0.25">
      <c r="A401" s="3" t="str">
        <f t="shared" si="6"/>
        <v/>
      </c>
      <c r="E401" s="61"/>
      <c r="F401" s="61"/>
      <c r="G401" s="61"/>
      <c r="H401" s="62"/>
      <c r="I401" s="62"/>
      <c r="J401" s="62"/>
      <c r="K401" s="62"/>
      <c r="L401" s="62"/>
      <c r="M401" s="62"/>
      <c r="N401" s="62"/>
      <c r="O401" s="62"/>
      <c r="P401" s="62"/>
      <c r="Q401" s="62"/>
      <c r="R401" s="62"/>
      <c r="S401" s="62"/>
      <c r="T401" s="62"/>
      <c r="U401" s="62"/>
      <c r="V401" s="62"/>
      <c r="W401" s="62"/>
      <c r="X401" s="62"/>
      <c r="Y401" s="62"/>
      <c r="Z401" s="62"/>
      <c r="AA401" s="62"/>
      <c r="AB401" s="62"/>
      <c r="AC401" s="62"/>
      <c r="AD401" s="62"/>
      <c r="AE401" s="62"/>
    </row>
    <row r="402" spans="1:31" x14ac:dyDescent="0.25">
      <c r="A402" s="3" t="str">
        <f t="shared" si="6"/>
        <v/>
      </c>
      <c r="E402" s="61"/>
      <c r="F402" s="61"/>
      <c r="G402" s="61"/>
      <c r="H402" s="62"/>
      <c r="I402" s="62"/>
      <c r="J402" s="62"/>
      <c r="K402" s="62"/>
      <c r="L402" s="62"/>
      <c r="M402" s="62"/>
      <c r="N402" s="62"/>
      <c r="O402" s="62"/>
      <c r="P402" s="62"/>
      <c r="Q402" s="62"/>
      <c r="R402" s="62"/>
      <c r="S402" s="62"/>
      <c r="T402" s="62"/>
      <c r="U402" s="62"/>
      <c r="V402" s="62"/>
      <c r="W402" s="62"/>
      <c r="X402" s="62"/>
      <c r="Y402" s="62"/>
      <c r="Z402" s="62"/>
      <c r="AA402" s="62"/>
      <c r="AB402" s="62"/>
      <c r="AC402" s="62"/>
      <c r="AD402" s="62"/>
      <c r="AE402" s="62"/>
    </row>
    <row r="403" spans="1:31" x14ac:dyDescent="0.25">
      <c r="A403" s="3" t="str">
        <f t="shared" si="6"/>
        <v/>
      </c>
      <c r="E403" s="61"/>
      <c r="F403" s="61"/>
      <c r="G403" s="61"/>
      <c r="H403" s="62"/>
      <c r="I403" s="62"/>
      <c r="J403" s="62"/>
      <c r="K403" s="62"/>
      <c r="L403" s="62"/>
      <c r="M403" s="62"/>
      <c r="N403" s="62"/>
      <c r="O403" s="62"/>
      <c r="P403" s="62"/>
      <c r="Q403" s="62"/>
      <c r="R403" s="62"/>
      <c r="S403" s="62"/>
      <c r="T403" s="62"/>
      <c r="U403" s="62"/>
      <c r="V403" s="62"/>
      <c r="W403" s="62"/>
      <c r="X403" s="62"/>
      <c r="Y403" s="62"/>
      <c r="Z403" s="62"/>
      <c r="AA403" s="62"/>
      <c r="AB403" s="62"/>
      <c r="AC403" s="62"/>
      <c r="AD403" s="62"/>
      <c r="AE403" s="62"/>
    </row>
    <row r="404" spans="1:31" x14ac:dyDescent="0.25">
      <c r="A404" s="3" t="str">
        <f t="shared" si="6"/>
        <v/>
      </c>
      <c r="E404" s="61"/>
      <c r="F404" s="61"/>
      <c r="G404" s="61"/>
      <c r="H404" s="62"/>
      <c r="I404" s="62"/>
      <c r="J404" s="62"/>
      <c r="K404" s="62"/>
      <c r="L404" s="62"/>
      <c r="M404" s="62"/>
      <c r="N404" s="62"/>
      <c r="O404" s="62"/>
      <c r="P404" s="62"/>
      <c r="Q404" s="62"/>
      <c r="R404" s="62"/>
      <c r="S404" s="62"/>
      <c r="T404" s="62"/>
      <c r="U404" s="62"/>
      <c r="V404" s="62"/>
      <c r="W404" s="62"/>
      <c r="X404" s="62"/>
      <c r="Y404" s="62"/>
      <c r="Z404" s="62"/>
      <c r="AA404" s="62"/>
      <c r="AB404" s="62"/>
      <c r="AC404" s="62"/>
      <c r="AD404" s="62"/>
      <c r="AE404" s="62"/>
    </row>
    <row r="405" spans="1:31" x14ac:dyDescent="0.25">
      <c r="A405" s="3" t="str">
        <f t="shared" si="6"/>
        <v/>
      </c>
      <c r="E405" s="61"/>
      <c r="F405" s="61"/>
      <c r="G405" s="61"/>
      <c r="H405" s="62"/>
      <c r="I405" s="62"/>
      <c r="J405" s="62"/>
      <c r="K405" s="62"/>
      <c r="L405" s="62"/>
      <c r="M405" s="62"/>
      <c r="N405" s="62"/>
      <c r="O405" s="62"/>
      <c r="P405" s="62"/>
      <c r="Q405" s="62"/>
      <c r="R405" s="62"/>
      <c r="S405" s="62"/>
      <c r="T405" s="62"/>
      <c r="U405" s="62"/>
      <c r="V405" s="62"/>
      <c r="W405" s="62"/>
      <c r="X405" s="62"/>
      <c r="Y405" s="62"/>
      <c r="Z405" s="62"/>
      <c r="AA405" s="62"/>
      <c r="AB405" s="62"/>
      <c r="AC405" s="62"/>
      <c r="AD405" s="62"/>
      <c r="AE405" s="62"/>
    </row>
    <row r="406" spans="1:31" x14ac:dyDescent="0.25">
      <c r="A406" s="3" t="str">
        <f t="shared" si="6"/>
        <v/>
      </c>
      <c r="E406" s="61"/>
      <c r="F406" s="61"/>
      <c r="G406" s="61"/>
      <c r="H406" s="62"/>
      <c r="I406" s="62"/>
      <c r="J406" s="62"/>
      <c r="K406" s="62"/>
      <c r="L406" s="62"/>
      <c r="M406" s="62"/>
      <c r="N406" s="62"/>
      <c r="O406" s="62"/>
      <c r="P406" s="62"/>
      <c r="Q406" s="62"/>
      <c r="R406" s="62"/>
      <c r="S406" s="62"/>
      <c r="T406" s="62"/>
      <c r="U406" s="62"/>
      <c r="V406" s="62"/>
      <c r="W406" s="62"/>
      <c r="X406" s="62"/>
      <c r="Y406" s="62"/>
      <c r="Z406" s="62"/>
      <c r="AA406" s="62"/>
      <c r="AB406" s="62"/>
      <c r="AC406" s="62"/>
      <c r="AD406" s="62"/>
      <c r="AE406" s="62"/>
    </row>
    <row r="407" spans="1:31" x14ac:dyDescent="0.25">
      <c r="A407" s="3" t="str">
        <f t="shared" si="6"/>
        <v/>
      </c>
      <c r="E407" s="61"/>
      <c r="F407" s="61"/>
      <c r="G407" s="61"/>
      <c r="H407" s="62"/>
      <c r="I407" s="62"/>
      <c r="J407" s="62"/>
      <c r="K407" s="62"/>
      <c r="L407" s="62"/>
      <c r="M407" s="62"/>
      <c r="N407" s="62"/>
      <c r="O407" s="62"/>
      <c r="P407" s="62"/>
      <c r="Q407" s="62"/>
      <c r="R407" s="62"/>
      <c r="S407" s="62"/>
      <c r="T407" s="62"/>
      <c r="U407" s="62"/>
      <c r="V407" s="62"/>
      <c r="W407" s="62"/>
      <c r="X407" s="62"/>
      <c r="Y407" s="62"/>
      <c r="Z407" s="62"/>
      <c r="AA407" s="62"/>
      <c r="AB407" s="62"/>
      <c r="AC407" s="62"/>
      <c r="AD407" s="62"/>
      <c r="AE407" s="62"/>
    </row>
    <row r="408" spans="1:31" x14ac:dyDescent="0.25">
      <c r="A408" s="3" t="str">
        <f t="shared" si="6"/>
        <v/>
      </c>
      <c r="E408" s="61"/>
      <c r="F408" s="61"/>
      <c r="G408" s="61"/>
      <c r="H408" s="62"/>
      <c r="I408" s="62"/>
      <c r="J408" s="62"/>
      <c r="K408" s="62"/>
      <c r="L408" s="62"/>
      <c r="M408" s="62"/>
      <c r="N408" s="62"/>
      <c r="O408" s="62"/>
      <c r="P408" s="62"/>
      <c r="Q408" s="62"/>
      <c r="R408" s="62"/>
      <c r="S408" s="62"/>
      <c r="T408" s="62"/>
      <c r="U408" s="62"/>
      <c r="V408" s="62"/>
      <c r="W408" s="62"/>
      <c r="X408" s="62"/>
      <c r="Y408" s="62"/>
      <c r="Z408" s="62"/>
      <c r="AA408" s="62"/>
      <c r="AB408" s="62"/>
      <c r="AC408" s="62"/>
      <c r="AD408" s="62"/>
      <c r="AE408" s="62"/>
    </row>
    <row r="409" spans="1:31" x14ac:dyDescent="0.25">
      <c r="A409" s="3" t="str">
        <f t="shared" si="6"/>
        <v/>
      </c>
      <c r="E409" s="61"/>
      <c r="F409" s="61"/>
      <c r="G409" s="61"/>
      <c r="H409" s="62"/>
      <c r="I409" s="62"/>
      <c r="J409" s="62"/>
      <c r="K409" s="62"/>
      <c r="L409" s="62"/>
      <c r="M409" s="62"/>
      <c r="N409" s="62"/>
      <c r="O409" s="62"/>
      <c r="P409" s="62"/>
      <c r="Q409" s="62"/>
      <c r="R409" s="62"/>
      <c r="S409" s="62"/>
      <c r="T409" s="62"/>
      <c r="U409" s="62"/>
      <c r="V409" s="62"/>
      <c r="W409" s="62"/>
      <c r="X409" s="62"/>
      <c r="Y409" s="62"/>
      <c r="Z409" s="62"/>
      <c r="AA409" s="62"/>
      <c r="AB409" s="62"/>
      <c r="AC409" s="62"/>
      <c r="AD409" s="62"/>
      <c r="AE409" s="62"/>
    </row>
    <row r="410" spans="1:31" x14ac:dyDescent="0.25">
      <c r="A410" s="3" t="str">
        <f t="shared" si="6"/>
        <v/>
      </c>
      <c r="E410" s="61"/>
      <c r="F410" s="61"/>
      <c r="G410" s="61"/>
      <c r="H410" s="62"/>
      <c r="I410" s="62"/>
      <c r="J410" s="62"/>
      <c r="K410" s="62"/>
      <c r="L410" s="62"/>
      <c r="M410" s="62"/>
      <c r="N410" s="62"/>
      <c r="O410" s="62"/>
      <c r="P410" s="62"/>
      <c r="Q410" s="62"/>
      <c r="R410" s="62"/>
      <c r="S410" s="62"/>
      <c r="T410" s="62"/>
      <c r="U410" s="62"/>
      <c r="V410" s="62"/>
      <c r="W410" s="62"/>
      <c r="X410" s="62"/>
      <c r="Y410" s="62"/>
      <c r="Z410" s="62"/>
      <c r="AA410" s="62"/>
      <c r="AB410" s="62"/>
      <c r="AC410" s="62"/>
      <c r="AD410" s="62"/>
      <c r="AE410" s="62"/>
    </row>
    <row r="411" spans="1:31" x14ac:dyDescent="0.25">
      <c r="A411" s="3" t="str">
        <f t="shared" si="6"/>
        <v/>
      </c>
      <c r="E411" s="61"/>
      <c r="F411" s="61"/>
      <c r="G411" s="61"/>
      <c r="H411" s="62"/>
      <c r="I411" s="62"/>
      <c r="J411" s="62"/>
      <c r="K411" s="62"/>
      <c r="L411" s="62"/>
      <c r="M411" s="62"/>
      <c r="N411" s="62"/>
      <c r="O411" s="62"/>
      <c r="P411" s="62"/>
      <c r="Q411" s="62"/>
      <c r="R411" s="62"/>
      <c r="S411" s="62"/>
      <c r="T411" s="62"/>
      <c r="U411" s="62"/>
      <c r="V411" s="62"/>
      <c r="W411" s="62"/>
      <c r="X411" s="62"/>
      <c r="Y411" s="62"/>
      <c r="Z411" s="62"/>
      <c r="AA411" s="62"/>
      <c r="AB411" s="62"/>
      <c r="AC411" s="62"/>
      <c r="AD411" s="62"/>
      <c r="AE411" s="62"/>
    </row>
    <row r="412" spans="1:31" x14ac:dyDescent="0.25">
      <c r="A412" s="3" t="str">
        <f t="shared" si="6"/>
        <v/>
      </c>
      <c r="E412" s="61"/>
      <c r="F412" s="61"/>
      <c r="G412" s="61"/>
      <c r="H412" s="62"/>
      <c r="I412" s="62"/>
      <c r="J412" s="62"/>
      <c r="K412" s="62"/>
      <c r="L412" s="62"/>
      <c r="M412" s="62"/>
      <c r="N412" s="62"/>
      <c r="O412" s="62"/>
      <c r="P412" s="62"/>
      <c r="Q412" s="62"/>
      <c r="R412" s="62"/>
      <c r="S412" s="62"/>
      <c r="T412" s="62"/>
      <c r="U412" s="62"/>
      <c r="V412" s="62"/>
      <c r="W412" s="62"/>
      <c r="X412" s="62"/>
      <c r="Y412" s="62"/>
      <c r="Z412" s="62"/>
      <c r="AA412" s="62"/>
      <c r="AB412" s="62"/>
      <c r="AC412" s="62"/>
      <c r="AD412" s="62"/>
      <c r="AE412" s="62"/>
    </row>
    <row r="413" spans="1:31" x14ac:dyDescent="0.25">
      <c r="A413" s="3" t="str">
        <f t="shared" si="6"/>
        <v/>
      </c>
      <c r="E413" s="61"/>
      <c r="F413" s="61"/>
      <c r="G413" s="61"/>
      <c r="H413" s="62"/>
      <c r="I413" s="62"/>
      <c r="J413" s="62"/>
      <c r="K413" s="62"/>
      <c r="L413" s="62"/>
      <c r="M413" s="62"/>
      <c r="N413" s="62"/>
      <c r="O413" s="62"/>
      <c r="P413" s="62"/>
      <c r="Q413" s="62"/>
      <c r="R413" s="62"/>
      <c r="S413" s="62"/>
      <c r="T413" s="62"/>
      <c r="U413" s="62"/>
      <c r="V413" s="62"/>
      <c r="W413" s="62"/>
      <c r="X413" s="62"/>
      <c r="Y413" s="62"/>
      <c r="Z413" s="62"/>
      <c r="AA413" s="62"/>
      <c r="AB413" s="62"/>
      <c r="AC413" s="62"/>
      <c r="AD413" s="62"/>
      <c r="AE413" s="62"/>
    </row>
    <row r="414" spans="1:31" x14ac:dyDescent="0.25">
      <c r="A414" s="3" t="str">
        <f t="shared" si="6"/>
        <v/>
      </c>
      <c r="E414" s="61"/>
      <c r="F414" s="61"/>
      <c r="G414" s="61"/>
      <c r="H414" s="62"/>
      <c r="I414" s="62"/>
      <c r="J414" s="62"/>
      <c r="K414" s="62"/>
      <c r="L414" s="62"/>
      <c r="M414" s="62"/>
      <c r="N414" s="62"/>
      <c r="O414" s="62"/>
      <c r="P414" s="62"/>
      <c r="Q414" s="62"/>
      <c r="R414" s="62"/>
      <c r="S414" s="62"/>
      <c r="T414" s="62"/>
      <c r="U414" s="62"/>
      <c r="V414" s="62"/>
      <c r="W414" s="62"/>
      <c r="X414" s="62"/>
      <c r="Y414" s="62"/>
      <c r="Z414" s="62"/>
      <c r="AA414" s="62"/>
      <c r="AB414" s="62"/>
      <c r="AC414" s="62"/>
      <c r="AD414" s="62"/>
      <c r="AE414" s="62"/>
    </row>
    <row r="415" spans="1:31" x14ac:dyDescent="0.25">
      <c r="A415" s="3" t="str">
        <f t="shared" si="6"/>
        <v/>
      </c>
      <c r="E415" s="61"/>
      <c r="F415" s="61"/>
      <c r="G415" s="61"/>
      <c r="H415" s="62"/>
      <c r="I415" s="62"/>
      <c r="J415" s="62"/>
      <c r="K415" s="62"/>
      <c r="L415" s="62"/>
      <c r="M415" s="62"/>
      <c r="N415" s="62"/>
      <c r="O415" s="62"/>
      <c r="P415" s="62"/>
      <c r="Q415" s="62"/>
      <c r="R415" s="62"/>
      <c r="S415" s="62"/>
      <c r="T415" s="62"/>
      <c r="U415" s="62"/>
      <c r="V415" s="62"/>
      <c r="W415" s="62"/>
      <c r="X415" s="62"/>
      <c r="Y415" s="62"/>
      <c r="Z415" s="62"/>
      <c r="AA415" s="62"/>
      <c r="AB415" s="62"/>
      <c r="AC415" s="62"/>
      <c r="AD415" s="62"/>
      <c r="AE415" s="62"/>
    </row>
    <row r="416" spans="1:31" x14ac:dyDescent="0.25">
      <c r="A416" s="3" t="str">
        <f t="shared" si="6"/>
        <v/>
      </c>
      <c r="E416" s="61"/>
      <c r="F416" s="61"/>
      <c r="G416" s="61"/>
      <c r="H416" s="62"/>
      <c r="I416" s="62"/>
      <c r="J416" s="62"/>
      <c r="K416" s="62"/>
      <c r="L416" s="62"/>
      <c r="M416" s="62"/>
      <c r="N416" s="62"/>
      <c r="O416" s="62"/>
      <c r="P416" s="62"/>
      <c r="Q416" s="62"/>
      <c r="R416" s="62"/>
      <c r="S416" s="62"/>
      <c r="T416" s="62"/>
      <c r="U416" s="62"/>
      <c r="V416" s="62"/>
      <c r="W416" s="62"/>
      <c r="X416" s="62"/>
      <c r="Y416" s="62"/>
      <c r="Z416" s="62"/>
      <c r="AA416" s="62"/>
      <c r="AB416" s="62"/>
      <c r="AC416" s="62"/>
      <c r="AD416" s="62"/>
      <c r="AE416" s="62"/>
    </row>
    <row r="417" spans="1:31" x14ac:dyDescent="0.25">
      <c r="A417" s="3" t="str">
        <f t="shared" si="6"/>
        <v/>
      </c>
      <c r="E417" s="61"/>
      <c r="F417" s="61"/>
      <c r="G417" s="61"/>
      <c r="H417" s="62"/>
      <c r="I417" s="62"/>
      <c r="J417" s="62"/>
      <c r="K417" s="62"/>
      <c r="L417" s="62"/>
      <c r="M417" s="62"/>
      <c r="N417" s="62"/>
      <c r="O417" s="62"/>
      <c r="P417" s="62"/>
      <c r="Q417" s="62"/>
      <c r="R417" s="62"/>
      <c r="S417" s="62"/>
      <c r="T417" s="62"/>
      <c r="U417" s="62"/>
      <c r="V417" s="62"/>
      <c r="W417" s="62"/>
      <c r="X417" s="62"/>
      <c r="Y417" s="62"/>
      <c r="Z417" s="62"/>
      <c r="AA417" s="62"/>
      <c r="AB417" s="62"/>
      <c r="AC417" s="62"/>
      <c r="AD417" s="62"/>
      <c r="AE417" s="62"/>
    </row>
    <row r="418" spans="1:31" x14ac:dyDescent="0.25">
      <c r="E418" s="61"/>
      <c r="F418" s="61"/>
      <c r="G418" s="61"/>
      <c r="H418" s="62"/>
      <c r="I418" s="62"/>
      <c r="J418" s="62"/>
      <c r="K418" s="62"/>
      <c r="L418" s="62"/>
      <c r="M418" s="62"/>
      <c r="N418" s="62"/>
      <c r="O418" s="62"/>
      <c r="P418" s="62"/>
      <c r="Q418" s="62"/>
      <c r="R418" s="62"/>
      <c r="S418" s="62"/>
      <c r="T418" s="62"/>
      <c r="U418" s="62"/>
      <c r="V418" s="62"/>
      <c r="W418" s="62"/>
      <c r="X418" s="62"/>
      <c r="Y418" s="62"/>
      <c r="Z418" s="62"/>
      <c r="AA418" s="62"/>
      <c r="AB418" s="62"/>
      <c r="AC418" s="62"/>
      <c r="AD418" s="62"/>
      <c r="AE418" s="62"/>
    </row>
    <row r="419" spans="1:31" x14ac:dyDescent="0.25">
      <c r="E419" s="61"/>
      <c r="F419" s="61"/>
      <c r="G419" s="61"/>
      <c r="H419" s="62"/>
      <c r="I419" s="62"/>
      <c r="J419" s="62"/>
      <c r="K419" s="62"/>
      <c r="L419" s="62"/>
      <c r="M419" s="62"/>
      <c r="N419" s="62"/>
      <c r="O419" s="62"/>
      <c r="P419" s="62"/>
      <c r="Q419" s="62"/>
      <c r="R419" s="62"/>
      <c r="S419" s="62"/>
      <c r="T419" s="62"/>
      <c r="U419" s="62"/>
      <c r="V419" s="62"/>
      <c r="W419" s="62"/>
      <c r="X419" s="62"/>
      <c r="Y419" s="62"/>
      <c r="Z419" s="62"/>
      <c r="AA419" s="62"/>
      <c r="AB419" s="62"/>
      <c r="AC419" s="62"/>
      <c r="AD419" s="62"/>
      <c r="AE419" s="62"/>
    </row>
    <row r="420" spans="1:31" x14ac:dyDescent="0.25">
      <c r="E420" s="61"/>
      <c r="F420" s="61"/>
      <c r="G420" s="61"/>
      <c r="H420" s="62"/>
      <c r="I420" s="62"/>
      <c r="J420" s="62"/>
      <c r="K420" s="62"/>
      <c r="L420" s="62"/>
      <c r="M420" s="62"/>
      <c r="N420" s="62"/>
      <c r="O420" s="62"/>
      <c r="P420" s="62"/>
      <c r="Q420" s="62"/>
      <c r="R420" s="62"/>
      <c r="S420" s="62"/>
      <c r="T420" s="62"/>
      <c r="U420" s="62"/>
      <c r="V420" s="62"/>
      <c r="W420" s="62"/>
      <c r="X420" s="62"/>
      <c r="Y420" s="62"/>
      <c r="Z420" s="62"/>
      <c r="AA420" s="62"/>
      <c r="AB420" s="62"/>
      <c r="AC420" s="62"/>
      <c r="AD420" s="62"/>
      <c r="AE420" s="62"/>
    </row>
    <row r="421" spans="1:31" x14ac:dyDescent="0.25">
      <c r="E421" s="61"/>
      <c r="F421" s="61"/>
      <c r="G421" s="61"/>
      <c r="H421" s="62"/>
      <c r="I421" s="62"/>
      <c r="J421" s="62"/>
      <c r="K421" s="62"/>
      <c r="L421" s="62"/>
      <c r="M421" s="62"/>
      <c r="N421" s="62"/>
      <c r="O421" s="62"/>
      <c r="P421" s="62"/>
      <c r="Q421" s="62"/>
      <c r="R421" s="62"/>
      <c r="S421" s="62"/>
      <c r="T421" s="62"/>
      <c r="U421" s="62"/>
      <c r="V421" s="62"/>
      <c r="W421" s="62"/>
      <c r="X421" s="62"/>
      <c r="Y421" s="62"/>
      <c r="Z421" s="62"/>
      <c r="AA421" s="62"/>
      <c r="AB421" s="62"/>
      <c r="AC421" s="62"/>
      <c r="AD421" s="62"/>
      <c r="AE421" s="62"/>
    </row>
    <row r="422" spans="1:31" x14ac:dyDescent="0.25">
      <c r="E422" s="61"/>
      <c r="F422" s="61"/>
      <c r="G422" s="61"/>
      <c r="H422" s="62"/>
      <c r="I422" s="62"/>
      <c r="J422" s="62"/>
      <c r="K422" s="62"/>
      <c r="L422" s="62"/>
      <c r="M422" s="62"/>
      <c r="N422" s="62"/>
      <c r="O422" s="62"/>
      <c r="P422" s="62"/>
      <c r="Q422" s="62"/>
      <c r="R422" s="62"/>
      <c r="S422" s="62"/>
      <c r="T422" s="62"/>
      <c r="U422" s="62"/>
      <c r="V422" s="62"/>
      <c r="W422" s="62"/>
      <c r="X422" s="62"/>
      <c r="Y422" s="62"/>
      <c r="Z422" s="62"/>
      <c r="AA422" s="62"/>
      <c r="AB422" s="62"/>
      <c r="AC422" s="62"/>
      <c r="AD422" s="62"/>
      <c r="AE422" s="62"/>
    </row>
    <row r="423" spans="1:31" x14ac:dyDescent="0.25">
      <c r="E423" s="61"/>
      <c r="F423" s="61"/>
      <c r="G423" s="61"/>
      <c r="H423" s="62"/>
      <c r="I423" s="62"/>
      <c r="J423" s="62"/>
      <c r="K423" s="62"/>
      <c r="L423" s="62"/>
      <c r="M423" s="62"/>
      <c r="N423" s="62"/>
      <c r="O423" s="62"/>
      <c r="P423" s="62"/>
      <c r="Q423" s="62"/>
      <c r="R423" s="62"/>
      <c r="S423" s="62"/>
      <c r="T423" s="62"/>
      <c r="U423" s="62"/>
      <c r="V423" s="62"/>
      <c r="W423" s="62"/>
      <c r="X423" s="62"/>
      <c r="Y423" s="62"/>
      <c r="Z423" s="62"/>
      <c r="AA423" s="62"/>
      <c r="AB423" s="62"/>
      <c r="AC423" s="62"/>
      <c r="AD423" s="62"/>
      <c r="AE423" s="62"/>
    </row>
    <row r="424" spans="1:31" x14ac:dyDescent="0.25">
      <c r="E424" s="61"/>
      <c r="F424" s="61"/>
      <c r="G424" s="61"/>
      <c r="H424" s="62"/>
      <c r="I424" s="62"/>
      <c r="J424" s="62"/>
      <c r="K424" s="62"/>
      <c r="L424" s="62"/>
      <c r="M424" s="62"/>
      <c r="N424" s="62"/>
      <c r="O424" s="62"/>
      <c r="P424" s="62"/>
      <c r="Q424" s="62"/>
      <c r="R424" s="62"/>
      <c r="S424" s="62"/>
      <c r="T424" s="62"/>
      <c r="U424" s="62"/>
      <c r="V424" s="62"/>
      <c r="W424" s="62"/>
      <c r="X424" s="62"/>
      <c r="Y424" s="62"/>
      <c r="Z424" s="62"/>
      <c r="AA424" s="62"/>
      <c r="AB424" s="62"/>
      <c r="AC424" s="62"/>
      <c r="AD424" s="62"/>
      <c r="AE424" s="62"/>
    </row>
    <row r="425" spans="1:31" x14ac:dyDescent="0.25">
      <c r="E425" s="61"/>
      <c r="F425" s="61"/>
      <c r="G425" s="61"/>
      <c r="H425" s="62"/>
      <c r="I425" s="62"/>
      <c r="J425" s="62"/>
      <c r="K425" s="62"/>
      <c r="L425" s="62"/>
      <c r="M425" s="62"/>
      <c r="N425" s="62"/>
      <c r="O425" s="62"/>
      <c r="P425" s="62"/>
      <c r="Q425" s="62"/>
      <c r="R425" s="62"/>
      <c r="S425" s="62"/>
      <c r="T425" s="62"/>
      <c r="U425" s="62"/>
      <c r="V425" s="62"/>
      <c r="W425" s="62"/>
      <c r="X425" s="62"/>
      <c r="Y425" s="62"/>
      <c r="Z425" s="62"/>
      <c r="AA425" s="62"/>
      <c r="AB425" s="62"/>
      <c r="AC425" s="62"/>
      <c r="AD425" s="62"/>
      <c r="AE425" s="62"/>
    </row>
    <row r="426" spans="1:31" x14ac:dyDescent="0.25">
      <c r="E426" s="61"/>
      <c r="F426" s="61"/>
      <c r="G426" s="61"/>
      <c r="H426" s="62"/>
      <c r="I426" s="62"/>
      <c r="J426" s="62"/>
      <c r="K426" s="62"/>
      <c r="L426" s="62"/>
      <c r="M426" s="62"/>
      <c r="N426" s="62"/>
      <c r="O426" s="62"/>
      <c r="P426" s="62"/>
      <c r="Q426" s="62"/>
      <c r="R426" s="62"/>
      <c r="S426" s="62"/>
      <c r="T426" s="62"/>
      <c r="U426" s="62"/>
      <c r="V426" s="62"/>
      <c r="W426" s="62"/>
      <c r="X426" s="62"/>
      <c r="Y426" s="62"/>
      <c r="Z426" s="62"/>
      <c r="AA426" s="62"/>
      <c r="AB426" s="62"/>
      <c r="AC426" s="62"/>
      <c r="AD426" s="62"/>
      <c r="AE426" s="62"/>
    </row>
    <row r="427" spans="1:31" x14ac:dyDescent="0.25">
      <c r="E427" s="61"/>
      <c r="F427" s="61"/>
      <c r="G427" s="61"/>
      <c r="H427" s="62"/>
      <c r="I427" s="62"/>
      <c r="J427" s="62"/>
      <c r="K427" s="62"/>
      <c r="L427" s="62"/>
      <c r="M427" s="62"/>
      <c r="N427" s="62"/>
      <c r="O427" s="62"/>
      <c r="P427" s="62"/>
      <c r="Q427" s="62"/>
      <c r="R427" s="62"/>
      <c r="S427" s="62"/>
      <c r="T427" s="62"/>
      <c r="U427" s="62"/>
      <c r="V427" s="62"/>
      <c r="W427" s="62"/>
      <c r="X427" s="62"/>
      <c r="Y427" s="62"/>
      <c r="Z427" s="62"/>
      <c r="AA427" s="62"/>
      <c r="AB427" s="62"/>
      <c r="AC427" s="62"/>
      <c r="AD427" s="62"/>
      <c r="AE427" s="62"/>
    </row>
    <row r="428" spans="1:31" x14ac:dyDescent="0.25">
      <c r="E428" s="61"/>
      <c r="F428" s="61"/>
      <c r="G428" s="61"/>
      <c r="H428" s="62"/>
      <c r="I428" s="62"/>
      <c r="J428" s="62"/>
      <c r="K428" s="62"/>
      <c r="L428" s="62"/>
      <c r="M428" s="62"/>
      <c r="N428" s="62"/>
      <c r="O428" s="62"/>
      <c r="P428" s="62"/>
      <c r="Q428" s="62"/>
      <c r="R428" s="62"/>
      <c r="S428" s="62"/>
      <c r="T428" s="62"/>
      <c r="U428" s="62"/>
      <c r="V428" s="62"/>
      <c r="W428" s="62"/>
      <c r="X428" s="62"/>
      <c r="Y428" s="62"/>
      <c r="Z428" s="62"/>
      <c r="AA428" s="62"/>
      <c r="AB428" s="62"/>
      <c r="AC428" s="62"/>
      <c r="AD428" s="62"/>
      <c r="AE428" s="62"/>
    </row>
    <row r="429" spans="1:31" x14ac:dyDescent="0.25">
      <c r="E429" s="61"/>
      <c r="F429" s="61"/>
      <c r="G429" s="61"/>
      <c r="H429" s="62"/>
      <c r="I429" s="62"/>
      <c r="J429" s="62"/>
      <c r="K429" s="62"/>
      <c r="L429" s="62"/>
      <c r="M429" s="62"/>
      <c r="N429" s="62"/>
      <c r="O429" s="62"/>
      <c r="P429" s="62"/>
      <c r="Q429" s="62"/>
      <c r="R429" s="62"/>
      <c r="S429" s="62"/>
      <c r="T429" s="62"/>
      <c r="U429" s="62"/>
      <c r="V429" s="62"/>
      <c r="W429" s="62"/>
      <c r="X429" s="62"/>
      <c r="Y429" s="62"/>
      <c r="Z429" s="62"/>
      <c r="AA429" s="62"/>
      <c r="AB429" s="62"/>
      <c r="AC429" s="62"/>
      <c r="AD429" s="62"/>
      <c r="AE429" s="62"/>
    </row>
    <row r="430" spans="1:31" x14ac:dyDescent="0.25">
      <c r="E430" s="61"/>
      <c r="F430" s="61"/>
      <c r="G430" s="61"/>
      <c r="H430" s="62"/>
      <c r="I430" s="62"/>
      <c r="J430" s="62"/>
      <c r="K430" s="62"/>
      <c r="L430" s="62"/>
      <c r="M430" s="62"/>
      <c r="N430" s="62"/>
      <c r="O430" s="62"/>
      <c r="P430" s="62"/>
      <c r="Q430" s="62"/>
      <c r="R430" s="62"/>
      <c r="S430" s="62"/>
      <c r="T430" s="62"/>
      <c r="U430" s="62"/>
      <c r="V430" s="62"/>
      <c r="W430" s="62"/>
      <c r="X430" s="62"/>
      <c r="Y430" s="62"/>
      <c r="Z430" s="62"/>
      <c r="AA430" s="62"/>
      <c r="AB430" s="62"/>
      <c r="AC430" s="62"/>
      <c r="AD430" s="62"/>
      <c r="AE430" s="62"/>
    </row>
    <row r="431" spans="1:31" x14ac:dyDescent="0.25">
      <c r="E431" s="61"/>
      <c r="F431" s="61"/>
      <c r="G431" s="61"/>
      <c r="H431" s="62"/>
      <c r="I431" s="62"/>
      <c r="J431" s="62"/>
      <c r="K431" s="62"/>
      <c r="L431" s="62"/>
      <c r="M431" s="62"/>
      <c r="N431" s="62"/>
      <c r="O431" s="62"/>
      <c r="P431" s="62"/>
      <c r="Q431" s="62"/>
      <c r="R431" s="62"/>
      <c r="S431" s="62"/>
      <c r="T431" s="62"/>
      <c r="U431" s="62"/>
      <c r="V431" s="62"/>
      <c r="W431" s="62"/>
      <c r="X431" s="62"/>
      <c r="Y431" s="62"/>
      <c r="Z431" s="62"/>
      <c r="AA431" s="62"/>
      <c r="AB431" s="62"/>
      <c r="AC431" s="62"/>
      <c r="AD431" s="62"/>
      <c r="AE431" s="62"/>
    </row>
    <row r="432" spans="1:31" x14ac:dyDescent="0.25">
      <c r="E432" s="61"/>
      <c r="F432" s="61"/>
      <c r="G432" s="61"/>
      <c r="H432" s="62"/>
      <c r="I432" s="62"/>
      <c r="J432" s="62"/>
      <c r="K432" s="62"/>
      <c r="L432" s="62"/>
      <c r="M432" s="62"/>
      <c r="N432" s="62"/>
      <c r="O432" s="62"/>
      <c r="P432" s="62"/>
      <c r="Q432" s="62"/>
      <c r="R432" s="62"/>
      <c r="S432" s="62"/>
      <c r="T432" s="62"/>
      <c r="U432" s="62"/>
      <c r="V432" s="62"/>
      <c r="W432" s="62"/>
      <c r="X432" s="62"/>
      <c r="Y432" s="62"/>
      <c r="Z432" s="62"/>
      <c r="AA432" s="62"/>
      <c r="AB432" s="62"/>
      <c r="AC432" s="62"/>
      <c r="AD432" s="62"/>
      <c r="AE432" s="62"/>
    </row>
    <row r="433" spans="5:31" x14ac:dyDescent="0.25">
      <c r="E433" s="61"/>
      <c r="F433" s="61"/>
      <c r="G433" s="61"/>
      <c r="H433" s="62"/>
      <c r="I433" s="62"/>
      <c r="J433" s="62"/>
      <c r="K433" s="62"/>
      <c r="L433" s="62"/>
      <c r="M433" s="62"/>
      <c r="N433" s="62"/>
      <c r="O433" s="62"/>
      <c r="P433" s="62"/>
      <c r="Q433" s="62"/>
      <c r="R433" s="62"/>
      <c r="S433" s="62"/>
      <c r="T433" s="62"/>
      <c r="U433" s="62"/>
      <c r="V433" s="62"/>
      <c r="W433" s="62"/>
      <c r="X433" s="62"/>
      <c r="Y433" s="62"/>
      <c r="Z433" s="62"/>
      <c r="AA433" s="62"/>
      <c r="AB433" s="62"/>
      <c r="AC433" s="62"/>
      <c r="AD433" s="62"/>
      <c r="AE433" s="62"/>
    </row>
    <row r="434" spans="5:31" x14ac:dyDescent="0.25">
      <c r="E434" s="61"/>
      <c r="F434" s="61"/>
      <c r="G434" s="61"/>
      <c r="H434" s="62"/>
      <c r="I434" s="62"/>
      <c r="J434" s="62"/>
      <c r="K434" s="62"/>
      <c r="L434" s="62"/>
      <c r="M434" s="62"/>
      <c r="N434" s="62"/>
      <c r="O434" s="62"/>
      <c r="P434" s="62"/>
      <c r="Q434" s="62"/>
      <c r="R434" s="62"/>
      <c r="S434" s="62"/>
      <c r="T434" s="62"/>
      <c r="U434" s="62"/>
      <c r="V434" s="62"/>
      <c r="W434" s="62"/>
      <c r="X434" s="62"/>
      <c r="Y434" s="62"/>
      <c r="Z434" s="62"/>
      <c r="AA434" s="62"/>
      <c r="AB434" s="62"/>
      <c r="AC434" s="62"/>
      <c r="AD434" s="62"/>
      <c r="AE434" s="62"/>
    </row>
    <row r="435" spans="5:31" x14ac:dyDescent="0.25">
      <c r="E435" s="61"/>
      <c r="F435" s="61"/>
      <c r="G435" s="61"/>
      <c r="H435" s="62"/>
      <c r="I435" s="62"/>
      <c r="J435" s="62"/>
      <c r="K435" s="62"/>
      <c r="L435" s="62"/>
      <c r="M435" s="62"/>
      <c r="N435" s="62"/>
      <c r="O435" s="62"/>
      <c r="P435" s="62"/>
      <c r="Q435" s="62"/>
      <c r="R435" s="62"/>
      <c r="S435" s="62"/>
      <c r="T435" s="62"/>
      <c r="U435" s="62"/>
      <c r="V435" s="62"/>
      <c r="W435" s="62"/>
      <c r="X435" s="62"/>
      <c r="Y435" s="62"/>
      <c r="Z435" s="62"/>
      <c r="AA435" s="62"/>
      <c r="AB435" s="62"/>
      <c r="AC435" s="62"/>
      <c r="AD435" s="62"/>
      <c r="AE435" s="62"/>
    </row>
    <row r="436" spans="5:31" x14ac:dyDescent="0.25">
      <c r="E436" s="61"/>
      <c r="F436" s="61"/>
      <c r="G436" s="61"/>
      <c r="H436" s="62"/>
      <c r="I436" s="62"/>
      <c r="J436" s="62"/>
      <c r="K436" s="62"/>
      <c r="L436" s="62"/>
      <c r="M436" s="62"/>
      <c r="N436" s="62"/>
      <c r="O436" s="62"/>
      <c r="P436" s="62"/>
      <c r="Q436" s="62"/>
      <c r="R436" s="62"/>
      <c r="S436" s="62"/>
      <c r="T436" s="62"/>
      <c r="U436" s="62"/>
      <c r="V436" s="62"/>
      <c r="W436" s="62"/>
      <c r="X436" s="62"/>
      <c r="Y436" s="62"/>
      <c r="Z436" s="62"/>
      <c r="AA436" s="62"/>
      <c r="AB436" s="62"/>
      <c r="AC436" s="62"/>
      <c r="AD436" s="62"/>
      <c r="AE436" s="62"/>
    </row>
    <row r="437" spans="5:31" x14ac:dyDescent="0.25">
      <c r="E437" s="61"/>
      <c r="F437" s="61"/>
      <c r="G437" s="61"/>
      <c r="H437" s="62"/>
      <c r="I437" s="62"/>
      <c r="J437" s="62"/>
      <c r="K437" s="62"/>
      <c r="L437" s="62"/>
      <c r="M437" s="62"/>
      <c r="N437" s="62"/>
      <c r="O437" s="62"/>
      <c r="P437" s="62"/>
      <c r="Q437" s="62"/>
      <c r="R437" s="62"/>
      <c r="S437" s="62"/>
      <c r="T437" s="62"/>
      <c r="U437" s="62"/>
      <c r="V437" s="62"/>
      <c r="W437" s="62"/>
      <c r="X437" s="62"/>
      <c r="Y437" s="62"/>
      <c r="Z437" s="62"/>
      <c r="AA437" s="62"/>
      <c r="AB437" s="62"/>
      <c r="AC437" s="62"/>
      <c r="AD437" s="62"/>
      <c r="AE437" s="62"/>
    </row>
    <row r="438" spans="5:31" x14ac:dyDescent="0.25">
      <c r="E438" s="61"/>
      <c r="F438" s="61"/>
      <c r="G438" s="61"/>
      <c r="H438" s="62"/>
      <c r="I438" s="62"/>
      <c r="J438" s="62"/>
      <c r="K438" s="62"/>
      <c r="L438" s="62"/>
      <c r="M438" s="62"/>
      <c r="N438" s="62"/>
      <c r="O438" s="62"/>
      <c r="P438" s="62"/>
      <c r="Q438" s="62"/>
      <c r="R438" s="62"/>
      <c r="S438" s="62"/>
      <c r="T438" s="62"/>
      <c r="U438" s="62"/>
      <c r="V438" s="62"/>
      <c r="W438" s="62"/>
      <c r="X438" s="62"/>
      <c r="Y438" s="62"/>
      <c r="Z438" s="62"/>
      <c r="AA438" s="62"/>
      <c r="AB438" s="62"/>
      <c r="AC438" s="62"/>
      <c r="AD438" s="62"/>
      <c r="AE438" s="62"/>
    </row>
    <row r="439" spans="5:31" x14ac:dyDescent="0.25">
      <c r="E439" s="61"/>
      <c r="F439" s="61"/>
      <c r="G439" s="61"/>
      <c r="H439" s="62"/>
      <c r="I439" s="62"/>
      <c r="J439" s="62"/>
      <c r="K439" s="62"/>
      <c r="L439" s="62"/>
      <c r="M439" s="62"/>
      <c r="N439" s="62"/>
      <c r="O439" s="62"/>
      <c r="P439" s="62"/>
      <c r="Q439" s="62"/>
      <c r="R439" s="62"/>
      <c r="S439" s="62"/>
      <c r="T439" s="62"/>
      <c r="U439" s="62"/>
      <c r="V439" s="62"/>
      <c r="W439" s="62"/>
      <c r="X439" s="62"/>
      <c r="Y439" s="62"/>
      <c r="Z439" s="62"/>
      <c r="AA439" s="62"/>
      <c r="AB439" s="62"/>
      <c r="AC439" s="62"/>
      <c r="AD439" s="62"/>
      <c r="AE439" s="62"/>
    </row>
    <row r="440" spans="5:31" x14ac:dyDescent="0.25">
      <c r="E440" s="61"/>
      <c r="F440" s="61"/>
      <c r="G440" s="61"/>
      <c r="H440" s="62"/>
      <c r="I440" s="62"/>
      <c r="J440" s="62"/>
      <c r="K440" s="62"/>
      <c r="L440" s="62"/>
      <c r="M440" s="62"/>
      <c r="N440" s="62"/>
      <c r="O440" s="62"/>
      <c r="P440" s="62"/>
      <c r="Q440" s="62"/>
      <c r="R440" s="62"/>
      <c r="S440" s="62"/>
      <c r="T440" s="62"/>
      <c r="U440" s="62"/>
      <c r="V440" s="62"/>
      <c r="W440" s="62"/>
      <c r="X440" s="62"/>
      <c r="Y440" s="62"/>
      <c r="Z440" s="62"/>
      <c r="AA440" s="62"/>
      <c r="AB440" s="62"/>
      <c r="AC440" s="62"/>
      <c r="AD440" s="62"/>
      <c r="AE440" s="62"/>
    </row>
    <row r="441" spans="5:31" x14ac:dyDescent="0.25">
      <c r="E441" s="61"/>
      <c r="F441" s="61"/>
      <c r="G441" s="61"/>
      <c r="H441" s="62"/>
      <c r="I441" s="62"/>
      <c r="J441" s="62"/>
      <c r="K441" s="62"/>
      <c r="L441" s="62"/>
      <c r="M441" s="62"/>
      <c r="N441" s="62"/>
      <c r="O441" s="62"/>
      <c r="P441" s="62"/>
      <c r="Q441" s="62"/>
      <c r="R441" s="62"/>
      <c r="S441" s="62"/>
      <c r="T441" s="62"/>
      <c r="U441" s="62"/>
      <c r="V441" s="62"/>
      <c r="W441" s="62"/>
      <c r="X441" s="62"/>
      <c r="Y441" s="62"/>
      <c r="Z441" s="62"/>
      <c r="AA441" s="62"/>
      <c r="AB441" s="62"/>
      <c r="AC441" s="62"/>
      <c r="AD441" s="62"/>
      <c r="AE441" s="62"/>
    </row>
    <row r="442" spans="5:31" x14ac:dyDescent="0.25">
      <c r="E442" s="61"/>
      <c r="F442" s="61"/>
      <c r="G442" s="61"/>
      <c r="H442" s="62"/>
      <c r="I442" s="62"/>
      <c r="J442" s="62"/>
      <c r="K442" s="62"/>
      <c r="L442" s="62"/>
      <c r="M442" s="62"/>
      <c r="N442" s="62"/>
      <c r="O442" s="62"/>
      <c r="P442" s="62"/>
      <c r="Q442" s="62"/>
      <c r="R442" s="62"/>
      <c r="S442" s="62"/>
      <c r="T442" s="62"/>
      <c r="U442" s="62"/>
      <c r="V442" s="62"/>
      <c r="W442" s="62"/>
      <c r="X442" s="62"/>
      <c r="Y442" s="62"/>
      <c r="Z442" s="62"/>
      <c r="AA442" s="62"/>
      <c r="AB442" s="62"/>
      <c r="AC442" s="62"/>
      <c r="AD442" s="62"/>
      <c r="AE442" s="62"/>
    </row>
    <row r="443" spans="5:31" x14ac:dyDescent="0.25">
      <c r="E443" s="61"/>
      <c r="F443" s="61"/>
      <c r="G443" s="61"/>
      <c r="H443" s="62"/>
      <c r="I443" s="62"/>
      <c r="J443" s="62"/>
      <c r="K443" s="62"/>
      <c r="L443" s="62"/>
      <c r="M443" s="62"/>
      <c r="N443" s="62"/>
      <c r="O443" s="62"/>
      <c r="P443" s="62"/>
      <c r="Q443" s="62"/>
      <c r="R443" s="62"/>
      <c r="S443" s="62"/>
      <c r="T443" s="62"/>
      <c r="U443" s="62"/>
      <c r="V443" s="62"/>
      <c r="W443" s="62"/>
      <c r="X443" s="62"/>
      <c r="Y443" s="62"/>
      <c r="Z443" s="62"/>
      <c r="AA443" s="62"/>
      <c r="AB443" s="62"/>
      <c r="AC443" s="62"/>
      <c r="AD443" s="62"/>
      <c r="AE443" s="62"/>
    </row>
    <row r="444" spans="5:31" x14ac:dyDescent="0.25">
      <c r="E444" s="61"/>
      <c r="F444" s="61"/>
      <c r="G444" s="61"/>
      <c r="H444" s="62"/>
      <c r="I444" s="62"/>
      <c r="J444" s="62"/>
      <c r="K444" s="62"/>
      <c r="L444" s="62"/>
      <c r="M444" s="62"/>
      <c r="N444" s="62"/>
      <c r="O444" s="62"/>
      <c r="P444" s="62"/>
      <c r="Q444" s="62"/>
      <c r="R444" s="62"/>
      <c r="S444" s="62"/>
      <c r="T444" s="62"/>
      <c r="U444" s="62"/>
      <c r="V444" s="62"/>
      <c r="W444" s="62"/>
      <c r="X444" s="62"/>
      <c r="Y444" s="62"/>
      <c r="Z444" s="62"/>
      <c r="AA444" s="62"/>
      <c r="AB444" s="62"/>
      <c r="AC444" s="62"/>
      <c r="AD444" s="62"/>
      <c r="AE444" s="62"/>
    </row>
    <row r="445" spans="5:31" x14ac:dyDescent="0.25">
      <c r="E445" s="61"/>
      <c r="F445" s="61"/>
      <c r="G445" s="61"/>
      <c r="H445" s="62"/>
      <c r="I445" s="62"/>
      <c r="J445" s="62"/>
      <c r="K445" s="62"/>
      <c r="L445" s="62"/>
      <c r="M445" s="62"/>
      <c r="N445" s="62"/>
      <c r="O445" s="62"/>
      <c r="P445" s="62"/>
      <c r="Q445" s="62"/>
      <c r="R445" s="62"/>
      <c r="S445" s="62"/>
      <c r="T445" s="62"/>
      <c r="U445" s="62"/>
      <c r="V445" s="62"/>
      <c r="W445" s="62"/>
      <c r="X445" s="62"/>
      <c r="Y445" s="62"/>
      <c r="Z445" s="62"/>
      <c r="AA445" s="62"/>
      <c r="AB445" s="62"/>
      <c r="AC445" s="62"/>
      <c r="AD445" s="62"/>
      <c r="AE445" s="62"/>
    </row>
    <row r="446" spans="5:31" x14ac:dyDescent="0.25">
      <c r="E446" s="61"/>
      <c r="F446" s="61"/>
      <c r="G446" s="61"/>
      <c r="H446" s="62"/>
      <c r="I446" s="62"/>
      <c r="J446" s="62"/>
      <c r="K446" s="62"/>
      <c r="L446" s="62"/>
      <c r="M446" s="62"/>
      <c r="N446" s="62"/>
      <c r="O446" s="62"/>
      <c r="P446" s="62"/>
      <c r="Q446" s="62"/>
      <c r="R446" s="62"/>
      <c r="S446" s="62"/>
      <c r="T446" s="62"/>
      <c r="U446" s="62"/>
      <c r="V446" s="62"/>
      <c r="W446" s="62"/>
      <c r="X446" s="62"/>
      <c r="Y446" s="62"/>
      <c r="Z446" s="62"/>
      <c r="AA446" s="62"/>
      <c r="AB446" s="62"/>
      <c r="AC446" s="62"/>
      <c r="AD446" s="62"/>
      <c r="AE446" s="62"/>
    </row>
    <row r="447" spans="5:31" x14ac:dyDescent="0.25">
      <c r="E447" s="61"/>
      <c r="F447" s="61"/>
      <c r="G447" s="61"/>
      <c r="H447" s="62"/>
      <c r="I447" s="62"/>
      <c r="J447" s="62"/>
      <c r="K447" s="62"/>
      <c r="L447" s="62"/>
      <c r="M447" s="62"/>
      <c r="N447" s="62"/>
      <c r="O447" s="62"/>
      <c r="P447" s="62"/>
      <c r="Q447" s="62"/>
      <c r="R447" s="62"/>
      <c r="S447" s="62"/>
      <c r="T447" s="62"/>
      <c r="U447" s="62"/>
      <c r="V447" s="62"/>
      <c r="W447" s="62"/>
      <c r="X447" s="62"/>
      <c r="Y447" s="62"/>
      <c r="Z447" s="62"/>
      <c r="AA447" s="62"/>
      <c r="AB447" s="62"/>
      <c r="AC447" s="62"/>
      <c r="AD447" s="62"/>
      <c r="AE447" s="62"/>
    </row>
    <row r="448" spans="5:31" x14ac:dyDescent="0.25">
      <c r="E448" s="61"/>
      <c r="F448" s="61"/>
      <c r="G448" s="61"/>
      <c r="H448" s="62"/>
      <c r="I448" s="62"/>
      <c r="J448" s="62"/>
      <c r="K448" s="62"/>
      <c r="L448" s="62"/>
      <c r="M448" s="62"/>
      <c r="N448" s="62"/>
      <c r="O448" s="62"/>
      <c r="P448" s="62"/>
      <c r="Q448" s="62"/>
      <c r="R448" s="62"/>
      <c r="S448" s="62"/>
      <c r="T448" s="62"/>
      <c r="U448" s="62"/>
      <c r="V448" s="62"/>
      <c r="W448" s="62"/>
      <c r="X448" s="62"/>
      <c r="Y448" s="62"/>
      <c r="Z448" s="62"/>
      <c r="AA448" s="62"/>
      <c r="AB448" s="62"/>
      <c r="AC448" s="62"/>
      <c r="AD448" s="62"/>
      <c r="AE448" s="62"/>
    </row>
    <row r="449" spans="5:31" x14ac:dyDescent="0.25">
      <c r="E449" s="61"/>
      <c r="F449" s="61"/>
      <c r="G449" s="61"/>
      <c r="H449" s="62"/>
      <c r="I449" s="62"/>
      <c r="J449" s="62"/>
      <c r="K449" s="62"/>
      <c r="L449" s="62"/>
      <c r="M449" s="62"/>
      <c r="N449" s="62"/>
      <c r="O449" s="62"/>
      <c r="P449" s="62"/>
      <c r="Q449" s="62"/>
      <c r="R449" s="62"/>
      <c r="S449" s="62"/>
      <c r="T449" s="62"/>
      <c r="U449" s="62"/>
      <c r="V449" s="62"/>
      <c r="W449" s="62"/>
      <c r="X449" s="62"/>
      <c r="Y449" s="62"/>
      <c r="Z449" s="62"/>
      <c r="AA449" s="62"/>
      <c r="AB449" s="62"/>
      <c r="AC449" s="62"/>
      <c r="AD449" s="62"/>
      <c r="AE449" s="62"/>
    </row>
    <row r="450" spans="5:31" x14ac:dyDescent="0.25">
      <c r="E450" s="61"/>
      <c r="F450" s="61"/>
      <c r="G450" s="61"/>
      <c r="H450" s="62"/>
      <c r="I450" s="62"/>
      <c r="J450" s="62"/>
      <c r="K450" s="62"/>
      <c r="L450" s="62"/>
      <c r="M450" s="62"/>
      <c r="N450" s="62"/>
      <c r="O450" s="62"/>
      <c r="P450" s="62"/>
      <c r="Q450" s="62"/>
      <c r="R450" s="62"/>
      <c r="S450" s="62"/>
      <c r="T450" s="62"/>
      <c r="U450" s="62"/>
      <c r="V450" s="62"/>
      <c r="W450" s="62"/>
      <c r="X450" s="62"/>
      <c r="Y450" s="62"/>
      <c r="Z450" s="62"/>
      <c r="AA450" s="62"/>
      <c r="AB450" s="62"/>
      <c r="AC450" s="62"/>
      <c r="AD450" s="62"/>
      <c r="AE450" s="62"/>
    </row>
    <row r="451" spans="5:31" x14ac:dyDescent="0.25">
      <c r="E451" s="61"/>
      <c r="F451" s="61"/>
      <c r="G451" s="61"/>
      <c r="H451" s="62"/>
      <c r="I451" s="62"/>
      <c r="J451" s="62"/>
      <c r="K451" s="62"/>
      <c r="L451" s="62"/>
      <c r="M451" s="62"/>
      <c r="N451" s="62"/>
      <c r="O451" s="62"/>
      <c r="P451" s="62"/>
      <c r="Q451" s="62"/>
      <c r="R451" s="62"/>
      <c r="S451" s="62"/>
      <c r="T451" s="62"/>
      <c r="U451" s="62"/>
      <c r="V451" s="62"/>
      <c r="W451" s="62"/>
      <c r="X451" s="62"/>
      <c r="Y451" s="62"/>
      <c r="Z451" s="62"/>
      <c r="AA451" s="62"/>
      <c r="AB451" s="62"/>
      <c r="AC451" s="62"/>
      <c r="AD451" s="62"/>
      <c r="AE451" s="62"/>
    </row>
    <row r="452" spans="5:31" x14ac:dyDescent="0.25">
      <c r="E452" s="61"/>
      <c r="F452" s="61"/>
      <c r="G452" s="61"/>
      <c r="H452" s="62"/>
      <c r="I452" s="62"/>
      <c r="J452" s="62"/>
      <c r="K452" s="62"/>
      <c r="L452" s="62"/>
      <c r="M452" s="62"/>
      <c r="N452" s="62"/>
      <c r="O452" s="62"/>
      <c r="P452" s="62"/>
      <c r="Q452" s="62"/>
      <c r="R452" s="62"/>
      <c r="S452" s="62"/>
      <c r="T452" s="62"/>
      <c r="U452" s="62"/>
      <c r="V452" s="62"/>
      <c r="W452" s="62"/>
      <c r="X452" s="62"/>
      <c r="Y452" s="62"/>
      <c r="Z452" s="62"/>
      <c r="AA452" s="62"/>
      <c r="AB452" s="62"/>
      <c r="AC452" s="62"/>
      <c r="AD452" s="62"/>
      <c r="AE452" s="62"/>
    </row>
    <row r="453" spans="5:31" x14ac:dyDescent="0.25">
      <c r="E453" s="61"/>
      <c r="F453" s="61"/>
      <c r="G453" s="61"/>
      <c r="H453" s="62"/>
      <c r="I453" s="62"/>
      <c r="J453" s="62"/>
      <c r="K453" s="62"/>
      <c r="L453" s="62"/>
      <c r="M453" s="62"/>
      <c r="N453" s="62"/>
      <c r="O453" s="62"/>
      <c r="P453" s="62"/>
      <c r="Q453" s="62"/>
      <c r="R453" s="62"/>
      <c r="S453" s="62"/>
      <c r="T453" s="62"/>
      <c r="U453" s="62"/>
      <c r="V453" s="62"/>
      <c r="W453" s="62"/>
      <c r="X453" s="62"/>
      <c r="Y453" s="62"/>
      <c r="Z453" s="62"/>
      <c r="AA453" s="62"/>
      <c r="AB453" s="62"/>
      <c r="AC453" s="62"/>
      <c r="AD453" s="62"/>
      <c r="AE453" s="62"/>
    </row>
    <row r="454" spans="5:31" x14ac:dyDescent="0.25">
      <c r="E454" s="61"/>
      <c r="F454" s="61"/>
      <c r="G454" s="61"/>
      <c r="H454" s="62"/>
      <c r="I454" s="62"/>
      <c r="J454" s="62"/>
      <c r="K454" s="62"/>
      <c r="L454" s="62"/>
      <c r="M454" s="62"/>
      <c r="N454" s="62"/>
      <c r="O454" s="62"/>
      <c r="P454" s="62"/>
      <c r="Q454" s="62"/>
      <c r="R454" s="62"/>
      <c r="S454" s="62"/>
      <c r="T454" s="62"/>
      <c r="U454" s="62"/>
      <c r="V454" s="62"/>
      <c r="W454" s="62"/>
      <c r="X454" s="62"/>
      <c r="Y454" s="62"/>
      <c r="Z454" s="62"/>
      <c r="AA454" s="62"/>
      <c r="AB454" s="62"/>
      <c r="AC454" s="62"/>
      <c r="AD454" s="62"/>
      <c r="AE454" s="62"/>
    </row>
    <row r="455" spans="5:31" x14ac:dyDescent="0.25">
      <c r="E455" s="61"/>
      <c r="F455" s="61"/>
      <c r="G455" s="61"/>
      <c r="H455" s="62"/>
      <c r="I455" s="62"/>
      <c r="J455" s="62"/>
      <c r="K455" s="62"/>
      <c r="L455" s="62"/>
      <c r="M455" s="62"/>
      <c r="N455" s="62"/>
      <c r="O455" s="62"/>
      <c r="P455" s="62"/>
      <c r="Q455" s="62"/>
      <c r="R455" s="62"/>
      <c r="S455" s="62"/>
      <c r="T455" s="62"/>
      <c r="U455" s="62"/>
      <c r="V455" s="62"/>
      <c r="W455" s="62"/>
      <c r="X455" s="62"/>
      <c r="Y455" s="62"/>
      <c r="Z455" s="62"/>
      <c r="AA455" s="62"/>
      <c r="AB455" s="62"/>
      <c r="AC455" s="62"/>
      <c r="AD455" s="62"/>
      <c r="AE455" s="62"/>
    </row>
    <row r="456" spans="5:31" x14ac:dyDescent="0.25">
      <c r="E456" s="61"/>
      <c r="F456" s="61"/>
      <c r="G456" s="61"/>
      <c r="H456" s="62"/>
      <c r="I456" s="62"/>
      <c r="J456" s="62"/>
      <c r="K456" s="62"/>
      <c r="L456" s="62"/>
      <c r="M456" s="62"/>
      <c r="N456" s="62"/>
      <c r="O456" s="62"/>
      <c r="P456" s="62"/>
      <c r="Q456" s="62"/>
      <c r="R456" s="62"/>
      <c r="S456" s="62"/>
      <c r="T456" s="62"/>
      <c r="U456" s="62"/>
      <c r="V456" s="62"/>
      <c r="W456" s="62"/>
      <c r="X456" s="62"/>
      <c r="Y456" s="62"/>
      <c r="Z456" s="62"/>
      <c r="AA456" s="62"/>
      <c r="AB456" s="62"/>
      <c r="AC456" s="62"/>
      <c r="AD456" s="62"/>
      <c r="AE456" s="62"/>
    </row>
    <row r="457" spans="5:31" x14ac:dyDescent="0.25">
      <c r="E457" s="61"/>
      <c r="F457" s="61"/>
      <c r="G457" s="61"/>
      <c r="H457" s="62"/>
      <c r="I457" s="62"/>
      <c r="J457" s="62"/>
      <c r="K457" s="62"/>
      <c r="L457" s="62"/>
      <c r="M457" s="62"/>
      <c r="N457" s="62"/>
      <c r="O457" s="62"/>
      <c r="P457" s="62"/>
      <c r="Q457" s="62"/>
      <c r="R457" s="62"/>
      <c r="S457" s="62"/>
      <c r="T457" s="62"/>
      <c r="U457" s="62"/>
      <c r="V457" s="62"/>
      <c r="W457" s="62"/>
      <c r="X457" s="62"/>
      <c r="Y457" s="62"/>
      <c r="Z457" s="62"/>
      <c r="AA457" s="62"/>
      <c r="AB457" s="62"/>
      <c r="AC457" s="62"/>
      <c r="AD457" s="62"/>
      <c r="AE457" s="62"/>
    </row>
    <row r="458" spans="5:31" x14ac:dyDescent="0.25">
      <c r="E458" s="61"/>
      <c r="F458" s="61"/>
      <c r="G458" s="61"/>
      <c r="H458" s="62"/>
      <c r="I458" s="62"/>
      <c r="J458" s="62"/>
      <c r="K458" s="62"/>
      <c r="L458" s="62"/>
      <c r="M458" s="62"/>
      <c r="N458" s="62"/>
      <c r="O458" s="62"/>
      <c r="P458" s="62"/>
      <c r="Q458" s="62"/>
      <c r="R458" s="62"/>
      <c r="S458" s="62"/>
      <c r="T458" s="62"/>
      <c r="U458" s="62"/>
      <c r="V458" s="62"/>
      <c r="W458" s="62"/>
      <c r="X458" s="62"/>
      <c r="Y458" s="62"/>
      <c r="Z458" s="62"/>
      <c r="AA458" s="62"/>
      <c r="AB458" s="62"/>
      <c r="AC458" s="62"/>
      <c r="AD458" s="62"/>
      <c r="AE458" s="62"/>
    </row>
    <row r="459" spans="5:31" x14ac:dyDescent="0.25">
      <c r="E459" s="61"/>
      <c r="F459" s="61"/>
      <c r="G459" s="61"/>
      <c r="H459" s="62"/>
      <c r="I459" s="62"/>
      <c r="J459" s="62"/>
      <c r="K459" s="62"/>
      <c r="L459" s="62"/>
      <c r="M459" s="62"/>
      <c r="N459" s="62"/>
      <c r="O459" s="62"/>
      <c r="P459" s="62"/>
      <c r="Q459" s="62"/>
      <c r="R459" s="62"/>
      <c r="S459" s="62"/>
      <c r="T459" s="62"/>
      <c r="U459" s="62"/>
      <c r="V459" s="62"/>
      <c r="W459" s="62"/>
      <c r="X459" s="62"/>
      <c r="Y459" s="62"/>
      <c r="Z459" s="62"/>
      <c r="AA459" s="62"/>
      <c r="AB459" s="62"/>
      <c r="AC459" s="62"/>
      <c r="AD459" s="62"/>
      <c r="AE459" s="62"/>
    </row>
    <row r="460" spans="5:31" x14ac:dyDescent="0.25">
      <c r="E460" s="61"/>
      <c r="F460" s="61"/>
      <c r="G460" s="61"/>
      <c r="H460" s="62"/>
      <c r="I460" s="62"/>
      <c r="J460" s="62"/>
      <c r="K460" s="62"/>
      <c r="L460" s="62"/>
      <c r="M460" s="62"/>
      <c r="N460" s="62"/>
      <c r="O460" s="62"/>
      <c r="P460" s="62"/>
      <c r="Q460" s="62"/>
      <c r="R460" s="62"/>
      <c r="S460" s="62"/>
      <c r="T460" s="62"/>
      <c r="U460" s="62"/>
      <c r="V460" s="62"/>
      <c r="W460" s="62"/>
      <c r="X460" s="62"/>
      <c r="Y460" s="62"/>
      <c r="Z460" s="62"/>
      <c r="AA460" s="62"/>
      <c r="AB460" s="62"/>
      <c r="AC460" s="62"/>
      <c r="AD460" s="62"/>
      <c r="AE460" s="62"/>
    </row>
    <row r="461" spans="5:31" x14ac:dyDescent="0.25">
      <c r="E461" s="61"/>
      <c r="F461" s="61"/>
      <c r="G461" s="61"/>
      <c r="H461" s="62"/>
      <c r="I461" s="62"/>
      <c r="J461" s="62"/>
      <c r="K461" s="62"/>
      <c r="L461" s="62"/>
      <c r="M461" s="62"/>
      <c r="N461" s="62"/>
      <c r="O461" s="62"/>
      <c r="P461" s="62"/>
      <c r="Q461" s="62"/>
      <c r="R461" s="62"/>
      <c r="S461" s="62"/>
      <c r="T461" s="62"/>
      <c r="U461" s="62"/>
      <c r="V461" s="62"/>
      <c r="W461" s="62"/>
      <c r="X461" s="62"/>
      <c r="Y461" s="62"/>
      <c r="Z461" s="62"/>
      <c r="AA461" s="62"/>
      <c r="AB461" s="62"/>
      <c r="AC461" s="62"/>
      <c r="AD461" s="62"/>
      <c r="AE461" s="62"/>
    </row>
    <row r="462" spans="5:31" x14ac:dyDescent="0.25">
      <c r="E462" s="61"/>
      <c r="F462" s="61"/>
      <c r="G462" s="61"/>
      <c r="H462" s="62"/>
      <c r="I462" s="62"/>
      <c r="J462" s="62"/>
      <c r="K462" s="62"/>
      <c r="L462" s="62"/>
      <c r="M462" s="62"/>
      <c r="N462" s="62"/>
      <c r="O462" s="62"/>
      <c r="P462" s="62"/>
      <c r="Q462" s="62"/>
      <c r="R462" s="62"/>
      <c r="S462" s="62"/>
      <c r="T462" s="62"/>
      <c r="U462" s="62"/>
      <c r="V462" s="62"/>
      <c r="W462" s="62"/>
      <c r="X462" s="62"/>
      <c r="Y462" s="62"/>
      <c r="Z462" s="62"/>
      <c r="AA462" s="62"/>
      <c r="AB462" s="62"/>
      <c r="AC462" s="62"/>
      <c r="AD462" s="62"/>
      <c r="AE462" s="62"/>
    </row>
    <row r="463" spans="5:31" x14ac:dyDescent="0.25">
      <c r="E463" s="61"/>
      <c r="F463" s="61"/>
      <c r="G463" s="61"/>
      <c r="H463" s="62"/>
      <c r="I463" s="62"/>
      <c r="J463" s="62"/>
      <c r="K463" s="62"/>
      <c r="L463" s="62"/>
      <c r="M463" s="62"/>
      <c r="N463" s="62"/>
      <c r="O463" s="62"/>
      <c r="P463" s="62"/>
      <c r="Q463" s="62"/>
      <c r="R463" s="62"/>
      <c r="S463" s="62"/>
      <c r="T463" s="62"/>
      <c r="U463" s="62"/>
      <c r="V463" s="62"/>
      <c r="W463" s="62"/>
      <c r="X463" s="62"/>
      <c r="Y463" s="62"/>
      <c r="Z463" s="62"/>
      <c r="AA463" s="62"/>
      <c r="AB463" s="62"/>
      <c r="AC463" s="62"/>
      <c r="AD463" s="62"/>
      <c r="AE463" s="62"/>
    </row>
    <row r="464" spans="5:31" x14ac:dyDescent="0.25">
      <c r="E464" s="61"/>
      <c r="F464" s="61"/>
      <c r="G464" s="61"/>
      <c r="H464" s="62"/>
      <c r="I464" s="62"/>
      <c r="J464" s="62"/>
      <c r="K464" s="62"/>
      <c r="L464" s="62"/>
      <c r="M464" s="62"/>
      <c r="N464" s="62"/>
      <c r="O464" s="62"/>
      <c r="P464" s="62"/>
      <c r="Q464" s="62"/>
      <c r="R464" s="62"/>
      <c r="S464" s="62"/>
      <c r="T464" s="62"/>
      <c r="U464" s="62"/>
      <c r="V464" s="62"/>
      <c r="W464" s="62"/>
      <c r="X464" s="62"/>
      <c r="Y464" s="62"/>
      <c r="Z464" s="62"/>
      <c r="AA464" s="62"/>
      <c r="AB464" s="62"/>
      <c r="AC464" s="62"/>
      <c r="AD464" s="62"/>
      <c r="AE464" s="62"/>
    </row>
    <row r="465" spans="5:31" x14ac:dyDescent="0.25">
      <c r="E465" s="61"/>
      <c r="F465" s="61"/>
      <c r="G465" s="61"/>
      <c r="H465" s="62"/>
      <c r="I465" s="62"/>
      <c r="J465" s="62"/>
      <c r="K465" s="62"/>
      <c r="L465" s="62"/>
      <c r="M465" s="62"/>
      <c r="N465" s="62"/>
      <c r="O465" s="62"/>
      <c r="P465" s="62"/>
      <c r="Q465" s="62"/>
      <c r="R465" s="62"/>
      <c r="S465" s="62"/>
      <c r="T465" s="62"/>
      <c r="U465" s="62"/>
      <c r="V465" s="62"/>
      <c r="W465" s="62"/>
      <c r="X465" s="62"/>
      <c r="Y465" s="62"/>
      <c r="Z465" s="62"/>
      <c r="AA465" s="62"/>
      <c r="AB465" s="62"/>
      <c r="AC465" s="62"/>
      <c r="AD465" s="62"/>
      <c r="AE465" s="62"/>
    </row>
    <row r="466" spans="5:31" x14ac:dyDescent="0.25">
      <c r="E466" s="61"/>
      <c r="F466" s="61"/>
      <c r="G466" s="61"/>
      <c r="H466" s="62"/>
      <c r="I466" s="62"/>
      <c r="J466" s="62"/>
      <c r="K466" s="62"/>
      <c r="L466" s="62"/>
      <c r="M466" s="62"/>
      <c r="N466" s="62"/>
      <c r="O466" s="62"/>
      <c r="P466" s="62"/>
      <c r="Q466" s="62"/>
      <c r="R466" s="62"/>
      <c r="S466" s="62"/>
      <c r="T466" s="62"/>
      <c r="U466" s="62"/>
      <c r="V466" s="62"/>
      <c r="W466" s="62"/>
      <c r="X466" s="62"/>
      <c r="Y466" s="62"/>
      <c r="Z466" s="62"/>
      <c r="AA466" s="62"/>
      <c r="AB466" s="62"/>
      <c r="AC466" s="62"/>
      <c r="AD466" s="62"/>
      <c r="AE466" s="62"/>
    </row>
    <row r="467" spans="5:31" x14ac:dyDescent="0.25">
      <c r="E467" s="61"/>
      <c r="F467" s="61"/>
      <c r="G467" s="61"/>
      <c r="H467" s="62"/>
      <c r="I467" s="62"/>
      <c r="J467" s="62"/>
      <c r="K467" s="62"/>
      <c r="L467" s="62"/>
      <c r="M467" s="62"/>
      <c r="N467" s="62"/>
      <c r="O467" s="62"/>
      <c r="P467" s="62"/>
      <c r="Q467" s="62"/>
      <c r="R467" s="62"/>
      <c r="S467" s="62"/>
      <c r="T467" s="62"/>
      <c r="U467" s="62"/>
      <c r="V467" s="62"/>
      <c r="W467" s="62"/>
      <c r="X467" s="62"/>
      <c r="Y467" s="62"/>
      <c r="Z467" s="62"/>
      <c r="AA467" s="62"/>
      <c r="AB467" s="62"/>
      <c r="AC467" s="62"/>
      <c r="AD467" s="62"/>
      <c r="AE467" s="62"/>
    </row>
    <row r="468" spans="5:31" x14ac:dyDescent="0.25">
      <c r="E468" s="61"/>
      <c r="F468" s="61"/>
      <c r="G468" s="61"/>
      <c r="H468" s="62"/>
      <c r="I468" s="62"/>
      <c r="J468" s="62"/>
      <c r="K468" s="62"/>
      <c r="L468" s="62"/>
      <c r="M468" s="62"/>
      <c r="N468" s="62"/>
      <c r="O468" s="62"/>
      <c r="P468" s="62"/>
      <c r="Q468" s="62"/>
      <c r="R468" s="62"/>
      <c r="S468" s="62"/>
      <c r="T468" s="62"/>
      <c r="U468" s="62"/>
      <c r="V468" s="62"/>
      <c r="W468" s="62"/>
      <c r="X468" s="62"/>
      <c r="Y468" s="62"/>
      <c r="Z468" s="62"/>
      <c r="AA468" s="62"/>
      <c r="AB468" s="62"/>
      <c r="AC468" s="62"/>
      <c r="AD468" s="62"/>
      <c r="AE468" s="62"/>
    </row>
    <row r="469" spans="5:31" x14ac:dyDescent="0.25">
      <c r="E469" s="61"/>
      <c r="F469" s="61"/>
      <c r="G469" s="61"/>
      <c r="H469" s="62"/>
      <c r="I469" s="62"/>
      <c r="J469" s="62"/>
      <c r="K469" s="62"/>
      <c r="L469" s="62"/>
      <c r="M469" s="62"/>
      <c r="N469" s="62"/>
      <c r="O469" s="62"/>
      <c r="P469" s="62"/>
      <c r="Q469" s="62"/>
      <c r="R469" s="62"/>
      <c r="S469" s="62"/>
      <c r="T469" s="62"/>
      <c r="U469" s="62"/>
      <c r="V469" s="62"/>
      <c r="W469" s="62"/>
      <c r="X469" s="62"/>
      <c r="Y469" s="62"/>
      <c r="Z469" s="62"/>
      <c r="AA469" s="62"/>
      <c r="AB469" s="62"/>
      <c r="AC469" s="62"/>
      <c r="AD469" s="62"/>
      <c r="AE469" s="62"/>
    </row>
    <row r="470" spans="5:31" x14ac:dyDescent="0.25">
      <c r="E470" s="61"/>
      <c r="F470" s="61"/>
      <c r="G470" s="61"/>
      <c r="H470" s="62"/>
      <c r="I470" s="62"/>
      <c r="J470" s="62"/>
      <c r="K470" s="62"/>
      <c r="L470" s="62"/>
      <c r="M470" s="62"/>
      <c r="N470" s="62"/>
      <c r="O470" s="62"/>
      <c r="P470" s="62"/>
      <c r="Q470" s="62"/>
      <c r="R470" s="62"/>
      <c r="S470" s="62"/>
      <c r="T470" s="62"/>
      <c r="U470" s="62"/>
      <c r="V470" s="62"/>
      <c r="W470" s="62"/>
      <c r="X470" s="62"/>
      <c r="Y470" s="62"/>
      <c r="Z470" s="62"/>
      <c r="AA470" s="62"/>
      <c r="AB470" s="62"/>
      <c r="AC470" s="62"/>
      <c r="AD470" s="62"/>
      <c r="AE470" s="62"/>
    </row>
    <row r="471" spans="5:31" x14ac:dyDescent="0.25">
      <c r="E471" s="61"/>
      <c r="F471" s="61"/>
      <c r="G471" s="61"/>
      <c r="H471" s="62"/>
      <c r="I471" s="62"/>
      <c r="J471" s="62"/>
      <c r="K471" s="62"/>
      <c r="L471" s="62"/>
      <c r="M471" s="62"/>
      <c r="N471" s="62"/>
      <c r="O471" s="62"/>
      <c r="P471" s="62"/>
      <c r="Q471" s="62"/>
      <c r="R471" s="62"/>
      <c r="S471" s="62"/>
      <c r="T471" s="62"/>
      <c r="U471" s="62"/>
      <c r="V471" s="62"/>
      <c r="W471" s="62"/>
      <c r="X471" s="62"/>
      <c r="Y471" s="62"/>
      <c r="Z471" s="62"/>
      <c r="AA471" s="62"/>
      <c r="AB471" s="62"/>
      <c r="AC471" s="62"/>
      <c r="AD471" s="62"/>
      <c r="AE471" s="62"/>
    </row>
    <row r="472" spans="5:31" x14ac:dyDescent="0.25">
      <c r="E472" s="61"/>
      <c r="F472" s="61"/>
      <c r="G472" s="61"/>
      <c r="H472" s="62"/>
      <c r="I472" s="62"/>
      <c r="J472" s="62"/>
      <c r="K472" s="62"/>
      <c r="L472" s="62"/>
      <c r="M472" s="62"/>
      <c r="N472" s="62"/>
      <c r="O472" s="62"/>
      <c r="P472" s="62"/>
      <c r="Q472" s="62"/>
      <c r="R472" s="62"/>
      <c r="S472" s="62"/>
      <c r="T472" s="62"/>
      <c r="U472" s="62"/>
      <c r="V472" s="62"/>
      <c r="W472" s="62"/>
      <c r="X472" s="62"/>
      <c r="Y472" s="62"/>
      <c r="Z472" s="62"/>
      <c r="AA472" s="62"/>
      <c r="AB472" s="62"/>
      <c r="AC472" s="62"/>
      <c r="AD472" s="62"/>
      <c r="AE472" s="62"/>
    </row>
    <row r="473" spans="5:31" x14ac:dyDescent="0.25">
      <c r="E473" s="61"/>
      <c r="F473" s="61"/>
      <c r="G473" s="61"/>
      <c r="H473" s="62"/>
      <c r="I473" s="62"/>
      <c r="J473" s="62"/>
      <c r="K473" s="62"/>
      <c r="L473" s="62"/>
      <c r="M473" s="62"/>
      <c r="N473" s="62"/>
      <c r="O473" s="62"/>
      <c r="P473" s="62"/>
      <c r="Q473" s="62"/>
      <c r="R473" s="62"/>
      <c r="S473" s="62"/>
      <c r="T473" s="62"/>
      <c r="U473" s="62"/>
      <c r="V473" s="62"/>
      <c r="W473" s="62"/>
      <c r="X473" s="62"/>
      <c r="Y473" s="62"/>
      <c r="Z473" s="62"/>
      <c r="AA473" s="62"/>
      <c r="AB473" s="62"/>
      <c r="AC473" s="62"/>
      <c r="AD473" s="62"/>
      <c r="AE473" s="62"/>
    </row>
    <row r="474" spans="5:31" x14ac:dyDescent="0.25">
      <c r="E474" s="61"/>
      <c r="F474" s="61"/>
      <c r="G474" s="61"/>
      <c r="H474" s="62"/>
      <c r="I474" s="62"/>
      <c r="J474" s="62"/>
      <c r="K474" s="62"/>
      <c r="L474" s="62"/>
      <c r="M474" s="62"/>
      <c r="N474" s="62"/>
      <c r="O474" s="62"/>
      <c r="P474" s="62"/>
      <c r="Q474" s="62"/>
      <c r="R474" s="62"/>
      <c r="S474" s="62"/>
      <c r="T474" s="62"/>
      <c r="U474" s="62"/>
      <c r="V474" s="62"/>
      <c r="W474" s="62"/>
      <c r="X474" s="62"/>
      <c r="Y474" s="62"/>
      <c r="Z474" s="62"/>
      <c r="AA474" s="62"/>
      <c r="AB474" s="62"/>
      <c r="AC474" s="62"/>
      <c r="AD474" s="62"/>
      <c r="AE474" s="62"/>
    </row>
    <row r="475" spans="5:31" x14ac:dyDescent="0.25">
      <c r="E475" s="61"/>
      <c r="F475" s="61"/>
      <c r="G475" s="61"/>
      <c r="H475" s="62"/>
      <c r="I475" s="62"/>
      <c r="J475" s="62"/>
      <c r="K475" s="62"/>
      <c r="L475" s="62"/>
      <c r="M475" s="62"/>
      <c r="N475" s="62"/>
      <c r="O475" s="62"/>
      <c r="P475" s="62"/>
      <c r="Q475" s="62"/>
      <c r="R475" s="62"/>
      <c r="S475" s="62"/>
      <c r="T475" s="62"/>
      <c r="U475" s="62"/>
      <c r="V475" s="62"/>
      <c r="W475" s="62"/>
      <c r="X475" s="62"/>
      <c r="Y475" s="62"/>
      <c r="Z475" s="62"/>
      <c r="AA475" s="62"/>
      <c r="AB475" s="62"/>
      <c r="AC475" s="62"/>
      <c r="AD475" s="62"/>
      <c r="AE475" s="62"/>
    </row>
    <row r="476" spans="5:31" x14ac:dyDescent="0.25">
      <c r="E476" s="61"/>
      <c r="F476" s="61"/>
      <c r="G476" s="61"/>
      <c r="H476" s="62"/>
      <c r="I476" s="62"/>
      <c r="J476" s="62"/>
      <c r="K476" s="62"/>
      <c r="L476" s="62"/>
      <c r="M476" s="62"/>
      <c r="N476" s="62"/>
      <c r="O476" s="62"/>
      <c r="P476" s="62"/>
      <c r="Q476" s="62"/>
      <c r="R476" s="62"/>
      <c r="S476" s="62"/>
      <c r="T476" s="62"/>
      <c r="U476" s="62"/>
      <c r="V476" s="62"/>
      <c r="W476" s="62"/>
      <c r="X476" s="62"/>
      <c r="Y476" s="62"/>
      <c r="Z476" s="62"/>
      <c r="AA476" s="62"/>
      <c r="AB476" s="62"/>
      <c r="AC476" s="62"/>
      <c r="AD476" s="62"/>
      <c r="AE476" s="62"/>
    </row>
    <row r="477" spans="5:31" x14ac:dyDescent="0.25">
      <c r="E477" s="61"/>
      <c r="F477" s="61"/>
      <c r="G477" s="61"/>
      <c r="H477" s="62"/>
      <c r="I477" s="62"/>
      <c r="J477" s="62"/>
      <c r="K477" s="62"/>
      <c r="L477" s="62"/>
      <c r="M477" s="62"/>
      <c r="N477" s="62"/>
      <c r="O477" s="62"/>
      <c r="P477" s="62"/>
      <c r="Q477" s="62"/>
      <c r="R477" s="62"/>
      <c r="S477" s="62"/>
      <c r="T477" s="62"/>
      <c r="U477" s="62"/>
      <c r="V477" s="62"/>
      <c r="W477" s="62"/>
      <c r="X477" s="62"/>
      <c r="Y477" s="62"/>
      <c r="Z477" s="62"/>
      <c r="AA477" s="62"/>
      <c r="AB477" s="62"/>
      <c r="AC477" s="62"/>
      <c r="AD477" s="62"/>
      <c r="AE477" s="62"/>
    </row>
    <row r="478" spans="5:31" x14ac:dyDescent="0.25">
      <c r="E478" s="61"/>
      <c r="F478" s="61"/>
      <c r="G478" s="61"/>
      <c r="H478" s="62"/>
      <c r="I478" s="62"/>
      <c r="J478" s="62"/>
      <c r="K478" s="62"/>
      <c r="L478" s="62"/>
      <c r="M478" s="62"/>
      <c r="N478" s="62"/>
      <c r="O478" s="62"/>
      <c r="P478" s="62"/>
      <c r="Q478" s="62"/>
      <c r="R478" s="62"/>
      <c r="S478" s="62"/>
      <c r="T478" s="62"/>
      <c r="U478" s="62"/>
      <c r="V478" s="62"/>
      <c r="W478" s="62"/>
      <c r="X478" s="62"/>
      <c r="Y478" s="62"/>
      <c r="Z478" s="62"/>
      <c r="AA478" s="62"/>
      <c r="AB478" s="62"/>
      <c r="AC478" s="62"/>
      <c r="AD478" s="62"/>
      <c r="AE478" s="62"/>
    </row>
    <row r="479" spans="5:31" x14ac:dyDescent="0.25">
      <c r="E479" s="61"/>
      <c r="F479" s="61"/>
      <c r="G479" s="61"/>
      <c r="H479" s="62"/>
      <c r="I479" s="62"/>
      <c r="J479" s="62"/>
      <c r="K479" s="62"/>
      <c r="L479" s="62"/>
      <c r="M479" s="62"/>
      <c r="N479" s="62"/>
      <c r="O479" s="62"/>
      <c r="P479" s="62"/>
      <c r="Q479" s="62"/>
      <c r="R479" s="62"/>
      <c r="S479" s="62"/>
      <c r="T479" s="62"/>
      <c r="U479" s="62"/>
      <c r="V479" s="62"/>
      <c r="W479" s="62"/>
      <c r="X479" s="62"/>
      <c r="Y479" s="62"/>
      <c r="Z479" s="62"/>
      <c r="AA479" s="62"/>
      <c r="AB479" s="62"/>
      <c r="AC479" s="62"/>
      <c r="AD479" s="62"/>
      <c r="AE479" s="62"/>
    </row>
    <row r="480" spans="5:31" x14ac:dyDescent="0.25">
      <c r="E480" s="61"/>
      <c r="F480" s="61"/>
      <c r="G480" s="61"/>
      <c r="H480" s="62"/>
      <c r="I480" s="62"/>
      <c r="J480" s="62"/>
      <c r="K480" s="62"/>
      <c r="L480" s="62"/>
      <c r="M480" s="62"/>
      <c r="N480" s="62"/>
      <c r="O480" s="62"/>
      <c r="P480" s="62"/>
      <c r="Q480" s="62"/>
      <c r="R480" s="62"/>
      <c r="S480" s="62"/>
      <c r="T480" s="62"/>
      <c r="U480" s="62"/>
      <c r="V480" s="62"/>
      <c r="W480" s="62"/>
      <c r="X480" s="62"/>
      <c r="Y480" s="62"/>
      <c r="Z480" s="62"/>
      <c r="AA480" s="62"/>
      <c r="AB480" s="62"/>
      <c r="AC480" s="62"/>
      <c r="AD480" s="62"/>
      <c r="AE480" s="62"/>
    </row>
    <row r="481" spans="5:31" x14ac:dyDescent="0.25">
      <c r="E481" s="61"/>
      <c r="F481" s="61"/>
      <c r="G481" s="61"/>
      <c r="H481" s="62"/>
      <c r="I481" s="62"/>
      <c r="J481" s="62"/>
      <c r="K481" s="62"/>
      <c r="L481" s="62"/>
      <c r="M481" s="62"/>
      <c r="N481" s="62"/>
      <c r="O481" s="62"/>
      <c r="P481" s="62"/>
      <c r="Q481" s="62"/>
      <c r="R481" s="62"/>
      <c r="S481" s="62"/>
      <c r="T481" s="62"/>
      <c r="U481" s="62"/>
      <c r="V481" s="62"/>
      <c r="W481" s="62"/>
      <c r="X481" s="62"/>
      <c r="Y481" s="62"/>
      <c r="Z481" s="62"/>
      <c r="AA481" s="62"/>
      <c r="AB481" s="62"/>
      <c r="AC481" s="62"/>
      <c r="AD481" s="62"/>
      <c r="AE481" s="62"/>
    </row>
    <row r="482" spans="5:31" x14ac:dyDescent="0.25">
      <c r="E482" s="61"/>
      <c r="F482" s="61"/>
      <c r="G482" s="61"/>
      <c r="H482" s="62"/>
      <c r="I482" s="62"/>
      <c r="J482" s="62"/>
      <c r="K482" s="62"/>
      <c r="L482" s="62"/>
      <c r="M482" s="62"/>
      <c r="N482" s="62"/>
      <c r="O482" s="62"/>
      <c r="P482" s="62"/>
      <c r="Q482" s="62"/>
      <c r="R482" s="62"/>
      <c r="S482" s="62"/>
      <c r="T482" s="62"/>
      <c r="U482" s="62"/>
      <c r="V482" s="62"/>
      <c r="W482" s="62"/>
      <c r="X482" s="62"/>
      <c r="Y482" s="62"/>
      <c r="Z482" s="62"/>
      <c r="AA482" s="62"/>
      <c r="AB482" s="62"/>
      <c r="AC482" s="62"/>
      <c r="AD482" s="62"/>
      <c r="AE482" s="62"/>
    </row>
    <row r="483" spans="5:31" x14ac:dyDescent="0.25">
      <c r="E483" s="61"/>
      <c r="F483" s="61"/>
      <c r="G483" s="61"/>
      <c r="H483" s="62"/>
      <c r="I483" s="62"/>
      <c r="J483" s="62"/>
      <c r="K483" s="62"/>
      <c r="L483" s="62"/>
      <c r="M483" s="62"/>
      <c r="N483" s="62"/>
      <c r="O483" s="62"/>
      <c r="P483" s="62"/>
      <c r="Q483" s="62"/>
      <c r="R483" s="62"/>
      <c r="S483" s="62"/>
      <c r="T483" s="62"/>
      <c r="U483" s="62"/>
      <c r="V483" s="62"/>
      <c r="W483" s="62"/>
      <c r="X483" s="62"/>
      <c r="Y483" s="62"/>
      <c r="Z483" s="62"/>
      <c r="AA483" s="62"/>
      <c r="AB483" s="62"/>
      <c r="AC483" s="62"/>
      <c r="AD483" s="62"/>
      <c r="AE483" s="62"/>
    </row>
    <row r="484" spans="5:31" x14ac:dyDescent="0.25">
      <c r="E484" s="61"/>
      <c r="F484" s="61"/>
      <c r="G484" s="61"/>
      <c r="H484" s="62"/>
      <c r="I484" s="62"/>
      <c r="J484" s="62"/>
      <c r="K484" s="62"/>
      <c r="L484" s="62"/>
      <c r="M484" s="62"/>
      <c r="N484" s="62"/>
      <c r="O484" s="62"/>
      <c r="P484" s="62"/>
      <c r="Q484" s="62"/>
      <c r="R484" s="62"/>
      <c r="S484" s="62"/>
      <c r="T484" s="62"/>
      <c r="U484" s="62"/>
      <c r="V484" s="62"/>
      <c r="W484" s="62"/>
      <c r="X484" s="62"/>
      <c r="Y484" s="62"/>
      <c r="Z484" s="62"/>
      <c r="AA484" s="62"/>
      <c r="AB484" s="62"/>
      <c r="AC484" s="62"/>
      <c r="AD484" s="62"/>
      <c r="AE484" s="62"/>
    </row>
    <row r="485" spans="5:31" x14ac:dyDescent="0.25">
      <c r="E485" s="61"/>
      <c r="F485" s="61"/>
      <c r="G485" s="61"/>
      <c r="H485" s="62"/>
      <c r="I485" s="62"/>
      <c r="J485" s="62"/>
      <c r="K485" s="62"/>
      <c r="L485" s="62"/>
      <c r="M485" s="62"/>
      <c r="N485" s="62"/>
      <c r="O485" s="62"/>
      <c r="P485" s="62"/>
      <c r="Q485" s="62"/>
      <c r="R485" s="62"/>
      <c r="S485" s="62"/>
      <c r="T485" s="62"/>
      <c r="U485" s="62"/>
      <c r="V485" s="62"/>
      <c r="W485" s="62"/>
      <c r="X485" s="62"/>
      <c r="Y485" s="62"/>
      <c r="Z485" s="62"/>
      <c r="AA485" s="62"/>
      <c r="AB485" s="62"/>
      <c r="AC485" s="62"/>
      <c r="AD485" s="62"/>
      <c r="AE485" s="62"/>
    </row>
    <row r="486" spans="5:31" x14ac:dyDescent="0.25">
      <c r="E486" s="61"/>
      <c r="F486" s="61"/>
      <c r="G486" s="61"/>
      <c r="H486" s="62"/>
      <c r="I486" s="62"/>
      <c r="J486" s="62"/>
      <c r="K486" s="62"/>
      <c r="L486" s="62"/>
      <c r="M486" s="62"/>
      <c r="N486" s="62"/>
      <c r="O486" s="62"/>
      <c r="P486" s="62"/>
      <c r="Q486" s="62"/>
      <c r="R486" s="62"/>
      <c r="S486" s="62"/>
      <c r="T486" s="62"/>
      <c r="U486" s="62"/>
      <c r="V486" s="62"/>
      <c r="W486" s="62"/>
      <c r="X486" s="62"/>
      <c r="Y486" s="62"/>
      <c r="Z486" s="62"/>
      <c r="AA486" s="62"/>
      <c r="AB486" s="62"/>
      <c r="AC486" s="62"/>
      <c r="AD486" s="62"/>
      <c r="AE486" s="62"/>
    </row>
    <row r="487" spans="5:31" x14ac:dyDescent="0.25">
      <c r="E487" s="61"/>
      <c r="F487" s="61"/>
      <c r="G487" s="61"/>
      <c r="H487" s="62"/>
      <c r="I487" s="62"/>
      <c r="J487" s="62"/>
      <c r="K487" s="62"/>
      <c r="L487" s="62"/>
      <c r="M487" s="62"/>
      <c r="N487" s="62"/>
      <c r="O487" s="62"/>
      <c r="P487" s="62"/>
      <c r="Q487" s="62"/>
      <c r="R487" s="62"/>
      <c r="S487" s="62"/>
      <c r="T487" s="62"/>
      <c r="U487" s="62"/>
      <c r="V487" s="62"/>
      <c r="W487" s="62"/>
      <c r="X487" s="62"/>
      <c r="Y487" s="62"/>
      <c r="Z487" s="62"/>
      <c r="AA487" s="62"/>
      <c r="AB487" s="62"/>
      <c r="AC487" s="62"/>
      <c r="AD487" s="62"/>
      <c r="AE487" s="62"/>
    </row>
    <row r="488" spans="5:31" x14ac:dyDescent="0.25">
      <c r="E488" s="61"/>
      <c r="F488" s="61"/>
      <c r="G488" s="61"/>
      <c r="H488" s="62"/>
      <c r="I488" s="62"/>
      <c r="J488" s="62"/>
      <c r="K488" s="62"/>
      <c r="L488" s="62"/>
      <c r="M488" s="62"/>
      <c r="N488" s="62"/>
      <c r="O488" s="62"/>
      <c r="P488" s="62"/>
      <c r="Q488" s="62"/>
      <c r="R488" s="62"/>
      <c r="S488" s="62"/>
      <c r="T488" s="62"/>
      <c r="U488" s="62"/>
      <c r="V488" s="62"/>
      <c r="W488" s="62"/>
      <c r="X488" s="62"/>
      <c r="Y488" s="62"/>
      <c r="Z488" s="62"/>
      <c r="AA488" s="62"/>
      <c r="AB488" s="62"/>
      <c r="AC488" s="62"/>
      <c r="AD488" s="62"/>
      <c r="AE488" s="62"/>
    </row>
    <row r="489" spans="5:31" x14ac:dyDescent="0.25">
      <c r="E489" s="61"/>
      <c r="F489" s="61"/>
      <c r="G489" s="61"/>
      <c r="H489" s="62"/>
      <c r="I489" s="62"/>
      <c r="J489" s="62"/>
      <c r="K489" s="62"/>
      <c r="L489" s="62"/>
      <c r="M489" s="62"/>
      <c r="N489" s="62"/>
      <c r="O489" s="62"/>
      <c r="P489" s="62"/>
      <c r="Q489" s="62"/>
      <c r="R489" s="62"/>
      <c r="S489" s="62"/>
      <c r="T489" s="62"/>
      <c r="U489" s="62"/>
      <c r="V489" s="62"/>
      <c r="W489" s="62"/>
      <c r="X489" s="62"/>
      <c r="Y489" s="62"/>
      <c r="Z489" s="62"/>
      <c r="AA489" s="62"/>
      <c r="AB489" s="62"/>
      <c r="AC489" s="62"/>
      <c r="AD489" s="62"/>
      <c r="AE489" s="62"/>
    </row>
    <row r="490" spans="5:31" x14ac:dyDescent="0.25">
      <c r="E490" s="61"/>
      <c r="F490" s="61"/>
      <c r="G490" s="61"/>
      <c r="H490" s="62"/>
      <c r="I490" s="62"/>
      <c r="J490" s="62"/>
      <c r="K490" s="62"/>
      <c r="L490" s="62"/>
      <c r="M490" s="62"/>
      <c r="N490" s="62"/>
      <c r="O490" s="62"/>
      <c r="P490" s="62"/>
      <c r="Q490" s="62"/>
      <c r="R490" s="62"/>
      <c r="S490" s="62"/>
      <c r="T490" s="62"/>
      <c r="U490" s="62"/>
      <c r="V490" s="62"/>
      <c r="W490" s="62"/>
      <c r="X490" s="62"/>
      <c r="Y490" s="62"/>
      <c r="Z490" s="62"/>
      <c r="AA490" s="62"/>
      <c r="AB490" s="62"/>
      <c r="AC490" s="62"/>
      <c r="AD490" s="62"/>
      <c r="AE490" s="62"/>
    </row>
    <row r="491" spans="5:31" x14ac:dyDescent="0.25">
      <c r="E491" s="61"/>
      <c r="F491" s="61"/>
      <c r="G491" s="61"/>
      <c r="H491" s="62"/>
      <c r="I491" s="62"/>
      <c r="J491" s="62"/>
      <c r="K491" s="62"/>
      <c r="L491" s="62"/>
      <c r="M491" s="62"/>
      <c r="N491" s="62"/>
      <c r="O491" s="62"/>
      <c r="P491" s="62"/>
      <c r="Q491" s="62"/>
      <c r="R491" s="62"/>
      <c r="S491" s="62"/>
      <c r="T491" s="62"/>
      <c r="U491" s="62"/>
      <c r="V491" s="62"/>
      <c r="W491" s="62"/>
      <c r="X491" s="62"/>
      <c r="Y491" s="62"/>
      <c r="Z491" s="62"/>
      <c r="AA491" s="62"/>
      <c r="AB491" s="62"/>
      <c r="AC491" s="62"/>
      <c r="AD491" s="62"/>
      <c r="AE491" s="62"/>
    </row>
    <row r="492" spans="5:31" x14ac:dyDescent="0.25">
      <c r="E492" s="61"/>
      <c r="F492" s="61"/>
      <c r="G492" s="61"/>
      <c r="H492" s="62"/>
      <c r="I492" s="62"/>
      <c r="J492" s="62"/>
      <c r="K492" s="62"/>
      <c r="L492" s="62"/>
      <c r="M492" s="62"/>
      <c r="N492" s="62"/>
      <c r="O492" s="62"/>
      <c r="P492" s="62"/>
      <c r="Q492" s="62"/>
      <c r="R492" s="62"/>
      <c r="S492" s="62"/>
      <c r="T492" s="62"/>
      <c r="U492" s="62"/>
      <c r="V492" s="62"/>
      <c r="W492" s="62"/>
      <c r="X492" s="62"/>
      <c r="Y492" s="62"/>
      <c r="Z492" s="62"/>
      <c r="AA492" s="62"/>
      <c r="AB492" s="62"/>
      <c r="AC492" s="62"/>
      <c r="AD492" s="62"/>
      <c r="AE492" s="62"/>
    </row>
    <row r="493" spans="5:31" x14ac:dyDescent="0.25">
      <c r="E493" s="61"/>
      <c r="F493" s="61"/>
      <c r="G493" s="61"/>
      <c r="H493" s="62"/>
      <c r="I493" s="62"/>
      <c r="J493" s="62"/>
      <c r="K493" s="62"/>
      <c r="L493" s="62"/>
      <c r="M493" s="62"/>
      <c r="N493" s="62"/>
      <c r="O493" s="62"/>
      <c r="P493" s="62"/>
      <c r="Q493" s="62"/>
      <c r="R493" s="62"/>
      <c r="S493" s="62"/>
      <c r="T493" s="62"/>
      <c r="U493" s="62"/>
      <c r="V493" s="62"/>
      <c r="W493" s="62"/>
      <c r="X493" s="62"/>
      <c r="Y493" s="62"/>
      <c r="Z493" s="62"/>
      <c r="AA493" s="62"/>
      <c r="AB493" s="62"/>
      <c r="AC493" s="62"/>
      <c r="AD493" s="62"/>
      <c r="AE493" s="62"/>
    </row>
    <row r="494" spans="5:31" x14ac:dyDescent="0.25">
      <c r="E494" s="61"/>
      <c r="F494" s="61"/>
      <c r="G494" s="61"/>
      <c r="H494" s="62"/>
      <c r="I494" s="62"/>
      <c r="J494" s="62"/>
      <c r="K494" s="62"/>
      <c r="L494" s="62"/>
      <c r="M494" s="62"/>
      <c r="N494" s="62"/>
      <c r="O494" s="62"/>
      <c r="P494" s="62"/>
      <c r="Q494" s="62"/>
      <c r="R494" s="62"/>
      <c r="S494" s="62"/>
      <c r="T494" s="62"/>
      <c r="U494" s="62"/>
      <c r="V494" s="62"/>
      <c r="W494" s="62"/>
      <c r="X494" s="62"/>
      <c r="Y494" s="62"/>
      <c r="Z494" s="62"/>
      <c r="AA494" s="62"/>
      <c r="AB494" s="62"/>
      <c r="AC494" s="62"/>
      <c r="AD494" s="62"/>
      <c r="AE494" s="62"/>
    </row>
    <row r="495" spans="5:31" x14ac:dyDescent="0.25">
      <c r="E495" s="61"/>
      <c r="F495" s="61"/>
      <c r="G495" s="61"/>
      <c r="H495" s="62"/>
      <c r="I495" s="62"/>
      <c r="J495" s="62"/>
      <c r="K495" s="62"/>
      <c r="L495" s="62"/>
      <c r="M495" s="62"/>
      <c r="N495" s="62"/>
      <c r="O495" s="62"/>
      <c r="P495" s="62"/>
      <c r="Q495" s="62"/>
      <c r="R495" s="62"/>
      <c r="S495" s="62"/>
      <c r="T495" s="62"/>
      <c r="U495" s="62"/>
      <c r="V495" s="62"/>
      <c r="W495" s="62"/>
      <c r="X495" s="62"/>
      <c r="Y495" s="62"/>
      <c r="Z495" s="62"/>
      <c r="AA495" s="62"/>
      <c r="AB495" s="62"/>
      <c r="AC495" s="62"/>
      <c r="AD495" s="62"/>
      <c r="AE495" s="62"/>
    </row>
    <row r="496" spans="5:31" x14ac:dyDescent="0.25">
      <c r="E496" s="61"/>
      <c r="F496" s="61"/>
      <c r="G496" s="61"/>
      <c r="H496" s="62"/>
      <c r="I496" s="62"/>
      <c r="J496" s="62"/>
      <c r="K496" s="62"/>
      <c r="L496" s="62"/>
      <c r="M496" s="62"/>
      <c r="N496" s="62"/>
      <c r="O496" s="62"/>
      <c r="P496" s="62"/>
      <c r="Q496" s="62"/>
      <c r="R496" s="62"/>
      <c r="S496" s="62"/>
      <c r="T496" s="62"/>
      <c r="U496" s="62"/>
      <c r="V496" s="62"/>
      <c r="W496" s="62"/>
      <c r="X496" s="62"/>
      <c r="Y496" s="62"/>
      <c r="Z496" s="62"/>
      <c r="AA496" s="62"/>
      <c r="AB496" s="62"/>
      <c r="AC496" s="62"/>
      <c r="AD496" s="62"/>
      <c r="AE496" s="62"/>
    </row>
    <row r="497" spans="5:31" x14ac:dyDescent="0.25">
      <c r="E497" s="61"/>
      <c r="F497" s="61"/>
      <c r="G497" s="61"/>
      <c r="H497" s="62"/>
      <c r="I497" s="62"/>
      <c r="J497" s="62"/>
      <c r="K497" s="62"/>
      <c r="L497" s="62"/>
      <c r="M497" s="62"/>
      <c r="N497" s="62"/>
      <c r="O497" s="62"/>
      <c r="P497" s="62"/>
      <c r="Q497" s="62"/>
      <c r="R497" s="62"/>
      <c r="S497" s="62"/>
      <c r="T497" s="62"/>
      <c r="U497" s="62"/>
      <c r="V497" s="62"/>
      <c r="W497" s="62"/>
      <c r="X497" s="62"/>
      <c r="Y497" s="62"/>
      <c r="Z497" s="62"/>
      <c r="AA497" s="62"/>
      <c r="AB497" s="62"/>
      <c r="AC497" s="62"/>
      <c r="AD497" s="62"/>
      <c r="AE497" s="62"/>
    </row>
    <row r="498" spans="5:31" x14ac:dyDescent="0.25">
      <c r="E498" s="61"/>
      <c r="F498" s="61"/>
      <c r="G498" s="61"/>
      <c r="H498" s="62"/>
      <c r="I498" s="62"/>
      <c r="J498" s="62"/>
      <c r="K498" s="62"/>
      <c r="L498" s="62"/>
      <c r="M498" s="62"/>
      <c r="N498" s="62"/>
      <c r="O498" s="62"/>
      <c r="P498" s="62"/>
      <c r="Q498" s="62"/>
      <c r="R498" s="62"/>
      <c r="S498" s="62"/>
      <c r="T498" s="62"/>
      <c r="U498" s="62"/>
      <c r="V498" s="62"/>
      <c r="W498" s="62"/>
      <c r="X498" s="62"/>
      <c r="Y498" s="62"/>
      <c r="Z498" s="62"/>
      <c r="AA498" s="62"/>
      <c r="AB498" s="62"/>
      <c r="AC498" s="62"/>
      <c r="AD498" s="62"/>
      <c r="AE498" s="62"/>
    </row>
    <row r="499" spans="5:31" x14ac:dyDescent="0.25">
      <c r="E499" s="61"/>
      <c r="F499" s="61"/>
      <c r="G499" s="61"/>
      <c r="H499" s="62"/>
      <c r="I499" s="62"/>
      <c r="J499" s="62"/>
      <c r="K499" s="62"/>
      <c r="L499" s="62"/>
      <c r="M499" s="62"/>
      <c r="N499" s="62"/>
      <c r="O499" s="62"/>
      <c r="P499" s="62"/>
      <c r="Q499" s="62"/>
      <c r="R499" s="62"/>
      <c r="S499" s="62"/>
      <c r="T499" s="62"/>
      <c r="U499" s="62"/>
      <c r="V499" s="62"/>
      <c r="W499" s="62"/>
      <c r="X499" s="62"/>
      <c r="Y499" s="62"/>
      <c r="Z499" s="62"/>
      <c r="AA499" s="62"/>
      <c r="AB499" s="62"/>
      <c r="AC499" s="62"/>
      <c r="AD499" s="62"/>
      <c r="AE499" s="62"/>
    </row>
    <row r="500" spans="5:31" x14ac:dyDescent="0.25">
      <c r="E500" s="61"/>
      <c r="F500" s="61"/>
      <c r="G500" s="61"/>
      <c r="H500" s="62"/>
      <c r="I500" s="62"/>
      <c r="J500" s="62"/>
      <c r="K500" s="62"/>
      <c r="L500" s="62"/>
      <c r="M500" s="62"/>
      <c r="N500" s="62"/>
      <c r="O500" s="62"/>
      <c r="P500" s="62"/>
      <c r="Q500" s="62"/>
      <c r="R500" s="62"/>
      <c r="S500" s="62"/>
      <c r="T500" s="62"/>
      <c r="U500" s="62"/>
      <c r="V500" s="62"/>
      <c r="W500" s="62"/>
      <c r="X500" s="62"/>
      <c r="Y500" s="62"/>
      <c r="Z500" s="62"/>
      <c r="AA500" s="62"/>
      <c r="AB500" s="62"/>
      <c r="AC500" s="62"/>
      <c r="AD500" s="62"/>
      <c r="AE500" s="62"/>
    </row>
    <row r="501" spans="5:31" x14ac:dyDescent="0.25">
      <c r="E501" s="61"/>
      <c r="F501" s="61"/>
      <c r="G501" s="61"/>
      <c r="H501" s="62"/>
      <c r="I501" s="62"/>
      <c r="J501" s="62"/>
      <c r="K501" s="62"/>
      <c r="L501" s="62"/>
      <c r="M501" s="62"/>
      <c r="N501" s="62"/>
      <c r="O501" s="62"/>
      <c r="P501" s="62"/>
      <c r="Q501" s="62"/>
      <c r="R501" s="62"/>
      <c r="S501" s="62"/>
      <c r="T501" s="62"/>
      <c r="U501" s="62"/>
      <c r="V501" s="62"/>
      <c r="W501" s="62"/>
      <c r="X501" s="62"/>
      <c r="Y501" s="62"/>
      <c r="Z501" s="62"/>
      <c r="AA501" s="62"/>
      <c r="AB501" s="62"/>
      <c r="AC501" s="62"/>
      <c r="AD501" s="62"/>
      <c r="AE501" s="62"/>
    </row>
    <row r="502" spans="5:31" x14ac:dyDescent="0.25">
      <c r="E502" s="61"/>
      <c r="F502" s="61"/>
      <c r="G502" s="61"/>
      <c r="H502" s="62"/>
      <c r="I502" s="62"/>
      <c r="J502" s="62"/>
      <c r="K502" s="62"/>
      <c r="L502" s="62"/>
      <c r="M502" s="62"/>
      <c r="N502" s="62"/>
      <c r="O502" s="62"/>
      <c r="P502" s="62"/>
      <c r="Q502" s="62"/>
      <c r="R502" s="62"/>
      <c r="S502" s="62"/>
      <c r="T502" s="62"/>
      <c r="U502" s="62"/>
      <c r="V502" s="62"/>
      <c r="W502" s="62"/>
      <c r="X502" s="62"/>
      <c r="Y502" s="62"/>
      <c r="Z502" s="62"/>
      <c r="AA502" s="62"/>
      <c r="AB502" s="62"/>
      <c r="AC502" s="62"/>
      <c r="AD502" s="62"/>
      <c r="AE502" s="62"/>
    </row>
    <row r="503" spans="5:31" x14ac:dyDescent="0.25">
      <c r="E503" s="61"/>
      <c r="F503" s="61"/>
      <c r="G503" s="61"/>
      <c r="H503" s="62"/>
      <c r="I503" s="62"/>
      <c r="J503" s="62"/>
      <c r="K503" s="62"/>
      <c r="L503" s="62"/>
      <c r="M503" s="62"/>
      <c r="N503" s="62"/>
      <c r="O503" s="62"/>
      <c r="P503" s="62"/>
      <c r="Q503" s="62"/>
      <c r="R503" s="62"/>
      <c r="S503" s="62"/>
      <c r="T503" s="62"/>
      <c r="U503" s="62"/>
      <c r="V503" s="62"/>
      <c r="W503" s="62"/>
      <c r="X503" s="62"/>
      <c r="Y503" s="62"/>
      <c r="Z503" s="62"/>
      <c r="AA503" s="62"/>
      <c r="AB503" s="62"/>
      <c r="AC503" s="62"/>
      <c r="AD503" s="62"/>
      <c r="AE503" s="62"/>
    </row>
    <row r="504" spans="5:31" x14ac:dyDescent="0.25">
      <c r="E504" s="61"/>
      <c r="F504" s="61"/>
      <c r="G504" s="61"/>
      <c r="H504" s="62"/>
      <c r="I504" s="62"/>
      <c r="J504" s="62"/>
      <c r="K504" s="62"/>
      <c r="L504" s="62"/>
      <c r="M504" s="62"/>
      <c r="N504" s="62"/>
      <c r="O504" s="62"/>
      <c r="P504" s="62"/>
      <c r="Q504" s="62"/>
      <c r="R504" s="62"/>
      <c r="S504" s="62"/>
      <c r="T504" s="62"/>
      <c r="U504" s="62"/>
      <c r="V504" s="62"/>
      <c r="W504" s="62"/>
      <c r="X504" s="62"/>
      <c r="Y504" s="62"/>
      <c r="Z504" s="62"/>
      <c r="AA504" s="62"/>
      <c r="AB504" s="62"/>
      <c r="AC504" s="62"/>
      <c r="AD504" s="62"/>
      <c r="AE504" s="62"/>
    </row>
    <row r="505" spans="5:31" x14ac:dyDescent="0.25">
      <c r="E505" s="61"/>
      <c r="F505" s="61"/>
      <c r="G505" s="61"/>
      <c r="H505" s="62"/>
      <c r="I505" s="62"/>
      <c r="J505" s="62"/>
      <c r="K505" s="62"/>
      <c r="L505" s="62"/>
      <c r="M505" s="62"/>
      <c r="N505" s="62"/>
      <c r="O505" s="62"/>
      <c r="P505" s="62"/>
      <c r="Q505" s="62"/>
      <c r="R505" s="62"/>
      <c r="S505" s="62"/>
      <c r="T505" s="62"/>
      <c r="U505" s="62"/>
      <c r="V505" s="62"/>
      <c r="W505" s="62"/>
      <c r="X505" s="62"/>
      <c r="Y505" s="62"/>
      <c r="Z505" s="62"/>
      <c r="AA505" s="62"/>
      <c r="AB505" s="62"/>
      <c r="AC505" s="62"/>
      <c r="AD505" s="62"/>
      <c r="AE505" s="62"/>
    </row>
    <row r="506" spans="5:31" x14ac:dyDescent="0.25">
      <c r="E506" s="61"/>
      <c r="F506" s="61"/>
      <c r="G506" s="61"/>
      <c r="H506" s="62"/>
      <c r="I506" s="62"/>
      <c r="J506" s="62"/>
      <c r="K506" s="62"/>
      <c r="L506" s="62"/>
      <c r="M506" s="62"/>
      <c r="N506" s="62"/>
      <c r="O506" s="62"/>
      <c r="P506" s="62"/>
      <c r="Q506" s="62"/>
      <c r="R506" s="62"/>
      <c r="S506" s="62"/>
      <c r="T506" s="62"/>
      <c r="U506" s="62"/>
      <c r="V506" s="62"/>
      <c r="W506" s="62"/>
      <c r="X506" s="62"/>
      <c r="Y506" s="62"/>
      <c r="Z506" s="62"/>
      <c r="AA506" s="62"/>
      <c r="AB506" s="62"/>
      <c r="AC506" s="62"/>
      <c r="AD506" s="62"/>
      <c r="AE506" s="62"/>
    </row>
    <row r="507" spans="5:31" x14ac:dyDescent="0.25">
      <c r="E507" s="61"/>
      <c r="F507" s="61"/>
      <c r="G507" s="61"/>
      <c r="H507" s="62"/>
      <c r="I507" s="62"/>
      <c r="J507" s="62"/>
      <c r="K507" s="62"/>
      <c r="L507" s="62"/>
      <c r="M507" s="62"/>
      <c r="N507" s="62"/>
      <c r="O507" s="62"/>
      <c r="P507" s="62"/>
      <c r="Q507" s="62"/>
      <c r="R507" s="62"/>
      <c r="S507" s="62"/>
      <c r="T507" s="62"/>
      <c r="U507" s="62"/>
      <c r="V507" s="62"/>
      <c r="W507" s="62"/>
      <c r="X507" s="62"/>
      <c r="Y507" s="62"/>
      <c r="Z507" s="62"/>
      <c r="AA507" s="62"/>
      <c r="AB507" s="62"/>
      <c r="AC507" s="62"/>
      <c r="AD507" s="62"/>
      <c r="AE507" s="62"/>
    </row>
    <row r="508" spans="5:31" x14ac:dyDescent="0.25">
      <c r="E508" s="61"/>
      <c r="F508" s="61"/>
      <c r="G508" s="61"/>
      <c r="H508" s="62"/>
      <c r="I508" s="62"/>
      <c r="J508" s="62"/>
      <c r="K508" s="62"/>
      <c r="L508" s="62"/>
      <c r="M508" s="62"/>
      <c r="N508" s="62"/>
      <c r="O508" s="62"/>
      <c r="P508" s="62"/>
      <c r="Q508" s="62"/>
      <c r="R508" s="62"/>
      <c r="S508" s="62"/>
      <c r="T508" s="62"/>
      <c r="U508" s="62"/>
      <c r="V508" s="62"/>
      <c r="W508" s="62"/>
      <c r="X508" s="62"/>
      <c r="Y508" s="62"/>
      <c r="Z508" s="62"/>
      <c r="AA508" s="62"/>
      <c r="AB508" s="62"/>
      <c r="AC508" s="62"/>
      <c r="AD508" s="62"/>
      <c r="AE508" s="62"/>
    </row>
    <row r="509" spans="5:31" x14ac:dyDescent="0.25">
      <c r="E509" s="61"/>
      <c r="F509" s="61"/>
      <c r="G509" s="61"/>
      <c r="H509" s="62"/>
      <c r="I509" s="62"/>
      <c r="J509" s="62"/>
      <c r="K509" s="62"/>
      <c r="L509" s="62"/>
      <c r="M509" s="62"/>
      <c r="N509" s="62"/>
      <c r="O509" s="62"/>
      <c r="P509" s="62"/>
      <c r="Q509" s="62"/>
      <c r="R509" s="62"/>
      <c r="S509" s="62"/>
      <c r="T509" s="62"/>
      <c r="U509" s="62"/>
      <c r="V509" s="62"/>
      <c r="W509" s="62"/>
      <c r="X509" s="62"/>
      <c r="Y509" s="62"/>
      <c r="Z509" s="62"/>
      <c r="AA509" s="62"/>
      <c r="AB509" s="62"/>
      <c r="AC509" s="62"/>
      <c r="AD509" s="62"/>
      <c r="AE509" s="62"/>
    </row>
    <row r="510" spans="5:31" x14ac:dyDescent="0.25">
      <c r="E510" s="61"/>
      <c r="F510" s="61"/>
      <c r="G510" s="61"/>
      <c r="H510" s="62"/>
      <c r="I510" s="62"/>
      <c r="J510" s="62"/>
      <c r="K510" s="62"/>
      <c r="L510" s="62"/>
      <c r="M510" s="62"/>
      <c r="N510" s="62"/>
      <c r="O510" s="62"/>
      <c r="P510" s="62"/>
      <c r="Q510" s="62"/>
      <c r="R510" s="62"/>
      <c r="S510" s="62"/>
      <c r="T510" s="62"/>
      <c r="U510" s="62"/>
      <c r="V510" s="62"/>
      <c r="W510" s="62"/>
      <c r="X510" s="62"/>
      <c r="Y510" s="62"/>
      <c r="Z510" s="62"/>
      <c r="AA510" s="62"/>
      <c r="AB510" s="62"/>
      <c r="AC510" s="62"/>
      <c r="AD510" s="62"/>
      <c r="AE510" s="62"/>
    </row>
    <row r="511" spans="5:31" x14ac:dyDescent="0.25">
      <c r="E511" s="61"/>
      <c r="F511" s="61"/>
      <c r="G511" s="61"/>
      <c r="H511" s="62"/>
      <c r="I511" s="62"/>
      <c r="J511" s="62"/>
      <c r="K511" s="62"/>
      <c r="L511" s="62"/>
      <c r="M511" s="62"/>
      <c r="N511" s="62"/>
      <c r="O511" s="62"/>
      <c r="P511" s="62"/>
      <c r="Q511" s="62"/>
      <c r="R511" s="62"/>
      <c r="S511" s="62"/>
      <c r="T511" s="62"/>
      <c r="U511" s="62"/>
      <c r="V511" s="62"/>
      <c r="W511" s="62"/>
      <c r="X511" s="62"/>
      <c r="Y511" s="62"/>
      <c r="Z511" s="62"/>
      <c r="AA511" s="62"/>
      <c r="AB511" s="62"/>
      <c r="AC511" s="62"/>
      <c r="AD511" s="62"/>
      <c r="AE511" s="62"/>
    </row>
    <row r="512" spans="5:31" x14ac:dyDescent="0.25">
      <c r="E512" s="61"/>
      <c r="F512" s="61"/>
      <c r="G512" s="61"/>
      <c r="H512" s="62"/>
      <c r="I512" s="62"/>
      <c r="J512" s="62"/>
      <c r="K512" s="62"/>
      <c r="L512" s="62"/>
      <c r="M512" s="62"/>
      <c r="N512" s="62"/>
      <c r="O512" s="62"/>
      <c r="P512" s="62"/>
      <c r="Q512" s="62"/>
      <c r="R512" s="62"/>
      <c r="S512" s="62"/>
      <c r="T512" s="62"/>
      <c r="U512" s="62"/>
      <c r="V512" s="62"/>
      <c r="W512" s="62"/>
      <c r="X512" s="62"/>
      <c r="Y512" s="62"/>
      <c r="Z512" s="62"/>
      <c r="AA512" s="62"/>
      <c r="AB512" s="62"/>
      <c r="AC512" s="62"/>
      <c r="AD512" s="62"/>
      <c r="AE512" s="62"/>
    </row>
    <row r="513" spans="5:31" x14ac:dyDescent="0.25">
      <c r="E513" s="61"/>
      <c r="F513" s="61"/>
      <c r="G513" s="61"/>
      <c r="H513" s="62"/>
      <c r="I513" s="62"/>
      <c r="J513" s="62"/>
      <c r="K513" s="62"/>
      <c r="L513" s="62"/>
      <c r="M513" s="62"/>
      <c r="N513" s="62"/>
      <c r="O513" s="62"/>
      <c r="P513" s="62"/>
      <c r="Q513" s="62"/>
      <c r="R513" s="62"/>
      <c r="S513" s="62"/>
      <c r="T513" s="62"/>
      <c r="U513" s="62"/>
      <c r="V513" s="62"/>
      <c r="W513" s="62"/>
      <c r="X513" s="62"/>
      <c r="Y513" s="62"/>
      <c r="Z513" s="62"/>
      <c r="AA513" s="62"/>
      <c r="AB513" s="62"/>
      <c r="AC513" s="62"/>
      <c r="AD513" s="62"/>
      <c r="AE513" s="62"/>
    </row>
    <row r="514" spans="5:31" x14ac:dyDescent="0.25">
      <c r="E514" s="61"/>
      <c r="F514" s="61"/>
      <c r="G514" s="61"/>
      <c r="H514" s="62"/>
      <c r="I514" s="62"/>
      <c r="J514" s="62"/>
      <c r="K514" s="62"/>
      <c r="L514" s="62"/>
      <c r="M514" s="62"/>
      <c r="N514" s="62"/>
      <c r="O514" s="62"/>
      <c r="P514" s="62"/>
      <c r="Q514" s="62"/>
      <c r="R514" s="62"/>
      <c r="S514" s="62"/>
      <c r="T514" s="62"/>
      <c r="U514" s="62"/>
      <c r="V514" s="62"/>
      <c r="W514" s="62"/>
      <c r="X514" s="62"/>
      <c r="Y514" s="62"/>
      <c r="Z514" s="62"/>
      <c r="AA514" s="62"/>
      <c r="AB514" s="62"/>
      <c r="AC514" s="62"/>
      <c r="AD514" s="62"/>
      <c r="AE514" s="62"/>
    </row>
    <row r="515" spans="5:31" x14ac:dyDescent="0.25">
      <c r="E515" s="61"/>
      <c r="F515" s="61"/>
      <c r="G515" s="61"/>
      <c r="H515" s="62"/>
      <c r="I515" s="62"/>
      <c r="J515" s="62"/>
      <c r="K515" s="62"/>
      <c r="L515" s="62"/>
      <c r="M515" s="62"/>
      <c r="N515" s="62"/>
      <c r="O515" s="62"/>
      <c r="P515" s="62"/>
      <c r="Q515" s="62"/>
      <c r="R515" s="62"/>
      <c r="S515" s="62"/>
      <c r="T515" s="62"/>
      <c r="U515" s="62"/>
      <c r="V515" s="62"/>
      <c r="W515" s="62"/>
      <c r="X515" s="62"/>
      <c r="Y515" s="62"/>
      <c r="Z515" s="62"/>
      <c r="AA515" s="62"/>
      <c r="AB515" s="62"/>
      <c r="AC515" s="62"/>
      <c r="AD515" s="62"/>
      <c r="AE515" s="62"/>
    </row>
    <row r="516" spans="5:31" x14ac:dyDescent="0.25">
      <c r="E516" s="61"/>
      <c r="F516" s="61"/>
      <c r="G516" s="61"/>
      <c r="H516" s="62"/>
      <c r="I516" s="62"/>
      <c r="J516" s="62"/>
      <c r="K516" s="62"/>
      <c r="L516" s="62"/>
      <c r="M516" s="62"/>
      <c r="N516" s="62"/>
      <c r="O516" s="62"/>
      <c r="P516" s="62"/>
      <c r="Q516" s="62"/>
      <c r="R516" s="62"/>
      <c r="S516" s="62"/>
      <c r="T516" s="62"/>
      <c r="U516" s="62"/>
      <c r="V516" s="62"/>
      <c r="W516" s="62"/>
      <c r="X516" s="62"/>
      <c r="Y516" s="62"/>
      <c r="Z516" s="62"/>
      <c r="AA516" s="62"/>
      <c r="AB516" s="62"/>
      <c r="AC516" s="62"/>
      <c r="AD516" s="62"/>
      <c r="AE516" s="62"/>
    </row>
    <row r="517" spans="5:31" x14ac:dyDescent="0.25">
      <c r="E517" s="61"/>
      <c r="F517" s="61"/>
      <c r="G517" s="61"/>
      <c r="H517" s="62"/>
      <c r="I517" s="62"/>
      <c r="J517" s="62"/>
      <c r="K517" s="62"/>
      <c r="L517" s="62"/>
      <c r="M517" s="62"/>
      <c r="N517" s="62"/>
      <c r="O517" s="62"/>
      <c r="P517" s="62"/>
      <c r="Q517" s="62"/>
      <c r="R517" s="62"/>
      <c r="S517" s="62"/>
      <c r="T517" s="62"/>
      <c r="U517" s="62"/>
      <c r="V517" s="62"/>
      <c r="W517" s="62"/>
      <c r="X517" s="62"/>
      <c r="Y517" s="62"/>
      <c r="Z517" s="62"/>
      <c r="AA517" s="62"/>
      <c r="AB517" s="62"/>
      <c r="AC517" s="62"/>
      <c r="AD517" s="62"/>
      <c r="AE517" s="62"/>
    </row>
    <row r="518" spans="5:31" x14ac:dyDescent="0.25">
      <c r="E518" s="61"/>
      <c r="F518" s="61"/>
      <c r="G518" s="61"/>
      <c r="H518" s="62"/>
      <c r="I518" s="62"/>
      <c r="J518" s="62"/>
      <c r="K518" s="62"/>
      <c r="L518" s="62"/>
      <c r="M518" s="62"/>
      <c r="N518" s="62"/>
      <c r="O518" s="62"/>
      <c r="P518" s="62"/>
      <c r="Q518" s="62"/>
      <c r="R518" s="62"/>
      <c r="S518" s="62"/>
      <c r="T518" s="62"/>
      <c r="U518" s="62"/>
      <c r="V518" s="62"/>
      <c r="W518" s="62"/>
      <c r="X518" s="62"/>
      <c r="Y518" s="62"/>
      <c r="Z518" s="62"/>
      <c r="AA518" s="62"/>
      <c r="AB518" s="62"/>
      <c r="AC518" s="62"/>
      <c r="AD518" s="62"/>
      <c r="AE518" s="62"/>
    </row>
    <row r="519" spans="5:31" x14ac:dyDescent="0.25">
      <c r="E519" s="61"/>
      <c r="F519" s="61"/>
      <c r="G519" s="61"/>
      <c r="H519" s="62"/>
      <c r="I519" s="62"/>
      <c r="J519" s="62"/>
      <c r="K519" s="62"/>
      <c r="L519" s="62"/>
      <c r="M519" s="62"/>
      <c r="N519" s="62"/>
      <c r="O519" s="62"/>
      <c r="P519" s="62"/>
      <c r="Q519" s="62"/>
      <c r="R519" s="62"/>
      <c r="S519" s="62"/>
      <c r="T519" s="62"/>
      <c r="U519" s="62"/>
      <c r="V519" s="62"/>
      <c r="W519" s="62"/>
      <c r="X519" s="62"/>
      <c r="Y519" s="62"/>
      <c r="Z519" s="62"/>
      <c r="AA519" s="62"/>
      <c r="AB519" s="62"/>
      <c r="AC519" s="62"/>
      <c r="AD519" s="62"/>
      <c r="AE519" s="62"/>
    </row>
    <row r="520" spans="5:31" x14ac:dyDescent="0.25">
      <c r="E520" s="61"/>
      <c r="F520" s="61"/>
      <c r="G520" s="61"/>
      <c r="H520" s="62"/>
      <c r="I520" s="62"/>
      <c r="J520" s="62"/>
      <c r="K520" s="62"/>
      <c r="L520" s="62"/>
      <c r="M520" s="62"/>
      <c r="N520" s="62"/>
      <c r="O520" s="62"/>
      <c r="P520" s="62"/>
      <c r="Q520" s="62"/>
      <c r="R520" s="62"/>
      <c r="S520" s="62"/>
      <c r="T520" s="62"/>
      <c r="U520" s="62"/>
      <c r="V520" s="62"/>
      <c r="W520" s="62"/>
      <c r="X520" s="62"/>
      <c r="Y520" s="62"/>
      <c r="Z520" s="62"/>
      <c r="AA520" s="62"/>
      <c r="AB520" s="62"/>
      <c r="AC520" s="62"/>
      <c r="AD520" s="62"/>
      <c r="AE520" s="62"/>
    </row>
    <row r="521" spans="5:31" x14ac:dyDescent="0.25">
      <c r="E521" s="61"/>
      <c r="F521" s="61"/>
      <c r="G521" s="61"/>
      <c r="H521" s="62"/>
      <c r="I521" s="62"/>
      <c r="J521" s="62"/>
      <c r="K521" s="62"/>
      <c r="L521" s="62"/>
      <c r="M521" s="62"/>
      <c r="N521" s="62"/>
      <c r="O521" s="62"/>
      <c r="P521" s="62"/>
      <c r="Q521" s="62"/>
      <c r="R521" s="62"/>
      <c r="S521" s="62"/>
      <c r="T521" s="62"/>
      <c r="U521" s="62"/>
      <c r="V521" s="62"/>
      <c r="W521" s="62"/>
      <c r="X521" s="62"/>
      <c r="Y521" s="62"/>
      <c r="Z521" s="62"/>
      <c r="AA521" s="62"/>
      <c r="AB521" s="62"/>
      <c r="AC521" s="62"/>
      <c r="AD521" s="62"/>
      <c r="AE521" s="62"/>
    </row>
    <row r="522" spans="5:31" x14ac:dyDescent="0.25">
      <c r="E522" s="61"/>
      <c r="F522" s="61"/>
      <c r="G522" s="61"/>
      <c r="H522" s="62"/>
      <c r="I522" s="62"/>
      <c r="J522" s="62"/>
      <c r="K522" s="62"/>
      <c r="L522" s="62"/>
      <c r="M522" s="62"/>
      <c r="N522" s="62"/>
      <c r="O522" s="62"/>
      <c r="P522" s="62"/>
      <c r="Q522" s="62"/>
      <c r="R522" s="62"/>
      <c r="S522" s="62"/>
      <c r="T522" s="62"/>
      <c r="U522" s="62"/>
      <c r="V522" s="62"/>
      <c r="W522" s="62"/>
      <c r="X522" s="62"/>
      <c r="Y522" s="62"/>
      <c r="Z522" s="62"/>
      <c r="AA522" s="62"/>
      <c r="AB522" s="62"/>
      <c r="AC522" s="62"/>
      <c r="AD522" s="62"/>
      <c r="AE522" s="62"/>
    </row>
    <row r="523" spans="5:31" x14ac:dyDescent="0.25">
      <c r="E523" s="61"/>
      <c r="F523" s="61"/>
      <c r="G523" s="61"/>
      <c r="H523" s="62"/>
      <c r="I523" s="62"/>
      <c r="J523" s="62"/>
      <c r="K523" s="62"/>
      <c r="L523" s="62"/>
      <c r="M523" s="62"/>
      <c r="N523" s="62"/>
      <c r="O523" s="62"/>
      <c r="P523" s="62"/>
      <c r="Q523" s="62"/>
      <c r="R523" s="62"/>
      <c r="S523" s="62"/>
      <c r="T523" s="62"/>
      <c r="U523" s="62"/>
      <c r="V523" s="62"/>
      <c r="W523" s="62"/>
      <c r="X523" s="62"/>
      <c r="Y523" s="62"/>
      <c r="Z523" s="62"/>
      <c r="AA523" s="62"/>
      <c r="AB523" s="62"/>
      <c r="AC523" s="62"/>
      <c r="AD523" s="62"/>
      <c r="AE523" s="62"/>
    </row>
    <row r="524" spans="5:31" x14ac:dyDescent="0.25">
      <c r="E524" s="61"/>
      <c r="F524" s="61"/>
      <c r="G524" s="61"/>
      <c r="H524" s="62"/>
      <c r="I524" s="62"/>
      <c r="J524" s="62"/>
      <c r="K524" s="62"/>
      <c r="L524" s="62"/>
      <c r="M524" s="62"/>
      <c r="N524" s="62"/>
      <c r="O524" s="62"/>
      <c r="P524" s="62"/>
      <c r="Q524" s="62"/>
      <c r="R524" s="62"/>
      <c r="S524" s="62"/>
      <c r="T524" s="62"/>
      <c r="U524" s="62"/>
      <c r="V524" s="62"/>
      <c r="W524" s="62"/>
      <c r="X524" s="62"/>
      <c r="Y524" s="62"/>
      <c r="Z524" s="62"/>
      <c r="AA524" s="62"/>
      <c r="AB524" s="62"/>
      <c r="AC524" s="62"/>
      <c r="AD524" s="62"/>
      <c r="AE524" s="62"/>
    </row>
    <row r="525" spans="5:31" x14ac:dyDescent="0.25">
      <c r="E525" s="61"/>
      <c r="F525" s="61"/>
      <c r="G525" s="61"/>
      <c r="H525" s="62"/>
      <c r="I525" s="62"/>
      <c r="J525" s="62"/>
      <c r="K525" s="62"/>
      <c r="L525" s="62"/>
      <c r="M525" s="62"/>
      <c r="N525" s="62"/>
      <c r="O525" s="62"/>
      <c r="P525" s="62"/>
      <c r="Q525" s="62"/>
      <c r="R525" s="62"/>
      <c r="S525" s="62"/>
      <c r="T525" s="62"/>
      <c r="U525" s="62"/>
      <c r="V525" s="62"/>
      <c r="W525" s="62"/>
      <c r="X525" s="62"/>
      <c r="Y525" s="62"/>
      <c r="Z525" s="62"/>
      <c r="AA525" s="62"/>
      <c r="AB525" s="62"/>
      <c r="AC525" s="62"/>
      <c r="AD525" s="62"/>
      <c r="AE525" s="62"/>
    </row>
    <row r="526" spans="5:31" x14ac:dyDescent="0.25">
      <c r="E526" s="61"/>
      <c r="F526" s="61"/>
      <c r="G526" s="61"/>
      <c r="H526" s="62"/>
      <c r="I526" s="62"/>
      <c r="J526" s="62"/>
      <c r="K526" s="62"/>
      <c r="L526" s="62"/>
      <c r="M526" s="62"/>
      <c r="N526" s="62"/>
      <c r="O526" s="62"/>
      <c r="P526" s="62"/>
      <c r="Q526" s="62"/>
      <c r="R526" s="62"/>
      <c r="S526" s="62"/>
      <c r="T526" s="62"/>
      <c r="U526" s="62"/>
      <c r="V526" s="62"/>
      <c r="W526" s="62"/>
      <c r="X526" s="62"/>
      <c r="Y526" s="62"/>
      <c r="Z526" s="62"/>
      <c r="AA526" s="62"/>
      <c r="AB526" s="62"/>
      <c r="AC526" s="62"/>
      <c r="AD526" s="62"/>
      <c r="AE526" s="62"/>
    </row>
    <row r="527" spans="5:31" x14ac:dyDescent="0.25">
      <c r="E527" s="61"/>
      <c r="F527" s="61"/>
      <c r="G527" s="61"/>
      <c r="H527" s="62"/>
      <c r="I527" s="62"/>
      <c r="J527" s="62"/>
      <c r="K527" s="62"/>
      <c r="L527" s="62"/>
      <c r="M527" s="62"/>
      <c r="N527" s="62"/>
      <c r="O527" s="62"/>
      <c r="P527" s="62"/>
      <c r="Q527" s="62"/>
      <c r="R527" s="62"/>
      <c r="S527" s="62"/>
      <c r="T527" s="62"/>
      <c r="U527" s="62"/>
      <c r="V527" s="62"/>
      <c r="W527" s="62"/>
      <c r="X527" s="62"/>
      <c r="Y527" s="62"/>
      <c r="Z527" s="62"/>
      <c r="AA527" s="62"/>
      <c r="AB527" s="62"/>
      <c r="AC527" s="62"/>
      <c r="AD527" s="62"/>
      <c r="AE527" s="62"/>
    </row>
    <row r="528" spans="5:31" x14ac:dyDescent="0.25">
      <c r="E528" s="61"/>
      <c r="F528" s="61"/>
      <c r="G528" s="61"/>
      <c r="H528" s="62"/>
      <c r="I528" s="62"/>
      <c r="J528" s="62"/>
      <c r="K528" s="62"/>
      <c r="L528" s="62"/>
      <c r="M528" s="62"/>
      <c r="N528" s="62"/>
      <c r="O528" s="62"/>
      <c r="P528" s="62"/>
      <c r="Q528" s="62"/>
      <c r="R528" s="62"/>
      <c r="S528" s="62"/>
      <c r="T528" s="62"/>
      <c r="U528" s="62"/>
      <c r="V528" s="62"/>
      <c r="W528" s="62"/>
      <c r="X528" s="62"/>
      <c r="Y528" s="62"/>
      <c r="Z528" s="62"/>
      <c r="AA528" s="62"/>
      <c r="AB528" s="62"/>
      <c r="AC528" s="62"/>
      <c r="AD528" s="62"/>
      <c r="AE528" s="62"/>
    </row>
    <row r="529" spans="5:31" x14ac:dyDescent="0.25">
      <c r="E529" s="61"/>
      <c r="F529" s="61"/>
      <c r="G529" s="61"/>
      <c r="H529" s="62"/>
      <c r="I529" s="62"/>
      <c r="J529" s="62"/>
      <c r="K529" s="62"/>
      <c r="L529" s="62"/>
      <c r="M529" s="62"/>
      <c r="N529" s="62"/>
      <c r="O529" s="62"/>
      <c r="P529" s="62"/>
      <c r="Q529" s="62"/>
      <c r="R529" s="62"/>
      <c r="S529" s="62"/>
      <c r="T529" s="62"/>
      <c r="U529" s="62"/>
      <c r="V529" s="62"/>
      <c r="W529" s="62"/>
      <c r="X529" s="62"/>
      <c r="Y529" s="62"/>
      <c r="Z529" s="62"/>
      <c r="AA529" s="62"/>
      <c r="AB529" s="62"/>
      <c r="AC529" s="62"/>
      <c r="AD529" s="62"/>
      <c r="AE529" s="62"/>
    </row>
    <row r="530" spans="5:31" x14ac:dyDescent="0.25">
      <c r="E530" s="61"/>
      <c r="F530" s="61"/>
      <c r="G530" s="61"/>
      <c r="H530" s="62"/>
      <c r="I530" s="62"/>
      <c r="J530" s="62"/>
      <c r="K530" s="62"/>
      <c r="L530" s="62"/>
      <c r="M530" s="62"/>
      <c r="N530" s="62"/>
      <c r="O530" s="62"/>
      <c r="P530" s="62"/>
      <c r="Q530" s="62"/>
      <c r="R530" s="62"/>
      <c r="S530" s="62"/>
      <c r="T530" s="62"/>
      <c r="U530" s="62"/>
      <c r="V530" s="62"/>
      <c r="W530" s="62"/>
      <c r="X530" s="62"/>
      <c r="Y530" s="62"/>
      <c r="Z530" s="62"/>
      <c r="AA530" s="62"/>
      <c r="AB530" s="62"/>
      <c r="AC530" s="62"/>
      <c r="AD530" s="62"/>
      <c r="AE530" s="62"/>
    </row>
    <row r="531" spans="5:31" x14ac:dyDescent="0.25">
      <c r="E531" s="61"/>
      <c r="F531" s="61"/>
      <c r="G531" s="61"/>
      <c r="H531" s="62"/>
      <c r="I531" s="62"/>
      <c r="J531" s="62"/>
      <c r="K531" s="62"/>
      <c r="L531" s="62"/>
      <c r="M531" s="62"/>
      <c r="N531" s="62"/>
      <c r="O531" s="62"/>
      <c r="P531" s="62"/>
      <c r="Q531" s="62"/>
      <c r="R531" s="62"/>
      <c r="S531" s="62"/>
      <c r="T531" s="62"/>
      <c r="U531" s="62"/>
      <c r="V531" s="62"/>
      <c r="W531" s="62"/>
      <c r="X531" s="62"/>
      <c r="Y531" s="62"/>
      <c r="Z531" s="62"/>
      <c r="AA531" s="62"/>
      <c r="AB531" s="62"/>
      <c r="AC531" s="62"/>
      <c r="AD531" s="62"/>
      <c r="AE531" s="62"/>
    </row>
    <row r="532" spans="5:31" x14ac:dyDescent="0.25">
      <c r="E532" s="61"/>
      <c r="F532" s="61"/>
      <c r="G532" s="61"/>
      <c r="H532" s="62"/>
      <c r="I532" s="62"/>
      <c r="J532" s="62"/>
      <c r="K532" s="62"/>
      <c r="L532" s="62"/>
      <c r="M532" s="62"/>
      <c r="N532" s="62"/>
      <c r="O532" s="62"/>
      <c r="P532" s="62"/>
      <c r="Q532" s="62"/>
      <c r="R532" s="62"/>
      <c r="S532" s="62"/>
      <c r="T532" s="62"/>
      <c r="U532" s="62"/>
      <c r="V532" s="62"/>
      <c r="W532" s="62"/>
      <c r="X532" s="62"/>
      <c r="Y532" s="62"/>
      <c r="Z532" s="62"/>
      <c r="AA532" s="62"/>
      <c r="AB532" s="62"/>
      <c r="AC532" s="62"/>
      <c r="AD532" s="62"/>
      <c r="AE532" s="62"/>
    </row>
    <row r="533" spans="5:31" x14ac:dyDescent="0.25">
      <c r="E533" s="61"/>
      <c r="F533" s="61"/>
      <c r="G533" s="61"/>
      <c r="H533" s="62"/>
      <c r="I533" s="62"/>
      <c r="J533" s="62"/>
      <c r="K533" s="62"/>
      <c r="L533" s="62"/>
      <c r="M533" s="62"/>
      <c r="N533" s="62"/>
      <c r="O533" s="62"/>
      <c r="P533" s="62"/>
      <c r="Q533" s="62"/>
      <c r="R533" s="62"/>
      <c r="S533" s="62"/>
      <c r="T533" s="62"/>
      <c r="U533" s="62"/>
      <c r="V533" s="62"/>
      <c r="W533" s="62"/>
      <c r="X533" s="62"/>
      <c r="Y533" s="62"/>
      <c r="Z533" s="62"/>
      <c r="AA533" s="62"/>
      <c r="AB533" s="62"/>
      <c r="AC533" s="62"/>
      <c r="AD533" s="62"/>
      <c r="AE533" s="62"/>
    </row>
    <row r="534" spans="5:31" x14ac:dyDescent="0.25">
      <c r="E534" s="61"/>
      <c r="F534" s="61"/>
      <c r="G534" s="61"/>
      <c r="H534" s="62"/>
      <c r="I534" s="62"/>
      <c r="J534" s="62"/>
      <c r="K534" s="62"/>
      <c r="L534" s="62"/>
      <c r="M534" s="62"/>
      <c r="N534" s="62"/>
      <c r="O534" s="62"/>
      <c r="P534" s="62"/>
      <c r="Q534" s="62"/>
      <c r="R534" s="62"/>
      <c r="S534" s="62"/>
      <c r="T534" s="62"/>
      <c r="U534" s="62"/>
      <c r="V534" s="62"/>
      <c r="W534" s="62"/>
      <c r="X534" s="62"/>
      <c r="Y534" s="62"/>
      <c r="Z534" s="62"/>
      <c r="AA534" s="62"/>
      <c r="AB534" s="62"/>
      <c r="AC534" s="62"/>
      <c r="AD534" s="62"/>
      <c r="AE534" s="62"/>
    </row>
    <row r="535" spans="5:31" x14ac:dyDescent="0.25">
      <c r="E535" s="61"/>
      <c r="F535" s="61"/>
      <c r="G535" s="61"/>
      <c r="H535" s="62"/>
      <c r="I535" s="62"/>
      <c r="J535" s="62"/>
      <c r="K535" s="62"/>
      <c r="L535" s="62"/>
      <c r="M535" s="62"/>
      <c r="N535" s="62"/>
      <c r="O535" s="62"/>
      <c r="P535" s="62"/>
      <c r="Q535" s="62"/>
      <c r="R535" s="62"/>
      <c r="S535" s="62"/>
      <c r="T535" s="62"/>
      <c r="U535" s="62"/>
      <c r="V535" s="62"/>
      <c r="W535" s="62"/>
      <c r="X535" s="62"/>
      <c r="Y535" s="62"/>
      <c r="Z535" s="62"/>
      <c r="AA535" s="62"/>
      <c r="AB535" s="62"/>
      <c r="AC535" s="62"/>
      <c r="AD535" s="62"/>
      <c r="AE535" s="62"/>
    </row>
    <row r="536" spans="5:31" x14ac:dyDescent="0.25">
      <c r="E536" s="61"/>
      <c r="F536" s="61"/>
      <c r="G536" s="61"/>
      <c r="H536" s="62"/>
      <c r="I536" s="62"/>
      <c r="J536" s="62"/>
      <c r="K536" s="62"/>
      <c r="L536" s="62"/>
      <c r="M536" s="62"/>
      <c r="N536" s="62"/>
      <c r="O536" s="62"/>
      <c r="P536" s="62"/>
      <c r="Q536" s="62"/>
      <c r="R536" s="62"/>
      <c r="S536" s="62"/>
      <c r="T536" s="62"/>
      <c r="U536" s="62"/>
      <c r="V536" s="62"/>
      <c r="W536" s="62"/>
      <c r="X536" s="62"/>
      <c r="Y536" s="62"/>
      <c r="Z536" s="62"/>
      <c r="AA536" s="62"/>
      <c r="AB536" s="62"/>
      <c r="AC536" s="62"/>
      <c r="AD536" s="62"/>
      <c r="AE536" s="62"/>
    </row>
    <row r="537" spans="5:31" x14ac:dyDescent="0.25">
      <c r="E537" s="61"/>
      <c r="F537" s="61"/>
      <c r="G537" s="61"/>
      <c r="H537" s="62"/>
      <c r="I537" s="62"/>
      <c r="J537" s="62"/>
      <c r="K537" s="62"/>
      <c r="L537" s="62"/>
      <c r="M537" s="62"/>
      <c r="N537" s="62"/>
      <c r="O537" s="62"/>
      <c r="P537" s="62"/>
      <c r="Q537" s="62"/>
      <c r="R537" s="62"/>
      <c r="S537" s="62"/>
      <c r="T537" s="62"/>
      <c r="U537" s="62"/>
      <c r="V537" s="62"/>
      <c r="W537" s="62"/>
      <c r="X537" s="62"/>
      <c r="Y537" s="62"/>
      <c r="Z537" s="62"/>
      <c r="AA537" s="62"/>
      <c r="AB537" s="62"/>
      <c r="AC537" s="62"/>
      <c r="AD537" s="62"/>
      <c r="AE537" s="62"/>
    </row>
    <row r="538" spans="5:31" x14ac:dyDescent="0.25">
      <c r="E538" s="61"/>
      <c r="F538" s="61"/>
      <c r="G538" s="61"/>
      <c r="H538" s="62"/>
      <c r="I538" s="62"/>
      <c r="J538" s="62"/>
      <c r="K538" s="62"/>
      <c r="L538" s="62"/>
      <c r="M538" s="62"/>
      <c r="N538" s="62"/>
      <c r="O538" s="62"/>
      <c r="P538" s="62"/>
      <c r="Q538" s="62"/>
      <c r="R538" s="62"/>
      <c r="S538" s="62"/>
      <c r="T538" s="62"/>
      <c r="U538" s="62"/>
      <c r="V538" s="62"/>
      <c r="W538" s="62"/>
      <c r="X538" s="62"/>
      <c r="Y538" s="62"/>
      <c r="Z538" s="62"/>
      <c r="AA538" s="62"/>
      <c r="AB538" s="62"/>
      <c r="AC538" s="62"/>
      <c r="AD538" s="62"/>
      <c r="AE538" s="62"/>
    </row>
    <row r="539" spans="5:31" x14ac:dyDescent="0.25">
      <c r="E539" s="61"/>
      <c r="F539" s="61"/>
      <c r="G539" s="61"/>
      <c r="H539" s="62"/>
      <c r="I539" s="62"/>
      <c r="J539" s="62"/>
      <c r="K539" s="62"/>
      <c r="L539" s="62"/>
      <c r="M539" s="62"/>
      <c r="N539" s="62"/>
      <c r="O539" s="62"/>
      <c r="P539" s="62"/>
      <c r="Q539" s="62"/>
      <c r="R539" s="62"/>
      <c r="S539" s="62"/>
      <c r="T539" s="62"/>
      <c r="U539" s="62"/>
      <c r="V539" s="62"/>
      <c r="W539" s="62"/>
      <c r="X539" s="62"/>
      <c r="Y539" s="62"/>
      <c r="Z539" s="62"/>
      <c r="AA539" s="62"/>
      <c r="AB539" s="62"/>
      <c r="AC539" s="62"/>
      <c r="AD539" s="62"/>
      <c r="AE539" s="62"/>
    </row>
    <row r="540" spans="5:31" x14ac:dyDescent="0.25">
      <c r="E540" s="61"/>
      <c r="F540" s="61"/>
      <c r="G540" s="61"/>
      <c r="H540" s="62"/>
      <c r="I540" s="62"/>
      <c r="J540" s="62"/>
      <c r="K540" s="62"/>
      <c r="L540" s="62"/>
      <c r="M540" s="62"/>
      <c r="N540" s="62"/>
      <c r="O540" s="62"/>
      <c r="P540" s="62"/>
      <c r="Q540" s="62"/>
      <c r="R540" s="62"/>
      <c r="S540" s="62"/>
      <c r="T540" s="62"/>
      <c r="U540" s="62"/>
      <c r="V540" s="62"/>
      <c r="W540" s="62"/>
      <c r="X540" s="62"/>
      <c r="Y540" s="62"/>
      <c r="Z540" s="62"/>
      <c r="AA540" s="62"/>
      <c r="AB540" s="62"/>
      <c r="AC540" s="62"/>
      <c r="AD540" s="62"/>
      <c r="AE540" s="62"/>
    </row>
    <row r="541" spans="5:31" x14ac:dyDescent="0.25">
      <c r="E541" s="61"/>
      <c r="F541" s="61"/>
      <c r="G541" s="61"/>
      <c r="H541" s="62"/>
      <c r="I541" s="62"/>
      <c r="J541" s="62"/>
      <c r="K541" s="62"/>
      <c r="L541" s="62"/>
      <c r="M541" s="62"/>
      <c r="N541" s="62"/>
      <c r="O541" s="62"/>
      <c r="P541" s="62"/>
      <c r="Q541" s="62"/>
      <c r="R541" s="62"/>
      <c r="S541" s="62"/>
      <c r="T541" s="62"/>
      <c r="U541" s="62"/>
      <c r="V541" s="62"/>
      <c r="W541" s="62"/>
      <c r="X541" s="62"/>
      <c r="Y541" s="62"/>
      <c r="Z541" s="62"/>
      <c r="AA541" s="62"/>
      <c r="AB541" s="62"/>
      <c r="AC541" s="62"/>
      <c r="AD541" s="62"/>
      <c r="AE541" s="62"/>
    </row>
    <row r="542" spans="5:31" x14ac:dyDescent="0.25">
      <c r="E542" s="61"/>
      <c r="F542" s="61"/>
      <c r="G542" s="61"/>
      <c r="H542" s="62"/>
      <c r="I542" s="62"/>
      <c r="J542" s="62"/>
      <c r="K542" s="62"/>
      <c r="L542" s="62"/>
      <c r="M542" s="62"/>
      <c r="N542" s="62"/>
      <c r="O542" s="62"/>
      <c r="P542" s="62"/>
      <c r="Q542" s="62"/>
      <c r="R542" s="62"/>
      <c r="S542" s="62"/>
      <c r="T542" s="62"/>
      <c r="U542" s="62"/>
      <c r="V542" s="62"/>
      <c r="W542" s="62"/>
      <c r="X542" s="62"/>
      <c r="Y542" s="62"/>
      <c r="Z542" s="62"/>
      <c r="AA542" s="62"/>
      <c r="AB542" s="62"/>
      <c r="AC542" s="62"/>
      <c r="AD542" s="62"/>
      <c r="AE542" s="62"/>
    </row>
    <row r="543" spans="5:31" x14ac:dyDescent="0.25">
      <c r="E543" s="61"/>
      <c r="F543" s="61"/>
      <c r="G543" s="61"/>
      <c r="H543" s="62"/>
      <c r="I543" s="62"/>
      <c r="J543" s="62"/>
      <c r="K543" s="62"/>
      <c r="L543" s="62"/>
      <c r="M543" s="62"/>
      <c r="N543" s="62"/>
      <c r="O543" s="62"/>
      <c r="P543" s="62"/>
      <c r="Q543" s="62"/>
      <c r="R543" s="62"/>
      <c r="S543" s="62"/>
      <c r="T543" s="62"/>
      <c r="U543" s="62"/>
      <c r="V543" s="62"/>
      <c r="W543" s="62"/>
      <c r="X543" s="62"/>
      <c r="Y543" s="62"/>
      <c r="Z543" s="62"/>
      <c r="AA543" s="62"/>
      <c r="AB543" s="62"/>
      <c r="AC543" s="62"/>
      <c r="AD543" s="62"/>
      <c r="AE543" s="62"/>
    </row>
    <row r="544" spans="5:31" x14ac:dyDescent="0.25">
      <c r="E544" s="61"/>
      <c r="F544" s="61"/>
      <c r="G544" s="61"/>
      <c r="H544" s="62"/>
      <c r="I544" s="62"/>
      <c r="J544" s="62"/>
      <c r="K544" s="62"/>
      <c r="L544" s="62"/>
      <c r="M544" s="62"/>
      <c r="N544" s="62"/>
      <c r="O544" s="62"/>
      <c r="P544" s="62"/>
      <c r="Q544" s="62"/>
      <c r="R544" s="62"/>
      <c r="S544" s="62"/>
      <c r="T544" s="62"/>
      <c r="U544" s="62"/>
      <c r="V544" s="62"/>
      <c r="W544" s="62"/>
      <c r="X544" s="62"/>
      <c r="Y544" s="62"/>
      <c r="Z544" s="62"/>
      <c r="AA544" s="62"/>
      <c r="AB544" s="62"/>
      <c r="AC544" s="62"/>
      <c r="AD544" s="62"/>
      <c r="AE544" s="62"/>
    </row>
    <row r="545" spans="5:31" x14ac:dyDescent="0.25">
      <c r="E545" s="61"/>
      <c r="F545" s="61"/>
      <c r="G545" s="61"/>
      <c r="H545" s="62"/>
      <c r="I545" s="62"/>
      <c r="J545" s="62"/>
      <c r="K545" s="62"/>
      <c r="L545" s="62"/>
      <c r="M545" s="62"/>
      <c r="N545" s="62"/>
      <c r="O545" s="62"/>
      <c r="P545" s="62"/>
      <c r="Q545" s="62"/>
      <c r="R545" s="62"/>
      <c r="S545" s="62"/>
      <c r="T545" s="62"/>
      <c r="U545" s="62"/>
      <c r="V545" s="62"/>
      <c r="W545" s="62"/>
      <c r="X545" s="62"/>
      <c r="Y545" s="62"/>
      <c r="Z545" s="62"/>
      <c r="AA545" s="62"/>
      <c r="AB545" s="62"/>
      <c r="AC545" s="62"/>
      <c r="AD545" s="62"/>
      <c r="AE545" s="62"/>
    </row>
    <row r="546" spans="5:31" x14ac:dyDescent="0.25">
      <c r="E546" s="61"/>
      <c r="F546" s="61"/>
      <c r="G546" s="61"/>
      <c r="H546" s="62"/>
      <c r="I546" s="62"/>
      <c r="J546" s="62"/>
      <c r="K546" s="62"/>
      <c r="L546" s="62"/>
      <c r="M546" s="62"/>
      <c r="N546" s="62"/>
      <c r="O546" s="62"/>
      <c r="P546" s="62"/>
      <c r="Q546" s="62"/>
      <c r="R546" s="62"/>
      <c r="S546" s="62"/>
      <c r="T546" s="62"/>
      <c r="U546" s="62"/>
      <c r="V546" s="62"/>
      <c r="W546" s="62"/>
      <c r="X546" s="62"/>
      <c r="Y546" s="62"/>
      <c r="Z546" s="62"/>
      <c r="AA546" s="62"/>
      <c r="AB546" s="62"/>
      <c r="AC546" s="62"/>
      <c r="AD546" s="62"/>
      <c r="AE546" s="62"/>
    </row>
    <row r="547" spans="5:31" x14ac:dyDescent="0.25">
      <c r="E547" s="61"/>
      <c r="F547" s="61"/>
      <c r="G547" s="61"/>
      <c r="H547" s="62"/>
      <c r="I547" s="62"/>
      <c r="J547" s="62"/>
      <c r="K547" s="62"/>
      <c r="L547" s="62"/>
      <c r="M547" s="62"/>
      <c r="N547" s="62"/>
      <c r="O547" s="62"/>
      <c r="P547" s="62"/>
      <c r="Q547" s="62"/>
      <c r="R547" s="62"/>
      <c r="S547" s="62"/>
      <c r="T547" s="62"/>
      <c r="U547" s="62"/>
      <c r="V547" s="62"/>
      <c r="W547" s="62"/>
      <c r="X547" s="62"/>
      <c r="Y547" s="62"/>
      <c r="Z547" s="62"/>
      <c r="AA547" s="62"/>
      <c r="AB547" s="62"/>
      <c r="AC547" s="62"/>
      <c r="AD547" s="62"/>
      <c r="AE547" s="62"/>
    </row>
    <row r="548" spans="5:31" x14ac:dyDescent="0.25">
      <c r="E548" s="61"/>
      <c r="F548" s="61"/>
      <c r="G548" s="61"/>
      <c r="H548" s="62"/>
      <c r="I548" s="62"/>
      <c r="J548" s="62"/>
      <c r="K548" s="62"/>
      <c r="L548" s="62"/>
      <c r="M548" s="62"/>
      <c r="N548" s="62"/>
      <c r="O548" s="62"/>
      <c r="P548" s="62"/>
      <c r="Q548" s="62"/>
      <c r="R548" s="62"/>
      <c r="S548" s="62"/>
      <c r="T548" s="62"/>
      <c r="U548" s="62"/>
      <c r="V548" s="62"/>
      <c r="W548" s="62"/>
      <c r="X548" s="62"/>
      <c r="Y548" s="62"/>
      <c r="Z548" s="62"/>
      <c r="AA548" s="62"/>
      <c r="AB548" s="62"/>
      <c r="AC548" s="62"/>
      <c r="AD548" s="62"/>
      <c r="AE548" s="62"/>
    </row>
    <row r="549" spans="5:31" x14ac:dyDescent="0.25">
      <c r="E549" s="61"/>
      <c r="F549" s="61"/>
      <c r="G549" s="61"/>
      <c r="H549" s="62"/>
      <c r="I549" s="62"/>
      <c r="J549" s="62"/>
      <c r="K549" s="62"/>
      <c r="L549" s="62"/>
      <c r="M549" s="62"/>
      <c r="N549" s="62"/>
      <c r="O549" s="62"/>
      <c r="P549" s="62"/>
      <c r="Q549" s="62"/>
      <c r="R549" s="62"/>
      <c r="S549" s="62"/>
      <c r="T549" s="62"/>
      <c r="U549" s="62"/>
      <c r="V549" s="62"/>
      <c r="W549" s="62"/>
      <c r="X549" s="62"/>
      <c r="Y549" s="62"/>
      <c r="Z549" s="62"/>
      <c r="AA549" s="62"/>
      <c r="AB549" s="62"/>
      <c r="AC549" s="62"/>
      <c r="AD549" s="62"/>
      <c r="AE549" s="62"/>
    </row>
    <row r="550" spans="5:31" x14ac:dyDescent="0.25">
      <c r="E550" s="61"/>
      <c r="F550" s="61"/>
      <c r="G550" s="61"/>
      <c r="H550" s="62"/>
      <c r="I550" s="62"/>
      <c r="J550" s="62"/>
      <c r="K550" s="62"/>
      <c r="L550" s="62"/>
      <c r="M550" s="62"/>
      <c r="N550" s="62"/>
      <c r="O550" s="62"/>
      <c r="P550" s="62"/>
      <c r="Q550" s="62"/>
      <c r="R550" s="62"/>
      <c r="S550" s="62"/>
      <c r="T550" s="62"/>
      <c r="U550" s="62"/>
      <c r="V550" s="62"/>
      <c r="W550" s="62"/>
      <c r="X550" s="62"/>
      <c r="Y550" s="62"/>
      <c r="Z550" s="62"/>
      <c r="AA550" s="62"/>
      <c r="AB550" s="62"/>
      <c r="AC550" s="62"/>
      <c r="AD550" s="62"/>
      <c r="AE550" s="62"/>
    </row>
    <row r="551" spans="5:31" x14ac:dyDescent="0.25">
      <c r="E551" s="61"/>
      <c r="F551" s="61"/>
      <c r="G551" s="61"/>
      <c r="H551" s="62"/>
      <c r="I551" s="62"/>
      <c r="J551" s="62"/>
      <c r="K551" s="62"/>
      <c r="L551" s="62"/>
      <c r="M551" s="62"/>
      <c r="N551" s="62"/>
      <c r="O551" s="62"/>
      <c r="P551" s="62"/>
      <c r="Q551" s="62"/>
      <c r="R551" s="62"/>
      <c r="S551" s="62"/>
      <c r="T551" s="62"/>
      <c r="U551" s="62"/>
      <c r="V551" s="62"/>
      <c r="W551" s="62"/>
      <c r="X551" s="62"/>
      <c r="Y551" s="62"/>
      <c r="Z551" s="62"/>
      <c r="AA551" s="62"/>
      <c r="AB551" s="62"/>
      <c r="AC551" s="62"/>
      <c r="AD551" s="62"/>
      <c r="AE551" s="62"/>
    </row>
    <row r="552" spans="5:31" x14ac:dyDescent="0.25">
      <c r="E552" s="61"/>
      <c r="F552" s="61"/>
      <c r="G552" s="61"/>
      <c r="H552" s="62"/>
      <c r="I552" s="62"/>
      <c r="J552" s="62"/>
      <c r="K552" s="62"/>
      <c r="L552" s="62"/>
      <c r="M552" s="62"/>
      <c r="N552" s="62"/>
      <c r="O552" s="62"/>
      <c r="P552" s="62"/>
      <c r="Q552" s="62"/>
      <c r="R552" s="62"/>
      <c r="S552" s="62"/>
      <c r="T552" s="62"/>
      <c r="U552" s="62"/>
      <c r="V552" s="62"/>
      <c r="W552" s="62"/>
      <c r="X552" s="62"/>
      <c r="Y552" s="62"/>
      <c r="Z552" s="62"/>
      <c r="AA552" s="62"/>
      <c r="AB552" s="62"/>
      <c r="AC552" s="62"/>
      <c r="AD552" s="62"/>
      <c r="AE552" s="62"/>
    </row>
    <row r="553" spans="5:31" x14ac:dyDescent="0.25">
      <c r="E553" s="61"/>
      <c r="F553" s="61"/>
      <c r="G553" s="61"/>
      <c r="H553" s="62"/>
      <c r="I553" s="62"/>
      <c r="J553" s="62"/>
      <c r="K553" s="62"/>
      <c r="L553" s="62"/>
      <c r="M553" s="62"/>
      <c r="N553" s="62"/>
      <c r="O553" s="62"/>
      <c r="P553" s="62"/>
      <c r="Q553" s="62"/>
      <c r="R553" s="62"/>
      <c r="S553" s="62"/>
      <c r="T553" s="62"/>
      <c r="U553" s="62"/>
      <c r="V553" s="62"/>
      <c r="W553" s="62"/>
      <c r="X553" s="62"/>
      <c r="Y553" s="62"/>
      <c r="Z553" s="62"/>
      <c r="AA553" s="62"/>
      <c r="AB553" s="62"/>
      <c r="AC553" s="62"/>
      <c r="AD553" s="62"/>
      <c r="AE553" s="62"/>
    </row>
    <row r="554" spans="5:31" x14ac:dyDescent="0.25">
      <c r="E554" s="61"/>
      <c r="F554" s="61"/>
      <c r="G554" s="61"/>
      <c r="H554" s="62"/>
      <c r="I554" s="62"/>
      <c r="J554" s="62"/>
      <c r="K554" s="62"/>
      <c r="L554" s="62"/>
      <c r="M554" s="62"/>
      <c r="N554" s="62"/>
      <c r="O554" s="62"/>
      <c r="P554" s="62"/>
      <c r="Q554" s="62"/>
      <c r="R554" s="62"/>
      <c r="S554" s="62"/>
      <c r="T554" s="62"/>
      <c r="U554" s="62"/>
      <c r="V554" s="62"/>
      <c r="W554" s="62"/>
      <c r="X554" s="62"/>
      <c r="Y554" s="62"/>
      <c r="Z554" s="62"/>
      <c r="AA554" s="62"/>
      <c r="AB554" s="62"/>
      <c r="AC554" s="62"/>
      <c r="AD554" s="62"/>
      <c r="AE554" s="62"/>
    </row>
    <row r="555" spans="5:31" x14ac:dyDescent="0.25">
      <c r="E555" s="61"/>
      <c r="F555" s="61"/>
      <c r="G555" s="61"/>
      <c r="H555" s="62"/>
      <c r="I555" s="62"/>
      <c r="J555" s="62"/>
      <c r="K555" s="62"/>
      <c r="L555" s="62"/>
      <c r="M555" s="62"/>
      <c r="N555" s="62"/>
      <c r="O555" s="62"/>
      <c r="P555" s="62"/>
      <c r="Q555" s="62"/>
      <c r="R555" s="62"/>
      <c r="S555" s="62"/>
      <c r="T555" s="62"/>
      <c r="U555" s="62"/>
      <c r="V555" s="62"/>
      <c r="W555" s="62"/>
      <c r="X555" s="62"/>
      <c r="Y555" s="62"/>
      <c r="Z555" s="62"/>
      <c r="AA555" s="62"/>
      <c r="AB555" s="62"/>
      <c r="AC555" s="62"/>
      <c r="AD555" s="62"/>
      <c r="AE555" s="62"/>
    </row>
    <row r="556" spans="5:31" x14ac:dyDescent="0.25">
      <c r="E556" s="61"/>
      <c r="F556" s="61"/>
      <c r="G556" s="61"/>
      <c r="H556" s="62"/>
      <c r="I556" s="62"/>
      <c r="J556" s="62"/>
      <c r="K556" s="62"/>
      <c r="L556" s="62"/>
      <c r="M556" s="62"/>
      <c r="N556" s="62"/>
      <c r="O556" s="62"/>
      <c r="P556" s="62"/>
      <c r="Q556" s="62"/>
      <c r="R556" s="62"/>
      <c r="S556" s="62"/>
      <c r="T556" s="62"/>
      <c r="U556" s="62"/>
      <c r="V556" s="62"/>
      <c r="W556" s="62"/>
      <c r="X556" s="62"/>
      <c r="Y556" s="62"/>
      <c r="Z556" s="62"/>
      <c r="AA556" s="62"/>
      <c r="AB556" s="62"/>
      <c r="AC556" s="62"/>
      <c r="AD556" s="62"/>
      <c r="AE556" s="62"/>
    </row>
    <row r="557" spans="5:31" x14ac:dyDescent="0.25">
      <c r="E557" s="61"/>
      <c r="F557" s="61"/>
      <c r="G557" s="61"/>
      <c r="H557" s="62"/>
      <c r="I557" s="62"/>
      <c r="J557" s="62"/>
      <c r="K557" s="62"/>
      <c r="L557" s="62"/>
      <c r="M557" s="62"/>
      <c r="N557" s="62"/>
      <c r="O557" s="62"/>
      <c r="P557" s="62"/>
      <c r="Q557" s="62"/>
      <c r="R557" s="62"/>
      <c r="S557" s="62"/>
      <c r="T557" s="62"/>
      <c r="U557" s="62"/>
      <c r="V557" s="62"/>
      <c r="W557" s="62"/>
      <c r="X557" s="62"/>
      <c r="Y557" s="62"/>
      <c r="Z557" s="62"/>
      <c r="AA557" s="62"/>
      <c r="AB557" s="62"/>
      <c r="AC557" s="62"/>
      <c r="AD557" s="62"/>
      <c r="AE557" s="62"/>
    </row>
    <row r="558" spans="5:31" x14ac:dyDescent="0.25">
      <c r="E558" s="61"/>
      <c r="F558" s="61"/>
      <c r="G558" s="61"/>
      <c r="H558" s="62"/>
      <c r="I558" s="62"/>
      <c r="J558" s="62"/>
      <c r="K558" s="62"/>
      <c r="L558" s="62"/>
      <c r="M558" s="62"/>
      <c r="N558" s="62"/>
      <c r="O558" s="62"/>
      <c r="P558" s="62"/>
      <c r="Q558" s="62"/>
      <c r="R558" s="62"/>
      <c r="S558" s="62"/>
      <c r="T558" s="62"/>
      <c r="U558" s="62"/>
      <c r="V558" s="62"/>
      <c r="W558" s="62"/>
      <c r="X558" s="62"/>
      <c r="Y558" s="62"/>
      <c r="Z558" s="62"/>
      <c r="AA558" s="62"/>
      <c r="AB558" s="62"/>
      <c r="AC558" s="62"/>
      <c r="AD558" s="62"/>
      <c r="AE558" s="62"/>
    </row>
    <row r="559" spans="5:31" x14ac:dyDescent="0.25">
      <c r="E559" s="61"/>
      <c r="F559" s="61"/>
      <c r="G559" s="61"/>
      <c r="H559" s="62"/>
      <c r="I559" s="62"/>
      <c r="J559" s="62"/>
      <c r="K559" s="62"/>
      <c r="L559" s="62"/>
      <c r="M559" s="62"/>
      <c r="N559" s="62"/>
      <c r="O559" s="62"/>
      <c r="P559" s="62"/>
      <c r="Q559" s="62"/>
      <c r="R559" s="62"/>
      <c r="S559" s="62"/>
      <c r="T559" s="62"/>
      <c r="U559" s="62"/>
      <c r="V559" s="62"/>
      <c r="W559" s="62"/>
      <c r="X559" s="62"/>
      <c r="Y559" s="62"/>
      <c r="Z559" s="62"/>
      <c r="AA559" s="62"/>
      <c r="AB559" s="62"/>
      <c r="AC559" s="62"/>
      <c r="AD559" s="62"/>
      <c r="AE559" s="62"/>
    </row>
    <row r="560" spans="5:31" x14ac:dyDescent="0.25">
      <c r="E560" s="61"/>
      <c r="F560" s="61"/>
      <c r="G560" s="61"/>
      <c r="H560" s="62"/>
      <c r="I560" s="62"/>
      <c r="J560" s="62"/>
      <c r="K560" s="62"/>
      <c r="L560" s="62"/>
      <c r="M560" s="62"/>
      <c r="N560" s="62"/>
      <c r="O560" s="62"/>
      <c r="P560" s="62"/>
      <c r="Q560" s="62"/>
      <c r="R560" s="62"/>
      <c r="S560" s="62"/>
      <c r="T560" s="62"/>
      <c r="U560" s="62"/>
      <c r="V560" s="62"/>
      <c r="W560" s="62"/>
      <c r="X560" s="62"/>
      <c r="Y560" s="62"/>
      <c r="Z560" s="62"/>
      <c r="AA560" s="62"/>
      <c r="AB560" s="62"/>
      <c r="AC560" s="62"/>
      <c r="AD560" s="62"/>
      <c r="AE560" s="62"/>
    </row>
    <row r="561" spans="5:31" x14ac:dyDescent="0.25">
      <c r="E561" s="61"/>
      <c r="F561" s="61"/>
      <c r="G561" s="61"/>
      <c r="H561" s="62"/>
      <c r="I561" s="62"/>
      <c r="J561" s="62"/>
      <c r="K561" s="62"/>
      <c r="L561" s="62"/>
      <c r="M561" s="62"/>
      <c r="N561" s="62"/>
      <c r="O561" s="62"/>
      <c r="P561" s="62"/>
      <c r="Q561" s="62"/>
      <c r="R561" s="62"/>
      <c r="S561" s="62"/>
      <c r="T561" s="62"/>
      <c r="U561" s="62"/>
      <c r="V561" s="62"/>
      <c r="W561" s="62"/>
      <c r="X561" s="62"/>
      <c r="Y561" s="62"/>
      <c r="Z561" s="62"/>
      <c r="AA561" s="62"/>
      <c r="AB561" s="62"/>
      <c r="AC561" s="62"/>
      <c r="AD561" s="62"/>
      <c r="AE561" s="62"/>
    </row>
    <row r="562" spans="5:31" x14ac:dyDescent="0.25">
      <c r="E562" s="61"/>
      <c r="F562" s="61"/>
      <c r="G562" s="61"/>
      <c r="H562" s="62"/>
      <c r="I562" s="62"/>
      <c r="J562" s="62"/>
      <c r="K562" s="62"/>
      <c r="L562" s="62"/>
      <c r="M562" s="62"/>
      <c r="N562" s="62"/>
      <c r="O562" s="62"/>
      <c r="P562" s="62"/>
      <c r="Q562" s="62"/>
      <c r="R562" s="62"/>
      <c r="S562" s="62"/>
      <c r="T562" s="62"/>
      <c r="U562" s="62"/>
      <c r="V562" s="62"/>
      <c r="W562" s="62"/>
      <c r="X562" s="62"/>
      <c r="Y562" s="62"/>
      <c r="Z562" s="62"/>
      <c r="AA562" s="62"/>
      <c r="AB562" s="62"/>
      <c r="AC562" s="62"/>
      <c r="AD562" s="62"/>
      <c r="AE562" s="62"/>
    </row>
    <row r="563" spans="5:31" x14ac:dyDescent="0.25">
      <c r="E563" s="61"/>
      <c r="F563" s="61"/>
      <c r="G563" s="61"/>
      <c r="H563" s="62"/>
      <c r="I563" s="62"/>
      <c r="J563" s="62"/>
      <c r="K563" s="62"/>
      <c r="L563" s="62"/>
      <c r="M563" s="62"/>
      <c r="N563" s="62"/>
      <c r="O563" s="62"/>
      <c r="P563" s="62"/>
      <c r="Q563" s="62"/>
      <c r="R563" s="62"/>
      <c r="S563" s="62"/>
      <c r="T563" s="62"/>
      <c r="U563" s="62"/>
      <c r="V563" s="62"/>
      <c r="W563" s="62"/>
      <c r="X563" s="62"/>
      <c r="Y563" s="62"/>
      <c r="Z563" s="62"/>
      <c r="AA563" s="62"/>
      <c r="AB563" s="62"/>
      <c r="AC563" s="62"/>
      <c r="AD563" s="62"/>
      <c r="AE563" s="62"/>
    </row>
    <row r="564" spans="5:31" x14ac:dyDescent="0.25">
      <c r="E564" s="61"/>
      <c r="F564" s="61"/>
      <c r="G564" s="61"/>
      <c r="H564" s="62"/>
      <c r="I564" s="62"/>
      <c r="J564" s="62"/>
      <c r="K564" s="62"/>
      <c r="L564" s="62"/>
      <c r="M564" s="62"/>
      <c r="N564" s="62"/>
      <c r="O564" s="62"/>
      <c r="P564" s="62"/>
      <c r="Q564" s="62"/>
      <c r="R564" s="62"/>
      <c r="S564" s="62"/>
      <c r="T564" s="62"/>
      <c r="U564" s="62"/>
      <c r="V564" s="62"/>
      <c r="W564" s="62"/>
      <c r="X564" s="62"/>
      <c r="Y564" s="62"/>
      <c r="Z564" s="62"/>
      <c r="AA564" s="62"/>
      <c r="AB564" s="62"/>
      <c r="AC564" s="62"/>
      <c r="AD564" s="62"/>
      <c r="AE564" s="62"/>
    </row>
    <row r="565" spans="5:31" x14ac:dyDescent="0.25">
      <c r="E565" s="61"/>
      <c r="F565" s="61"/>
      <c r="G565" s="61"/>
      <c r="H565" s="62"/>
      <c r="I565" s="62"/>
      <c r="J565" s="62"/>
      <c r="K565" s="62"/>
      <c r="L565" s="62"/>
      <c r="M565" s="62"/>
      <c r="N565" s="62"/>
      <c r="O565" s="62"/>
      <c r="P565" s="62"/>
      <c r="Q565" s="62"/>
      <c r="R565" s="62"/>
      <c r="S565" s="62"/>
      <c r="T565" s="62"/>
      <c r="U565" s="62"/>
      <c r="V565" s="62"/>
      <c r="W565" s="62"/>
      <c r="X565" s="62"/>
      <c r="Y565" s="62"/>
      <c r="Z565" s="62"/>
      <c r="AA565" s="62"/>
      <c r="AB565" s="62"/>
      <c r="AC565" s="62"/>
      <c r="AD565" s="62"/>
      <c r="AE565" s="62"/>
    </row>
    <row r="566" spans="5:31" x14ac:dyDescent="0.25">
      <c r="E566" s="61"/>
      <c r="F566" s="61"/>
      <c r="G566" s="61"/>
      <c r="H566" s="62"/>
      <c r="I566" s="62"/>
      <c r="J566" s="62"/>
      <c r="K566" s="62"/>
      <c r="L566" s="62"/>
      <c r="M566" s="62"/>
      <c r="N566" s="62"/>
      <c r="O566" s="62"/>
      <c r="P566" s="62"/>
      <c r="Q566" s="62"/>
      <c r="R566" s="62"/>
      <c r="S566" s="62"/>
      <c r="T566" s="62"/>
      <c r="U566" s="62"/>
      <c r="V566" s="62"/>
      <c r="W566" s="62"/>
      <c r="X566" s="62"/>
      <c r="Y566" s="62"/>
      <c r="Z566" s="62"/>
      <c r="AA566" s="62"/>
      <c r="AB566" s="62"/>
      <c r="AC566" s="62"/>
      <c r="AD566" s="62"/>
      <c r="AE566" s="62"/>
    </row>
    <row r="567" spans="5:31" x14ac:dyDescent="0.25">
      <c r="E567" s="61"/>
      <c r="F567" s="61"/>
      <c r="G567" s="61"/>
      <c r="H567" s="62"/>
      <c r="I567" s="62"/>
      <c r="J567" s="62"/>
      <c r="K567" s="62"/>
      <c r="L567" s="62"/>
      <c r="M567" s="62"/>
      <c r="N567" s="62"/>
      <c r="O567" s="62"/>
      <c r="P567" s="62"/>
      <c r="Q567" s="62"/>
      <c r="R567" s="62"/>
      <c r="S567" s="62"/>
      <c r="T567" s="62"/>
      <c r="U567" s="62"/>
      <c r="V567" s="62"/>
      <c r="W567" s="62"/>
      <c r="X567" s="62"/>
      <c r="Y567" s="62"/>
      <c r="Z567" s="62"/>
      <c r="AA567" s="62"/>
      <c r="AB567" s="62"/>
      <c r="AC567" s="62"/>
      <c r="AD567" s="62"/>
      <c r="AE567" s="62"/>
    </row>
    <row r="568" spans="5:31" x14ac:dyDescent="0.25">
      <c r="E568" s="61"/>
      <c r="F568" s="61"/>
      <c r="G568" s="61"/>
      <c r="H568" s="62"/>
      <c r="I568" s="62"/>
      <c r="J568" s="62"/>
      <c r="K568" s="62"/>
      <c r="L568" s="62"/>
      <c r="M568" s="62"/>
      <c r="N568" s="62"/>
      <c r="O568" s="62"/>
      <c r="P568" s="62"/>
      <c r="Q568" s="62"/>
      <c r="R568" s="62"/>
      <c r="S568" s="62"/>
      <c r="T568" s="62"/>
      <c r="U568" s="62"/>
      <c r="V568" s="62"/>
      <c r="W568" s="62"/>
      <c r="X568" s="62"/>
      <c r="Y568" s="62"/>
      <c r="Z568" s="62"/>
      <c r="AA568" s="62"/>
      <c r="AB568" s="62"/>
      <c r="AC568" s="62"/>
      <c r="AD568" s="62"/>
      <c r="AE568" s="62"/>
    </row>
    <row r="569" spans="5:31" x14ac:dyDescent="0.25">
      <c r="E569" s="61"/>
      <c r="F569" s="61"/>
      <c r="G569" s="61"/>
      <c r="H569" s="62"/>
      <c r="I569" s="62"/>
      <c r="J569" s="62"/>
      <c r="K569" s="62"/>
      <c r="L569" s="62"/>
      <c r="M569" s="62"/>
      <c r="N569" s="62"/>
      <c r="O569" s="62"/>
      <c r="P569" s="62"/>
      <c r="Q569" s="62"/>
      <c r="R569" s="62"/>
      <c r="S569" s="62"/>
      <c r="T569" s="62"/>
      <c r="U569" s="62"/>
      <c r="V569" s="62"/>
      <c r="W569" s="62"/>
      <c r="X569" s="62"/>
      <c r="Y569" s="62"/>
      <c r="Z569" s="62"/>
      <c r="AA569" s="62"/>
      <c r="AB569" s="62"/>
      <c r="AC569" s="62"/>
      <c r="AD569" s="62"/>
      <c r="AE569" s="62"/>
    </row>
    <row r="570" spans="5:31" x14ac:dyDescent="0.25">
      <c r="E570" s="61"/>
      <c r="F570" s="61"/>
      <c r="G570" s="61"/>
      <c r="H570" s="62"/>
      <c r="I570" s="62"/>
      <c r="J570" s="62"/>
      <c r="K570" s="62"/>
      <c r="L570" s="62"/>
      <c r="M570" s="62"/>
      <c r="N570" s="62"/>
      <c r="O570" s="62"/>
      <c r="P570" s="62"/>
      <c r="Q570" s="62"/>
      <c r="R570" s="62"/>
      <c r="S570" s="62"/>
      <c r="T570" s="62"/>
      <c r="U570" s="62"/>
      <c r="V570" s="62"/>
      <c r="W570" s="62"/>
      <c r="X570" s="62"/>
      <c r="Y570" s="62"/>
      <c r="Z570" s="62"/>
      <c r="AA570" s="62"/>
      <c r="AB570" s="62"/>
      <c r="AC570" s="62"/>
      <c r="AD570" s="62"/>
      <c r="AE570" s="62"/>
    </row>
    <row r="571" spans="5:31" x14ac:dyDescent="0.25">
      <c r="E571" s="61"/>
      <c r="F571" s="61"/>
      <c r="G571" s="61"/>
      <c r="H571" s="62"/>
      <c r="I571" s="62"/>
      <c r="J571" s="62"/>
      <c r="K571" s="62"/>
      <c r="L571" s="62"/>
      <c r="M571" s="62"/>
      <c r="N571" s="62"/>
      <c r="O571" s="62"/>
      <c r="P571" s="62"/>
      <c r="Q571" s="62"/>
      <c r="R571" s="62"/>
      <c r="S571" s="62"/>
      <c r="T571" s="62"/>
      <c r="U571" s="62"/>
      <c r="V571" s="62"/>
      <c r="W571" s="62"/>
      <c r="X571" s="62"/>
      <c r="Y571" s="62"/>
      <c r="Z571" s="62"/>
      <c r="AA571" s="62"/>
      <c r="AB571" s="62"/>
      <c r="AC571" s="62"/>
      <c r="AD571" s="62"/>
      <c r="AE571" s="62"/>
    </row>
    <row r="572" spans="5:31" x14ac:dyDescent="0.25">
      <c r="E572" s="61"/>
      <c r="F572" s="61"/>
      <c r="G572" s="61"/>
      <c r="H572" s="62"/>
      <c r="I572" s="62"/>
      <c r="J572" s="62"/>
      <c r="K572" s="62"/>
      <c r="L572" s="62"/>
      <c r="M572" s="62"/>
      <c r="N572" s="62"/>
      <c r="O572" s="62"/>
      <c r="P572" s="62"/>
      <c r="Q572" s="62"/>
      <c r="R572" s="62"/>
      <c r="S572" s="62"/>
      <c r="T572" s="62"/>
      <c r="U572" s="62"/>
      <c r="V572" s="62"/>
      <c r="W572" s="62"/>
      <c r="X572" s="62"/>
      <c r="Y572" s="62"/>
      <c r="Z572" s="62"/>
      <c r="AA572" s="62"/>
      <c r="AB572" s="62"/>
      <c r="AC572" s="62"/>
      <c r="AD572" s="62"/>
      <c r="AE572" s="62"/>
    </row>
    <row r="573" spans="5:31" x14ac:dyDescent="0.25">
      <c r="E573" s="61"/>
      <c r="F573" s="61"/>
      <c r="G573" s="61"/>
      <c r="H573" s="62"/>
      <c r="I573" s="62"/>
      <c r="J573" s="62"/>
      <c r="K573" s="62"/>
      <c r="L573" s="62"/>
      <c r="M573" s="62"/>
      <c r="N573" s="62"/>
      <c r="O573" s="62"/>
      <c r="P573" s="62"/>
      <c r="Q573" s="62"/>
      <c r="R573" s="62"/>
      <c r="S573" s="62"/>
      <c r="T573" s="62"/>
      <c r="U573" s="62"/>
      <c r="V573" s="62"/>
      <c r="W573" s="62"/>
      <c r="X573" s="62"/>
      <c r="Y573" s="62"/>
      <c r="Z573" s="62"/>
      <c r="AA573" s="62"/>
      <c r="AB573" s="62"/>
      <c r="AC573" s="62"/>
      <c r="AD573" s="62"/>
      <c r="AE573" s="62"/>
    </row>
    <row r="574" spans="5:31" x14ac:dyDescent="0.25">
      <c r="E574" s="61"/>
      <c r="F574" s="61"/>
      <c r="G574" s="61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  <c r="AC574" s="62"/>
      <c r="AD574" s="62"/>
      <c r="AE574" s="62"/>
    </row>
    <row r="575" spans="5:31" x14ac:dyDescent="0.25">
      <c r="E575" s="61"/>
      <c r="F575" s="61"/>
      <c r="G575" s="61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2"/>
      <c r="W575" s="62"/>
      <c r="X575" s="62"/>
      <c r="Y575" s="62"/>
      <c r="Z575" s="62"/>
      <c r="AA575" s="62"/>
      <c r="AB575" s="62"/>
      <c r="AC575" s="62"/>
      <c r="AD575" s="62"/>
      <c r="AE575" s="62"/>
    </row>
    <row r="576" spans="5:31" x14ac:dyDescent="0.25">
      <c r="E576" s="61"/>
      <c r="F576" s="61"/>
      <c r="G576" s="61"/>
      <c r="H576" s="62"/>
      <c r="I576" s="62"/>
      <c r="J576" s="62"/>
      <c r="K576" s="62"/>
      <c r="L576" s="62"/>
      <c r="M576" s="62"/>
      <c r="N576" s="62"/>
      <c r="O576" s="62"/>
      <c r="P576" s="62"/>
      <c r="Q576" s="62"/>
      <c r="R576" s="62"/>
      <c r="S576" s="62"/>
      <c r="T576" s="62"/>
      <c r="U576" s="62"/>
      <c r="V576" s="62"/>
      <c r="W576" s="62"/>
      <c r="X576" s="62"/>
      <c r="Y576" s="62"/>
      <c r="Z576" s="62"/>
      <c r="AA576" s="62"/>
      <c r="AB576" s="62"/>
      <c r="AC576" s="62"/>
      <c r="AD576" s="62"/>
      <c r="AE576" s="62"/>
    </row>
    <row r="577" spans="5:31" x14ac:dyDescent="0.25">
      <c r="E577" s="61"/>
      <c r="F577" s="61"/>
      <c r="G577" s="61"/>
      <c r="H577" s="62"/>
      <c r="I577" s="62"/>
      <c r="J577" s="62"/>
      <c r="K577" s="62"/>
      <c r="L577" s="62"/>
      <c r="M577" s="62"/>
      <c r="N577" s="62"/>
      <c r="O577" s="62"/>
      <c r="P577" s="62"/>
      <c r="Q577" s="62"/>
      <c r="R577" s="62"/>
      <c r="S577" s="62"/>
      <c r="T577" s="62"/>
      <c r="U577" s="62"/>
      <c r="V577" s="62"/>
      <c r="W577" s="62"/>
      <c r="X577" s="62"/>
      <c r="Y577" s="62"/>
      <c r="Z577" s="62"/>
      <c r="AA577" s="62"/>
      <c r="AB577" s="62"/>
      <c r="AC577" s="62"/>
      <c r="AD577" s="62"/>
      <c r="AE577" s="62"/>
    </row>
    <row r="578" spans="5:31" x14ac:dyDescent="0.25">
      <c r="E578" s="61"/>
      <c r="F578" s="61"/>
      <c r="G578" s="61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  <c r="AC578" s="62"/>
      <c r="AD578" s="62"/>
      <c r="AE578" s="62"/>
    </row>
    <row r="579" spans="5:31" x14ac:dyDescent="0.25">
      <c r="E579" s="61"/>
      <c r="F579" s="61"/>
      <c r="G579" s="61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2"/>
      <c r="W579" s="62"/>
      <c r="X579" s="62"/>
      <c r="Y579" s="62"/>
      <c r="Z579" s="62"/>
      <c r="AA579" s="62"/>
      <c r="AB579" s="62"/>
      <c r="AC579" s="62"/>
      <c r="AD579" s="62"/>
      <c r="AE579" s="62"/>
    </row>
    <row r="580" spans="5:31" x14ac:dyDescent="0.25">
      <c r="E580" s="61"/>
      <c r="F580" s="61"/>
      <c r="G580" s="61"/>
      <c r="H580" s="62"/>
      <c r="I580" s="62"/>
      <c r="J580" s="62"/>
      <c r="K580" s="62"/>
      <c r="L580" s="62"/>
      <c r="M580" s="62"/>
      <c r="N580" s="62"/>
      <c r="O580" s="62"/>
      <c r="P580" s="62"/>
      <c r="Q580" s="62"/>
      <c r="R580" s="62"/>
      <c r="S580" s="62"/>
      <c r="T580" s="62"/>
      <c r="U580" s="62"/>
      <c r="V580" s="62"/>
      <c r="W580" s="62"/>
      <c r="X580" s="62"/>
      <c r="Y580" s="62"/>
      <c r="Z580" s="62"/>
      <c r="AA580" s="62"/>
      <c r="AB580" s="62"/>
      <c r="AC580" s="62"/>
      <c r="AD580" s="62"/>
      <c r="AE580" s="62"/>
    </row>
    <row r="581" spans="5:31" x14ac:dyDescent="0.25">
      <c r="E581" s="61"/>
      <c r="F581" s="61"/>
      <c r="G581" s="61"/>
      <c r="H581" s="62"/>
      <c r="I581" s="62"/>
      <c r="J581" s="62"/>
      <c r="K581" s="62"/>
      <c r="L581" s="62"/>
      <c r="M581" s="62"/>
      <c r="N581" s="62"/>
      <c r="O581" s="62"/>
      <c r="P581" s="62"/>
      <c r="Q581" s="62"/>
      <c r="R581" s="62"/>
      <c r="S581" s="62"/>
      <c r="T581" s="62"/>
      <c r="U581" s="62"/>
      <c r="V581" s="62"/>
      <c r="W581" s="62"/>
      <c r="X581" s="62"/>
      <c r="Y581" s="62"/>
      <c r="Z581" s="62"/>
      <c r="AA581" s="62"/>
      <c r="AB581" s="62"/>
      <c r="AC581" s="62"/>
      <c r="AD581" s="62"/>
      <c r="AE581" s="62"/>
    </row>
    <row r="582" spans="5:31" x14ac:dyDescent="0.25">
      <c r="E582" s="61"/>
      <c r="F582" s="61"/>
      <c r="G582" s="61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  <c r="AC582" s="62"/>
      <c r="AD582" s="62"/>
      <c r="AE582" s="62"/>
    </row>
    <row r="583" spans="5:31" x14ac:dyDescent="0.25">
      <c r="E583" s="61"/>
      <c r="F583" s="61"/>
      <c r="G583" s="61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2"/>
      <c r="W583" s="62"/>
      <c r="X583" s="62"/>
      <c r="Y583" s="62"/>
      <c r="Z583" s="62"/>
      <c r="AA583" s="62"/>
      <c r="AB583" s="62"/>
      <c r="AC583" s="62"/>
      <c r="AD583" s="62"/>
      <c r="AE583" s="62"/>
    </row>
    <row r="584" spans="5:31" x14ac:dyDescent="0.25">
      <c r="E584" s="61"/>
      <c r="F584" s="61"/>
      <c r="G584" s="61"/>
      <c r="H584" s="62"/>
      <c r="I584" s="62"/>
      <c r="J584" s="62"/>
      <c r="K584" s="62"/>
      <c r="L584" s="62"/>
      <c r="M584" s="62"/>
      <c r="N584" s="62"/>
      <c r="O584" s="62"/>
      <c r="P584" s="62"/>
      <c r="Q584" s="62"/>
      <c r="R584" s="62"/>
      <c r="S584" s="62"/>
      <c r="T584" s="62"/>
      <c r="U584" s="62"/>
      <c r="V584" s="62"/>
      <c r="W584" s="62"/>
      <c r="X584" s="62"/>
      <c r="Y584" s="62"/>
      <c r="Z584" s="62"/>
      <c r="AA584" s="62"/>
      <c r="AB584" s="62"/>
      <c r="AC584" s="62"/>
      <c r="AD584" s="62"/>
      <c r="AE584" s="62"/>
    </row>
    <row r="585" spans="5:31" x14ac:dyDescent="0.25">
      <c r="E585" s="61"/>
      <c r="F585" s="61"/>
      <c r="G585" s="61"/>
      <c r="H585" s="62"/>
      <c r="I585" s="62"/>
      <c r="J585" s="62"/>
      <c r="K585" s="62"/>
      <c r="L585" s="62"/>
      <c r="M585" s="62"/>
      <c r="N585" s="62"/>
      <c r="O585" s="62"/>
      <c r="P585" s="62"/>
      <c r="Q585" s="62"/>
      <c r="R585" s="62"/>
      <c r="S585" s="62"/>
      <c r="T585" s="62"/>
      <c r="U585" s="62"/>
      <c r="V585" s="62"/>
      <c r="W585" s="62"/>
      <c r="X585" s="62"/>
      <c r="Y585" s="62"/>
      <c r="Z585" s="62"/>
      <c r="AA585" s="62"/>
      <c r="AB585" s="62"/>
      <c r="AC585" s="62"/>
      <c r="AD585" s="62"/>
      <c r="AE585" s="62"/>
    </row>
    <row r="586" spans="5:31" x14ac:dyDescent="0.25">
      <c r="E586" s="61"/>
      <c r="F586" s="61"/>
      <c r="G586" s="61"/>
      <c r="H586" s="62"/>
      <c r="I586" s="62"/>
      <c r="J586" s="62"/>
      <c r="K586" s="62"/>
      <c r="L586" s="62"/>
      <c r="M586" s="62"/>
      <c r="N586" s="62"/>
      <c r="O586" s="62"/>
      <c r="P586" s="62"/>
      <c r="Q586" s="62"/>
      <c r="R586" s="62"/>
      <c r="S586" s="62"/>
      <c r="T586" s="62"/>
      <c r="U586" s="62"/>
      <c r="V586" s="62"/>
      <c r="W586" s="62"/>
      <c r="X586" s="62"/>
      <c r="Y586" s="62"/>
      <c r="Z586" s="62"/>
      <c r="AA586" s="62"/>
      <c r="AB586" s="62"/>
      <c r="AC586" s="62"/>
      <c r="AD586" s="62"/>
      <c r="AE586" s="62"/>
    </row>
    <row r="587" spans="5:31" x14ac:dyDescent="0.25">
      <c r="E587" s="61"/>
      <c r="F587" s="61"/>
      <c r="G587" s="61"/>
      <c r="H587" s="62"/>
      <c r="I587" s="62"/>
      <c r="J587" s="62"/>
      <c r="K587" s="62"/>
      <c r="L587" s="62"/>
      <c r="M587" s="62"/>
      <c r="N587" s="62"/>
      <c r="O587" s="62"/>
      <c r="P587" s="62"/>
      <c r="Q587" s="62"/>
      <c r="R587" s="62"/>
      <c r="S587" s="62"/>
      <c r="T587" s="62"/>
      <c r="U587" s="62"/>
      <c r="V587" s="62"/>
      <c r="W587" s="62"/>
      <c r="X587" s="62"/>
      <c r="Y587" s="62"/>
      <c r="Z587" s="62"/>
      <c r="AA587" s="62"/>
      <c r="AB587" s="62"/>
      <c r="AC587" s="62"/>
      <c r="AD587" s="62"/>
      <c r="AE587" s="62"/>
    </row>
    <row r="588" spans="5:31" x14ac:dyDescent="0.25">
      <c r="E588" s="61"/>
      <c r="F588" s="61"/>
      <c r="G588" s="61"/>
      <c r="H588" s="62"/>
      <c r="I588" s="62"/>
      <c r="J588" s="62"/>
      <c r="K588" s="62"/>
      <c r="L588" s="62"/>
      <c r="M588" s="62"/>
      <c r="N588" s="62"/>
      <c r="O588" s="62"/>
      <c r="P588" s="62"/>
      <c r="Q588" s="62"/>
      <c r="R588" s="62"/>
      <c r="S588" s="62"/>
      <c r="T588" s="62"/>
      <c r="U588" s="62"/>
      <c r="V588" s="62"/>
      <c r="W588" s="62"/>
      <c r="X588" s="62"/>
      <c r="Y588" s="62"/>
      <c r="Z588" s="62"/>
      <c r="AA588" s="62"/>
      <c r="AB588" s="62"/>
      <c r="AC588" s="62"/>
      <c r="AD588" s="62"/>
      <c r="AE588" s="62"/>
    </row>
    <row r="589" spans="5:31" x14ac:dyDescent="0.25">
      <c r="E589" s="61"/>
      <c r="F589" s="61"/>
      <c r="G589" s="61"/>
      <c r="H589" s="62"/>
      <c r="I589" s="62"/>
      <c r="J589" s="62"/>
      <c r="K589" s="62"/>
      <c r="L589" s="62"/>
      <c r="M589" s="62"/>
      <c r="N589" s="62"/>
      <c r="O589" s="62"/>
      <c r="P589" s="62"/>
      <c r="Q589" s="62"/>
      <c r="R589" s="62"/>
      <c r="S589" s="62"/>
      <c r="T589" s="62"/>
      <c r="U589" s="62"/>
      <c r="V589" s="62"/>
      <c r="W589" s="62"/>
      <c r="X589" s="62"/>
      <c r="Y589" s="62"/>
      <c r="Z589" s="62"/>
      <c r="AA589" s="62"/>
      <c r="AB589" s="62"/>
      <c r="AC589" s="62"/>
      <c r="AD589" s="62"/>
      <c r="AE589" s="62"/>
    </row>
    <row r="590" spans="5:31" x14ac:dyDescent="0.25">
      <c r="E590" s="61"/>
      <c r="F590" s="61"/>
      <c r="G590" s="61"/>
      <c r="H590" s="62"/>
      <c r="I590" s="62"/>
      <c r="J590" s="62"/>
      <c r="K590" s="62"/>
      <c r="L590" s="62"/>
      <c r="M590" s="62"/>
      <c r="N590" s="62"/>
      <c r="O590" s="62"/>
      <c r="P590" s="62"/>
      <c r="Q590" s="62"/>
      <c r="R590" s="62"/>
      <c r="S590" s="62"/>
      <c r="T590" s="62"/>
      <c r="U590" s="62"/>
      <c r="V590" s="62"/>
      <c r="W590" s="62"/>
      <c r="X590" s="62"/>
      <c r="Y590" s="62"/>
      <c r="Z590" s="62"/>
      <c r="AA590" s="62"/>
      <c r="AB590" s="62"/>
      <c r="AC590" s="62"/>
      <c r="AD590" s="62"/>
      <c r="AE590" s="62"/>
    </row>
    <row r="591" spans="5:31" x14ac:dyDescent="0.25">
      <c r="E591" s="61"/>
      <c r="F591" s="61"/>
      <c r="G591" s="61"/>
      <c r="H591" s="62"/>
      <c r="I591" s="62"/>
      <c r="J591" s="62"/>
      <c r="K591" s="62"/>
      <c r="L591" s="62"/>
      <c r="M591" s="62"/>
      <c r="N591" s="62"/>
      <c r="O591" s="62"/>
      <c r="P591" s="62"/>
      <c r="Q591" s="62"/>
      <c r="R591" s="62"/>
      <c r="S591" s="62"/>
      <c r="T591" s="62"/>
      <c r="U591" s="62"/>
      <c r="V591" s="62"/>
      <c r="W591" s="62"/>
      <c r="X591" s="62"/>
      <c r="Y591" s="62"/>
      <c r="Z591" s="62"/>
      <c r="AA591" s="62"/>
      <c r="AB591" s="62"/>
      <c r="AC591" s="62"/>
      <c r="AD591" s="62"/>
      <c r="AE591" s="62"/>
    </row>
    <row r="592" spans="5:31" x14ac:dyDescent="0.25">
      <c r="E592" s="61"/>
      <c r="F592" s="61"/>
      <c r="G592" s="61"/>
      <c r="H592" s="62"/>
      <c r="I592" s="62"/>
      <c r="J592" s="62"/>
      <c r="K592" s="62"/>
      <c r="L592" s="62"/>
      <c r="M592" s="62"/>
      <c r="N592" s="62"/>
      <c r="O592" s="62"/>
      <c r="P592" s="62"/>
      <c r="Q592" s="62"/>
      <c r="R592" s="62"/>
      <c r="S592" s="62"/>
      <c r="T592" s="62"/>
      <c r="U592" s="62"/>
      <c r="V592" s="62"/>
      <c r="W592" s="62"/>
      <c r="X592" s="62"/>
      <c r="Y592" s="62"/>
      <c r="Z592" s="62"/>
      <c r="AA592" s="62"/>
      <c r="AB592" s="62"/>
      <c r="AC592" s="62"/>
      <c r="AD592" s="62"/>
      <c r="AE592" s="62"/>
    </row>
    <row r="593" spans="5:31" x14ac:dyDescent="0.25">
      <c r="E593" s="61"/>
      <c r="F593" s="61"/>
      <c r="G593" s="61"/>
      <c r="H593" s="62"/>
      <c r="I593" s="62"/>
      <c r="J593" s="62"/>
      <c r="K593" s="62"/>
      <c r="L593" s="62"/>
      <c r="M593" s="62"/>
      <c r="N593" s="62"/>
      <c r="O593" s="62"/>
      <c r="P593" s="62"/>
      <c r="Q593" s="62"/>
      <c r="R593" s="62"/>
      <c r="S593" s="62"/>
      <c r="T593" s="62"/>
      <c r="U593" s="62"/>
      <c r="V593" s="62"/>
      <c r="W593" s="62"/>
      <c r="X593" s="62"/>
      <c r="Y593" s="62"/>
      <c r="Z593" s="62"/>
      <c r="AA593" s="62"/>
      <c r="AB593" s="62"/>
      <c r="AC593" s="62"/>
      <c r="AD593" s="62"/>
      <c r="AE593" s="62"/>
    </row>
    <row r="594" spans="5:31" x14ac:dyDescent="0.25">
      <c r="E594" s="61"/>
      <c r="F594" s="61"/>
      <c r="G594" s="61"/>
      <c r="H594" s="62"/>
      <c r="I594" s="62"/>
      <c r="J594" s="62"/>
      <c r="K594" s="62"/>
      <c r="L594" s="62"/>
      <c r="M594" s="62"/>
      <c r="N594" s="62"/>
      <c r="O594" s="62"/>
      <c r="P594" s="62"/>
      <c r="Q594" s="62"/>
      <c r="R594" s="62"/>
      <c r="S594" s="62"/>
      <c r="T594" s="62"/>
      <c r="U594" s="62"/>
      <c r="V594" s="62"/>
      <c r="W594" s="62"/>
      <c r="X594" s="62"/>
      <c r="Y594" s="62"/>
      <c r="Z594" s="62"/>
      <c r="AA594" s="62"/>
      <c r="AB594" s="62"/>
      <c r="AC594" s="62"/>
      <c r="AD594" s="62"/>
      <c r="AE594" s="62"/>
    </row>
    <row r="595" spans="5:31" x14ac:dyDescent="0.25">
      <c r="E595" s="61"/>
      <c r="F595" s="61"/>
      <c r="G595" s="61"/>
      <c r="H595" s="62"/>
      <c r="I595" s="62"/>
      <c r="J595" s="62"/>
      <c r="K595" s="62"/>
      <c r="L595" s="62"/>
      <c r="M595" s="62"/>
      <c r="N595" s="62"/>
      <c r="O595" s="62"/>
      <c r="P595" s="62"/>
      <c r="Q595" s="62"/>
      <c r="R595" s="62"/>
      <c r="S595" s="62"/>
      <c r="T595" s="62"/>
      <c r="U595" s="62"/>
      <c r="V595" s="62"/>
      <c r="W595" s="62"/>
      <c r="X595" s="62"/>
      <c r="Y595" s="62"/>
      <c r="Z595" s="62"/>
      <c r="AA595" s="62"/>
      <c r="AB595" s="62"/>
      <c r="AC595" s="62"/>
      <c r="AD595" s="62"/>
      <c r="AE595" s="62"/>
    </row>
    <row r="596" spans="5:31" x14ac:dyDescent="0.25">
      <c r="E596" s="61"/>
      <c r="F596" s="61"/>
      <c r="G596" s="61"/>
      <c r="H596" s="62"/>
      <c r="I596" s="62"/>
      <c r="J596" s="62"/>
      <c r="K596" s="62"/>
      <c r="L596" s="62"/>
      <c r="M596" s="62"/>
      <c r="N596" s="62"/>
      <c r="O596" s="62"/>
      <c r="P596" s="62"/>
      <c r="Q596" s="62"/>
      <c r="R596" s="62"/>
      <c r="S596" s="62"/>
      <c r="T596" s="62"/>
      <c r="U596" s="62"/>
      <c r="V596" s="62"/>
      <c r="W596" s="62"/>
      <c r="X596" s="62"/>
      <c r="Y596" s="62"/>
      <c r="Z596" s="62"/>
      <c r="AA596" s="62"/>
      <c r="AB596" s="62"/>
      <c r="AC596" s="62"/>
      <c r="AD596" s="62"/>
      <c r="AE596" s="62"/>
    </row>
    <row r="597" spans="5:31" x14ac:dyDescent="0.25">
      <c r="E597" s="61"/>
      <c r="F597" s="61"/>
      <c r="G597" s="61"/>
      <c r="H597" s="62"/>
      <c r="I597" s="62"/>
      <c r="J597" s="62"/>
      <c r="K597" s="62"/>
      <c r="L597" s="62"/>
      <c r="M597" s="62"/>
      <c r="N597" s="62"/>
      <c r="O597" s="62"/>
      <c r="P597" s="62"/>
      <c r="Q597" s="62"/>
      <c r="R597" s="62"/>
      <c r="S597" s="62"/>
      <c r="T597" s="62"/>
      <c r="U597" s="62"/>
      <c r="V597" s="62"/>
      <c r="W597" s="62"/>
      <c r="X597" s="62"/>
      <c r="Y597" s="62"/>
      <c r="Z597" s="62"/>
      <c r="AA597" s="62"/>
      <c r="AB597" s="62"/>
      <c r="AC597" s="62"/>
      <c r="AD597" s="62"/>
      <c r="AE597" s="62"/>
    </row>
    <row r="598" spans="5:31" x14ac:dyDescent="0.25">
      <c r="E598" s="61"/>
      <c r="F598" s="61"/>
      <c r="G598" s="61"/>
      <c r="H598" s="62"/>
      <c r="I598" s="62"/>
      <c r="J598" s="62"/>
      <c r="K598" s="62"/>
      <c r="L598" s="62"/>
      <c r="M598" s="62"/>
      <c r="N598" s="62"/>
      <c r="O598" s="62"/>
      <c r="P598" s="62"/>
      <c r="Q598" s="62"/>
      <c r="R598" s="62"/>
      <c r="S598" s="62"/>
      <c r="T598" s="62"/>
      <c r="U598" s="62"/>
      <c r="V598" s="62"/>
      <c r="W598" s="62"/>
      <c r="X598" s="62"/>
      <c r="Y598" s="62"/>
      <c r="Z598" s="62"/>
      <c r="AA598" s="62"/>
      <c r="AB598" s="62"/>
      <c r="AC598" s="62"/>
      <c r="AD598" s="62"/>
      <c r="AE598" s="62"/>
    </row>
    <row r="599" spans="5:31" x14ac:dyDescent="0.25">
      <c r="E599" s="61"/>
      <c r="F599" s="61"/>
      <c r="G599" s="61"/>
      <c r="H599" s="62"/>
      <c r="I599" s="62"/>
      <c r="J599" s="62"/>
      <c r="K599" s="62"/>
      <c r="L599" s="62"/>
      <c r="M599" s="62"/>
      <c r="N599" s="62"/>
      <c r="O599" s="62"/>
      <c r="P599" s="62"/>
      <c r="Q599" s="62"/>
      <c r="R599" s="62"/>
      <c r="S599" s="62"/>
      <c r="T599" s="62"/>
      <c r="U599" s="62"/>
      <c r="V599" s="62"/>
      <c r="W599" s="62"/>
      <c r="X599" s="62"/>
      <c r="Y599" s="62"/>
      <c r="Z599" s="62"/>
      <c r="AA599" s="62"/>
      <c r="AB599" s="62"/>
      <c r="AC599" s="62"/>
      <c r="AD599" s="62"/>
      <c r="AE599" s="62"/>
    </row>
    <row r="600" spans="5:31" x14ac:dyDescent="0.25">
      <c r="E600" s="61"/>
      <c r="F600" s="61"/>
      <c r="G600" s="61"/>
      <c r="H600" s="62"/>
      <c r="I600" s="62"/>
      <c r="J600" s="62"/>
      <c r="K600" s="62"/>
      <c r="L600" s="62"/>
      <c r="M600" s="62"/>
      <c r="N600" s="62"/>
      <c r="O600" s="62"/>
      <c r="P600" s="62"/>
      <c r="Q600" s="62"/>
      <c r="R600" s="62"/>
      <c r="S600" s="62"/>
      <c r="T600" s="62"/>
      <c r="U600" s="62"/>
      <c r="V600" s="62"/>
      <c r="W600" s="62"/>
      <c r="X600" s="62"/>
      <c r="Y600" s="62"/>
      <c r="Z600" s="62"/>
      <c r="AA600" s="62"/>
      <c r="AB600" s="62"/>
      <c r="AC600" s="62"/>
      <c r="AD600" s="62"/>
      <c r="AE600" s="62"/>
    </row>
    <row r="601" spans="5:31" x14ac:dyDescent="0.25">
      <c r="E601" s="61"/>
      <c r="F601" s="61"/>
      <c r="G601" s="61"/>
      <c r="H601" s="62"/>
      <c r="I601" s="62"/>
      <c r="J601" s="62"/>
      <c r="K601" s="62"/>
      <c r="L601" s="62"/>
      <c r="M601" s="62"/>
      <c r="N601" s="62"/>
      <c r="O601" s="62"/>
      <c r="P601" s="62"/>
      <c r="Q601" s="62"/>
      <c r="R601" s="62"/>
      <c r="S601" s="62"/>
      <c r="T601" s="62"/>
      <c r="U601" s="62"/>
      <c r="V601" s="62"/>
      <c r="W601" s="62"/>
      <c r="X601" s="62"/>
      <c r="Y601" s="62"/>
      <c r="Z601" s="62"/>
      <c r="AA601" s="62"/>
      <c r="AB601" s="62"/>
      <c r="AC601" s="62"/>
      <c r="AD601" s="62"/>
      <c r="AE601" s="62"/>
    </row>
    <row r="602" spans="5:31" x14ac:dyDescent="0.25">
      <c r="E602" s="61"/>
      <c r="F602" s="61"/>
      <c r="G602" s="61"/>
      <c r="H602" s="62"/>
      <c r="I602" s="62"/>
      <c r="J602" s="62"/>
      <c r="K602" s="62"/>
      <c r="L602" s="62"/>
      <c r="M602" s="62"/>
      <c r="N602" s="62"/>
      <c r="O602" s="62"/>
      <c r="P602" s="62"/>
      <c r="Q602" s="62"/>
      <c r="R602" s="62"/>
      <c r="S602" s="62"/>
      <c r="T602" s="62"/>
      <c r="U602" s="62"/>
      <c r="V602" s="62"/>
      <c r="W602" s="62"/>
      <c r="X602" s="62"/>
      <c r="Y602" s="62"/>
      <c r="Z602" s="62"/>
      <c r="AA602" s="62"/>
      <c r="AB602" s="62"/>
      <c r="AC602" s="62"/>
      <c r="AD602" s="62"/>
      <c r="AE602" s="62"/>
    </row>
    <row r="603" spans="5:31" x14ac:dyDescent="0.25">
      <c r="E603" s="61"/>
      <c r="F603" s="61"/>
      <c r="G603" s="61"/>
      <c r="H603" s="62"/>
      <c r="I603" s="62"/>
      <c r="J603" s="62"/>
      <c r="K603" s="62"/>
      <c r="L603" s="62"/>
      <c r="M603" s="62"/>
      <c r="N603" s="62"/>
      <c r="O603" s="62"/>
      <c r="P603" s="62"/>
      <c r="Q603" s="62"/>
      <c r="R603" s="62"/>
      <c r="S603" s="62"/>
      <c r="T603" s="62"/>
      <c r="U603" s="62"/>
      <c r="V603" s="62"/>
      <c r="W603" s="62"/>
      <c r="X603" s="62"/>
      <c r="Y603" s="62"/>
      <c r="Z603" s="62"/>
      <c r="AA603" s="62"/>
      <c r="AB603" s="62"/>
      <c r="AC603" s="62"/>
      <c r="AD603" s="62"/>
      <c r="AE603" s="62"/>
    </row>
    <row r="604" spans="5:31" x14ac:dyDescent="0.25">
      <c r="E604" s="61"/>
      <c r="F604" s="61"/>
      <c r="G604" s="61"/>
      <c r="H604" s="62"/>
      <c r="I604" s="62"/>
      <c r="J604" s="62"/>
      <c r="K604" s="62"/>
      <c r="L604" s="62"/>
      <c r="M604" s="62"/>
      <c r="N604" s="62"/>
      <c r="O604" s="62"/>
      <c r="P604" s="62"/>
      <c r="Q604" s="62"/>
      <c r="R604" s="62"/>
      <c r="S604" s="62"/>
      <c r="T604" s="62"/>
      <c r="U604" s="62"/>
      <c r="V604" s="62"/>
      <c r="W604" s="62"/>
      <c r="X604" s="62"/>
      <c r="Y604" s="62"/>
      <c r="Z604" s="62"/>
      <c r="AA604" s="62"/>
      <c r="AB604" s="62"/>
      <c r="AC604" s="62"/>
      <c r="AD604" s="62"/>
      <c r="AE604" s="62"/>
    </row>
    <row r="605" spans="5:31" x14ac:dyDescent="0.25">
      <c r="E605" s="61"/>
      <c r="F605" s="61"/>
      <c r="G605" s="61"/>
      <c r="H605" s="62"/>
      <c r="I605" s="62"/>
      <c r="J605" s="62"/>
      <c r="K605" s="62"/>
      <c r="L605" s="62"/>
      <c r="M605" s="62"/>
      <c r="N605" s="62"/>
      <c r="O605" s="62"/>
      <c r="P605" s="62"/>
      <c r="Q605" s="62"/>
      <c r="R605" s="62"/>
      <c r="S605" s="62"/>
      <c r="T605" s="62"/>
      <c r="U605" s="62"/>
      <c r="V605" s="62"/>
      <c r="W605" s="62"/>
      <c r="X605" s="62"/>
      <c r="Y605" s="62"/>
      <c r="Z605" s="62"/>
      <c r="AA605" s="62"/>
      <c r="AB605" s="62"/>
      <c r="AC605" s="62"/>
      <c r="AD605" s="62"/>
      <c r="AE605" s="62"/>
    </row>
    <row r="606" spans="5:31" x14ac:dyDescent="0.25">
      <c r="E606" s="61"/>
      <c r="F606" s="61"/>
      <c r="G606" s="61"/>
      <c r="H606" s="62"/>
      <c r="I606" s="62"/>
      <c r="J606" s="62"/>
      <c r="K606" s="62"/>
      <c r="L606" s="62"/>
      <c r="M606" s="62"/>
      <c r="N606" s="62"/>
      <c r="O606" s="62"/>
      <c r="P606" s="62"/>
      <c r="Q606" s="62"/>
      <c r="R606" s="62"/>
      <c r="S606" s="62"/>
      <c r="T606" s="62"/>
      <c r="U606" s="62"/>
      <c r="V606" s="62"/>
      <c r="W606" s="62"/>
      <c r="X606" s="62"/>
      <c r="Y606" s="62"/>
      <c r="Z606" s="62"/>
      <c r="AA606" s="62"/>
      <c r="AB606" s="62"/>
      <c r="AC606" s="62"/>
      <c r="AD606" s="62"/>
      <c r="AE606" s="62"/>
    </row>
    <row r="607" spans="5:31" x14ac:dyDescent="0.25">
      <c r="E607" s="61"/>
      <c r="F607" s="61"/>
      <c r="G607" s="61"/>
      <c r="H607" s="62"/>
      <c r="I607" s="62"/>
      <c r="J607" s="62"/>
      <c r="K607" s="62"/>
      <c r="L607" s="62"/>
      <c r="M607" s="62"/>
      <c r="N607" s="62"/>
      <c r="O607" s="62"/>
      <c r="P607" s="62"/>
      <c r="Q607" s="62"/>
      <c r="R607" s="62"/>
      <c r="S607" s="62"/>
      <c r="T607" s="62"/>
      <c r="U607" s="62"/>
      <c r="V607" s="62"/>
      <c r="W607" s="62"/>
      <c r="X607" s="62"/>
      <c r="Y607" s="62"/>
      <c r="Z607" s="62"/>
      <c r="AA607" s="62"/>
      <c r="AB607" s="62"/>
      <c r="AC607" s="62"/>
      <c r="AD607" s="62"/>
      <c r="AE607" s="62"/>
    </row>
    <row r="608" spans="5:31" x14ac:dyDescent="0.25">
      <c r="E608" s="61"/>
      <c r="F608" s="61"/>
      <c r="G608" s="61"/>
      <c r="H608" s="62"/>
      <c r="I608" s="62"/>
      <c r="J608" s="62"/>
      <c r="K608" s="62"/>
      <c r="L608" s="62"/>
      <c r="M608" s="62"/>
      <c r="N608" s="62"/>
      <c r="O608" s="62"/>
      <c r="P608" s="62"/>
      <c r="Q608" s="62"/>
      <c r="R608" s="62"/>
      <c r="S608" s="62"/>
      <c r="T608" s="62"/>
      <c r="U608" s="62"/>
      <c r="V608" s="62"/>
      <c r="W608" s="62"/>
      <c r="X608" s="62"/>
      <c r="Y608" s="62"/>
      <c r="Z608" s="62"/>
      <c r="AA608" s="62"/>
      <c r="AB608" s="62"/>
      <c r="AC608" s="62"/>
      <c r="AD608" s="62"/>
      <c r="AE608" s="62"/>
    </row>
    <row r="609" spans="5:31" x14ac:dyDescent="0.25">
      <c r="E609" s="61"/>
      <c r="F609" s="61"/>
      <c r="G609" s="61"/>
      <c r="H609" s="62"/>
      <c r="I609" s="62"/>
      <c r="J609" s="62"/>
      <c r="K609" s="62"/>
      <c r="L609" s="62"/>
      <c r="M609" s="62"/>
      <c r="N609" s="62"/>
      <c r="O609" s="62"/>
      <c r="P609" s="62"/>
      <c r="Q609" s="62"/>
      <c r="R609" s="62"/>
      <c r="S609" s="62"/>
      <c r="T609" s="62"/>
      <c r="U609" s="62"/>
      <c r="V609" s="62"/>
      <c r="W609" s="62"/>
      <c r="X609" s="62"/>
      <c r="Y609" s="62"/>
      <c r="Z609" s="62"/>
      <c r="AA609" s="62"/>
      <c r="AB609" s="62"/>
      <c r="AC609" s="62"/>
      <c r="AD609" s="62"/>
      <c r="AE609" s="62"/>
    </row>
    <row r="610" spans="5:31" x14ac:dyDescent="0.25">
      <c r="E610" s="61"/>
      <c r="F610" s="61"/>
      <c r="G610" s="61"/>
      <c r="H610" s="62"/>
      <c r="I610" s="62"/>
      <c r="J610" s="62"/>
      <c r="K610" s="62"/>
      <c r="L610" s="62"/>
      <c r="M610" s="62"/>
      <c r="N610" s="62"/>
      <c r="O610" s="62"/>
      <c r="P610" s="62"/>
      <c r="Q610" s="62"/>
      <c r="R610" s="62"/>
      <c r="S610" s="62"/>
      <c r="T610" s="62"/>
      <c r="U610" s="62"/>
      <c r="V610" s="62"/>
      <c r="W610" s="62"/>
      <c r="X610" s="62"/>
      <c r="Y610" s="62"/>
      <c r="Z610" s="62"/>
      <c r="AA610" s="62"/>
      <c r="AB610" s="62"/>
      <c r="AC610" s="62"/>
      <c r="AD610" s="62"/>
      <c r="AE610" s="62"/>
    </row>
    <row r="611" spans="5:31" x14ac:dyDescent="0.25">
      <c r="E611" s="61"/>
      <c r="F611" s="61"/>
      <c r="G611" s="61"/>
      <c r="H611" s="62"/>
      <c r="I611" s="62"/>
      <c r="J611" s="62"/>
      <c r="K611" s="62"/>
      <c r="L611" s="62"/>
      <c r="M611" s="62"/>
      <c r="N611" s="62"/>
      <c r="O611" s="62"/>
      <c r="P611" s="62"/>
      <c r="Q611" s="62"/>
      <c r="R611" s="62"/>
      <c r="S611" s="62"/>
      <c r="T611" s="62"/>
      <c r="U611" s="62"/>
      <c r="V611" s="62"/>
      <c r="W611" s="62"/>
      <c r="X611" s="62"/>
      <c r="Y611" s="62"/>
      <c r="Z611" s="62"/>
      <c r="AA611" s="62"/>
      <c r="AB611" s="62"/>
      <c r="AC611" s="62"/>
      <c r="AD611" s="62"/>
      <c r="AE611" s="62"/>
    </row>
    <row r="612" spans="5:31" x14ac:dyDescent="0.25">
      <c r="E612" s="61"/>
      <c r="F612" s="61"/>
      <c r="G612" s="61"/>
      <c r="H612" s="62"/>
      <c r="I612" s="62"/>
      <c r="J612" s="62"/>
      <c r="K612" s="62"/>
      <c r="L612" s="62"/>
      <c r="M612" s="62"/>
      <c r="N612" s="62"/>
      <c r="O612" s="62"/>
      <c r="P612" s="62"/>
      <c r="Q612" s="62"/>
      <c r="R612" s="62"/>
      <c r="S612" s="62"/>
      <c r="T612" s="62"/>
      <c r="U612" s="62"/>
      <c r="V612" s="62"/>
      <c r="W612" s="62"/>
      <c r="X612" s="62"/>
      <c r="Y612" s="62"/>
      <c r="Z612" s="62"/>
      <c r="AA612" s="62"/>
      <c r="AB612" s="62"/>
      <c r="AC612" s="62"/>
      <c r="AD612" s="62"/>
      <c r="AE612" s="62"/>
    </row>
    <row r="613" spans="5:31" x14ac:dyDescent="0.25">
      <c r="E613" s="61"/>
      <c r="F613" s="61"/>
      <c r="G613" s="61"/>
      <c r="H613" s="62"/>
      <c r="I613" s="62"/>
      <c r="J613" s="62"/>
      <c r="K613" s="62"/>
      <c r="L613" s="62"/>
      <c r="M613" s="62"/>
      <c r="N613" s="62"/>
      <c r="O613" s="62"/>
      <c r="P613" s="62"/>
      <c r="Q613" s="62"/>
      <c r="R613" s="62"/>
      <c r="S613" s="62"/>
      <c r="T613" s="62"/>
      <c r="U613" s="62"/>
      <c r="V613" s="62"/>
      <c r="W613" s="62"/>
      <c r="X613" s="62"/>
      <c r="Y613" s="62"/>
      <c r="Z613" s="62"/>
      <c r="AA613" s="62"/>
      <c r="AB613" s="62"/>
      <c r="AC613" s="62"/>
      <c r="AD613" s="62"/>
      <c r="AE613" s="62"/>
    </row>
    <row r="614" spans="5:31" x14ac:dyDescent="0.25">
      <c r="E614" s="61"/>
      <c r="F614" s="61"/>
      <c r="G614" s="61"/>
      <c r="H614" s="62"/>
      <c r="I614" s="62"/>
      <c r="J614" s="62"/>
      <c r="K614" s="62"/>
      <c r="L614" s="62"/>
      <c r="M614" s="62"/>
      <c r="N614" s="62"/>
      <c r="O614" s="62"/>
      <c r="P614" s="62"/>
      <c r="Q614" s="62"/>
      <c r="R614" s="62"/>
      <c r="S614" s="62"/>
      <c r="T614" s="62"/>
      <c r="U614" s="62"/>
      <c r="V614" s="62"/>
      <c r="W614" s="62"/>
      <c r="X614" s="62"/>
      <c r="Y614" s="62"/>
      <c r="Z614" s="62"/>
      <c r="AA614" s="62"/>
      <c r="AB614" s="62"/>
      <c r="AC614" s="62"/>
      <c r="AD614" s="62"/>
      <c r="AE614" s="62"/>
    </row>
    <row r="615" spans="5:31" x14ac:dyDescent="0.25">
      <c r="E615" s="61"/>
      <c r="F615" s="61"/>
      <c r="G615" s="61"/>
      <c r="H615" s="62"/>
      <c r="I615" s="62"/>
      <c r="J615" s="62"/>
      <c r="K615" s="62"/>
      <c r="L615" s="62"/>
      <c r="M615" s="62"/>
      <c r="N615" s="62"/>
      <c r="O615" s="62"/>
      <c r="P615" s="62"/>
      <c r="Q615" s="62"/>
      <c r="R615" s="62"/>
      <c r="S615" s="62"/>
      <c r="T615" s="62"/>
      <c r="U615" s="62"/>
      <c r="V615" s="62"/>
      <c r="W615" s="62"/>
      <c r="X615" s="62"/>
      <c r="Y615" s="62"/>
      <c r="Z615" s="62"/>
      <c r="AA615" s="62"/>
      <c r="AB615" s="62"/>
      <c r="AC615" s="62"/>
      <c r="AD615" s="62"/>
      <c r="AE615" s="62"/>
    </row>
    <row r="616" spans="5:31" x14ac:dyDescent="0.25">
      <c r="E616" s="61"/>
      <c r="F616" s="61"/>
      <c r="G616" s="61"/>
      <c r="H616" s="62"/>
      <c r="I616" s="62"/>
      <c r="J616" s="62"/>
      <c r="K616" s="62"/>
      <c r="L616" s="62"/>
      <c r="M616" s="62"/>
      <c r="N616" s="62"/>
      <c r="O616" s="62"/>
      <c r="P616" s="62"/>
      <c r="Q616" s="62"/>
      <c r="R616" s="62"/>
      <c r="S616" s="62"/>
      <c r="T616" s="62"/>
      <c r="U616" s="62"/>
      <c r="V616" s="62"/>
      <c r="W616" s="62"/>
      <c r="X616" s="62"/>
      <c r="Y616" s="62"/>
      <c r="Z616" s="62"/>
      <c r="AA616" s="62"/>
      <c r="AB616" s="62"/>
      <c r="AC616" s="62"/>
      <c r="AD616" s="62"/>
      <c r="AE616" s="62"/>
    </row>
    <row r="617" spans="5:31" x14ac:dyDescent="0.25">
      <c r="E617" s="61"/>
      <c r="F617" s="61"/>
      <c r="G617" s="61"/>
      <c r="H617" s="62"/>
      <c r="I617" s="62"/>
      <c r="J617" s="62"/>
      <c r="K617" s="62"/>
      <c r="L617" s="62"/>
      <c r="M617" s="62"/>
      <c r="N617" s="62"/>
      <c r="O617" s="62"/>
      <c r="P617" s="62"/>
      <c r="Q617" s="62"/>
      <c r="R617" s="62"/>
      <c r="S617" s="62"/>
      <c r="T617" s="62"/>
      <c r="U617" s="62"/>
      <c r="V617" s="62"/>
      <c r="W617" s="62"/>
      <c r="X617" s="62"/>
      <c r="Y617" s="62"/>
      <c r="Z617" s="62"/>
      <c r="AA617" s="62"/>
      <c r="AB617" s="62"/>
      <c r="AC617" s="62"/>
      <c r="AD617" s="62"/>
      <c r="AE617" s="62"/>
    </row>
    <row r="618" spans="5:31" x14ac:dyDescent="0.25">
      <c r="E618" s="61"/>
      <c r="F618" s="61"/>
      <c r="G618" s="61"/>
      <c r="H618" s="62"/>
      <c r="I618" s="62"/>
      <c r="J618" s="62"/>
      <c r="K618" s="62"/>
      <c r="L618" s="62"/>
      <c r="M618" s="62"/>
      <c r="N618" s="62"/>
      <c r="O618" s="62"/>
      <c r="P618" s="62"/>
      <c r="Q618" s="62"/>
      <c r="R618" s="62"/>
      <c r="S618" s="62"/>
      <c r="T618" s="62"/>
      <c r="U618" s="62"/>
      <c r="V618" s="62"/>
      <c r="W618" s="62"/>
      <c r="X618" s="62"/>
      <c r="Y618" s="62"/>
      <c r="Z618" s="62"/>
      <c r="AA618" s="62"/>
      <c r="AB618" s="62"/>
      <c r="AC618" s="62"/>
      <c r="AD618" s="62"/>
      <c r="AE618" s="62"/>
    </row>
    <row r="619" spans="5:31" x14ac:dyDescent="0.25">
      <c r="E619" s="61"/>
      <c r="F619" s="61"/>
      <c r="G619" s="61"/>
      <c r="H619" s="62"/>
      <c r="I619" s="62"/>
      <c r="J619" s="62"/>
      <c r="K619" s="62"/>
      <c r="L619" s="62"/>
      <c r="M619" s="62"/>
      <c r="N619" s="62"/>
      <c r="O619" s="62"/>
      <c r="P619" s="62"/>
      <c r="Q619" s="62"/>
      <c r="R619" s="62"/>
      <c r="S619" s="62"/>
      <c r="T619" s="62"/>
      <c r="U619" s="62"/>
      <c r="V619" s="62"/>
      <c r="W619" s="62"/>
      <c r="X619" s="62"/>
      <c r="Y619" s="62"/>
      <c r="Z619" s="62"/>
      <c r="AA619" s="62"/>
      <c r="AB619" s="62"/>
      <c r="AC619" s="62"/>
      <c r="AD619" s="62"/>
      <c r="AE619" s="62"/>
    </row>
    <row r="620" spans="5:31" x14ac:dyDescent="0.25">
      <c r="E620" s="61"/>
      <c r="F620" s="61"/>
      <c r="G620" s="61"/>
      <c r="H620" s="62"/>
      <c r="I620" s="62"/>
      <c r="J620" s="62"/>
      <c r="K620" s="62"/>
      <c r="L620" s="62"/>
      <c r="M620" s="62"/>
      <c r="N620" s="62"/>
      <c r="O620" s="62"/>
      <c r="P620" s="62"/>
      <c r="Q620" s="62"/>
      <c r="R620" s="62"/>
      <c r="S620" s="62"/>
      <c r="T620" s="62"/>
      <c r="U620" s="62"/>
      <c r="V620" s="62"/>
      <c r="W620" s="62"/>
      <c r="X620" s="62"/>
      <c r="Y620" s="62"/>
      <c r="Z620" s="62"/>
      <c r="AA620" s="62"/>
      <c r="AB620" s="62"/>
      <c r="AC620" s="62"/>
      <c r="AD620" s="62"/>
      <c r="AE620" s="62"/>
    </row>
    <row r="621" spans="5:31" x14ac:dyDescent="0.25">
      <c r="E621" s="61"/>
      <c r="F621" s="61"/>
      <c r="G621" s="61"/>
      <c r="H621" s="62"/>
      <c r="I621" s="62"/>
      <c r="J621" s="62"/>
      <c r="K621" s="62"/>
      <c r="L621" s="62"/>
      <c r="M621" s="62"/>
      <c r="N621" s="62"/>
      <c r="O621" s="62"/>
      <c r="P621" s="62"/>
      <c r="Q621" s="62"/>
      <c r="R621" s="62"/>
      <c r="S621" s="62"/>
      <c r="T621" s="62"/>
      <c r="U621" s="62"/>
      <c r="V621" s="62"/>
      <c r="W621" s="62"/>
      <c r="X621" s="62"/>
      <c r="Y621" s="62"/>
      <c r="Z621" s="62"/>
      <c r="AA621" s="62"/>
      <c r="AB621" s="62"/>
      <c r="AC621" s="62"/>
      <c r="AD621" s="62"/>
      <c r="AE621" s="62"/>
    </row>
    <row r="622" spans="5:31" x14ac:dyDescent="0.25">
      <c r="E622" s="61"/>
      <c r="F622" s="61"/>
      <c r="G622" s="61"/>
      <c r="H622" s="62"/>
      <c r="I622" s="62"/>
      <c r="J622" s="62"/>
      <c r="K622" s="62"/>
      <c r="L622" s="62"/>
      <c r="M622" s="62"/>
      <c r="N622" s="62"/>
      <c r="O622" s="62"/>
      <c r="P622" s="62"/>
      <c r="Q622" s="62"/>
      <c r="R622" s="62"/>
      <c r="S622" s="62"/>
      <c r="T622" s="62"/>
      <c r="U622" s="62"/>
      <c r="V622" s="62"/>
      <c r="W622" s="62"/>
      <c r="X622" s="62"/>
      <c r="Y622" s="62"/>
      <c r="Z622" s="62"/>
      <c r="AA622" s="62"/>
      <c r="AB622" s="62"/>
      <c r="AC622" s="62"/>
      <c r="AD622" s="62"/>
      <c r="AE622" s="62"/>
    </row>
    <row r="623" spans="5:31" x14ac:dyDescent="0.25">
      <c r="E623" s="61"/>
      <c r="F623" s="61"/>
      <c r="G623" s="61"/>
      <c r="H623" s="62"/>
      <c r="I623" s="62"/>
      <c r="J623" s="62"/>
      <c r="K623" s="62"/>
      <c r="L623" s="62"/>
      <c r="M623" s="62"/>
      <c r="N623" s="62"/>
      <c r="O623" s="62"/>
      <c r="P623" s="62"/>
      <c r="Q623" s="62"/>
      <c r="R623" s="62"/>
      <c r="S623" s="62"/>
      <c r="T623" s="62"/>
      <c r="U623" s="62"/>
      <c r="V623" s="62"/>
      <c r="W623" s="62"/>
      <c r="X623" s="62"/>
      <c r="Y623" s="62"/>
      <c r="Z623" s="62"/>
      <c r="AA623" s="62"/>
      <c r="AB623" s="62"/>
      <c r="AC623" s="62"/>
      <c r="AD623" s="62"/>
      <c r="AE623" s="62"/>
    </row>
    <row r="624" spans="5:31" x14ac:dyDescent="0.25">
      <c r="E624" s="61"/>
      <c r="F624" s="61"/>
      <c r="G624" s="61"/>
      <c r="H624" s="62"/>
      <c r="I624" s="62"/>
      <c r="J624" s="62"/>
      <c r="K624" s="62"/>
      <c r="L624" s="62"/>
      <c r="M624" s="62"/>
      <c r="N624" s="62"/>
      <c r="O624" s="62"/>
      <c r="P624" s="62"/>
      <c r="Q624" s="62"/>
      <c r="R624" s="62"/>
      <c r="S624" s="62"/>
      <c r="T624" s="62"/>
      <c r="U624" s="62"/>
      <c r="V624" s="62"/>
      <c r="W624" s="62"/>
      <c r="X624" s="62"/>
      <c r="Y624" s="62"/>
      <c r="Z624" s="62"/>
      <c r="AA624" s="62"/>
      <c r="AB624" s="62"/>
      <c r="AC624" s="62"/>
      <c r="AD624" s="62"/>
      <c r="AE624" s="62"/>
    </row>
    <row r="625" spans="5:31" x14ac:dyDescent="0.25">
      <c r="E625" s="61"/>
      <c r="F625" s="61"/>
      <c r="G625" s="61"/>
      <c r="H625" s="62"/>
      <c r="I625" s="62"/>
      <c r="J625" s="62"/>
      <c r="K625" s="62"/>
      <c r="L625" s="62"/>
      <c r="M625" s="62"/>
      <c r="N625" s="62"/>
      <c r="O625" s="62"/>
      <c r="P625" s="62"/>
      <c r="Q625" s="62"/>
      <c r="R625" s="62"/>
      <c r="S625" s="62"/>
      <c r="T625" s="62"/>
      <c r="U625" s="62"/>
      <c r="V625" s="62"/>
      <c r="W625" s="62"/>
      <c r="X625" s="62"/>
      <c r="Y625" s="62"/>
      <c r="Z625" s="62"/>
      <c r="AA625" s="62"/>
      <c r="AB625" s="62"/>
      <c r="AC625" s="62"/>
      <c r="AD625" s="62"/>
      <c r="AE625" s="62"/>
    </row>
    <row r="626" spans="5:31" x14ac:dyDescent="0.25">
      <c r="E626" s="61"/>
      <c r="F626" s="61"/>
      <c r="G626" s="61"/>
      <c r="H626" s="62"/>
      <c r="I626" s="62"/>
      <c r="J626" s="62"/>
      <c r="K626" s="62"/>
      <c r="L626" s="62"/>
      <c r="M626" s="62"/>
      <c r="N626" s="62"/>
      <c r="O626" s="62"/>
      <c r="P626" s="62"/>
      <c r="Q626" s="62"/>
      <c r="R626" s="62"/>
      <c r="S626" s="62"/>
      <c r="T626" s="62"/>
      <c r="U626" s="62"/>
      <c r="V626" s="62"/>
      <c r="W626" s="62"/>
      <c r="X626" s="62"/>
      <c r="Y626" s="62"/>
      <c r="Z626" s="62"/>
      <c r="AA626" s="62"/>
      <c r="AB626" s="62"/>
      <c r="AC626" s="62"/>
      <c r="AD626" s="62"/>
      <c r="AE626" s="62"/>
    </row>
    <row r="627" spans="5:31" x14ac:dyDescent="0.25">
      <c r="E627" s="61"/>
      <c r="F627" s="61"/>
      <c r="G627" s="61"/>
      <c r="H627" s="62"/>
      <c r="I627" s="62"/>
      <c r="J627" s="62"/>
      <c r="K627" s="62"/>
      <c r="L627" s="62"/>
      <c r="M627" s="62"/>
      <c r="N627" s="62"/>
      <c r="O627" s="62"/>
      <c r="P627" s="62"/>
      <c r="Q627" s="62"/>
      <c r="R627" s="62"/>
      <c r="S627" s="62"/>
      <c r="T627" s="62"/>
      <c r="U627" s="62"/>
      <c r="V627" s="62"/>
      <c r="W627" s="62"/>
      <c r="X627" s="62"/>
      <c r="Y627" s="62"/>
      <c r="Z627" s="62"/>
      <c r="AA627" s="62"/>
      <c r="AB627" s="62"/>
      <c r="AC627" s="62"/>
      <c r="AD627" s="62"/>
      <c r="AE627" s="62"/>
    </row>
    <row r="628" spans="5:31" x14ac:dyDescent="0.25">
      <c r="E628" s="61"/>
      <c r="F628" s="61"/>
      <c r="G628" s="61"/>
      <c r="H628" s="62"/>
      <c r="I628" s="62"/>
      <c r="J628" s="62"/>
      <c r="K628" s="62"/>
      <c r="L628" s="62"/>
      <c r="M628" s="62"/>
      <c r="N628" s="62"/>
      <c r="O628" s="62"/>
      <c r="P628" s="62"/>
      <c r="Q628" s="62"/>
      <c r="R628" s="62"/>
      <c r="S628" s="62"/>
      <c r="T628" s="62"/>
      <c r="U628" s="62"/>
      <c r="V628" s="62"/>
      <c r="W628" s="62"/>
      <c r="X628" s="62"/>
      <c r="Y628" s="62"/>
      <c r="Z628" s="62"/>
      <c r="AA628" s="62"/>
      <c r="AB628" s="62"/>
      <c r="AC628" s="62"/>
      <c r="AD628" s="62"/>
      <c r="AE628" s="62"/>
    </row>
    <row r="629" spans="5:31" x14ac:dyDescent="0.25">
      <c r="E629" s="61"/>
      <c r="F629" s="61"/>
      <c r="G629" s="61"/>
      <c r="H629" s="62"/>
      <c r="I629" s="62"/>
      <c r="J629" s="62"/>
      <c r="K629" s="62"/>
      <c r="L629" s="62"/>
      <c r="M629" s="62"/>
      <c r="N629" s="62"/>
      <c r="O629" s="62"/>
      <c r="P629" s="62"/>
      <c r="Q629" s="62"/>
      <c r="R629" s="62"/>
      <c r="S629" s="62"/>
      <c r="T629" s="62"/>
      <c r="U629" s="62"/>
      <c r="V629" s="62"/>
      <c r="W629" s="62"/>
      <c r="X629" s="62"/>
      <c r="Y629" s="62"/>
      <c r="Z629" s="62"/>
      <c r="AA629" s="62"/>
      <c r="AB629" s="62"/>
      <c r="AC629" s="62"/>
      <c r="AD629" s="62"/>
      <c r="AE629" s="62"/>
    </row>
    <row r="630" spans="5:31" x14ac:dyDescent="0.25">
      <c r="E630" s="61"/>
      <c r="F630" s="61"/>
      <c r="G630" s="61"/>
      <c r="H630" s="62"/>
      <c r="I630" s="62"/>
      <c r="J630" s="62"/>
      <c r="K630" s="62"/>
      <c r="L630" s="62"/>
      <c r="M630" s="62"/>
      <c r="N630" s="62"/>
      <c r="O630" s="62"/>
      <c r="P630" s="62"/>
      <c r="Q630" s="62"/>
      <c r="R630" s="62"/>
      <c r="S630" s="62"/>
      <c r="T630" s="62"/>
      <c r="U630" s="62"/>
      <c r="V630" s="62"/>
      <c r="W630" s="62"/>
      <c r="X630" s="62"/>
      <c r="Y630" s="62"/>
      <c r="Z630" s="62"/>
      <c r="AA630" s="62"/>
      <c r="AB630" s="62"/>
      <c r="AC630" s="62"/>
      <c r="AD630" s="62"/>
      <c r="AE630" s="62"/>
    </row>
    <row r="631" spans="5:31" x14ac:dyDescent="0.25">
      <c r="E631" s="61"/>
      <c r="F631" s="61"/>
      <c r="G631" s="61"/>
      <c r="H631" s="62"/>
      <c r="I631" s="62"/>
      <c r="J631" s="62"/>
      <c r="K631" s="62"/>
      <c r="L631" s="62"/>
      <c r="M631" s="62"/>
      <c r="N631" s="62"/>
      <c r="O631" s="62"/>
      <c r="P631" s="62"/>
      <c r="Q631" s="62"/>
      <c r="R631" s="62"/>
      <c r="S631" s="62"/>
      <c r="T631" s="62"/>
      <c r="U631" s="62"/>
      <c r="V631" s="62"/>
      <c r="W631" s="62"/>
      <c r="X631" s="62"/>
      <c r="Y631" s="62"/>
      <c r="Z631" s="62"/>
      <c r="AA631" s="62"/>
      <c r="AB631" s="62"/>
      <c r="AC631" s="62"/>
      <c r="AD631" s="62"/>
      <c r="AE631" s="62"/>
    </row>
    <row r="632" spans="5:31" x14ac:dyDescent="0.25">
      <c r="E632" s="61"/>
      <c r="F632" s="61"/>
      <c r="G632" s="61"/>
      <c r="H632" s="62"/>
      <c r="I632" s="62"/>
      <c r="J632" s="62"/>
      <c r="K632" s="62"/>
      <c r="L632" s="62"/>
      <c r="M632" s="62"/>
      <c r="N632" s="62"/>
      <c r="O632" s="62"/>
      <c r="P632" s="62"/>
      <c r="Q632" s="62"/>
      <c r="R632" s="62"/>
      <c r="S632" s="62"/>
      <c r="T632" s="62"/>
      <c r="U632" s="62"/>
      <c r="V632" s="62"/>
      <c r="W632" s="62"/>
      <c r="X632" s="62"/>
      <c r="Y632" s="62"/>
      <c r="Z632" s="62"/>
      <c r="AA632" s="62"/>
      <c r="AB632" s="62"/>
      <c r="AC632" s="62"/>
      <c r="AD632" s="62"/>
      <c r="AE632" s="62"/>
    </row>
    <row r="633" spans="5:31" x14ac:dyDescent="0.25">
      <c r="E633" s="61"/>
      <c r="F633" s="61"/>
      <c r="G633" s="61"/>
      <c r="H633" s="62"/>
      <c r="I633" s="62"/>
      <c r="J633" s="62"/>
      <c r="K633" s="62"/>
      <c r="L633" s="62"/>
      <c r="M633" s="62"/>
      <c r="N633" s="62"/>
      <c r="O633" s="62"/>
      <c r="P633" s="62"/>
      <c r="Q633" s="62"/>
      <c r="R633" s="62"/>
      <c r="S633" s="62"/>
      <c r="T633" s="62"/>
      <c r="U633" s="62"/>
      <c r="V633" s="62"/>
      <c r="W633" s="62"/>
      <c r="X633" s="62"/>
      <c r="Y633" s="62"/>
      <c r="Z633" s="62"/>
      <c r="AA633" s="62"/>
      <c r="AB633" s="62"/>
      <c r="AC633" s="62"/>
      <c r="AD633" s="62"/>
      <c r="AE633" s="62"/>
    </row>
    <row r="634" spans="5:31" x14ac:dyDescent="0.25">
      <c r="E634" s="61"/>
      <c r="F634" s="61"/>
      <c r="G634" s="61"/>
      <c r="H634" s="62"/>
      <c r="I634" s="62"/>
      <c r="J634" s="62"/>
      <c r="K634" s="62"/>
      <c r="L634" s="62"/>
      <c r="M634" s="62"/>
      <c r="N634" s="62"/>
      <c r="O634" s="62"/>
      <c r="P634" s="62"/>
      <c r="Q634" s="62"/>
      <c r="R634" s="62"/>
      <c r="S634" s="62"/>
      <c r="T634" s="62"/>
      <c r="U634" s="62"/>
      <c r="V634" s="62"/>
      <c r="W634" s="62"/>
      <c r="X634" s="62"/>
      <c r="Y634" s="62"/>
      <c r="Z634" s="62"/>
      <c r="AA634" s="62"/>
      <c r="AB634" s="62"/>
      <c r="AC634" s="62"/>
      <c r="AD634" s="62"/>
      <c r="AE634" s="62"/>
    </row>
    <row r="635" spans="5:31" x14ac:dyDescent="0.25">
      <c r="E635" s="61"/>
      <c r="F635" s="61"/>
      <c r="G635" s="61"/>
      <c r="H635" s="62"/>
      <c r="I635" s="62"/>
      <c r="J635" s="62"/>
      <c r="K635" s="62"/>
      <c r="L635" s="62"/>
      <c r="M635" s="62"/>
      <c r="N635" s="62"/>
      <c r="O635" s="62"/>
      <c r="P635" s="62"/>
      <c r="Q635" s="62"/>
      <c r="R635" s="62"/>
      <c r="S635" s="62"/>
      <c r="T635" s="62"/>
      <c r="U635" s="62"/>
      <c r="V635" s="62"/>
      <c r="W635" s="62"/>
      <c r="X635" s="62"/>
      <c r="Y635" s="62"/>
      <c r="Z635" s="62"/>
      <c r="AA635" s="62"/>
      <c r="AB635" s="62"/>
      <c r="AC635" s="62"/>
      <c r="AD635" s="62"/>
      <c r="AE635" s="62"/>
    </row>
    <row r="636" spans="5:31" x14ac:dyDescent="0.25">
      <c r="E636" s="61"/>
      <c r="F636" s="61"/>
      <c r="G636" s="61"/>
      <c r="H636" s="62"/>
      <c r="I636" s="62"/>
      <c r="J636" s="62"/>
      <c r="K636" s="62"/>
      <c r="L636" s="62"/>
      <c r="M636" s="62"/>
      <c r="N636" s="62"/>
      <c r="O636" s="62"/>
      <c r="P636" s="62"/>
      <c r="Q636" s="62"/>
      <c r="R636" s="62"/>
      <c r="S636" s="62"/>
      <c r="T636" s="62"/>
      <c r="U636" s="62"/>
      <c r="V636" s="62"/>
      <c r="W636" s="62"/>
      <c r="X636" s="62"/>
      <c r="Y636" s="62"/>
      <c r="Z636" s="62"/>
      <c r="AA636" s="62"/>
      <c r="AB636" s="62"/>
      <c r="AC636" s="62"/>
      <c r="AD636" s="62"/>
      <c r="AE636" s="62"/>
    </row>
    <row r="637" spans="5:31" x14ac:dyDescent="0.25">
      <c r="E637" s="61"/>
      <c r="F637" s="61"/>
      <c r="G637" s="61"/>
      <c r="H637" s="62"/>
      <c r="I637" s="62"/>
      <c r="J637" s="62"/>
      <c r="K637" s="62"/>
      <c r="L637" s="62"/>
      <c r="M637" s="62"/>
      <c r="N637" s="62"/>
      <c r="O637" s="62"/>
      <c r="P637" s="62"/>
      <c r="Q637" s="62"/>
      <c r="R637" s="62"/>
      <c r="S637" s="62"/>
      <c r="T637" s="62"/>
      <c r="U637" s="62"/>
      <c r="V637" s="62"/>
      <c r="W637" s="62"/>
      <c r="X637" s="62"/>
      <c r="Y637" s="62"/>
      <c r="Z637" s="62"/>
      <c r="AA637" s="62"/>
      <c r="AB637" s="62"/>
      <c r="AC637" s="62"/>
      <c r="AD637" s="62"/>
      <c r="AE637" s="62"/>
    </row>
    <row r="638" spans="5:31" x14ac:dyDescent="0.25">
      <c r="E638" s="61"/>
      <c r="F638" s="61"/>
      <c r="G638" s="61"/>
      <c r="H638" s="62"/>
      <c r="I638" s="62"/>
      <c r="J638" s="62"/>
      <c r="K638" s="62"/>
      <c r="L638" s="62"/>
      <c r="M638" s="62"/>
      <c r="N638" s="62"/>
      <c r="O638" s="62"/>
      <c r="P638" s="62"/>
      <c r="Q638" s="62"/>
      <c r="R638" s="62"/>
      <c r="S638" s="62"/>
      <c r="T638" s="62"/>
      <c r="U638" s="62"/>
      <c r="V638" s="62"/>
      <c r="W638" s="62"/>
      <c r="X638" s="62"/>
      <c r="Y638" s="62"/>
      <c r="Z638" s="62"/>
      <c r="AA638" s="62"/>
      <c r="AB638" s="62"/>
      <c r="AC638" s="62"/>
      <c r="AD638" s="62"/>
      <c r="AE638" s="62"/>
    </row>
    <row r="639" spans="5:31" x14ac:dyDescent="0.25">
      <c r="E639" s="61"/>
      <c r="F639" s="61"/>
      <c r="G639" s="61"/>
      <c r="H639" s="62"/>
      <c r="I639" s="62"/>
      <c r="J639" s="62"/>
      <c r="K639" s="62"/>
      <c r="L639" s="62"/>
      <c r="M639" s="62"/>
      <c r="N639" s="62"/>
      <c r="O639" s="62"/>
      <c r="P639" s="62"/>
      <c r="Q639" s="62"/>
      <c r="R639" s="62"/>
      <c r="S639" s="62"/>
      <c r="T639" s="62"/>
      <c r="U639" s="62"/>
      <c r="V639" s="62"/>
      <c r="W639" s="62"/>
      <c r="X639" s="62"/>
      <c r="Y639" s="62"/>
      <c r="Z639" s="62"/>
      <c r="AA639" s="62"/>
      <c r="AB639" s="62"/>
      <c r="AC639" s="62"/>
      <c r="AD639" s="62"/>
      <c r="AE639" s="62"/>
    </row>
    <row r="640" spans="5:31" x14ac:dyDescent="0.25">
      <c r="E640" s="61"/>
      <c r="F640" s="61"/>
      <c r="G640" s="61"/>
      <c r="H640" s="62"/>
      <c r="I640" s="62"/>
      <c r="J640" s="62"/>
      <c r="K640" s="62"/>
      <c r="L640" s="62"/>
      <c r="M640" s="62"/>
      <c r="N640" s="62"/>
      <c r="O640" s="62"/>
      <c r="P640" s="62"/>
      <c r="Q640" s="62"/>
      <c r="R640" s="62"/>
      <c r="S640" s="62"/>
      <c r="T640" s="62"/>
      <c r="U640" s="62"/>
      <c r="V640" s="62"/>
      <c r="W640" s="62"/>
      <c r="X640" s="62"/>
      <c r="Y640" s="62"/>
      <c r="Z640" s="62"/>
      <c r="AA640" s="62"/>
      <c r="AB640" s="62"/>
      <c r="AC640" s="62"/>
      <c r="AD640" s="62"/>
      <c r="AE640" s="62"/>
    </row>
    <row r="641" spans="5:31" x14ac:dyDescent="0.25">
      <c r="E641" s="61"/>
      <c r="F641" s="61"/>
      <c r="G641" s="61"/>
      <c r="H641" s="62"/>
      <c r="I641" s="62"/>
      <c r="J641" s="62"/>
      <c r="K641" s="62"/>
      <c r="L641" s="62"/>
      <c r="M641" s="62"/>
      <c r="N641" s="62"/>
      <c r="O641" s="62"/>
      <c r="P641" s="62"/>
      <c r="Q641" s="62"/>
      <c r="R641" s="62"/>
      <c r="S641" s="62"/>
      <c r="T641" s="62"/>
      <c r="U641" s="62"/>
      <c r="V641" s="62"/>
      <c r="W641" s="62"/>
      <c r="X641" s="62"/>
      <c r="Y641" s="62"/>
      <c r="Z641" s="62"/>
      <c r="AA641" s="62"/>
      <c r="AB641" s="62"/>
      <c r="AC641" s="62"/>
      <c r="AD641" s="62"/>
      <c r="AE641" s="62"/>
    </row>
    <row r="642" spans="5:31" x14ac:dyDescent="0.25">
      <c r="E642" s="61"/>
      <c r="F642" s="61"/>
      <c r="G642" s="61"/>
      <c r="H642" s="62"/>
      <c r="I642" s="62"/>
      <c r="J642" s="62"/>
      <c r="K642" s="62"/>
      <c r="L642" s="62"/>
      <c r="M642" s="62"/>
      <c r="N642" s="62"/>
      <c r="O642" s="62"/>
      <c r="P642" s="62"/>
      <c r="Q642" s="62"/>
      <c r="R642" s="62"/>
      <c r="S642" s="62"/>
      <c r="T642" s="62"/>
      <c r="U642" s="62"/>
      <c r="V642" s="62"/>
      <c r="W642" s="62"/>
      <c r="X642" s="62"/>
      <c r="Y642" s="62"/>
      <c r="Z642" s="62"/>
      <c r="AA642" s="62"/>
      <c r="AB642" s="62"/>
      <c r="AC642" s="62"/>
      <c r="AD642" s="62"/>
      <c r="AE642" s="62"/>
    </row>
    <row r="643" spans="5:31" x14ac:dyDescent="0.25">
      <c r="E643" s="61"/>
      <c r="F643" s="61"/>
      <c r="G643" s="61"/>
      <c r="H643" s="62"/>
      <c r="I643" s="62"/>
      <c r="J643" s="62"/>
      <c r="K643" s="62"/>
      <c r="L643" s="62"/>
      <c r="M643" s="62"/>
      <c r="N643" s="62"/>
      <c r="O643" s="62"/>
      <c r="P643" s="62"/>
      <c r="Q643" s="62"/>
      <c r="R643" s="62"/>
      <c r="S643" s="62"/>
      <c r="T643" s="62"/>
      <c r="U643" s="62"/>
      <c r="V643" s="62"/>
      <c r="W643" s="62"/>
      <c r="X643" s="62"/>
      <c r="Y643" s="62"/>
      <c r="Z643" s="62"/>
      <c r="AA643" s="62"/>
      <c r="AB643" s="62"/>
      <c r="AC643" s="62"/>
      <c r="AD643" s="62"/>
      <c r="AE643" s="62"/>
    </row>
    <row r="644" spans="5:31" x14ac:dyDescent="0.25">
      <c r="E644" s="61"/>
      <c r="F644" s="61"/>
      <c r="G644" s="61"/>
      <c r="H644" s="62"/>
      <c r="I644" s="62"/>
      <c r="J644" s="62"/>
      <c r="K644" s="62"/>
      <c r="L644" s="62"/>
      <c r="M644" s="62"/>
      <c r="N644" s="62"/>
      <c r="O644" s="62"/>
      <c r="P644" s="62"/>
      <c r="Q644" s="62"/>
      <c r="R644" s="62"/>
      <c r="S644" s="62"/>
      <c r="T644" s="62"/>
      <c r="U644" s="62"/>
      <c r="V644" s="62"/>
      <c r="W644" s="62"/>
      <c r="X644" s="62"/>
      <c r="Y644" s="62"/>
      <c r="Z644" s="62"/>
      <c r="AA644" s="62"/>
      <c r="AB644" s="62"/>
      <c r="AC644" s="62"/>
      <c r="AD644" s="62"/>
      <c r="AE644" s="62"/>
    </row>
    <row r="645" spans="5:31" x14ac:dyDescent="0.25">
      <c r="E645" s="61"/>
      <c r="F645" s="61"/>
      <c r="G645" s="61"/>
      <c r="H645" s="62"/>
      <c r="I645" s="62"/>
      <c r="J645" s="62"/>
      <c r="K645" s="62"/>
      <c r="L645" s="62"/>
      <c r="M645" s="62"/>
      <c r="N645" s="62"/>
      <c r="O645" s="62"/>
      <c r="P645" s="62"/>
      <c r="Q645" s="62"/>
      <c r="R645" s="62"/>
      <c r="S645" s="62"/>
      <c r="T645" s="62"/>
      <c r="U645" s="62"/>
      <c r="V645" s="62"/>
      <c r="W645" s="62"/>
      <c r="X645" s="62"/>
      <c r="Y645" s="62"/>
      <c r="Z645" s="62"/>
      <c r="AA645" s="62"/>
      <c r="AB645" s="62"/>
      <c r="AC645" s="62"/>
      <c r="AD645" s="62"/>
      <c r="AE645" s="62"/>
    </row>
    <row r="646" spans="5:31" x14ac:dyDescent="0.25">
      <c r="E646" s="61"/>
      <c r="F646" s="61"/>
      <c r="G646" s="61"/>
      <c r="H646" s="62"/>
      <c r="I646" s="62"/>
      <c r="J646" s="62"/>
      <c r="K646" s="62"/>
      <c r="L646" s="62"/>
      <c r="M646" s="62"/>
      <c r="N646" s="62"/>
      <c r="O646" s="62"/>
      <c r="P646" s="62"/>
      <c r="Q646" s="62"/>
      <c r="R646" s="62"/>
      <c r="S646" s="62"/>
      <c r="T646" s="62"/>
      <c r="U646" s="62"/>
      <c r="V646" s="62"/>
      <c r="W646" s="62"/>
      <c r="X646" s="62"/>
      <c r="Y646" s="62"/>
      <c r="Z646" s="62"/>
      <c r="AA646" s="62"/>
      <c r="AB646" s="62"/>
      <c r="AC646" s="62"/>
      <c r="AD646" s="62"/>
      <c r="AE646" s="62"/>
    </row>
    <row r="647" spans="5:31" x14ac:dyDescent="0.25">
      <c r="E647" s="61"/>
      <c r="F647" s="61"/>
      <c r="G647" s="61"/>
      <c r="H647" s="62"/>
      <c r="I647" s="62"/>
      <c r="J647" s="62"/>
      <c r="K647" s="62"/>
      <c r="L647" s="62"/>
      <c r="M647" s="62"/>
      <c r="N647" s="62"/>
      <c r="O647" s="62"/>
      <c r="P647" s="62"/>
      <c r="Q647" s="62"/>
      <c r="R647" s="62"/>
      <c r="S647" s="62"/>
      <c r="T647" s="62"/>
      <c r="U647" s="62"/>
      <c r="V647" s="62"/>
      <c r="W647" s="62"/>
      <c r="X647" s="62"/>
      <c r="Y647" s="62"/>
      <c r="Z647" s="62"/>
      <c r="AA647" s="62"/>
      <c r="AB647" s="62"/>
      <c r="AC647" s="62"/>
      <c r="AD647" s="62"/>
      <c r="AE647" s="62"/>
    </row>
    <row r="648" spans="5:31" x14ac:dyDescent="0.25">
      <c r="E648" s="61"/>
      <c r="F648" s="61"/>
      <c r="G648" s="61"/>
      <c r="H648" s="62"/>
      <c r="I648" s="62"/>
      <c r="J648" s="62"/>
      <c r="K648" s="62"/>
      <c r="L648" s="62"/>
      <c r="M648" s="62"/>
      <c r="N648" s="62"/>
      <c r="O648" s="62"/>
      <c r="P648" s="62"/>
      <c r="Q648" s="62"/>
      <c r="R648" s="62"/>
      <c r="S648" s="62"/>
      <c r="T648" s="62"/>
      <c r="U648" s="62"/>
      <c r="V648" s="62"/>
      <c r="W648" s="62"/>
      <c r="X648" s="62"/>
      <c r="Y648" s="62"/>
      <c r="Z648" s="62"/>
      <c r="AA648" s="62"/>
      <c r="AB648" s="62"/>
      <c r="AC648" s="62"/>
      <c r="AD648" s="62"/>
      <c r="AE648" s="62"/>
    </row>
    <row r="649" spans="5:31" x14ac:dyDescent="0.25">
      <c r="E649" s="61"/>
      <c r="F649" s="61"/>
      <c r="G649" s="61"/>
      <c r="H649" s="62"/>
      <c r="I649" s="62"/>
      <c r="J649" s="62"/>
      <c r="K649" s="62"/>
      <c r="L649" s="62"/>
      <c r="M649" s="62"/>
      <c r="N649" s="62"/>
      <c r="O649" s="62"/>
      <c r="P649" s="62"/>
      <c r="Q649" s="62"/>
      <c r="R649" s="62"/>
      <c r="S649" s="62"/>
      <c r="T649" s="62"/>
      <c r="U649" s="62"/>
      <c r="V649" s="62"/>
      <c r="W649" s="62"/>
      <c r="X649" s="62"/>
      <c r="Y649" s="62"/>
      <c r="Z649" s="62"/>
      <c r="AA649" s="62"/>
      <c r="AB649" s="62"/>
      <c r="AC649" s="62"/>
      <c r="AD649" s="62"/>
      <c r="AE649" s="62"/>
    </row>
    <row r="650" spans="5:31" x14ac:dyDescent="0.25">
      <c r="E650" s="61"/>
      <c r="F650" s="61"/>
      <c r="G650" s="61"/>
      <c r="H650" s="62"/>
      <c r="I650" s="62"/>
      <c r="J650" s="62"/>
      <c r="K650" s="62"/>
      <c r="L650" s="62"/>
      <c r="M650" s="62"/>
      <c r="N650" s="62"/>
      <c r="O650" s="62"/>
      <c r="P650" s="62"/>
      <c r="Q650" s="62"/>
      <c r="R650" s="62"/>
      <c r="S650" s="62"/>
      <c r="T650" s="62"/>
      <c r="U650" s="62"/>
      <c r="V650" s="62"/>
      <c r="W650" s="62"/>
      <c r="X650" s="62"/>
      <c r="Y650" s="62"/>
      <c r="Z650" s="62"/>
      <c r="AA650" s="62"/>
      <c r="AB650" s="62"/>
      <c r="AC650" s="62"/>
      <c r="AD650" s="62"/>
      <c r="AE650" s="62"/>
    </row>
    <row r="651" spans="5:31" x14ac:dyDescent="0.25">
      <c r="E651" s="61"/>
      <c r="F651" s="61"/>
      <c r="G651" s="61"/>
      <c r="H651" s="62"/>
      <c r="I651" s="62"/>
      <c r="J651" s="62"/>
      <c r="K651" s="62"/>
      <c r="L651" s="62"/>
      <c r="M651" s="62"/>
      <c r="N651" s="62"/>
      <c r="O651" s="62"/>
      <c r="P651" s="62"/>
      <c r="Q651" s="62"/>
      <c r="R651" s="62"/>
      <c r="S651" s="62"/>
      <c r="T651" s="62"/>
      <c r="U651" s="62"/>
      <c r="V651" s="62"/>
      <c r="W651" s="62"/>
      <c r="X651" s="62"/>
      <c r="Y651" s="62"/>
      <c r="Z651" s="62"/>
      <c r="AA651" s="62"/>
      <c r="AB651" s="62"/>
      <c r="AC651" s="62"/>
      <c r="AD651" s="62"/>
      <c r="AE651" s="62"/>
    </row>
    <row r="652" spans="5:31" x14ac:dyDescent="0.25">
      <c r="E652" s="61"/>
      <c r="F652" s="61"/>
      <c r="G652" s="61"/>
      <c r="H652" s="62"/>
      <c r="I652" s="62"/>
      <c r="J652" s="62"/>
      <c r="K652" s="62"/>
      <c r="L652" s="62"/>
      <c r="M652" s="62"/>
      <c r="N652" s="62"/>
      <c r="O652" s="62"/>
      <c r="P652" s="62"/>
      <c r="Q652" s="62"/>
      <c r="R652" s="62"/>
      <c r="S652" s="62"/>
      <c r="T652" s="62"/>
      <c r="U652" s="62"/>
      <c r="V652" s="62"/>
      <c r="W652" s="62"/>
      <c r="X652" s="62"/>
      <c r="Y652" s="62"/>
      <c r="Z652" s="62"/>
      <c r="AA652" s="62"/>
      <c r="AB652" s="62"/>
      <c r="AC652" s="62"/>
      <c r="AD652" s="62"/>
      <c r="AE652" s="62"/>
    </row>
    <row r="653" spans="5:31" x14ac:dyDescent="0.25">
      <c r="E653" s="61"/>
      <c r="F653" s="61"/>
      <c r="G653" s="61"/>
      <c r="H653" s="62"/>
      <c r="I653" s="62"/>
      <c r="J653" s="62"/>
      <c r="K653" s="62"/>
      <c r="L653" s="62"/>
      <c r="M653" s="62"/>
      <c r="N653" s="62"/>
      <c r="O653" s="62"/>
      <c r="P653" s="62"/>
      <c r="Q653" s="62"/>
      <c r="R653" s="62"/>
      <c r="S653" s="62"/>
      <c r="T653" s="62"/>
      <c r="U653" s="62"/>
      <c r="V653" s="62"/>
      <c r="W653" s="62"/>
      <c r="X653" s="62"/>
      <c r="Y653" s="62"/>
      <c r="Z653" s="62"/>
      <c r="AA653" s="62"/>
      <c r="AB653" s="62"/>
      <c r="AC653" s="62"/>
      <c r="AD653" s="62"/>
      <c r="AE653" s="62"/>
    </row>
    <row r="654" spans="5:31" x14ac:dyDescent="0.25">
      <c r="E654" s="61"/>
      <c r="F654" s="61"/>
      <c r="G654" s="61"/>
      <c r="H654" s="62"/>
      <c r="I654" s="62"/>
      <c r="J654" s="62"/>
      <c r="K654" s="62"/>
      <c r="L654" s="62"/>
      <c r="M654" s="62"/>
      <c r="N654" s="62"/>
      <c r="O654" s="62"/>
      <c r="P654" s="62"/>
      <c r="Q654" s="62"/>
      <c r="R654" s="62"/>
      <c r="S654" s="62"/>
      <c r="T654" s="62"/>
      <c r="U654" s="62"/>
      <c r="V654" s="62"/>
      <c r="W654" s="62"/>
      <c r="X654" s="62"/>
      <c r="Y654" s="62"/>
      <c r="Z654" s="62"/>
      <c r="AA654" s="62"/>
      <c r="AB654" s="62"/>
      <c r="AC654" s="62"/>
      <c r="AD654" s="62"/>
      <c r="AE654" s="62"/>
    </row>
    <row r="655" spans="5:31" x14ac:dyDescent="0.25">
      <c r="E655" s="61"/>
      <c r="F655" s="61"/>
      <c r="G655" s="61"/>
      <c r="H655" s="62"/>
      <c r="I655" s="62"/>
      <c r="J655" s="62"/>
      <c r="K655" s="62"/>
      <c r="L655" s="62"/>
      <c r="M655" s="62"/>
      <c r="N655" s="62"/>
      <c r="O655" s="62"/>
      <c r="P655" s="62"/>
      <c r="Q655" s="62"/>
      <c r="R655" s="62"/>
      <c r="S655" s="62"/>
      <c r="T655" s="62"/>
      <c r="U655" s="62"/>
      <c r="V655" s="62"/>
      <c r="W655" s="62"/>
      <c r="X655" s="62"/>
      <c r="Y655" s="62"/>
      <c r="Z655" s="62"/>
      <c r="AA655" s="62"/>
      <c r="AB655" s="62"/>
      <c r="AC655" s="62"/>
      <c r="AD655" s="62"/>
      <c r="AE655" s="62"/>
    </row>
    <row r="656" spans="5:31" x14ac:dyDescent="0.25">
      <c r="E656" s="61"/>
      <c r="F656" s="61"/>
      <c r="G656" s="61"/>
      <c r="H656" s="62"/>
      <c r="I656" s="62"/>
      <c r="J656" s="62"/>
      <c r="K656" s="62"/>
      <c r="L656" s="62"/>
      <c r="M656" s="62"/>
      <c r="N656" s="62"/>
      <c r="O656" s="62"/>
      <c r="P656" s="62"/>
      <c r="Q656" s="62"/>
      <c r="R656" s="62"/>
      <c r="S656" s="62"/>
      <c r="T656" s="62"/>
      <c r="U656" s="62"/>
      <c r="V656" s="62"/>
      <c r="W656" s="62"/>
      <c r="X656" s="62"/>
      <c r="Y656" s="62"/>
      <c r="Z656" s="62"/>
      <c r="AA656" s="62"/>
      <c r="AB656" s="62"/>
      <c r="AC656" s="62"/>
      <c r="AD656" s="62"/>
      <c r="AE656" s="62"/>
    </row>
    <row r="657" spans="5:31" x14ac:dyDescent="0.25">
      <c r="E657" s="61"/>
      <c r="F657" s="61"/>
      <c r="G657" s="61"/>
      <c r="H657" s="62"/>
      <c r="I657" s="62"/>
      <c r="J657" s="62"/>
      <c r="K657" s="62"/>
      <c r="L657" s="62"/>
      <c r="M657" s="62"/>
      <c r="N657" s="62"/>
      <c r="O657" s="62"/>
      <c r="P657" s="62"/>
      <c r="Q657" s="62"/>
      <c r="R657" s="62"/>
      <c r="S657" s="62"/>
      <c r="T657" s="62"/>
      <c r="U657" s="62"/>
      <c r="V657" s="62"/>
      <c r="W657" s="62"/>
      <c r="X657" s="62"/>
      <c r="Y657" s="62"/>
      <c r="Z657" s="62"/>
      <c r="AA657" s="62"/>
      <c r="AB657" s="62"/>
      <c r="AC657" s="62"/>
      <c r="AD657" s="62"/>
      <c r="AE657" s="62"/>
    </row>
    <row r="658" spans="5:31" x14ac:dyDescent="0.25">
      <c r="E658" s="61"/>
      <c r="F658" s="61"/>
      <c r="G658" s="61"/>
      <c r="H658" s="62"/>
      <c r="I658" s="62"/>
      <c r="J658" s="62"/>
      <c r="K658" s="62"/>
      <c r="L658" s="62"/>
      <c r="M658" s="62"/>
      <c r="N658" s="62"/>
      <c r="O658" s="62"/>
      <c r="P658" s="62"/>
      <c r="Q658" s="62"/>
      <c r="R658" s="62"/>
      <c r="S658" s="62"/>
      <c r="T658" s="62"/>
      <c r="U658" s="62"/>
      <c r="V658" s="62"/>
      <c r="W658" s="62"/>
      <c r="X658" s="62"/>
      <c r="Y658" s="62"/>
      <c r="Z658" s="62"/>
      <c r="AA658" s="62"/>
      <c r="AB658" s="62"/>
      <c r="AC658" s="62"/>
      <c r="AD658" s="62"/>
      <c r="AE658" s="62"/>
    </row>
    <row r="659" spans="5:31" x14ac:dyDescent="0.25">
      <c r="E659" s="61"/>
      <c r="F659" s="61"/>
      <c r="G659" s="61"/>
      <c r="H659" s="62"/>
      <c r="I659" s="62"/>
      <c r="J659" s="62"/>
      <c r="K659" s="62"/>
      <c r="L659" s="62"/>
      <c r="M659" s="62"/>
      <c r="N659" s="62"/>
      <c r="O659" s="62"/>
      <c r="P659" s="62"/>
      <c r="Q659" s="62"/>
      <c r="R659" s="62"/>
      <c r="S659" s="62"/>
      <c r="T659" s="62"/>
      <c r="U659" s="62"/>
      <c r="V659" s="62"/>
      <c r="W659" s="62"/>
      <c r="X659" s="62"/>
      <c r="Y659" s="62"/>
      <c r="Z659" s="62"/>
      <c r="AA659" s="62"/>
      <c r="AB659" s="62"/>
      <c r="AC659" s="62"/>
      <c r="AD659" s="62"/>
      <c r="AE659" s="62"/>
    </row>
    <row r="660" spans="5:31" x14ac:dyDescent="0.25">
      <c r="E660" s="61"/>
      <c r="F660" s="61"/>
      <c r="G660" s="61"/>
      <c r="H660" s="62"/>
      <c r="I660" s="62"/>
      <c r="J660" s="62"/>
      <c r="K660" s="62"/>
      <c r="L660" s="62"/>
      <c r="M660" s="62"/>
      <c r="N660" s="62"/>
      <c r="O660" s="62"/>
      <c r="P660" s="62"/>
      <c r="Q660" s="62"/>
      <c r="R660" s="62"/>
      <c r="S660" s="62"/>
      <c r="T660" s="62"/>
      <c r="U660" s="62"/>
      <c r="V660" s="62"/>
      <c r="W660" s="62"/>
      <c r="X660" s="62"/>
      <c r="Y660" s="62"/>
      <c r="Z660" s="62"/>
      <c r="AA660" s="62"/>
      <c r="AB660" s="62"/>
      <c r="AC660" s="62"/>
      <c r="AD660" s="62"/>
      <c r="AE660" s="62"/>
    </row>
    <row r="661" spans="5:31" x14ac:dyDescent="0.25">
      <c r="E661" s="61"/>
      <c r="F661" s="61"/>
      <c r="G661" s="61"/>
      <c r="H661" s="62"/>
      <c r="I661" s="62"/>
      <c r="J661" s="62"/>
      <c r="K661" s="62"/>
      <c r="L661" s="62"/>
      <c r="M661" s="62"/>
      <c r="N661" s="62"/>
      <c r="O661" s="62"/>
      <c r="P661" s="62"/>
      <c r="Q661" s="62"/>
      <c r="R661" s="62"/>
      <c r="S661" s="62"/>
      <c r="T661" s="62"/>
      <c r="U661" s="62"/>
      <c r="V661" s="62"/>
      <c r="W661" s="62"/>
      <c r="X661" s="62"/>
      <c r="Y661" s="62"/>
      <c r="Z661" s="62"/>
      <c r="AA661" s="62"/>
      <c r="AB661" s="62"/>
      <c r="AC661" s="62"/>
      <c r="AD661" s="62"/>
      <c r="AE661" s="62"/>
    </row>
    <row r="662" spans="5:31" x14ac:dyDescent="0.25">
      <c r="E662" s="61"/>
      <c r="F662" s="61"/>
      <c r="G662" s="61"/>
      <c r="H662" s="62"/>
      <c r="I662" s="62"/>
      <c r="J662" s="62"/>
      <c r="K662" s="62"/>
      <c r="L662" s="62"/>
      <c r="M662" s="62"/>
      <c r="N662" s="62"/>
      <c r="O662" s="62"/>
      <c r="P662" s="62"/>
      <c r="Q662" s="62"/>
      <c r="R662" s="62"/>
      <c r="S662" s="62"/>
      <c r="T662" s="62"/>
      <c r="U662" s="62"/>
      <c r="V662" s="62"/>
      <c r="W662" s="62"/>
      <c r="X662" s="62"/>
      <c r="Y662" s="62"/>
      <c r="Z662" s="62"/>
      <c r="AA662" s="62"/>
      <c r="AB662" s="62"/>
      <c r="AC662" s="62"/>
      <c r="AD662" s="62"/>
      <c r="AE662" s="62"/>
    </row>
    <row r="663" spans="5:31" x14ac:dyDescent="0.25">
      <c r="E663" s="61"/>
      <c r="F663" s="61"/>
      <c r="G663" s="61"/>
      <c r="H663" s="62"/>
      <c r="I663" s="62"/>
      <c r="J663" s="62"/>
      <c r="K663" s="62"/>
      <c r="L663" s="62"/>
      <c r="M663" s="62"/>
      <c r="N663" s="62"/>
      <c r="O663" s="62"/>
      <c r="P663" s="62"/>
      <c r="Q663" s="62"/>
      <c r="R663" s="62"/>
      <c r="S663" s="62"/>
      <c r="T663" s="62"/>
      <c r="U663" s="62"/>
      <c r="V663" s="62"/>
      <c r="W663" s="62"/>
      <c r="X663" s="62"/>
      <c r="Y663" s="62"/>
      <c r="Z663" s="62"/>
      <c r="AA663" s="62"/>
      <c r="AB663" s="62"/>
      <c r="AC663" s="62"/>
      <c r="AD663" s="62"/>
      <c r="AE663" s="62"/>
    </row>
    <row r="664" spans="5:31" x14ac:dyDescent="0.25">
      <c r="E664" s="61"/>
      <c r="F664" s="61"/>
      <c r="G664" s="61"/>
      <c r="H664" s="62"/>
      <c r="I664" s="62"/>
      <c r="J664" s="62"/>
      <c r="K664" s="62"/>
      <c r="L664" s="62"/>
      <c r="M664" s="62"/>
      <c r="N664" s="62"/>
      <c r="O664" s="62"/>
      <c r="P664" s="62"/>
      <c r="Q664" s="62"/>
      <c r="R664" s="62"/>
      <c r="S664" s="62"/>
      <c r="T664" s="62"/>
      <c r="U664" s="62"/>
      <c r="V664" s="62"/>
      <c r="W664" s="62"/>
      <c r="X664" s="62"/>
      <c r="Y664" s="62"/>
      <c r="Z664" s="62"/>
      <c r="AA664" s="62"/>
      <c r="AB664" s="62"/>
      <c r="AC664" s="62"/>
      <c r="AD664" s="62"/>
      <c r="AE664" s="62"/>
    </row>
    <row r="665" spans="5:31" x14ac:dyDescent="0.25">
      <c r="E665" s="61"/>
      <c r="F665" s="61"/>
      <c r="G665" s="61"/>
      <c r="H665" s="62"/>
      <c r="I665" s="62"/>
      <c r="J665" s="62"/>
      <c r="K665" s="62"/>
      <c r="L665" s="62"/>
      <c r="M665" s="62"/>
      <c r="N665" s="62"/>
      <c r="O665" s="62"/>
      <c r="P665" s="62"/>
      <c r="Q665" s="62"/>
      <c r="R665" s="62"/>
      <c r="S665" s="62"/>
      <c r="T665" s="62"/>
      <c r="U665" s="62"/>
      <c r="V665" s="62"/>
      <c r="W665" s="62"/>
      <c r="X665" s="62"/>
      <c r="Y665" s="62"/>
      <c r="Z665" s="62"/>
      <c r="AA665" s="62"/>
      <c r="AB665" s="62"/>
      <c r="AC665" s="62"/>
      <c r="AD665" s="62"/>
      <c r="AE665" s="62"/>
    </row>
    <row r="666" spans="5:31" x14ac:dyDescent="0.25">
      <c r="E666" s="61"/>
      <c r="F666" s="61"/>
      <c r="G666" s="61"/>
      <c r="H666" s="62"/>
      <c r="I666" s="62"/>
      <c r="J666" s="62"/>
      <c r="K666" s="62"/>
      <c r="L666" s="62"/>
      <c r="M666" s="62"/>
      <c r="N666" s="62"/>
      <c r="O666" s="62"/>
      <c r="P666" s="62"/>
      <c r="Q666" s="62"/>
      <c r="R666" s="62"/>
      <c r="S666" s="62"/>
      <c r="T666" s="62"/>
      <c r="U666" s="62"/>
      <c r="V666" s="62"/>
      <c r="W666" s="62"/>
      <c r="X666" s="62"/>
      <c r="Y666" s="62"/>
      <c r="Z666" s="62"/>
      <c r="AA666" s="62"/>
      <c r="AB666" s="62"/>
      <c r="AC666" s="62"/>
      <c r="AD666" s="62"/>
      <c r="AE666" s="62"/>
    </row>
    <row r="667" spans="5:31" x14ac:dyDescent="0.25">
      <c r="E667" s="61"/>
      <c r="F667" s="61"/>
      <c r="G667" s="61"/>
      <c r="H667" s="62"/>
      <c r="I667" s="62"/>
      <c r="J667" s="62"/>
      <c r="K667" s="62"/>
      <c r="L667" s="62"/>
      <c r="M667" s="62"/>
      <c r="N667" s="62"/>
      <c r="O667" s="62"/>
      <c r="P667" s="62"/>
      <c r="Q667" s="62"/>
      <c r="R667" s="62"/>
      <c r="S667" s="62"/>
      <c r="T667" s="62"/>
      <c r="U667" s="62"/>
      <c r="V667" s="62"/>
      <c r="W667" s="62"/>
      <c r="X667" s="62"/>
      <c r="Y667" s="62"/>
      <c r="Z667" s="62"/>
      <c r="AA667" s="62"/>
      <c r="AB667" s="62"/>
      <c r="AC667" s="62"/>
      <c r="AD667" s="62"/>
      <c r="AE667" s="62"/>
    </row>
    <row r="668" spans="5:31" x14ac:dyDescent="0.25">
      <c r="E668" s="61"/>
      <c r="F668" s="61"/>
      <c r="G668" s="61"/>
      <c r="H668" s="62"/>
      <c r="I668" s="62"/>
      <c r="J668" s="62"/>
      <c r="K668" s="62"/>
      <c r="L668" s="62"/>
      <c r="M668" s="62"/>
      <c r="N668" s="62"/>
      <c r="O668" s="62"/>
      <c r="P668" s="62"/>
      <c r="Q668" s="62"/>
      <c r="R668" s="62"/>
      <c r="S668" s="62"/>
      <c r="T668" s="62"/>
      <c r="U668" s="62"/>
      <c r="V668" s="62"/>
      <c r="W668" s="62"/>
      <c r="X668" s="62"/>
      <c r="Y668" s="62"/>
      <c r="Z668" s="62"/>
      <c r="AA668" s="62"/>
      <c r="AB668" s="62"/>
      <c r="AC668" s="62"/>
      <c r="AD668" s="62"/>
      <c r="AE668" s="62"/>
    </row>
    <row r="669" spans="5:31" x14ac:dyDescent="0.25">
      <c r="E669" s="61"/>
      <c r="F669" s="61"/>
      <c r="G669" s="61"/>
      <c r="H669" s="62"/>
      <c r="I669" s="62"/>
      <c r="J669" s="62"/>
      <c r="K669" s="62"/>
      <c r="L669" s="62"/>
      <c r="M669" s="62"/>
      <c r="N669" s="62"/>
      <c r="O669" s="62"/>
      <c r="P669" s="62"/>
      <c r="Q669" s="62"/>
      <c r="R669" s="62"/>
      <c r="S669" s="62"/>
      <c r="T669" s="62"/>
      <c r="U669" s="62"/>
      <c r="V669" s="62"/>
      <c r="W669" s="62"/>
      <c r="X669" s="62"/>
      <c r="Y669" s="62"/>
      <c r="Z669" s="62"/>
      <c r="AA669" s="62"/>
      <c r="AB669" s="62"/>
      <c r="AC669" s="62"/>
      <c r="AD669" s="62"/>
      <c r="AE669" s="62"/>
    </row>
    <row r="670" spans="5:31" x14ac:dyDescent="0.25">
      <c r="E670" s="61"/>
      <c r="F670" s="61"/>
      <c r="G670" s="61"/>
      <c r="H670" s="62"/>
      <c r="I670" s="62"/>
      <c r="J670" s="62"/>
      <c r="K670" s="62"/>
      <c r="L670" s="62"/>
      <c r="M670" s="62"/>
      <c r="N670" s="62"/>
      <c r="O670" s="62"/>
      <c r="P670" s="62"/>
      <c r="Q670" s="62"/>
      <c r="R670" s="62"/>
      <c r="S670" s="62"/>
      <c r="T670" s="62"/>
      <c r="U670" s="62"/>
      <c r="V670" s="62"/>
      <c r="W670" s="62"/>
      <c r="X670" s="62"/>
      <c r="Y670" s="62"/>
      <c r="Z670" s="62"/>
      <c r="AA670" s="62"/>
      <c r="AB670" s="62"/>
      <c r="AC670" s="62"/>
      <c r="AD670" s="62"/>
      <c r="AE670" s="62"/>
    </row>
    <row r="671" spans="5:31" x14ac:dyDescent="0.25">
      <c r="E671" s="61"/>
      <c r="F671" s="61"/>
      <c r="G671" s="61"/>
      <c r="H671" s="62"/>
      <c r="I671" s="62"/>
      <c r="J671" s="62"/>
      <c r="K671" s="62"/>
      <c r="L671" s="62"/>
      <c r="M671" s="62"/>
      <c r="N671" s="62"/>
      <c r="O671" s="62"/>
      <c r="P671" s="62"/>
      <c r="Q671" s="62"/>
      <c r="R671" s="62"/>
      <c r="S671" s="62"/>
      <c r="T671" s="62"/>
      <c r="U671" s="62"/>
      <c r="V671" s="62"/>
      <c r="W671" s="62"/>
      <c r="X671" s="62"/>
      <c r="Y671" s="62"/>
      <c r="Z671" s="62"/>
      <c r="AA671" s="62"/>
      <c r="AB671" s="62"/>
      <c r="AC671" s="62"/>
      <c r="AD671" s="62"/>
      <c r="AE671" s="62"/>
    </row>
    <row r="672" spans="5:31" x14ac:dyDescent="0.25">
      <c r="E672" s="61"/>
      <c r="F672" s="61"/>
      <c r="G672" s="61"/>
      <c r="H672" s="62"/>
      <c r="I672" s="62"/>
      <c r="J672" s="62"/>
      <c r="K672" s="62"/>
      <c r="L672" s="62"/>
      <c r="M672" s="62"/>
      <c r="N672" s="62"/>
      <c r="O672" s="62"/>
      <c r="P672" s="62"/>
      <c r="Q672" s="62"/>
      <c r="R672" s="62"/>
      <c r="S672" s="62"/>
      <c r="T672" s="62"/>
      <c r="U672" s="62"/>
      <c r="V672" s="62"/>
      <c r="W672" s="62"/>
      <c r="X672" s="62"/>
      <c r="Y672" s="62"/>
      <c r="Z672" s="62"/>
      <c r="AA672" s="62"/>
      <c r="AB672" s="62"/>
      <c r="AC672" s="62"/>
      <c r="AD672" s="62"/>
      <c r="AE672" s="62"/>
    </row>
    <row r="673" spans="5:31" x14ac:dyDescent="0.25">
      <c r="E673" s="61"/>
      <c r="F673" s="61"/>
      <c r="G673" s="61"/>
      <c r="H673" s="62"/>
      <c r="I673" s="62"/>
      <c r="J673" s="62"/>
      <c r="K673" s="62"/>
      <c r="L673" s="62"/>
      <c r="M673" s="62"/>
      <c r="N673" s="62"/>
      <c r="O673" s="62"/>
      <c r="P673" s="62"/>
      <c r="Q673" s="62"/>
      <c r="R673" s="62"/>
      <c r="S673" s="62"/>
      <c r="T673" s="62"/>
      <c r="U673" s="62"/>
      <c r="V673" s="62"/>
      <c r="W673" s="62"/>
      <c r="X673" s="62"/>
      <c r="Y673" s="62"/>
      <c r="Z673" s="62"/>
      <c r="AA673" s="62"/>
      <c r="AB673" s="62"/>
      <c r="AC673" s="62"/>
      <c r="AD673" s="62"/>
      <c r="AE673" s="62"/>
    </row>
    <row r="674" spans="5:31" x14ac:dyDescent="0.25">
      <c r="E674" s="61"/>
      <c r="F674" s="61"/>
      <c r="G674" s="61"/>
      <c r="H674" s="62"/>
      <c r="I674" s="62"/>
      <c r="J674" s="62"/>
      <c r="K674" s="62"/>
      <c r="L674" s="62"/>
      <c r="M674" s="62"/>
      <c r="N674" s="62"/>
      <c r="O674" s="62"/>
      <c r="P674" s="62"/>
      <c r="Q674" s="62"/>
      <c r="R674" s="62"/>
      <c r="S674" s="62"/>
      <c r="T674" s="62"/>
      <c r="U674" s="62"/>
      <c r="V674" s="62"/>
      <c r="W674" s="62"/>
      <c r="X674" s="62"/>
      <c r="Y674" s="62"/>
      <c r="Z674" s="62"/>
      <c r="AA674" s="62"/>
      <c r="AB674" s="62"/>
      <c r="AC674" s="62"/>
      <c r="AD674" s="62"/>
      <c r="AE674" s="62"/>
    </row>
    <row r="675" spans="5:31" x14ac:dyDescent="0.25">
      <c r="E675" s="61"/>
      <c r="F675" s="61"/>
      <c r="G675" s="61"/>
      <c r="H675" s="62"/>
      <c r="I675" s="62"/>
      <c r="J675" s="62"/>
      <c r="K675" s="62"/>
      <c r="L675" s="62"/>
      <c r="M675" s="62"/>
      <c r="N675" s="62"/>
      <c r="O675" s="62"/>
      <c r="P675" s="62"/>
      <c r="Q675" s="62"/>
      <c r="R675" s="62"/>
      <c r="S675" s="62"/>
      <c r="T675" s="62"/>
      <c r="U675" s="62"/>
      <c r="V675" s="62"/>
      <c r="W675" s="62"/>
      <c r="X675" s="62"/>
      <c r="Y675" s="62"/>
      <c r="Z675" s="62"/>
      <c r="AA675" s="62"/>
      <c r="AB675" s="62"/>
      <c r="AC675" s="62"/>
      <c r="AD675" s="62"/>
      <c r="AE675" s="62"/>
    </row>
    <row r="676" spans="5:31" x14ac:dyDescent="0.25">
      <c r="E676" s="61"/>
      <c r="F676" s="61"/>
      <c r="G676" s="61"/>
      <c r="H676" s="62"/>
      <c r="I676" s="62"/>
      <c r="J676" s="62"/>
      <c r="K676" s="62"/>
      <c r="L676" s="62"/>
      <c r="M676" s="62"/>
      <c r="N676" s="62"/>
      <c r="O676" s="62"/>
      <c r="P676" s="62"/>
      <c r="Q676" s="62"/>
      <c r="R676" s="62"/>
      <c r="S676" s="62"/>
      <c r="T676" s="62"/>
      <c r="U676" s="62"/>
      <c r="V676" s="62"/>
      <c r="W676" s="62"/>
      <c r="X676" s="62"/>
      <c r="Y676" s="62"/>
      <c r="Z676" s="62"/>
      <c r="AA676" s="62"/>
      <c r="AB676" s="62"/>
      <c r="AC676" s="62"/>
      <c r="AD676" s="62"/>
      <c r="AE676" s="62"/>
    </row>
    <row r="677" spans="5:31" x14ac:dyDescent="0.25">
      <c r="E677" s="61"/>
      <c r="F677" s="61"/>
      <c r="G677" s="61"/>
      <c r="H677" s="62"/>
      <c r="I677" s="62"/>
      <c r="J677" s="62"/>
      <c r="K677" s="62"/>
      <c r="L677" s="62"/>
      <c r="M677" s="62"/>
      <c r="N677" s="62"/>
      <c r="O677" s="62"/>
      <c r="P677" s="62"/>
      <c r="Q677" s="62"/>
      <c r="R677" s="62"/>
      <c r="S677" s="62"/>
      <c r="T677" s="62"/>
      <c r="U677" s="62"/>
      <c r="V677" s="62"/>
      <c r="W677" s="62"/>
      <c r="X677" s="62"/>
      <c r="Y677" s="62"/>
      <c r="Z677" s="62"/>
      <c r="AA677" s="62"/>
      <c r="AB677" s="62"/>
      <c r="AC677" s="62"/>
      <c r="AD677" s="62"/>
      <c r="AE677" s="62"/>
    </row>
    <row r="678" spans="5:31" x14ac:dyDescent="0.25">
      <c r="E678" s="61"/>
      <c r="F678" s="61"/>
      <c r="G678" s="61"/>
      <c r="H678" s="62"/>
      <c r="I678" s="62"/>
      <c r="J678" s="62"/>
      <c r="K678" s="62"/>
      <c r="L678" s="62"/>
      <c r="M678" s="62"/>
      <c r="N678" s="62"/>
      <c r="O678" s="62"/>
      <c r="P678" s="62"/>
      <c r="Q678" s="62"/>
      <c r="R678" s="62"/>
      <c r="S678" s="62"/>
      <c r="T678" s="62"/>
      <c r="U678" s="62"/>
      <c r="V678" s="62"/>
      <c r="W678" s="62"/>
      <c r="X678" s="62"/>
      <c r="Y678" s="62"/>
      <c r="Z678" s="62"/>
      <c r="AA678" s="62"/>
      <c r="AB678" s="62"/>
      <c r="AC678" s="62"/>
      <c r="AD678" s="62"/>
      <c r="AE678" s="62"/>
    </row>
    <row r="679" spans="5:31" x14ac:dyDescent="0.25">
      <c r="E679" s="61"/>
      <c r="F679" s="61"/>
      <c r="G679" s="61"/>
      <c r="H679" s="62"/>
      <c r="I679" s="62"/>
      <c r="J679" s="62"/>
      <c r="K679" s="62"/>
      <c r="L679" s="62"/>
      <c r="M679" s="62"/>
      <c r="N679" s="62"/>
      <c r="O679" s="62"/>
      <c r="P679" s="62"/>
      <c r="Q679" s="62"/>
      <c r="R679" s="62"/>
      <c r="S679" s="62"/>
      <c r="T679" s="62"/>
      <c r="U679" s="62"/>
      <c r="V679" s="62"/>
      <c r="W679" s="62"/>
      <c r="X679" s="62"/>
      <c r="Y679" s="62"/>
      <c r="Z679" s="62"/>
      <c r="AA679" s="62"/>
      <c r="AB679" s="62"/>
      <c r="AC679" s="62"/>
      <c r="AD679" s="62"/>
      <c r="AE679" s="62"/>
    </row>
    <row r="680" spans="5:31" x14ac:dyDescent="0.25">
      <c r="E680" s="61"/>
      <c r="F680" s="61"/>
      <c r="G680" s="61"/>
      <c r="H680" s="62"/>
      <c r="I680" s="62"/>
      <c r="J680" s="62"/>
      <c r="K680" s="62"/>
      <c r="L680" s="62"/>
      <c r="M680" s="62"/>
      <c r="N680" s="62"/>
      <c r="O680" s="62"/>
      <c r="P680" s="62"/>
      <c r="Q680" s="62"/>
      <c r="R680" s="62"/>
      <c r="S680" s="62"/>
      <c r="T680" s="62"/>
      <c r="U680" s="62"/>
      <c r="V680" s="62"/>
      <c r="W680" s="62"/>
      <c r="X680" s="62"/>
      <c r="Y680" s="62"/>
      <c r="Z680" s="62"/>
      <c r="AA680" s="62"/>
      <c r="AB680" s="62"/>
      <c r="AC680" s="62"/>
      <c r="AD680" s="62"/>
      <c r="AE680" s="62"/>
    </row>
    <row r="681" spans="5:31" x14ac:dyDescent="0.25">
      <c r="E681" s="61"/>
      <c r="F681" s="61"/>
      <c r="G681" s="61"/>
      <c r="H681" s="62"/>
      <c r="I681" s="62"/>
      <c r="J681" s="62"/>
      <c r="K681" s="62"/>
      <c r="L681" s="62"/>
      <c r="M681" s="62"/>
      <c r="N681" s="62"/>
      <c r="O681" s="62"/>
      <c r="P681" s="62"/>
      <c r="Q681" s="62"/>
      <c r="R681" s="62"/>
      <c r="S681" s="62"/>
      <c r="T681" s="62"/>
      <c r="U681" s="62"/>
      <c r="V681" s="62"/>
      <c r="W681" s="62"/>
      <c r="X681" s="62"/>
      <c r="Y681" s="62"/>
      <c r="Z681" s="62"/>
      <c r="AA681" s="62"/>
      <c r="AB681" s="62"/>
      <c r="AC681" s="62"/>
      <c r="AD681" s="62"/>
      <c r="AE681" s="62"/>
    </row>
    <row r="682" spans="5:31" x14ac:dyDescent="0.25">
      <c r="E682" s="61"/>
      <c r="F682" s="61"/>
      <c r="G682" s="61"/>
      <c r="H682" s="62"/>
      <c r="I682" s="62"/>
      <c r="J682" s="62"/>
      <c r="K682" s="62"/>
      <c r="L682" s="62"/>
      <c r="M682" s="62"/>
      <c r="N682" s="62"/>
      <c r="O682" s="62"/>
      <c r="P682" s="62"/>
      <c r="Q682" s="62"/>
      <c r="R682" s="62"/>
      <c r="S682" s="62"/>
      <c r="T682" s="62"/>
      <c r="U682" s="62"/>
      <c r="V682" s="62"/>
      <c r="W682" s="62"/>
      <c r="X682" s="62"/>
      <c r="Y682" s="62"/>
      <c r="Z682" s="62"/>
      <c r="AA682" s="62"/>
      <c r="AB682" s="62"/>
      <c r="AC682" s="62"/>
      <c r="AD682" s="62"/>
      <c r="AE682" s="62"/>
    </row>
    <row r="683" spans="5:31" x14ac:dyDescent="0.25">
      <c r="E683" s="61"/>
      <c r="F683" s="61"/>
      <c r="G683" s="61"/>
      <c r="H683" s="62"/>
      <c r="I683" s="62"/>
      <c r="J683" s="62"/>
      <c r="K683" s="62"/>
      <c r="L683" s="62"/>
      <c r="M683" s="62"/>
      <c r="N683" s="62"/>
      <c r="O683" s="62"/>
      <c r="P683" s="62"/>
      <c r="Q683" s="62"/>
      <c r="R683" s="62"/>
      <c r="S683" s="62"/>
      <c r="T683" s="62"/>
      <c r="U683" s="62"/>
      <c r="V683" s="62"/>
      <c r="W683" s="62"/>
      <c r="X683" s="62"/>
      <c r="Y683" s="62"/>
      <c r="Z683" s="62"/>
      <c r="AA683" s="62"/>
      <c r="AB683" s="62"/>
      <c r="AC683" s="62"/>
      <c r="AD683" s="62"/>
      <c r="AE683" s="62"/>
    </row>
    <row r="684" spans="5:31" x14ac:dyDescent="0.25">
      <c r="E684" s="61"/>
      <c r="F684" s="61"/>
      <c r="G684" s="61"/>
      <c r="H684" s="62"/>
      <c r="I684" s="62"/>
      <c r="J684" s="62"/>
      <c r="K684" s="62"/>
      <c r="L684" s="62"/>
      <c r="M684" s="62"/>
      <c r="N684" s="62"/>
      <c r="O684" s="62"/>
      <c r="P684" s="62"/>
      <c r="Q684" s="62"/>
      <c r="R684" s="62"/>
      <c r="S684" s="62"/>
      <c r="T684" s="62"/>
      <c r="U684" s="62"/>
      <c r="V684" s="62"/>
      <c r="W684" s="62"/>
      <c r="X684" s="62"/>
      <c r="Y684" s="62"/>
      <c r="Z684" s="62"/>
      <c r="AA684" s="62"/>
      <c r="AB684" s="62"/>
      <c r="AC684" s="62"/>
      <c r="AD684" s="62"/>
      <c r="AE684" s="62"/>
    </row>
    <row r="685" spans="5:31" x14ac:dyDescent="0.25">
      <c r="E685" s="61"/>
      <c r="F685" s="61"/>
      <c r="G685" s="61"/>
      <c r="H685" s="62"/>
      <c r="I685" s="62"/>
      <c r="J685" s="62"/>
      <c r="K685" s="62"/>
      <c r="L685" s="62"/>
      <c r="M685" s="62"/>
      <c r="N685" s="62"/>
      <c r="O685" s="62"/>
      <c r="P685" s="62"/>
      <c r="Q685" s="62"/>
      <c r="R685" s="62"/>
      <c r="S685" s="62"/>
      <c r="T685" s="62"/>
      <c r="U685" s="62"/>
      <c r="V685" s="62"/>
      <c r="W685" s="62"/>
      <c r="X685" s="62"/>
      <c r="Y685" s="62"/>
      <c r="Z685" s="62"/>
      <c r="AA685" s="62"/>
      <c r="AB685" s="62"/>
      <c r="AC685" s="62"/>
      <c r="AD685" s="62"/>
      <c r="AE685" s="62"/>
    </row>
    <row r="686" spans="5:31" x14ac:dyDescent="0.25">
      <c r="E686" s="61"/>
      <c r="F686" s="61"/>
      <c r="G686" s="61"/>
      <c r="H686" s="62"/>
      <c r="I686" s="62"/>
      <c r="J686" s="62"/>
      <c r="K686" s="62"/>
      <c r="L686" s="62"/>
      <c r="M686" s="62"/>
      <c r="N686" s="62"/>
      <c r="O686" s="62"/>
      <c r="P686" s="62"/>
      <c r="Q686" s="62"/>
      <c r="R686" s="62"/>
      <c r="S686" s="62"/>
      <c r="T686" s="62"/>
      <c r="U686" s="62"/>
      <c r="V686" s="62"/>
      <c r="W686" s="62"/>
      <c r="X686" s="62"/>
      <c r="Y686" s="62"/>
      <c r="Z686" s="62"/>
      <c r="AA686" s="62"/>
      <c r="AB686" s="62"/>
      <c r="AC686" s="62"/>
      <c r="AD686" s="62"/>
      <c r="AE686" s="62"/>
    </row>
    <row r="687" spans="5:31" x14ac:dyDescent="0.25">
      <c r="E687" s="61"/>
      <c r="F687" s="61"/>
      <c r="G687" s="61"/>
      <c r="H687" s="62"/>
      <c r="I687" s="62"/>
      <c r="J687" s="62"/>
      <c r="K687" s="62"/>
      <c r="L687" s="62"/>
      <c r="M687" s="62"/>
      <c r="N687" s="62"/>
      <c r="O687" s="62"/>
      <c r="P687" s="62"/>
      <c r="Q687" s="62"/>
      <c r="R687" s="62"/>
      <c r="S687" s="62"/>
      <c r="T687" s="62"/>
      <c r="U687" s="62"/>
      <c r="V687" s="62"/>
      <c r="W687" s="62"/>
      <c r="X687" s="62"/>
      <c r="Y687" s="62"/>
      <c r="Z687" s="62"/>
      <c r="AA687" s="62"/>
      <c r="AB687" s="62"/>
      <c r="AC687" s="62"/>
      <c r="AD687" s="62"/>
      <c r="AE687" s="62"/>
    </row>
    <row r="688" spans="5:31" x14ac:dyDescent="0.25">
      <c r="E688" s="61"/>
      <c r="F688" s="61"/>
      <c r="G688" s="61"/>
      <c r="H688" s="62"/>
      <c r="I688" s="62"/>
      <c r="J688" s="62"/>
      <c r="K688" s="62"/>
      <c r="L688" s="62"/>
      <c r="M688" s="62"/>
      <c r="N688" s="62"/>
      <c r="O688" s="62"/>
      <c r="P688" s="62"/>
      <c r="Q688" s="62"/>
      <c r="R688" s="62"/>
      <c r="S688" s="62"/>
      <c r="T688" s="62"/>
      <c r="U688" s="62"/>
      <c r="V688" s="62"/>
      <c r="W688" s="62"/>
      <c r="X688" s="62"/>
      <c r="Y688" s="62"/>
      <c r="Z688" s="62"/>
      <c r="AA688" s="62"/>
      <c r="AB688" s="62"/>
      <c r="AC688" s="62"/>
      <c r="AD688" s="62"/>
      <c r="AE688" s="62"/>
    </row>
    <row r="689" spans="5:31" x14ac:dyDescent="0.25">
      <c r="E689" s="61"/>
      <c r="F689" s="61"/>
      <c r="G689" s="61"/>
      <c r="H689" s="62"/>
      <c r="I689" s="62"/>
      <c r="J689" s="62"/>
      <c r="K689" s="62"/>
      <c r="L689" s="62"/>
      <c r="M689" s="62"/>
      <c r="N689" s="62"/>
      <c r="O689" s="62"/>
      <c r="P689" s="62"/>
      <c r="Q689" s="62"/>
      <c r="R689" s="62"/>
      <c r="S689" s="62"/>
      <c r="T689" s="62"/>
      <c r="U689" s="62"/>
      <c r="V689" s="62"/>
      <c r="W689" s="62"/>
      <c r="X689" s="62"/>
      <c r="Y689" s="62"/>
      <c r="Z689" s="62"/>
      <c r="AA689" s="62"/>
      <c r="AB689" s="62"/>
      <c r="AC689" s="62"/>
      <c r="AD689" s="62"/>
      <c r="AE689" s="62"/>
    </row>
    <row r="690" spans="5:31" x14ac:dyDescent="0.25">
      <c r="E690" s="61"/>
      <c r="F690" s="61"/>
      <c r="G690" s="61"/>
      <c r="H690" s="62"/>
      <c r="I690" s="62"/>
      <c r="J690" s="62"/>
      <c r="K690" s="62"/>
      <c r="L690" s="62"/>
      <c r="M690" s="62"/>
      <c r="N690" s="62"/>
      <c r="O690" s="62"/>
      <c r="P690" s="62"/>
      <c r="Q690" s="62"/>
      <c r="R690" s="62"/>
      <c r="S690" s="62"/>
      <c r="T690" s="62"/>
      <c r="U690" s="62"/>
      <c r="V690" s="62"/>
      <c r="W690" s="62"/>
      <c r="X690" s="62"/>
      <c r="Y690" s="62"/>
      <c r="Z690" s="62"/>
      <c r="AA690" s="62"/>
      <c r="AB690" s="62"/>
      <c r="AC690" s="62"/>
      <c r="AD690" s="62"/>
      <c r="AE690" s="62"/>
    </row>
    <row r="691" spans="5:31" x14ac:dyDescent="0.25">
      <c r="E691" s="61"/>
      <c r="F691" s="61"/>
      <c r="G691" s="61"/>
      <c r="H691" s="62"/>
      <c r="I691" s="62"/>
      <c r="J691" s="62"/>
      <c r="K691" s="62"/>
      <c r="L691" s="62"/>
      <c r="M691" s="62"/>
      <c r="N691" s="62"/>
      <c r="O691" s="62"/>
      <c r="P691" s="62"/>
      <c r="Q691" s="62"/>
      <c r="R691" s="62"/>
      <c r="S691" s="62"/>
      <c r="T691" s="62"/>
      <c r="U691" s="62"/>
      <c r="V691" s="62"/>
      <c r="W691" s="62"/>
      <c r="X691" s="62"/>
      <c r="Y691" s="62"/>
      <c r="Z691" s="62"/>
      <c r="AA691" s="62"/>
      <c r="AB691" s="62"/>
      <c r="AC691" s="62"/>
      <c r="AD691" s="62"/>
      <c r="AE691" s="62"/>
    </row>
    <row r="692" spans="5:31" x14ac:dyDescent="0.25">
      <c r="E692" s="61"/>
      <c r="F692" s="61"/>
      <c r="G692" s="61"/>
      <c r="H692" s="62"/>
      <c r="I692" s="62"/>
      <c r="J692" s="62"/>
      <c r="K692" s="62"/>
      <c r="L692" s="62"/>
      <c r="M692" s="62"/>
      <c r="N692" s="62"/>
      <c r="O692" s="62"/>
      <c r="P692" s="62"/>
      <c r="Q692" s="62"/>
      <c r="R692" s="62"/>
      <c r="S692" s="62"/>
      <c r="T692" s="62"/>
      <c r="U692" s="62"/>
      <c r="V692" s="62"/>
      <c r="W692" s="62"/>
      <c r="X692" s="62"/>
      <c r="Y692" s="62"/>
      <c r="Z692" s="62"/>
      <c r="AA692" s="62"/>
      <c r="AB692" s="62"/>
      <c r="AC692" s="62"/>
      <c r="AD692" s="62"/>
      <c r="AE692" s="62"/>
    </row>
    <row r="693" spans="5:31" x14ac:dyDescent="0.25">
      <c r="E693" s="61"/>
      <c r="F693" s="61"/>
      <c r="G693" s="61"/>
      <c r="H693" s="62"/>
      <c r="I693" s="62"/>
      <c r="J693" s="62"/>
      <c r="K693" s="62"/>
      <c r="L693" s="62"/>
      <c r="M693" s="62"/>
      <c r="N693" s="62"/>
      <c r="O693" s="62"/>
      <c r="P693" s="62"/>
      <c r="Q693" s="62"/>
      <c r="R693" s="62"/>
      <c r="S693" s="62"/>
      <c r="T693" s="62"/>
      <c r="U693" s="62"/>
      <c r="V693" s="62"/>
      <c r="W693" s="62"/>
      <c r="X693" s="62"/>
      <c r="Y693" s="62"/>
      <c r="Z693" s="62"/>
      <c r="AA693" s="62"/>
      <c r="AB693" s="62"/>
      <c r="AC693" s="62"/>
      <c r="AD693" s="62"/>
      <c r="AE693" s="62"/>
    </row>
    <row r="694" spans="5:31" x14ac:dyDescent="0.25">
      <c r="E694" s="61"/>
      <c r="F694" s="61"/>
      <c r="G694" s="61"/>
      <c r="H694" s="62"/>
      <c r="I694" s="62"/>
      <c r="J694" s="62"/>
      <c r="K694" s="62"/>
      <c r="L694" s="62"/>
      <c r="M694" s="62"/>
      <c r="N694" s="62"/>
      <c r="O694" s="62"/>
      <c r="P694" s="62"/>
      <c r="Q694" s="62"/>
      <c r="R694" s="62"/>
      <c r="S694" s="62"/>
      <c r="T694" s="62"/>
      <c r="U694" s="62"/>
      <c r="V694" s="62"/>
      <c r="W694" s="62"/>
      <c r="X694" s="62"/>
      <c r="Y694" s="62"/>
      <c r="Z694" s="62"/>
      <c r="AA694" s="62"/>
      <c r="AB694" s="62"/>
      <c r="AC694" s="62"/>
      <c r="AD694" s="62"/>
      <c r="AE694" s="62"/>
    </row>
    <row r="695" spans="5:31" x14ac:dyDescent="0.25">
      <c r="E695" s="61"/>
      <c r="F695" s="61"/>
      <c r="G695" s="61"/>
      <c r="H695" s="62"/>
      <c r="I695" s="62"/>
      <c r="J695" s="62"/>
      <c r="K695" s="62"/>
      <c r="L695" s="62"/>
      <c r="M695" s="62"/>
      <c r="N695" s="62"/>
      <c r="O695" s="62"/>
      <c r="P695" s="62"/>
      <c r="Q695" s="62"/>
      <c r="R695" s="62"/>
      <c r="S695" s="62"/>
      <c r="T695" s="62"/>
      <c r="U695" s="62"/>
      <c r="V695" s="62"/>
      <c r="W695" s="62"/>
      <c r="X695" s="62"/>
      <c r="Y695" s="62"/>
      <c r="Z695" s="62"/>
      <c r="AA695" s="62"/>
      <c r="AB695" s="62"/>
      <c r="AC695" s="62"/>
      <c r="AD695" s="62"/>
      <c r="AE695" s="62"/>
    </row>
    <row r="696" spans="5:31" x14ac:dyDescent="0.25">
      <c r="E696" s="61"/>
      <c r="F696" s="61"/>
      <c r="G696" s="61"/>
      <c r="H696" s="62"/>
      <c r="I696" s="62"/>
      <c r="J696" s="62"/>
      <c r="K696" s="62"/>
      <c r="L696" s="62"/>
      <c r="M696" s="62"/>
      <c r="N696" s="62"/>
      <c r="O696" s="62"/>
      <c r="P696" s="62"/>
      <c r="Q696" s="62"/>
      <c r="R696" s="62"/>
      <c r="S696" s="62"/>
      <c r="T696" s="62"/>
      <c r="U696" s="62"/>
      <c r="V696" s="62"/>
      <c r="W696" s="62"/>
      <c r="X696" s="62"/>
      <c r="Y696" s="62"/>
      <c r="Z696" s="62"/>
      <c r="AA696" s="62"/>
      <c r="AB696" s="62"/>
      <c r="AC696" s="62"/>
      <c r="AD696" s="62"/>
      <c r="AE696" s="62"/>
    </row>
    <row r="697" spans="5:31" x14ac:dyDescent="0.25">
      <c r="E697" s="61"/>
      <c r="F697" s="61"/>
      <c r="G697" s="61"/>
      <c r="H697" s="62"/>
      <c r="I697" s="62"/>
      <c r="J697" s="62"/>
      <c r="K697" s="62"/>
      <c r="L697" s="62"/>
      <c r="M697" s="62"/>
      <c r="N697" s="62"/>
      <c r="O697" s="62"/>
      <c r="P697" s="62"/>
      <c r="Q697" s="62"/>
      <c r="R697" s="62"/>
      <c r="S697" s="62"/>
      <c r="T697" s="62"/>
      <c r="U697" s="62"/>
      <c r="V697" s="62"/>
      <c r="W697" s="62"/>
      <c r="X697" s="62"/>
      <c r="Y697" s="62"/>
      <c r="Z697" s="62"/>
      <c r="AA697" s="62"/>
      <c r="AB697" s="62"/>
      <c r="AC697" s="62"/>
      <c r="AD697" s="62"/>
      <c r="AE697" s="62"/>
    </row>
    <row r="698" spans="5:31" x14ac:dyDescent="0.25">
      <c r="E698" s="61"/>
      <c r="F698" s="61"/>
      <c r="G698" s="61"/>
      <c r="H698" s="62"/>
      <c r="I698" s="62"/>
      <c r="J698" s="62"/>
      <c r="K698" s="62"/>
      <c r="L698" s="62"/>
      <c r="M698" s="62"/>
      <c r="N698" s="62"/>
      <c r="O698" s="62"/>
      <c r="P698" s="62"/>
      <c r="Q698" s="62"/>
      <c r="R698" s="62"/>
      <c r="S698" s="62"/>
      <c r="T698" s="62"/>
      <c r="U698" s="62"/>
      <c r="V698" s="62"/>
      <c r="W698" s="62"/>
      <c r="X698" s="62"/>
      <c r="Y698" s="62"/>
      <c r="Z698" s="62"/>
      <c r="AA698" s="62"/>
      <c r="AB698" s="62"/>
      <c r="AC698" s="62"/>
      <c r="AD698" s="62"/>
      <c r="AE698" s="62"/>
    </row>
    <row r="699" spans="5:31" x14ac:dyDescent="0.25">
      <c r="E699" s="61"/>
      <c r="F699" s="61"/>
      <c r="G699" s="61"/>
      <c r="H699" s="62"/>
      <c r="I699" s="62"/>
      <c r="J699" s="62"/>
      <c r="K699" s="62"/>
      <c r="L699" s="62"/>
      <c r="M699" s="62"/>
      <c r="N699" s="62"/>
      <c r="O699" s="62"/>
      <c r="P699" s="62"/>
      <c r="Q699" s="62"/>
      <c r="R699" s="62"/>
      <c r="S699" s="62"/>
      <c r="T699" s="62"/>
      <c r="U699" s="62"/>
      <c r="V699" s="62"/>
      <c r="W699" s="62"/>
      <c r="X699" s="62"/>
      <c r="Y699" s="62"/>
      <c r="Z699" s="62"/>
      <c r="AA699" s="62"/>
      <c r="AB699" s="62"/>
      <c r="AC699" s="62"/>
      <c r="AD699" s="62"/>
      <c r="AE699" s="62"/>
    </row>
    <row r="700" spans="5:31" x14ac:dyDescent="0.25">
      <c r="E700" s="61"/>
      <c r="F700" s="61"/>
      <c r="G700" s="61"/>
      <c r="H700" s="62"/>
      <c r="I700" s="62"/>
      <c r="J700" s="62"/>
      <c r="K700" s="62"/>
      <c r="L700" s="62"/>
      <c r="M700" s="62"/>
      <c r="N700" s="62"/>
      <c r="O700" s="62"/>
      <c r="P700" s="62"/>
      <c r="Q700" s="62"/>
      <c r="R700" s="62"/>
      <c r="S700" s="62"/>
      <c r="T700" s="62"/>
      <c r="U700" s="62"/>
      <c r="V700" s="62"/>
      <c r="W700" s="62"/>
      <c r="X700" s="62"/>
      <c r="Y700" s="62"/>
      <c r="Z700" s="62"/>
      <c r="AA700" s="62"/>
      <c r="AB700" s="62"/>
      <c r="AC700" s="62"/>
      <c r="AD700" s="62"/>
      <c r="AE700" s="62"/>
    </row>
    <row r="701" spans="5:31" x14ac:dyDescent="0.25">
      <c r="E701" s="61"/>
      <c r="F701" s="61"/>
      <c r="G701" s="61"/>
      <c r="H701" s="62"/>
      <c r="I701" s="62"/>
      <c r="J701" s="62"/>
      <c r="K701" s="62"/>
      <c r="L701" s="62"/>
      <c r="M701" s="62"/>
      <c r="N701" s="62"/>
      <c r="O701" s="62"/>
      <c r="P701" s="62"/>
      <c r="Q701" s="62"/>
      <c r="R701" s="62"/>
      <c r="S701" s="62"/>
      <c r="T701" s="62"/>
      <c r="U701" s="62"/>
      <c r="V701" s="62"/>
      <c r="W701" s="62"/>
      <c r="X701" s="62"/>
      <c r="Y701" s="62"/>
      <c r="Z701" s="62"/>
      <c r="AA701" s="62"/>
      <c r="AB701" s="62"/>
      <c r="AC701" s="62"/>
      <c r="AD701" s="62"/>
      <c r="AE701" s="62"/>
    </row>
    <row r="702" spans="5:31" x14ac:dyDescent="0.25">
      <c r="E702" s="61"/>
      <c r="F702" s="61"/>
      <c r="G702" s="61"/>
      <c r="H702" s="62"/>
      <c r="I702" s="62"/>
      <c r="J702" s="62"/>
      <c r="K702" s="62"/>
      <c r="L702" s="62"/>
      <c r="M702" s="62"/>
      <c r="N702" s="62"/>
      <c r="O702" s="62"/>
      <c r="P702" s="62"/>
      <c r="Q702" s="62"/>
      <c r="R702" s="62"/>
      <c r="S702" s="62"/>
      <c r="T702" s="62"/>
      <c r="U702" s="62"/>
      <c r="V702" s="62"/>
      <c r="W702" s="62"/>
      <c r="X702" s="62"/>
      <c r="Y702" s="62"/>
      <c r="Z702" s="62"/>
      <c r="AA702" s="62"/>
      <c r="AB702" s="62"/>
      <c r="AC702" s="62"/>
      <c r="AD702" s="62"/>
      <c r="AE702" s="62"/>
    </row>
    <row r="703" spans="5:31" x14ac:dyDescent="0.25">
      <c r="E703" s="61"/>
      <c r="F703" s="61"/>
      <c r="G703" s="61"/>
      <c r="H703" s="62"/>
      <c r="I703" s="62"/>
      <c r="J703" s="62"/>
      <c r="K703" s="62"/>
      <c r="L703" s="62"/>
      <c r="M703" s="62"/>
      <c r="N703" s="62"/>
      <c r="O703" s="62"/>
      <c r="P703" s="62"/>
      <c r="Q703" s="62"/>
      <c r="R703" s="62"/>
      <c r="S703" s="62"/>
      <c r="T703" s="62"/>
      <c r="U703" s="62"/>
      <c r="V703" s="62"/>
      <c r="W703" s="62"/>
      <c r="X703" s="62"/>
      <c r="Y703" s="62"/>
      <c r="Z703" s="62"/>
      <c r="AA703" s="62"/>
      <c r="AB703" s="62"/>
      <c r="AC703" s="62"/>
      <c r="AD703" s="62"/>
      <c r="AE703" s="62"/>
    </row>
    <row r="704" spans="5:31" x14ac:dyDescent="0.25">
      <c r="E704" s="61"/>
      <c r="F704" s="61"/>
      <c r="G704" s="61"/>
      <c r="H704" s="62"/>
      <c r="I704" s="62"/>
      <c r="J704" s="62"/>
      <c r="K704" s="62"/>
      <c r="L704" s="62"/>
      <c r="M704" s="62"/>
      <c r="N704" s="62"/>
      <c r="O704" s="62"/>
      <c r="P704" s="62"/>
      <c r="Q704" s="62"/>
      <c r="R704" s="62"/>
      <c r="S704" s="62"/>
      <c r="T704" s="62"/>
      <c r="U704" s="62"/>
      <c r="V704" s="62"/>
      <c r="W704" s="62"/>
      <c r="X704" s="62"/>
      <c r="Y704" s="62"/>
      <c r="Z704" s="62"/>
      <c r="AA704" s="62"/>
      <c r="AB704" s="62"/>
      <c r="AC704" s="62"/>
      <c r="AD704" s="62"/>
      <c r="AE704" s="62"/>
    </row>
    <row r="705" spans="5:31" x14ac:dyDescent="0.25">
      <c r="E705" s="61"/>
      <c r="F705" s="61"/>
      <c r="G705" s="61"/>
      <c r="H705" s="62"/>
      <c r="I705" s="62"/>
      <c r="J705" s="62"/>
      <c r="K705" s="62"/>
      <c r="L705" s="62"/>
      <c r="M705" s="62"/>
      <c r="N705" s="62"/>
      <c r="O705" s="62"/>
      <c r="P705" s="62"/>
      <c r="Q705" s="62"/>
      <c r="R705" s="62"/>
      <c r="S705" s="62"/>
      <c r="T705" s="62"/>
      <c r="U705" s="62"/>
      <c r="V705" s="62"/>
      <c r="W705" s="62"/>
      <c r="X705" s="62"/>
      <c r="Y705" s="62"/>
      <c r="Z705" s="62"/>
      <c r="AA705" s="62"/>
      <c r="AB705" s="62"/>
      <c r="AC705" s="62"/>
      <c r="AD705" s="62"/>
      <c r="AE705" s="62"/>
    </row>
    <row r="706" spans="5:31" x14ac:dyDescent="0.25">
      <c r="E706" s="61"/>
      <c r="F706" s="61"/>
      <c r="G706" s="61"/>
      <c r="H706" s="62"/>
      <c r="I706" s="62"/>
      <c r="J706" s="62"/>
      <c r="K706" s="62"/>
      <c r="L706" s="62"/>
      <c r="M706" s="62"/>
      <c r="N706" s="62"/>
      <c r="O706" s="62"/>
      <c r="P706" s="62"/>
      <c r="Q706" s="62"/>
      <c r="R706" s="62"/>
      <c r="S706" s="62"/>
      <c r="T706" s="62"/>
      <c r="U706" s="62"/>
      <c r="V706" s="62"/>
      <c r="W706" s="62"/>
      <c r="X706" s="62"/>
      <c r="Y706" s="62"/>
      <c r="Z706" s="62"/>
      <c r="AA706" s="62"/>
      <c r="AB706" s="62"/>
      <c r="AC706" s="62"/>
      <c r="AD706" s="62"/>
      <c r="AE706" s="62"/>
    </row>
    <row r="707" spans="5:31" x14ac:dyDescent="0.25">
      <c r="E707" s="61"/>
      <c r="F707" s="61"/>
      <c r="G707" s="61"/>
      <c r="H707" s="62"/>
      <c r="I707" s="62"/>
      <c r="J707" s="62"/>
      <c r="K707" s="62"/>
      <c r="L707" s="62"/>
      <c r="M707" s="62"/>
      <c r="N707" s="62"/>
      <c r="O707" s="62"/>
      <c r="P707" s="62"/>
      <c r="Q707" s="62"/>
      <c r="R707" s="62"/>
      <c r="S707" s="62"/>
      <c r="T707" s="62"/>
      <c r="U707" s="62"/>
      <c r="V707" s="62"/>
      <c r="W707" s="62"/>
      <c r="X707" s="62"/>
      <c r="Y707" s="62"/>
      <c r="Z707" s="62"/>
      <c r="AA707" s="62"/>
      <c r="AB707" s="62"/>
      <c r="AC707" s="62"/>
      <c r="AD707" s="62"/>
      <c r="AE707" s="62"/>
    </row>
    <row r="708" spans="5:31" x14ac:dyDescent="0.25">
      <c r="E708" s="61"/>
      <c r="F708" s="61"/>
      <c r="G708" s="61"/>
      <c r="H708" s="62"/>
      <c r="I708" s="62"/>
      <c r="J708" s="62"/>
      <c r="K708" s="62"/>
      <c r="L708" s="62"/>
      <c r="M708" s="62"/>
      <c r="N708" s="62"/>
      <c r="O708" s="62"/>
      <c r="P708" s="62"/>
      <c r="Q708" s="62"/>
      <c r="R708" s="62"/>
      <c r="S708" s="62"/>
      <c r="T708" s="62"/>
      <c r="U708" s="62"/>
      <c r="V708" s="62"/>
      <c r="W708" s="62"/>
      <c r="X708" s="62"/>
      <c r="Y708" s="62"/>
      <c r="Z708" s="62"/>
      <c r="AA708" s="62"/>
      <c r="AB708" s="62"/>
      <c r="AC708" s="62"/>
      <c r="AD708" s="62"/>
      <c r="AE708" s="62"/>
    </row>
    <row r="709" spans="5:31" x14ac:dyDescent="0.25">
      <c r="E709" s="61"/>
      <c r="F709" s="61"/>
      <c r="G709" s="61"/>
      <c r="H709" s="62"/>
      <c r="I709" s="62"/>
      <c r="J709" s="62"/>
      <c r="K709" s="62"/>
      <c r="L709" s="62"/>
      <c r="M709" s="62"/>
      <c r="N709" s="62"/>
      <c r="O709" s="62"/>
      <c r="P709" s="62"/>
      <c r="Q709" s="62"/>
      <c r="R709" s="62"/>
      <c r="S709" s="62"/>
      <c r="T709" s="62"/>
      <c r="U709" s="62"/>
      <c r="V709" s="62"/>
      <c r="W709" s="62"/>
      <c r="X709" s="62"/>
      <c r="Y709" s="62"/>
      <c r="Z709" s="62"/>
      <c r="AA709" s="62"/>
      <c r="AB709" s="62"/>
      <c r="AC709" s="62"/>
      <c r="AD709" s="62"/>
      <c r="AE709" s="62"/>
    </row>
    <row r="710" spans="5:31" x14ac:dyDescent="0.25">
      <c r="E710" s="61"/>
      <c r="F710" s="61"/>
      <c r="G710" s="61"/>
      <c r="H710" s="62"/>
      <c r="I710" s="62"/>
      <c r="J710" s="62"/>
      <c r="K710" s="62"/>
      <c r="L710" s="62"/>
      <c r="M710" s="62"/>
      <c r="N710" s="62"/>
      <c r="O710" s="62"/>
      <c r="P710" s="62"/>
      <c r="Q710" s="62"/>
      <c r="R710" s="62"/>
      <c r="S710" s="62"/>
      <c r="T710" s="62"/>
      <c r="U710" s="62"/>
      <c r="V710" s="62"/>
      <c r="W710" s="62"/>
      <c r="X710" s="62"/>
      <c r="Y710" s="62"/>
      <c r="Z710" s="62"/>
      <c r="AA710" s="62"/>
      <c r="AB710" s="62"/>
      <c r="AC710" s="62"/>
      <c r="AD710" s="62"/>
      <c r="AE710" s="62"/>
    </row>
    <row r="711" spans="5:31" x14ac:dyDescent="0.25">
      <c r="E711" s="61"/>
      <c r="F711" s="61"/>
      <c r="G711" s="61"/>
      <c r="H711" s="62"/>
      <c r="I711" s="62"/>
      <c r="J711" s="62"/>
      <c r="K711" s="62"/>
      <c r="L711" s="62"/>
      <c r="M711" s="62"/>
      <c r="N711" s="62"/>
      <c r="O711" s="62"/>
      <c r="P711" s="62"/>
      <c r="Q711" s="62"/>
      <c r="R711" s="62"/>
      <c r="S711" s="62"/>
      <c r="T711" s="62"/>
      <c r="U711" s="62"/>
      <c r="V711" s="62"/>
      <c r="W711" s="62"/>
      <c r="X711" s="62"/>
      <c r="Y711" s="62"/>
      <c r="Z711" s="62"/>
      <c r="AA711" s="62"/>
      <c r="AB711" s="62"/>
      <c r="AC711" s="62"/>
      <c r="AD711" s="62"/>
      <c r="AE711" s="62"/>
    </row>
    <row r="712" spans="5:31" x14ac:dyDescent="0.25">
      <c r="E712" s="61"/>
      <c r="F712" s="61"/>
      <c r="G712" s="61"/>
      <c r="H712" s="62"/>
      <c r="I712" s="62"/>
      <c r="J712" s="62"/>
      <c r="K712" s="62"/>
      <c r="L712" s="62"/>
      <c r="M712" s="62"/>
      <c r="N712" s="62"/>
      <c r="O712" s="62"/>
      <c r="P712" s="62"/>
      <c r="Q712" s="62"/>
      <c r="R712" s="62"/>
      <c r="S712" s="62"/>
      <c r="T712" s="62"/>
      <c r="U712" s="62"/>
      <c r="V712" s="62"/>
      <c r="W712" s="62"/>
      <c r="X712" s="62"/>
      <c r="Y712" s="62"/>
      <c r="Z712" s="62"/>
      <c r="AA712" s="62"/>
      <c r="AB712" s="62"/>
      <c r="AC712" s="62"/>
      <c r="AD712" s="62"/>
      <c r="AE712" s="62"/>
    </row>
    <row r="713" spans="5:31" x14ac:dyDescent="0.25">
      <c r="E713" s="61"/>
      <c r="F713" s="61"/>
      <c r="G713" s="61"/>
      <c r="H713" s="62"/>
      <c r="I713" s="62"/>
      <c r="J713" s="62"/>
      <c r="K713" s="62"/>
      <c r="L713" s="62"/>
      <c r="M713" s="62"/>
      <c r="N713" s="62"/>
      <c r="O713" s="62"/>
      <c r="P713" s="62"/>
      <c r="Q713" s="62"/>
      <c r="R713" s="62"/>
      <c r="S713" s="62"/>
      <c r="T713" s="62"/>
      <c r="U713" s="62"/>
      <c r="V713" s="62"/>
      <c r="W713" s="62"/>
      <c r="X713" s="62"/>
      <c r="Y713" s="62"/>
      <c r="Z713" s="62"/>
      <c r="AA713" s="62"/>
      <c r="AB713" s="62"/>
      <c r="AC713" s="62"/>
      <c r="AD713" s="62"/>
      <c r="AE713" s="62"/>
    </row>
    <row r="714" spans="5:31" x14ac:dyDescent="0.25">
      <c r="E714" s="61"/>
      <c r="F714" s="61"/>
      <c r="G714" s="61"/>
      <c r="H714" s="62"/>
      <c r="I714" s="62"/>
      <c r="J714" s="62"/>
      <c r="K714" s="62"/>
      <c r="L714" s="62"/>
      <c r="M714" s="62"/>
      <c r="N714" s="62"/>
      <c r="O714" s="62"/>
      <c r="P714" s="62"/>
      <c r="Q714" s="62"/>
      <c r="R714" s="62"/>
      <c r="S714" s="62"/>
      <c r="T714" s="62"/>
      <c r="U714" s="62"/>
      <c r="V714" s="62"/>
      <c r="W714" s="62"/>
      <c r="X714" s="62"/>
      <c r="Y714" s="62"/>
      <c r="Z714" s="62"/>
      <c r="AA714" s="62"/>
      <c r="AB714" s="62"/>
      <c r="AC714" s="62"/>
      <c r="AD714" s="62"/>
      <c r="AE714" s="62"/>
    </row>
    <row r="715" spans="5:31" x14ac:dyDescent="0.25">
      <c r="E715" s="61"/>
      <c r="F715" s="61"/>
      <c r="G715" s="61"/>
      <c r="H715" s="62"/>
      <c r="I715" s="62"/>
      <c r="J715" s="62"/>
      <c r="K715" s="62"/>
      <c r="L715" s="62"/>
      <c r="M715" s="62"/>
      <c r="N715" s="62"/>
      <c r="O715" s="62"/>
      <c r="P715" s="62"/>
      <c r="Q715" s="62"/>
      <c r="R715" s="62"/>
      <c r="S715" s="62"/>
      <c r="T715" s="62"/>
      <c r="U715" s="62"/>
      <c r="V715" s="62"/>
      <c r="W715" s="62"/>
      <c r="X715" s="62"/>
      <c r="Y715" s="62"/>
      <c r="Z715" s="62"/>
      <c r="AA715" s="62"/>
      <c r="AB715" s="62"/>
      <c r="AC715" s="62"/>
      <c r="AD715" s="62"/>
      <c r="AE715" s="62"/>
    </row>
    <row r="716" spans="5:31" x14ac:dyDescent="0.25">
      <c r="E716" s="61"/>
      <c r="F716" s="61"/>
      <c r="G716" s="61"/>
      <c r="H716" s="62"/>
      <c r="I716" s="62"/>
      <c r="J716" s="62"/>
      <c r="K716" s="62"/>
      <c r="L716" s="62"/>
      <c r="M716" s="62"/>
      <c r="N716" s="62"/>
      <c r="O716" s="62"/>
      <c r="P716" s="62"/>
      <c r="Q716" s="62"/>
      <c r="R716" s="62"/>
      <c r="S716" s="62"/>
      <c r="T716" s="62"/>
      <c r="U716" s="62"/>
      <c r="V716" s="62"/>
      <c r="W716" s="62"/>
      <c r="X716" s="62"/>
      <c r="Y716" s="62"/>
      <c r="Z716" s="62"/>
      <c r="AA716" s="62"/>
      <c r="AB716" s="62"/>
      <c r="AC716" s="62"/>
      <c r="AD716" s="62"/>
      <c r="AE716" s="62"/>
    </row>
    <row r="717" spans="5:31" x14ac:dyDescent="0.25">
      <c r="E717" s="61"/>
      <c r="F717" s="61"/>
      <c r="G717" s="61"/>
      <c r="H717" s="62"/>
      <c r="I717" s="62"/>
      <c r="J717" s="62"/>
      <c r="K717" s="62"/>
      <c r="L717" s="62"/>
      <c r="M717" s="62"/>
      <c r="N717" s="62"/>
      <c r="O717" s="62"/>
      <c r="P717" s="62"/>
      <c r="Q717" s="62"/>
      <c r="R717" s="62"/>
      <c r="S717" s="62"/>
      <c r="T717" s="62"/>
      <c r="U717" s="62"/>
      <c r="V717" s="62"/>
      <c r="W717" s="62"/>
      <c r="X717" s="62"/>
      <c r="Y717" s="62"/>
      <c r="Z717" s="62"/>
      <c r="AA717" s="62"/>
      <c r="AB717" s="62"/>
      <c r="AC717" s="62"/>
      <c r="AD717" s="62"/>
      <c r="AE717" s="62"/>
    </row>
    <row r="718" spans="5:31" x14ac:dyDescent="0.25">
      <c r="E718" s="61"/>
      <c r="F718" s="61"/>
      <c r="G718" s="61"/>
      <c r="H718" s="62"/>
      <c r="I718" s="62"/>
      <c r="J718" s="62"/>
      <c r="K718" s="62"/>
      <c r="L718" s="62"/>
      <c r="M718" s="62"/>
      <c r="N718" s="62"/>
      <c r="O718" s="62"/>
      <c r="P718" s="62"/>
      <c r="Q718" s="62"/>
      <c r="R718" s="62"/>
      <c r="S718" s="62"/>
      <c r="T718" s="62"/>
      <c r="U718" s="62"/>
      <c r="V718" s="62"/>
      <c r="W718" s="62"/>
      <c r="X718" s="62"/>
      <c r="Y718" s="62"/>
      <c r="Z718" s="62"/>
      <c r="AA718" s="62"/>
      <c r="AB718" s="62"/>
      <c r="AC718" s="62"/>
      <c r="AD718" s="62"/>
      <c r="AE718" s="62"/>
    </row>
    <row r="719" spans="5:31" x14ac:dyDescent="0.25">
      <c r="E719" s="61"/>
      <c r="F719" s="61"/>
      <c r="G719" s="61"/>
      <c r="H719" s="62"/>
      <c r="I719" s="62"/>
      <c r="J719" s="62"/>
      <c r="K719" s="62"/>
      <c r="L719" s="62"/>
      <c r="M719" s="62"/>
      <c r="N719" s="62"/>
      <c r="O719" s="62"/>
      <c r="P719" s="62"/>
      <c r="Q719" s="62"/>
      <c r="R719" s="62"/>
      <c r="S719" s="62"/>
      <c r="T719" s="62"/>
      <c r="U719" s="62"/>
      <c r="V719" s="62"/>
      <c r="W719" s="62"/>
      <c r="X719" s="62"/>
      <c r="Y719" s="62"/>
      <c r="Z719" s="62"/>
      <c r="AA719" s="62"/>
      <c r="AB719" s="62"/>
      <c r="AC719" s="62"/>
      <c r="AD719" s="62"/>
      <c r="AE719" s="62"/>
    </row>
    <row r="720" spans="5:31" x14ac:dyDescent="0.25">
      <c r="E720" s="61"/>
      <c r="F720" s="61"/>
      <c r="G720" s="61"/>
      <c r="H720" s="62"/>
      <c r="I720" s="62"/>
      <c r="J720" s="62"/>
      <c r="K720" s="62"/>
      <c r="L720" s="62"/>
      <c r="M720" s="62"/>
      <c r="N720" s="62"/>
      <c r="O720" s="62"/>
      <c r="P720" s="62"/>
      <c r="Q720" s="62"/>
      <c r="R720" s="62"/>
      <c r="S720" s="62"/>
      <c r="T720" s="62"/>
      <c r="U720" s="62"/>
      <c r="V720" s="62"/>
      <c r="W720" s="62"/>
      <c r="X720" s="62"/>
      <c r="Y720" s="62"/>
      <c r="Z720" s="62"/>
      <c r="AA720" s="62"/>
      <c r="AB720" s="62"/>
      <c r="AC720" s="62"/>
      <c r="AD720" s="62"/>
      <c r="AE720" s="62"/>
    </row>
    <row r="721" spans="5:31" x14ac:dyDescent="0.25">
      <c r="E721" s="61"/>
      <c r="F721" s="61"/>
      <c r="G721" s="61"/>
      <c r="H721" s="62"/>
      <c r="I721" s="62"/>
      <c r="J721" s="62"/>
      <c r="K721" s="62"/>
      <c r="L721" s="62"/>
      <c r="M721" s="62"/>
      <c r="N721" s="62"/>
      <c r="O721" s="62"/>
      <c r="P721" s="62"/>
      <c r="Q721" s="62"/>
      <c r="R721" s="62"/>
      <c r="S721" s="62"/>
      <c r="T721" s="62"/>
      <c r="U721" s="62"/>
      <c r="V721" s="62"/>
      <c r="W721" s="62"/>
      <c r="X721" s="62"/>
      <c r="Y721" s="62"/>
      <c r="Z721" s="62"/>
      <c r="AA721" s="62"/>
      <c r="AB721" s="62"/>
      <c r="AC721" s="62"/>
      <c r="AD721" s="62"/>
      <c r="AE721" s="62"/>
    </row>
    <row r="722" spans="5:31" x14ac:dyDescent="0.25">
      <c r="E722" s="61"/>
      <c r="F722" s="61"/>
      <c r="G722" s="61"/>
      <c r="H722" s="62"/>
      <c r="I722" s="62"/>
      <c r="J722" s="62"/>
      <c r="K722" s="62"/>
      <c r="L722" s="62"/>
      <c r="M722" s="62"/>
      <c r="N722" s="62"/>
      <c r="O722" s="62"/>
      <c r="P722" s="62"/>
      <c r="Q722" s="62"/>
      <c r="R722" s="62"/>
      <c r="S722" s="62"/>
      <c r="T722" s="62"/>
      <c r="U722" s="62"/>
      <c r="V722" s="62"/>
      <c r="W722" s="62"/>
      <c r="X722" s="62"/>
      <c r="Y722" s="62"/>
      <c r="Z722" s="62"/>
      <c r="AA722" s="62"/>
      <c r="AB722" s="62"/>
      <c r="AC722" s="62"/>
      <c r="AD722" s="62"/>
      <c r="AE722" s="62"/>
    </row>
    <row r="723" spans="5:31" x14ac:dyDescent="0.25">
      <c r="E723" s="61"/>
      <c r="F723" s="61"/>
      <c r="G723" s="61"/>
      <c r="H723" s="62"/>
      <c r="I723" s="62"/>
      <c r="J723" s="62"/>
      <c r="K723" s="62"/>
      <c r="L723" s="62"/>
      <c r="M723" s="62"/>
      <c r="N723" s="62"/>
      <c r="O723" s="62"/>
      <c r="P723" s="62"/>
      <c r="Q723" s="62"/>
      <c r="R723" s="62"/>
      <c r="S723" s="62"/>
      <c r="T723" s="62"/>
      <c r="U723" s="62"/>
      <c r="V723" s="62"/>
      <c r="W723" s="62"/>
      <c r="X723" s="62"/>
      <c r="Y723" s="62"/>
      <c r="Z723" s="62"/>
      <c r="AA723" s="62"/>
      <c r="AB723" s="62"/>
      <c r="AC723" s="62"/>
      <c r="AD723" s="62"/>
      <c r="AE723" s="62"/>
    </row>
    <row r="724" spans="5:31" x14ac:dyDescent="0.25">
      <c r="E724" s="61"/>
      <c r="F724" s="61"/>
      <c r="G724" s="61"/>
      <c r="H724" s="62"/>
      <c r="I724" s="62"/>
      <c r="J724" s="62"/>
      <c r="K724" s="62"/>
      <c r="L724" s="62"/>
      <c r="M724" s="62"/>
      <c r="N724" s="62"/>
      <c r="O724" s="62"/>
      <c r="P724" s="62"/>
      <c r="Q724" s="62"/>
      <c r="R724" s="62"/>
      <c r="S724" s="62"/>
      <c r="T724" s="62"/>
      <c r="U724" s="62"/>
      <c r="V724" s="62"/>
      <c r="W724" s="62"/>
      <c r="X724" s="62"/>
      <c r="Y724" s="62"/>
      <c r="Z724" s="62"/>
      <c r="AA724" s="62"/>
      <c r="AB724" s="62"/>
      <c r="AC724" s="62"/>
      <c r="AD724" s="62"/>
      <c r="AE724" s="62"/>
    </row>
    <row r="725" spans="5:31" x14ac:dyDescent="0.25">
      <c r="E725" s="61"/>
      <c r="F725" s="61"/>
      <c r="G725" s="61"/>
      <c r="H725" s="62"/>
      <c r="I725" s="62"/>
      <c r="J725" s="62"/>
      <c r="K725" s="62"/>
      <c r="L725" s="62"/>
      <c r="M725" s="62"/>
      <c r="N725" s="62"/>
      <c r="O725" s="62"/>
      <c r="P725" s="62"/>
      <c r="Q725" s="62"/>
      <c r="R725" s="62"/>
      <c r="S725" s="62"/>
      <c r="T725" s="62"/>
      <c r="U725" s="62"/>
      <c r="V725" s="62"/>
      <c r="W725" s="62"/>
      <c r="X725" s="62"/>
      <c r="Y725" s="62"/>
      <c r="Z725" s="62"/>
      <c r="AA725" s="62"/>
      <c r="AB725" s="62"/>
      <c r="AC725" s="62"/>
      <c r="AD725" s="62"/>
      <c r="AE725" s="62"/>
    </row>
    <row r="726" spans="5:31" x14ac:dyDescent="0.25">
      <c r="E726" s="61"/>
      <c r="F726" s="61"/>
      <c r="G726" s="61"/>
      <c r="H726" s="62"/>
      <c r="I726" s="62"/>
      <c r="J726" s="62"/>
      <c r="K726" s="62"/>
      <c r="L726" s="62"/>
      <c r="M726" s="62"/>
      <c r="N726" s="62"/>
      <c r="O726" s="62"/>
      <c r="P726" s="62"/>
      <c r="Q726" s="62"/>
      <c r="R726" s="62"/>
      <c r="S726" s="62"/>
      <c r="T726" s="62"/>
      <c r="U726" s="62"/>
      <c r="V726" s="62"/>
      <c r="W726" s="62"/>
      <c r="X726" s="62"/>
      <c r="Y726" s="62"/>
      <c r="Z726" s="62"/>
      <c r="AA726" s="62"/>
      <c r="AB726" s="62"/>
      <c r="AC726" s="62"/>
      <c r="AD726" s="62"/>
      <c r="AE726" s="62"/>
    </row>
    <row r="727" spans="5:31" x14ac:dyDescent="0.25">
      <c r="E727" s="61"/>
      <c r="F727" s="61"/>
      <c r="G727" s="61"/>
      <c r="H727" s="62"/>
      <c r="I727" s="62"/>
      <c r="J727" s="62"/>
      <c r="K727" s="62"/>
      <c r="L727" s="62"/>
      <c r="M727" s="62"/>
      <c r="N727" s="62"/>
      <c r="O727" s="62"/>
      <c r="P727" s="62"/>
      <c r="Q727" s="62"/>
      <c r="R727" s="62"/>
      <c r="S727" s="62"/>
      <c r="T727" s="62"/>
      <c r="U727" s="62"/>
      <c r="V727" s="62"/>
      <c r="W727" s="62"/>
      <c r="X727" s="62"/>
      <c r="Y727" s="62"/>
      <c r="Z727" s="62"/>
      <c r="AA727" s="62"/>
      <c r="AB727" s="62"/>
      <c r="AC727" s="62"/>
      <c r="AD727" s="62"/>
      <c r="AE727" s="62"/>
    </row>
    <row r="728" spans="5:31" x14ac:dyDescent="0.25">
      <c r="E728" s="61"/>
      <c r="F728" s="61"/>
      <c r="G728" s="61"/>
      <c r="H728" s="62"/>
      <c r="I728" s="62"/>
      <c r="J728" s="62"/>
      <c r="K728" s="62"/>
      <c r="L728" s="62"/>
      <c r="M728" s="62"/>
      <c r="N728" s="62"/>
      <c r="O728" s="62"/>
      <c r="P728" s="62"/>
      <c r="Q728" s="62"/>
      <c r="R728" s="62"/>
      <c r="S728" s="62"/>
      <c r="T728" s="62"/>
      <c r="U728" s="62"/>
      <c r="V728" s="62"/>
      <c r="W728" s="62"/>
      <c r="X728" s="62"/>
      <c r="Y728" s="62"/>
      <c r="Z728" s="62"/>
      <c r="AA728" s="62"/>
      <c r="AB728" s="62"/>
      <c r="AC728" s="62"/>
      <c r="AD728" s="62"/>
      <c r="AE728" s="62"/>
    </row>
    <row r="729" spans="5:31" x14ac:dyDescent="0.25">
      <c r="E729" s="61"/>
      <c r="F729" s="61"/>
      <c r="G729" s="61"/>
      <c r="H729" s="62"/>
      <c r="I729" s="62"/>
      <c r="J729" s="62"/>
      <c r="K729" s="62"/>
      <c r="L729" s="62"/>
      <c r="M729" s="62"/>
      <c r="N729" s="62"/>
      <c r="O729" s="62"/>
      <c r="P729" s="62"/>
      <c r="Q729" s="62"/>
      <c r="R729" s="62"/>
      <c r="S729" s="62"/>
      <c r="T729" s="62"/>
      <c r="U729" s="62"/>
      <c r="V729" s="62"/>
      <c r="W729" s="62"/>
      <c r="X729" s="62"/>
      <c r="Y729" s="62"/>
      <c r="Z729" s="62"/>
      <c r="AA729" s="62"/>
      <c r="AB729" s="62"/>
      <c r="AC729" s="62"/>
      <c r="AD729" s="62"/>
      <c r="AE729" s="62"/>
    </row>
    <row r="730" spans="5:31" x14ac:dyDescent="0.25">
      <c r="E730" s="61"/>
      <c r="F730" s="61"/>
      <c r="G730" s="61"/>
      <c r="H730" s="62"/>
      <c r="I730" s="62"/>
      <c r="J730" s="62"/>
      <c r="K730" s="62"/>
      <c r="L730" s="62"/>
      <c r="M730" s="62"/>
      <c r="N730" s="62"/>
      <c r="O730" s="62"/>
      <c r="P730" s="62"/>
      <c r="Q730" s="62"/>
      <c r="R730" s="62"/>
      <c r="S730" s="62"/>
      <c r="T730" s="62"/>
      <c r="U730" s="62"/>
      <c r="V730" s="62"/>
      <c r="W730" s="62"/>
      <c r="X730" s="62"/>
      <c r="Y730" s="62"/>
      <c r="Z730" s="62"/>
      <c r="AA730" s="62"/>
      <c r="AB730" s="62"/>
      <c r="AC730" s="62"/>
      <c r="AD730" s="62"/>
      <c r="AE730" s="62"/>
    </row>
    <row r="731" spans="5:31" x14ac:dyDescent="0.25">
      <c r="E731" s="61"/>
      <c r="F731" s="61"/>
      <c r="G731" s="61"/>
      <c r="H731" s="62"/>
      <c r="I731" s="62"/>
      <c r="J731" s="62"/>
      <c r="K731" s="62"/>
      <c r="L731" s="62"/>
      <c r="M731" s="62"/>
      <c r="N731" s="62"/>
      <c r="O731" s="62"/>
      <c r="P731" s="62"/>
      <c r="Q731" s="62"/>
      <c r="R731" s="62"/>
      <c r="S731" s="62"/>
      <c r="T731" s="62"/>
      <c r="U731" s="62"/>
      <c r="V731" s="62"/>
      <c r="W731" s="62"/>
      <c r="X731" s="62"/>
      <c r="Y731" s="62"/>
      <c r="Z731" s="62"/>
      <c r="AA731" s="62"/>
      <c r="AB731" s="62"/>
      <c r="AC731" s="62"/>
      <c r="AD731" s="62"/>
      <c r="AE731" s="62"/>
    </row>
    <row r="732" spans="5:31" x14ac:dyDescent="0.25">
      <c r="E732" s="61"/>
      <c r="F732" s="61"/>
      <c r="G732" s="61"/>
      <c r="H732" s="62"/>
      <c r="I732" s="62"/>
      <c r="J732" s="62"/>
      <c r="K732" s="62"/>
      <c r="L732" s="62"/>
      <c r="M732" s="62"/>
      <c r="N732" s="62"/>
      <c r="O732" s="62"/>
      <c r="P732" s="62"/>
      <c r="Q732" s="62"/>
      <c r="R732" s="62"/>
      <c r="S732" s="62"/>
      <c r="T732" s="62"/>
      <c r="U732" s="62"/>
      <c r="V732" s="62"/>
      <c r="W732" s="62"/>
      <c r="X732" s="62"/>
      <c r="Y732" s="62"/>
      <c r="Z732" s="62"/>
      <c r="AA732" s="62"/>
      <c r="AB732" s="62"/>
      <c r="AC732" s="62"/>
      <c r="AD732" s="62"/>
      <c r="AE732" s="62"/>
    </row>
    <row r="733" spans="5:31" x14ac:dyDescent="0.25">
      <c r="E733" s="61"/>
      <c r="F733" s="61"/>
      <c r="G733" s="61"/>
      <c r="H733" s="62"/>
      <c r="I733" s="62"/>
      <c r="J733" s="62"/>
      <c r="K733" s="62"/>
      <c r="L733" s="62"/>
      <c r="M733" s="62"/>
      <c r="N733" s="62"/>
      <c r="O733" s="62"/>
      <c r="P733" s="62"/>
      <c r="Q733" s="62"/>
      <c r="R733" s="62"/>
      <c r="S733" s="62"/>
      <c r="T733" s="62"/>
      <c r="U733" s="62"/>
      <c r="V733" s="62"/>
      <c r="W733" s="62"/>
      <c r="X733" s="62"/>
      <c r="Y733" s="62"/>
      <c r="Z733" s="62"/>
      <c r="AA733" s="62"/>
      <c r="AB733" s="62"/>
      <c r="AC733" s="62"/>
      <c r="AD733" s="62"/>
      <c r="AE733" s="62"/>
    </row>
    <row r="734" spans="5:31" x14ac:dyDescent="0.25">
      <c r="E734" s="61"/>
      <c r="F734" s="61"/>
      <c r="G734" s="61"/>
      <c r="H734" s="62"/>
      <c r="I734" s="62"/>
      <c r="J734" s="62"/>
      <c r="K734" s="62"/>
      <c r="L734" s="62"/>
      <c r="M734" s="62"/>
      <c r="N734" s="62"/>
      <c r="O734" s="62"/>
      <c r="P734" s="62"/>
      <c r="Q734" s="62"/>
      <c r="R734" s="62"/>
      <c r="S734" s="62"/>
      <c r="T734" s="62"/>
      <c r="U734" s="62"/>
      <c r="V734" s="62"/>
      <c r="W734" s="62"/>
      <c r="X734" s="62"/>
      <c r="Y734" s="62"/>
      <c r="Z734" s="62"/>
      <c r="AA734" s="62"/>
      <c r="AB734" s="62"/>
      <c r="AC734" s="62"/>
      <c r="AD734" s="62"/>
      <c r="AE734" s="62"/>
    </row>
    <row r="735" spans="5:31" x14ac:dyDescent="0.25">
      <c r="E735" s="61"/>
      <c r="F735" s="61"/>
      <c r="G735" s="61"/>
      <c r="H735" s="62"/>
      <c r="I735" s="62"/>
      <c r="J735" s="62"/>
      <c r="K735" s="62"/>
      <c r="L735" s="62"/>
      <c r="M735" s="62"/>
      <c r="N735" s="62"/>
      <c r="O735" s="62"/>
      <c r="P735" s="62"/>
      <c r="Q735" s="62"/>
      <c r="R735" s="62"/>
      <c r="S735" s="62"/>
      <c r="T735" s="62"/>
      <c r="U735" s="62"/>
      <c r="V735" s="62"/>
      <c r="W735" s="62"/>
      <c r="X735" s="62"/>
      <c r="Y735" s="62"/>
      <c r="Z735" s="62"/>
      <c r="AA735" s="62"/>
      <c r="AB735" s="62"/>
      <c r="AC735" s="62"/>
      <c r="AD735" s="62"/>
      <c r="AE735" s="62"/>
    </row>
    <row r="736" spans="5:31" x14ac:dyDescent="0.25">
      <c r="E736" s="61"/>
      <c r="F736" s="61"/>
      <c r="G736" s="61"/>
      <c r="H736" s="62"/>
      <c r="I736" s="62"/>
      <c r="J736" s="62"/>
      <c r="K736" s="62"/>
      <c r="L736" s="62"/>
      <c r="M736" s="62"/>
      <c r="N736" s="62"/>
      <c r="O736" s="62"/>
      <c r="P736" s="62"/>
      <c r="Q736" s="62"/>
      <c r="R736" s="62"/>
      <c r="S736" s="62"/>
      <c r="T736" s="62"/>
      <c r="U736" s="62"/>
      <c r="V736" s="62"/>
      <c r="W736" s="62"/>
      <c r="X736" s="62"/>
      <c r="Y736" s="62"/>
      <c r="Z736" s="62"/>
      <c r="AA736" s="62"/>
      <c r="AB736" s="62"/>
      <c r="AC736" s="62"/>
      <c r="AD736" s="62"/>
      <c r="AE736" s="62"/>
    </row>
    <row r="737" spans="5:31" x14ac:dyDescent="0.25">
      <c r="E737" s="61"/>
      <c r="F737" s="61"/>
      <c r="G737" s="61"/>
      <c r="H737" s="62"/>
      <c r="I737" s="62"/>
      <c r="J737" s="62"/>
      <c r="K737" s="62"/>
      <c r="L737" s="62"/>
      <c r="M737" s="62"/>
      <c r="N737" s="62"/>
      <c r="O737" s="62"/>
      <c r="P737" s="62"/>
      <c r="Q737" s="62"/>
      <c r="R737" s="62"/>
      <c r="S737" s="62"/>
      <c r="T737" s="62"/>
      <c r="U737" s="62"/>
      <c r="V737" s="62"/>
      <c r="W737" s="62"/>
      <c r="X737" s="62"/>
      <c r="Y737" s="62"/>
      <c r="Z737" s="62"/>
      <c r="AA737" s="62"/>
      <c r="AB737" s="62"/>
      <c r="AC737" s="62"/>
      <c r="AD737" s="62"/>
      <c r="AE737" s="62"/>
    </row>
    <row r="738" spans="5:31" x14ac:dyDescent="0.25">
      <c r="E738" s="61"/>
      <c r="F738" s="61"/>
      <c r="G738" s="61"/>
      <c r="H738" s="62"/>
      <c r="I738" s="62"/>
      <c r="J738" s="62"/>
      <c r="K738" s="62"/>
      <c r="L738" s="62"/>
      <c r="M738" s="62"/>
      <c r="N738" s="62"/>
      <c r="O738" s="62"/>
      <c r="P738" s="62"/>
      <c r="Q738" s="62"/>
      <c r="R738" s="62"/>
      <c r="S738" s="62"/>
      <c r="T738" s="62"/>
      <c r="U738" s="62"/>
      <c r="V738" s="62"/>
      <c r="W738" s="62"/>
      <c r="X738" s="62"/>
      <c r="Y738" s="62"/>
      <c r="Z738" s="62"/>
      <c r="AA738" s="62"/>
      <c r="AB738" s="62"/>
      <c r="AC738" s="62"/>
      <c r="AD738" s="62"/>
      <c r="AE738" s="62"/>
    </row>
    <row r="739" spans="5:31" x14ac:dyDescent="0.25">
      <c r="E739" s="61"/>
      <c r="F739" s="61"/>
      <c r="G739" s="61"/>
      <c r="H739" s="62"/>
      <c r="I739" s="62"/>
      <c r="J739" s="62"/>
      <c r="K739" s="62"/>
      <c r="L739" s="62"/>
      <c r="M739" s="62"/>
      <c r="N739" s="62"/>
      <c r="O739" s="62"/>
      <c r="P739" s="62"/>
      <c r="Q739" s="62"/>
      <c r="R739" s="62"/>
      <c r="S739" s="62"/>
      <c r="T739" s="62"/>
      <c r="U739" s="62"/>
      <c r="V739" s="62"/>
      <c r="W739" s="62"/>
      <c r="X739" s="62"/>
      <c r="Y739" s="62"/>
      <c r="Z739" s="62"/>
      <c r="AA739" s="62"/>
      <c r="AB739" s="62"/>
      <c r="AC739" s="62"/>
      <c r="AD739" s="62"/>
      <c r="AE739" s="62"/>
    </row>
    <row r="740" spans="5:31" x14ac:dyDescent="0.25">
      <c r="E740" s="61"/>
      <c r="F740" s="61"/>
      <c r="G740" s="61"/>
      <c r="H740" s="62"/>
      <c r="I740" s="62"/>
      <c r="J740" s="62"/>
      <c r="K740" s="62"/>
      <c r="L740" s="62"/>
      <c r="M740" s="62"/>
      <c r="N740" s="62"/>
      <c r="O740" s="62"/>
      <c r="P740" s="62"/>
      <c r="Q740" s="62"/>
      <c r="R740" s="62"/>
      <c r="S740" s="62"/>
      <c r="T740" s="62"/>
      <c r="U740" s="62"/>
      <c r="V740" s="62"/>
      <c r="W740" s="62"/>
      <c r="X740" s="62"/>
      <c r="Y740" s="62"/>
      <c r="Z740" s="62"/>
      <c r="AA740" s="62"/>
      <c r="AB740" s="62"/>
      <c r="AC740" s="62"/>
      <c r="AD740" s="62"/>
      <c r="AE740" s="62"/>
    </row>
    <row r="741" spans="5:31" x14ac:dyDescent="0.25">
      <c r="E741" s="61"/>
      <c r="F741" s="61"/>
      <c r="G741" s="61"/>
      <c r="H741" s="62"/>
      <c r="I741" s="62"/>
      <c r="J741" s="62"/>
      <c r="K741" s="62"/>
      <c r="L741" s="62"/>
      <c r="M741" s="62"/>
      <c r="N741" s="62"/>
      <c r="O741" s="62"/>
      <c r="P741" s="62"/>
      <c r="Q741" s="62"/>
      <c r="R741" s="62"/>
      <c r="S741" s="62"/>
      <c r="T741" s="62"/>
      <c r="U741" s="62"/>
      <c r="V741" s="62"/>
      <c r="W741" s="62"/>
      <c r="X741" s="62"/>
      <c r="Y741" s="62"/>
      <c r="Z741" s="62"/>
      <c r="AA741" s="62"/>
      <c r="AB741" s="62"/>
      <c r="AC741" s="62"/>
      <c r="AD741" s="62"/>
      <c r="AE741" s="62"/>
    </row>
    <row r="742" spans="5:31" x14ac:dyDescent="0.25">
      <c r="E742" s="61"/>
      <c r="F742" s="61"/>
      <c r="G742" s="61"/>
      <c r="H742" s="62"/>
      <c r="I742" s="62"/>
      <c r="J742" s="62"/>
      <c r="K742" s="62"/>
      <c r="L742" s="62"/>
      <c r="M742" s="62"/>
      <c r="N742" s="62"/>
      <c r="O742" s="62"/>
      <c r="P742" s="62"/>
      <c r="Q742" s="62"/>
      <c r="R742" s="62"/>
      <c r="S742" s="62"/>
      <c r="T742" s="62"/>
      <c r="U742" s="62"/>
      <c r="V742" s="62"/>
      <c r="W742" s="62"/>
      <c r="X742" s="62"/>
      <c r="Y742" s="62"/>
      <c r="Z742" s="62"/>
      <c r="AA742" s="62"/>
      <c r="AB742" s="62"/>
      <c r="AC742" s="62"/>
      <c r="AD742" s="62"/>
      <c r="AE742" s="62"/>
    </row>
    <row r="743" spans="5:31" x14ac:dyDescent="0.25">
      <c r="E743" s="61"/>
      <c r="F743" s="61"/>
      <c r="G743" s="61"/>
      <c r="H743" s="62"/>
      <c r="I743" s="62"/>
      <c r="J743" s="62"/>
      <c r="K743" s="62"/>
      <c r="L743" s="62"/>
      <c r="M743" s="62"/>
      <c r="N743" s="62"/>
      <c r="O743" s="62"/>
      <c r="P743" s="62"/>
      <c r="Q743" s="62"/>
      <c r="R743" s="62"/>
      <c r="S743" s="62"/>
      <c r="T743" s="62"/>
      <c r="U743" s="62"/>
      <c r="V743" s="62"/>
      <c r="W743" s="62"/>
      <c r="X743" s="62"/>
      <c r="Y743" s="62"/>
      <c r="Z743" s="62"/>
      <c r="AA743" s="62"/>
      <c r="AB743" s="62"/>
      <c r="AC743" s="62"/>
      <c r="AD743" s="62"/>
      <c r="AE743" s="62"/>
    </row>
    <row r="744" spans="5:31" x14ac:dyDescent="0.25">
      <c r="E744" s="61"/>
      <c r="F744" s="61"/>
      <c r="G744" s="61"/>
      <c r="H744" s="62"/>
      <c r="I744" s="62"/>
      <c r="J744" s="62"/>
      <c r="K744" s="62"/>
      <c r="L744" s="62"/>
      <c r="M744" s="62"/>
      <c r="N744" s="62"/>
      <c r="O744" s="62"/>
      <c r="P744" s="62"/>
      <c r="Q744" s="62"/>
      <c r="R744" s="62"/>
      <c r="S744" s="62"/>
      <c r="T744" s="62"/>
      <c r="U744" s="62"/>
      <c r="V744" s="62"/>
      <c r="W744" s="62"/>
      <c r="X744" s="62"/>
      <c r="Y744" s="62"/>
      <c r="Z744" s="62"/>
      <c r="AA744" s="62"/>
      <c r="AB744" s="62"/>
      <c r="AC744" s="62"/>
      <c r="AD744" s="62"/>
      <c r="AE744" s="62"/>
    </row>
    <row r="745" spans="5:31" x14ac:dyDescent="0.25">
      <c r="E745" s="61"/>
      <c r="F745" s="61"/>
      <c r="G745" s="61"/>
      <c r="H745" s="62"/>
      <c r="I745" s="62"/>
      <c r="J745" s="62"/>
      <c r="K745" s="62"/>
      <c r="L745" s="62"/>
      <c r="M745" s="62"/>
      <c r="N745" s="62"/>
      <c r="O745" s="62"/>
      <c r="P745" s="62"/>
      <c r="Q745" s="62"/>
      <c r="R745" s="62"/>
      <c r="S745" s="62"/>
      <c r="T745" s="62"/>
      <c r="U745" s="62"/>
      <c r="V745" s="62"/>
      <c r="W745" s="62"/>
      <c r="X745" s="62"/>
      <c r="Y745" s="62"/>
      <c r="Z745" s="62"/>
      <c r="AA745" s="62"/>
      <c r="AB745" s="62"/>
      <c r="AC745" s="62"/>
      <c r="AD745" s="62"/>
      <c r="AE745" s="62"/>
    </row>
    <row r="746" spans="5:31" x14ac:dyDescent="0.25">
      <c r="E746" s="61"/>
      <c r="F746" s="61"/>
      <c r="G746" s="61"/>
      <c r="H746" s="62"/>
      <c r="I746" s="62"/>
      <c r="J746" s="62"/>
      <c r="K746" s="62"/>
      <c r="L746" s="62"/>
      <c r="M746" s="62"/>
      <c r="N746" s="62"/>
      <c r="O746" s="62"/>
      <c r="P746" s="62"/>
      <c r="Q746" s="62"/>
      <c r="R746" s="62"/>
      <c r="S746" s="62"/>
      <c r="T746" s="62"/>
      <c r="U746" s="62"/>
      <c r="V746" s="62"/>
      <c r="W746" s="62"/>
      <c r="X746" s="62"/>
      <c r="Y746" s="62"/>
      <c r="Z746" s="62"/>
      <c r="AA746" s="62"/>
      <c r="AB746" s="62"/>
      <c r="AC746" s="62"/>
      <c r="AD746" s="62"/>
      <c r="AE746" s="62"/>
    </row>
    <row r="747" spans="5:31" x14ac:dyDescent="0.25">
      <c r="E747" s="61"/>
      <c r="F747" s="61"/>
      <c r="G747" s="61"/>
      <c r="H747" s="62"/>
      <c r="I747" s="62"/>
      <c r="J747" s="62"/>
      <c r="K747" s="62"/>
      <c r="L747" s="62"/>
      <c r="M747" s="62"/>
      <c r="N747" s="62"/>
      <c r="O747" s="62"/>
      <c r="P747" s="62"/>
      <c r="Q747" s="62"/>
      <c r="R747" s="62"/>
      <c r="S747" s="62"/>
      <c r="T747" s="62"/>
      <c r="U747" s="62"/>
      <c r="V747" s="62"/>
      <c r="W747" s="62"/>
      <c r="X747" s="62"/>
      <c r="Y747" s="62"/>
      <c r="Z747" s="62"/>
      <c r="AA747" s="62"/>
      <c r="AB747" s="62"/>
      <c r="AC747" s="62"/>
      <c r="AD747" s="62"/>
      <c r="AE747" s="62"/>
    </row>
    <row r="748" spans="5:31" x14ac:dyDescent="0.25">
      <c r="E748" s="61"/>
      <c r="F748" s="61"/>
      <c r="G748" s="61"/>
      <c r="H748" s="62"/>
      <c r="I748" s="62"/>
      <c r="J748" s="62"/>
      <c r="K748" s="62"/>
      <c r="L748" s="62"/>
      <c r="M748" s="62"/>
      <c r="N748" s="62"/>
      <c r="O748" s="62"/>
      <c r="P748" s="62"/>
      <c r="Q748" s="62"/>
      <c r="R748" s="62"/>
      <c r="S748" s="62"/>
      <c r="T748" s="62"/>
      <c r="U748" s="62"/>
      <c r="V748" s="62"/>
      <c r="W748" s="62"/>
      <c r="X748" s="62"/>
      <c r="Y748" s="62"/>
      <c r="Z748" s="62"/>
      <c r="AA748" s="62"/>
      <c r="AB748" s="62"/>
      <c r="AC748" s="62"/>
      <c r="AD748" s="62"/>
      <c r="AE748" s="62"/>
    </row>
    <row r="749" spans="5:31" x14ac:dyDescent="0.25">
      <c r="E749" s="61"/>
      <c r="F749" s="61"/>
      <c r="G749" s="61"/>
      <c r="H749" s="62"/>
      <c r="I749" s="62"/>
      <c r="J749" s="62"/>
      <c r="K749" s="62"/>
      <c r="L749" s="62"/>
      <c r="M749" s="62"/>
      <c r="N749" s="62"/>
      <c r="O749" s="62"/>
      <c r="P749" s="62"/>
      <c r="Q749" s="62"/>
      <c r="R749" s="62"/>
      <c r="S749" s="62"/>
      <c r="T749" s="62"/>
      <c r="U749" s="62"/>
      <c r="V749" s="62"/>
      <c r="W749" s="62"/>
      <c r="X749" s="62"/>
      <c r="Y749" s="62"/>
      <c r="Z749" s="62"/>
      <c r="AA749" s="62"/>
      <c r="AB749" s="62"/>
      <c r="AC749" s="62"/>
      <c r="AD749" s="62"/>
      <c r="AE749" s="62"/>
    </row>
    <row r="750" spans="5:31" x14ac:dyDescent="0.25">
      <c r="E750" s="61"/>
      <c r="F750" s="61"/>
      <c r="G750" s="61"/>
      <c r="H750" s="62"/>
      <c r="I750" s="62"/>
      <c r="J750" s="62"/>
      <c r="K750" s="62"/>
      <c r="L750" s="62"/>
      <c r="M750" s="62"/>
      <c r="N750" s="62"/>
      <c r="O750" s="62"/>
      <c r="P750" s="62"/>
      <c r="Q750" s="62"/>
      <c r="R750" s="62"/>
      <c r="S750" s="62"/>
      <c r="T750" s="62"/>
      <c r="U750" s="62"/>
      <c r="V750" s="62"/>
      <c r="W750" s="62"/>
      <c r="X750" s="62"/>
      <c r="Y750" s="62"/>
      <c r="Z750" s="62"/>
      <c r="AA750" s="62"/>
      <c r="AB750" s="62"/>
      <c r="AC750" s="62"/>
      <c r="AD750" s="62"/>
      <c r="AE750" s="62"/>
    </row>
    <row r="751" spans="5:31" x14ac:dyDescent="0.25">
      <c r="E751" s="61"/>
      <c r="F751" s="61"/>
      <c r="G751" s="61"/>
      <c r="H751" s="62"/>
      <c r="I751" s="62"/>
      <c r="J751" s="62"/>
      <c r="K751" s="62"/>
      <c r="L751" s="62"/>
      <c r="M751" s="62"/>
      <c r="N751" s="62"/>
      <c r="O751" s="62"/>
      <c r="P751" s="62"/>
      <c r="Q751" s="62"/>
      <c r="R751" s="62"/>
      <c r="S751" s="62"/>
      <c r="T751" s="62"/>
      <c r="U751" s="62"/>
      <c r="V751" s="62"/>
      <c r="W751" s="62"/>
      <c r="X751" s="62"/>
      <c r="Y751" s="62"/>
      <c r="Z751" s="62"/>
      <c r="AA751" s="62"/>
      <c r="AB751" s="62"/>
      <c r="AC751" s="62"/>
      <c r="AD751" s="62"/>
      <c r="AE751" s="62"/>
    </row>
    <row r="752" spans="5:31" x14ac:dyDescent="0.25">
      <c r="E752" s="61"/>
      <c r="F752" s="61"/>
      <c r="G752" s="61"/>
      <c r="H752" s="62"/>
      <c r="I752" s="62"/>
      <c r="J752" s="62"/>
      <c r="K752" s="62"/>
      <c r="L752" s="62"/>
      <c r="M752" s="62"/>
      <c r="N752" s="62"/>
      <c r="O752" s="62"/>
      <c r="P752" s="62"/>
      <c r="Q752" s="62"/>
      <c r="R752" s="62"/>
      <c r="S752" s="62"/>
      <c r="T752" s="62"/>
      <c r="U752" s="62"/>
      <c r="V752" s="62"/>
      <c r="W752" s="62"/>
      <c r="X752" s="62"/>
      <c r="Y752" s="62"/>
      <c r="Z752" s="62"/>
      <c r="AA752" s="62"/>
      <c r="AB752" s="62"/>
      <c r="AC752" s="62"/>
      <c r="AD752" s="62"/>
      <c r="AE752" s="62"/>
    </row>
    <row r="753" spans="5:31" x14ac:dyDescent="0.25">
      <c r="E753" s="61"/>
      <c r="F753" s="61"/>
      <c r="G753" s="61"/>
      <c r="H753" s="62"/>
      <c r="I753" s="62"/>
      <c r="J753" s="62"/>
      <c r="K753" s="62"/>
      <c r="L753" s="62"/>
      <c r="M753" s="62"/>
      <c r="N753" s="62"/>
      <c r="O753" s="62"/>
      <c r="P753" s="62"/>
      <c r="Q753" s="62"/>
      <c r="R753" s="62"/>
      <c r="S753" s="62"/>
      <c r="T753" s="62"/>
      <c r="U753" s="62"/>
      <c r="V753" s="62"/>
      <c r="W753" s="62"/>
      <c r="X753" s="62"/>
      <c r="Y753" s="62"/>
      <c r="Z753" s="62"/>
      <c r="AA753" s="62"/>
      <c r="AB753" s="62"/>
      <c r="AC753" s="62"/>
      <c r="AD753" s="62"/>
      <c r="AE753" s="62"/>
    </row>
    <row r="754" spans="5:31" x14ac:dyDescent="0.25">
      <c r="E754" s="61"/>
      <c r="F754" s="61"/>
      <c r="G754" s="61"/>
      <c r="H754" s="62"/>
      <c r="I754" s="62"/>
      <c r="J754" s="62"/>
      <c r="K754" s="62"/>
      <c r="L754" s="62"/>
      <c r="M754" s="62"/>
      <c r="N754" s="62"/>
      <c r="O754" s="62"/>
      <c r="P754" s="62"/>
      <c r="Q754" s="62"/>
      <c r="R754" s="62"/>
      <c r="S754" s="62"/>
      <c r="T754" s="62"/>
      <c r="U754" s="62"/>
      <c r="V754" s="62"/>
      <c r="W754" s="62"/>
      <c r="X754" s="62"/>
      <c r="Y754" s="62"/>
      <c r="Z754" s="62"/>
      <c r="AA754" s="62"/>
      <c r="AB754" s="62"/>
      <c r="AC754" s="62"/>
      <c r="AD754" s="62"/>
      <c r="AE754" s="62"/>
    </row>
    <row r="755" spans="5:31" x14ac:dyDescent="0.25">
      <c r="E755" s="61"/>
      <c r="F755" s="61"/>
      <c r="G755" s="61"/>
      <c r="H755" s="62"/>
      <c r="I755" s="62"/>
      <c r="J755" s="62"/>
      <c r="K755" s="62"/>
      <c r="L755" s="62"/>
      <c r="M755" s="62"/>
      <c r="N755" s="62"/>
      <c r="O755" s="62"/>
      <c r="P755" s="62"/>
      <c r="Q755" s="62"/>
      <c r="R755" s="62"/>
      <c r="S755" s="62"/>
      <c r="T755" s="62"/>
      <c r="U755" s="62"/>
      <c r="V755" s="62"/>
      <c r="W755" s="62"/>
      <c r="X755" s="62"/>
      <c r="Y755" s="62"/>
      <c r="Z755" s="62"/>
      <c r="AA755" s="62"/>
      <c r="AB755" s="62"/>
      <c r="AC755" s="62"/>
      <c r="AD755" s="62"/>
      <c r="AE755" s="62"/>
    </row>
    <row r="756" spans="5:31" x14ac:dyDescent="0.25">
      <c r="E756" s="61"/>
      <c r="F756" s="61"/>
      <c r="G756" s="61"/>
      <c r="H756" s="62"/>
      <c r="I756" s="62"/>
      <c r="J756" s="62"/>
      <c r="K756" s="62"/>
      <c r="L756" s="62"/>
      <c r="M756" s="62"/>
      <c r="N756" s="62"/>
      <c r="O756" s="62"/>
      <c r="P756" s="62"/>
      <c r="Q756" s="62"/>
      <c r="R756" s="62"/>
      <c r="S756" s="62"/>
      <c r="T756" s="62"/>
      <c r="U756" s="62"/>
      <c r="V756" s="62"/>
      <c r="W756" s="62"/>
      <c r="X756" s="62"/>
      <c r="Y756" s="62"/>
      <c r="Z756" s="62"/>
      <c r="AA756" s="62"/>
      <c r="AB756" s="62"/>
      <c r="AC756" s="62"/>
      <c r="AD756" s="62"/>
      <c r="AE756" s="62"/>
    </row>
    <row r="757" spans="5:31" x14ac:dyDescent="0.25">
      <c r="E757" s="61"/>
      <c r="F757" s="61"/>
      <c r="G757" s="61"/>
      <c r="H757" s="62"/>
      <c r="I757" s="62"/>
      <c r="J757" s="62"/>
      <c r="K757" s="62"/>
      <c r="L757" s="62"/>
      <c r="M757" s="62"/>
      <c r="N757" s="62"/>
      <c r="O757" s="62"/>
      <c r="P757" s="62"/>
      <c r="Q757" s="62"/>
      <c r="R757" s="62"/>
      <c r="S757" s="62"/>
      <c r="T757" s="62"/>
      <c r="U757" s="62"/>
      <c r="V757" s="62"/>
      <c r="W757" s="62"/>
      <c r="X757" s="62"/>
      <c r="Y757" s="62"/>
      <c r="Z757" s="62"/>
      <c r="AA757" s="62"/>
      <c r="AB757" s="62"/>
      <c r="AC757" s="62"/>
      <c r="AD757" s="62"/>
      <c r="AE757" s="62"/>
    </row>
    <row r="758" spans="5:31" x14ac:dyDescent="0.25">
      <c r="E758" s="61"/>
      <c r="F758" s="61"/>
      <c r="G758" s="61"/>
      <c r="H758" s="62"/>
      <c r="I758" s="62"/>
      <c r="J758" s="62"/>
      <c r="K758" s="62"/>
      <c r="L758" s="62"/>
      <c r="M758" s="62"/>
      <c r="N758" s="62"/>
      <c r="O758" s="62"/>
      <c r="P758" s="62"/>
      <c r="Q758" s="62"/>
      <c r="R758" s="62"/>
      <c r="S758" s="62"/>
      <c r="T758" s="62"/>
      <c r="U758" s="62"/>
      <c r="V758" s="62"/>
      <c r="W758" s="62"/>
      <c r="X758" s="62"/>
      <c r="Y758" s="62"/>
      <c r="Z758" s="62"/>
      <c r="AA758" s="62"/>
      <c r="AB758" s="62"/>
      <c r="AC758" s="62"/>
      <c r="AD758" s="62"/>
      <c r="AE758" s="62"/>
    </row>
    <row r="759" spans="5:31" x14ac:dyDescent="0.25">
      <c r="E759" s="61"/>
      <c r="F759" s="61"/>
      <c r="G759" s="61"/>
      <c r="H759" s="62"/>
      <c r="I759" s="62"/>
      <c r="J759" s="62"/>
      <c r="K759" s="62"/>
      <c r="L759" s="62"/>
      <c r="M759" s="62"/>
      <c r="N759" s="62"/>
      <c r="O759" s="62"/>
      <c r="P759" s="62"/>
      <c r="Q759" s="62"/>
      <c r="R759" s="62"/>
      <c r="S759" s="62"/>
      <c r="T759" s="62"/>
      <c r="U759" s="62"/>
      <c r="V759" s="62"/>
      <c r="W759" s="62"/>
      <c r="X759" s="62"/>
      <c r="Y759" s="62"/>
      <c r="Z759" s="62"/>
      <c r="AA759" s="62"/>
      <c r="AB759" s="62"/>
      <c r="AC759" s="62"/>
      <c r="AD759" s="62"/>
      <c r="AE759" s="62"/>
    </row>
    <row r="760" spans="5:31" x14ac:dyDescent="0.25">
      <c r="E760" s="61"/>
      <c r="F760" s="61"/>
      <c r="G760" s="61"/>
      <c r="H760" s="62"/>
      <c r="I760" s="62"/>
      <c r="J760" s="62"/>
      <c r="K760" s="62"/>
      <c r="L760" s="62"/>
      <c r="M760" s="62"/>
      <c r="N760" s="62"/>
      <c r="O760" s="62"/>
      <c r="P760" s="62"/>
      <c r="Q760" s="62"/>
      <c r="R760" s="62"/>
      <c r="S760" s="62"/>
      <c r="T760" s="62"/>
      <c r="U760" s="62"/>
      <c r="V760" s="62"/>
      <c r="W760" s="62"/>
      <c r="X760" s="62"/>
      <c r="Y760" s="62"/>
      <c r="Z760" s="62"/>
      <c r="AA760" s="62"/>
      <c r="AB760" s="62"/>
      <c r="AC760" s="62"/>
      <c r="AD760" s="62"/>
      <c r="AE760" s="62"/>
    </row>
    <row r="761" spans="5:31" x14ac:dyDescent="0.25">
      <c r="E761" s="61"/>
      <c r="F761" s="61"/>
      <c r="G761" s="61"/>
      <c r="H761" s="62"/>
      <c r="I761" s="62"/>
      <c r="J761" s="62"/>
      <c r="K761" s="62"/>
      <c r="L761" s="62"/>
      <c r="M761" s="62"/>
      <c r="N761" s="62"/>
      <c r="O761" s="62"/>
      <c r="P761" s="62"/>
      <c r="Q761" s="62"/>
      <c r="R761" s="62"/>
      <c r="S761" s="62"/>
      <c r="T761" s="62"/>
      <c r="U761" s="62"/>
      <c r="V761" s="62"/>
      <c r="W761" s="62"/>
      <c r="X761" s="62"/>
      <c r="Y761" s="62"/>
      <c r="Z761" s="62"/>
      <c r="AA761" s="62"/>
      <c r="AB761" s="62"/>
      <c r="AC761" s="62"/>
      <c r="AD761" s="62"/>
      <c r="AE761" s="62"/>
    </row>
    <row r="762" spans="5:31" x14ac:dyDescent="0.25">
      <c r="E762" s="61"/>
      <c r="F762" s="61"/>
      <c r="G762" s="61"/>
      <c r="H762" s="62"/>
      <c r="I762" s="62"/>
      <c r="J762" s="62"/>
      <c r="K762" s="62"/>
      <c r="L762" s="62"/>
      <c r="M762" s="62"/>
      <c r="N762" s="62"/>
      <c r="O762" s="62"/>
      <c r="P762" s="62"/>
      <c r="Q762" s="62"/>
      <c r="R762" s="62"/>
      <c r="S762" s="62"/>
      <c r="T762" s="62"/>
      <c r="U762" s="62"/>
      <c r="V762" s="62"/>
      <c r="W762" s="62"/>
      <c r="X762" s="62"/>
      <c r="Y762" s="62"/>
      <c r="Z762" s="62"/>
      <c r="AA762" s="62"/>
      <c r="AB762" s="62"/>
      <c r="AC762" s="62"/>
      <c r="AD762" s="62"/>
      <c r="AE762" s="62"/>
    </row>
    <row r="763" spans="5:31" x14ac:dyDescent="0.25">
      <c r="E763" s="61"/>
      <c r="F763" s="61"/>
      <c r="G763" s="61"/>
      <c r="H763" s="62"/>
      <c r="I763" s="62"/>
      <c r="J763" s="62"/>
      <c r="K763" s="62"/>
      <c r="L763" s="62"/>
      <c r="M763" s="62"/>
      <c r="N763" s="62"/>
      <c r="O763" s="62"/>
      <c r="P763" s="62"/>
      <c r="Q763" s="62"/>
      <c r="R763" s="62"/>
      <c r="S763" s="62"/>
      <c r="T763" s="62"/>
      <c r="U763" s="62"/>
      <c r="V763" s="62"/>
      <c r="W763" s="62"/>
      <c r="X763" s="62"/>
      <c r="Y763" s="62"/>
      <c r="Z763" s="62"/>
      <c r="AA763" s="62"/>
      <c r="AB763" s="62"/>
      <c r="AC763" s="62"/>
      <c r="AD763" s="62"/>
      <c r="AE763" s="62"/>
    </row>
    <row r="764" spans="5:31" x14ac:dyDescent="0.25">
      <c r="E764" s="61"/>
      <c r="F764" s="61"/>
      <c r="G764" s="61"/>
      <c r="H764" s="62"/>
      <c r="I764" s="62"/>
      <c r="J764" s="62"/>
      <c r="K764" s="62"/>
      <c r="L764" s="62"/>
      <c r="M764" s="62"/>
      <c r="N764" s="62"/>
      <c r="O764" s="62"/>
      <c r="P764" s="62"/>
      <c r="Q764" s="62"/>
      <c r="R764" s="62"/>
      <c r="S764" s="62"/>
      <c r="T764" s="62"/>
      <c r="U764" s="62"/>
      <c r="V764" s="62"/>
      <c r="W764" s="62"/>
      <c r="X764" s="62"/>
      <c r="Y764" s="62"/>
      <c r="Z764" s="62"/>
      <c r="AA764" s="62"/>
      <c r="AB764" s="62"/>
      <c r="AC764" s="62"/>
      <c r="AD764" s="62"/>
      <c r="AE764" s="62"/>
    </row>
    <row r="765" spans="5:31" x14ac:dyDescent="0.25">
      <c r="E765" s="61"/>
      <c r="F765" s="61"/>
      <c r="G765" s="61"/>
      <c r="H765" s="62"/>
      <c r="I765" s="62"/>
      <c r="J765" s="62"/>
      <c r="K765" s="62"/>
      <c r="L765" s="62"/>
      <c r="M765" s="62"/>
      <c r="N765" s="62"/>
      <c r="O765" s="62"/>
      <c r="P765" s="62"/>
      <c r="Q765" s="62"/>
      <c r="R765" s="62"/>
      <c r="S765" s="62"/>
      <c r="T765" s="62"/>
      <c r="U765" s="62"/>
      <c r="V765" s="62"/>
      <c r="W765" s="62"/>
      <c r="X765" s="62"/>
      <c r="Y765" s="62"/>
      <c r="Z765" s="62"/>
      <c r="AA765" s="62"/>
      <c r="AB765" s="62"/>
      <c r="AC765" s="62"/>
      <c r="AD765" s="62"/>
      <c r="AE765" s="62"/>
    </row>
    <row r="766" spans="5:31" x14ac:dyDescent="0.25">
      <c r="E766" s="61"/>
      <c r="F766" s="61"/>
      <c r="G766" s="61"/>
      <c r="H766" s="62"/>
      <c r="I766" s="62"/>
      <c r="J766" s="62"/>
      <c r="K766" s="62"/>
      <c r="L766" s="62"/>
      <c r="M766" s="62"/>
      <c r="N766" s="62"/>
      <c r="O766" s="62"/>
      <c r="P766" s="62"/>
      <c r="Q766" s="62"/>
      <c r="R766" s="62"/>
      <c r="S766" s="62"/>
      <c r="T766" s="62"/>
      <c r="U766" s="62"/>
      <c r="V766" s="62"/>
      <c r="W766" s="62"/>
      <c r="X766" s="62"/>
      <c r="Y766" s="62"/>
      <c r="Z766" s="62"/>
      <c r="AA766" s="62"/>
      <c r="AB766" s="62"/>
      <c r="AC766" s="62"/>
      <c r="AD766" s="62"/>
      <c r="AE766" s="62"/>
    </row>
    <row r="767" spans="5:31" x14ac:dyDescent="0.25">
      <c r="E767" s="61"/>
      <c r="F767" s="61"/>
      <c r="G767" s="61"/>
      <c r="H767" s="62"/>
      <c r="I767" s="62"/>
      <c r="J767" s="62"/>
      <c r="K767" s="62"/>
      <c r="L767" s="62"/>
      <c r="M767" s="62"/>
      <c r="N767" s="62"/>
      <c r="O767" s="62"/>
      <c r="P767" s="62"/>
      <c r="Q767" s="62"/>
      <c r="R767" s="62"/>
      <c r="S767" s="62"/>
      <c r="T767" s="62"/>
      <c r="U767" s="62"/>
      <c r="V767" s="62"/>
      <c r="W767" s="62"/>
      <c r="X767" s="62"/>
      <c r="Y767" s="62"/>
      <c r="Z767" s="62"/>
      <c r="AA767" s="62"/>
      <c r="AB767" s="62"/>
      <c r="AC767" s="62"/>
      <c r="AD767" s="62"/>
      <c r="AE767" s="62"/>
    </row>
    <row r="768" spans="5:31" x14ac:dyDescent="0.25">
      <c r="E768" s="61"/>
      <c r="F768" s="61"/>
      <c r="G768" s="61"/>
      <c r="H768" s="62"/>
      <c r="I768" s="62"/>
      <c r="J768" s="62"/>
      <c r="K768" s="62"/>
      <c r="L768" s="62"/>
      <c r="M768" s="62"/>
      <c r="N768" s="62"/>
      <c r="O768" s="62"/>
      <c r="P768" s="62"/>
      <c r="Q768" s="62"/>
      <c r="R768" s="62"/>
      <c r="S768" s="62"/>
      <c r="T768" s="62"/>
      <c r="U768" s="62"/>
      <c r="V768" s="62"/>
      <c r="W768" s="62"/>
      <c r="X768" s="62"/>
      <c r="Y768" s="62"/>
      <c r="Z768" s="62"/>
      <c r="AA768" s="62"/>
      <c r="AB768" s="62"/>
      <c r="AC768" s="62"/>
      <c r="AD768" s="62"/>
      <c r="AE768" s="62"/>
    </row>
    <row r="769" spans="5:31" x14ac:dyDescent="0.25">
      <c r="E769" s="61"/>
      <c r="F769" s="61"/>
      <c r="G769" s="61"/>
      <c r="H769" s="62"/>
      <c r="I769" s="62"/>
      <c r="J769" s="62"/>
      <c r="K769" s="62"/>
      <c r="L769" s="62"/>
      <c r="M769" s="62"/>
      <c r="N769" s="62"/>
      <c r="O769" s="62"/>
      <c r="P769" s="62"/>
      <c r="Q769" s="62"/>
      <c r="R769" s="62"/>
      <c r="S769" s="62"/>
      <c r="T769" s="62"/>
      <c r="U769" s="62"/>
      <c r="V769" s="62"/>
      <c r="W769" s="62"/>
      <c r="X769" s="62"/>
      <c r="Y769" s="62"/>
      <c r="Z769" s="62"/>
      <c r="AA769" s="62"/>
      <c r="AB769" s="62"/>
      <c r="AC769" s="62"/>
      <c r="AD769" s="62"/>
      <c r="AE769" s="62"/>
    </row>
    <row r="770" spans="5:31" x14ac:dyDescent="0.25">
      <c r="E770" s="61"/>
      <c r="F770" s="61"/>
      <c r="G770" s="61"/>
      <c r="H770" s="62"/>
      <c r="I770" s="62"/>
      <c r="J770" s="62"/>
      <c r="K770" s="62"/>
      <c r="L770" s="62"/>
      <c r="M770" s="62"/>
      <c r="N770" s="62"/>
      <c r="O770" s="62"/>
      <c r="P770" s="62"/>
      <c r="Q770" s="62"/>
      <c r="R770" s="62"/>
      <c r="S770" s="62"/>
      <c r="T770" s="62"/>
      <c r="U770" s="62"/>
      <c r="V770" s="62"/>
      <c r="W770" s="62"/>
      <c r="X770" s="62"/>
      <c r="Y770" s="62"/>
      <c r="Z770" s="62"/>
      <c r="AA770" s="62"/>
      <c r="AB770" s="62"/>
      <c r="AC770" s="62"/>
      <c r="AD770" s="62"/>
      <c r="AE770" s="62"/>
    </row>
    <row r="771" spans="5:31" x14ac:dyDescent="0.25">
      <c r="E771" s="61"/>
      <c r="F771" s="61"/>
      <c r="G771" s="61"/>
      <c r="H771" s="62"/>
      <c r="I771" s="62"/>
      <c r="J771" s="62"/>
      <c r="K771" s="62"/>
      <c r="L771" s="62"/>
      <c r="M771" s="62"/>
      <c r="N771" s="62"/>
      <c r="O771" s="62"/>
      <c r="P771" s="62"/>
      <c r="Q771" s="62"/>
      <c r="R771" s="62"/>
      <c r="S771" s="62"/>
      <c r="T771" s="62"/>
      <c r="U771" s="62"/>
      <c r="V771" s="62"/>
      <c r="W771" s="62"/>
      <c r="X771" s="62"/>
      <c r="Y771" s="62"/>
      <c r="Z771" s="62"/>
      <c r="AA771" s="62"/>
      <c r="AB771" s="62"/>
      <c r="AC771" s="62"/>
      <c r="AD771" s="62"/>
      <c r="AE771" s="62"/>
    </row>
    <row r="772" spans="5:31" x14ac:dyDescent="0.25">
      <c r="E772" s="61"/>
      <c r="F772" s="61"/>
      <c r="G772" s="61"/>
      <c r="H772" s="62"/>
      <c r="I772" s="62"/>
      <c r="J772" s="62"/>
      <c r="K772" s="62"/>
      <c r="L772" s="62"/>
      <c r="M772" s="62"/>
      <c r="N772" s="62"/>
      <c r="O772" s="62"/>
      <c r="P772" s="62"/>
      <c r="Q772" s="62"/>
      <c r="R772" s="62"/>
      <c r="S772" s="62"/>
      <c r="T772" s="62"/>
      <c r="U772" s="62"/>
      <c r="V772" s="62"/>
      <c r="W772" s="62"/>
      <c r="X772" s="62"/>
      <c r="Y772" s="62"/>
      <c r="Z772" s="62"/>
      <c r="AA772" s="62"/>
      <c r="AB772" s="62"/>
      <c r="AC772" s="62"/>
      <c r="AD772" s="62"/>
      <c r="AE772" s="62"/>
    </row>
    <row r="773" spans="5:31" x14ac:dyDescent="0.25">
      <c r="E773" s="61"/>
      <c r="F773" s="61"/>
      <c r="G773" s="61"/>
      <c r="H773" s="62"/>
      <c r="I773" s="62"/>
      <c r="J773" s="62"/>
      <c r="K773" s="62"/>
      <c r="L773" s="62"/>
      <c r="M773" s="62"/>
      <c r="N773" s="62"/>
      <c r="O773" s="62"/>
      <c r="P773" s="62"/>
      <c r="Q773" s="62"/>
      <c r="R773" s="62"/>
      <c r="S773" s="62"/>
      <c r="T773" s="62"/>
      <c r="U773" s="62"/>
      <c r="V773" s="62"/>
      <c r="W773" s="62"/>
      <c r="X773" s="62"/>
      <c r="Y773" s="62"/>
      <c r="Z773" s="62"/>
      <c r="AA773" s="62"/>
      <c r="AB773" s="62"/>
      <c r="AC773" s="62"/>
      <c r="AD773" s="62"/>
      <c r="AE773" s="62"/>
    </row>
    <row r="774" spans="5:31" x14ac:dyDescent="0.25">
      <c r="E774" s="61"/>
      <c r="F774" s="61"/>
      <c r="G774" s="61"/>
      <c r="H774" s="62"/>
      <c r="I774" s="62"/>
      <c r="J774" s="62"/>
      <c r="K774" s="62"/>
      <c r="L774" s="62"/>
      <c r="M774" s="62"/>
      <c r="N774" s="62"/>
      <c r="O774" s="62"/>
      <c r="P774" s="62"/>
      <c r="Q774" s="62"/>
      <c r="R774" s="62"/>
      <c r="S774" s="62"/>
      <c r="T774" s="62"/>
      <c r="U774" s="62"/>
      <c r="V774" s="62"/>
      <c r="W774" s="62"/>
      <c r="X774" s="62"/>
      <c r="Y774" s="62"/>
      <c r="Z774" s="62"/>
      <c r="AA774" s="62"/>
      <c r="AB774" s="62"/>
      <c r="AC774" s="62"/>
      <c r="AD774" s="62"/>
      <c r="AE774" s="62"/>
    </row>
    <row r="775" spans="5:31" x14ac:dyDescent="0.25">
      <c r="E775" s="61"/>
      <c r="F775" s="61"/>
      <c r="G775" s="61"/>
      <c r="H775" s="62"/>
      <c r="I775" s="62"/>
      <c r="J775" s="62"/>
      <c r="K775" s="62"/>
      <c r="L775" s="62"/>
      <c r="M775" s="62"/>
      <c r="N775" s="62"/>
      <c r="O775" s="62"/>
      <c r="P775" s="62"/>
      <c r="Q775" s="62"/>
      <c r="R775" s="62"/>
      <c r="S775" s="62"/>
      <c r="T775" s="62"/>
      <c r="U775" s="62"/>
      <c r="V775" s="62"/>
      <c r="W775" s="62"/>
      <c r="X775" s="62"/>
      <c r="Y775" s="62"/>
      <c r="Z775" s="62"/>
      <c r="AA775" s="62"/>
      <c r="AB775" s="62"/>
      <c r="AC775" s="62"/>
      <c r="AD775" s="62"/>
      <c r="AE775" s="62"/>
    </row>
    <row r="776" spans="5:31" x14ac:dyDescent="0.25">
      <c r="E776" s="61"/>
      <c r="F776" s="61"/>
      <c r="G776" s="61"/>
      <c r="H776" s="62"/>
      <c r="I776" s="62"/>
      <c r="J776" s="62"/>
      <c r="K776" s="62"/>
      <c r="L776" s="62"/>
      <c r="M776" s="62"/>
      <c r="N776" s="62"/>
      <c r="O776" s="62"/>
      <c r="P776" s="62"/>
      <c r="Q776" s="62"/>
      <c r="R776" s="62"/>
      <c r="S776" s="62"/>
      <c r="T776" s="62"/>
      <c r="U776" s="62"/>
      <c r="V776" s="62"/>
      <c r="W776" s="62"/>
      <c r="X776" s="62"/>
      <c r="Y776" s="62"/>
      <c r="Z776" s="62"/>
      <c r="AA776" s="62"/>
      <c r="AB776" s="62"/>
      <c r="AC776" s="62"/>
      <c r="AD776" s="62"/>
      <c r="AE776" s="62"/>
    </row>
    <row r="777" spans="5:31" x14ac:dyDescent="0.25">
      <c r="E777" s="61"/>
      <c r="F777" s="61"/>
      <c r="G777" s="61"/>
      <c r="H777" s="62"/>
      <c r="I777" s="62"/>
      <c r="J777" s="62"/>
      <c r="K777" s="62"/>
      <c r="L777" s="62"/>
      <c r="M777" s="62"/>
      <c r="N777" s="62"/>
      <c r="O777" s="62"/>
      <c r="P777" s="62"/>
      <c r="Q777" s="62"/>
      <c r="R777" s="62"/>
      <c r="S777" s="62"/>
      <c r="T777" s="62"/>
      <c r="U777" s="62"/>
      <c r="V777" s="62"/>
      <c r="W777" s="62"/>
      <c r="X777" s="62"/>
      <c r="Y777" s="62"/>
      <c r="Z777" s="62"/>
      <c r="AA777" s="62"/>
      <c r="AB777" s="62"/>
      <c r="AC777" s="62"/>
      <c r="AD777" s="62"/>
      <c r="AE777" s="62"/>
    </row>
    <row r="778" spans="5:31" x14ac:dyDescent="0.25">
      <c r="E778" s="61"/>
      <c r="F778" s="61"/>
      <c r="G778" s="61"/>
      <c r="H778" s="62"/>
      <c r="I778" s="62"/>
      <c r="J778" s="62"/>
      <c r="K778" s="62"/>
      <c r="L778" s="62"/>
      <c r="M778" s="62"/>
      <c r="N778" s="62"/>
      <c r="O778" s="62"/>
      <c r="P778" s="62"/>
      <c r="Q778" s="62"/>
      <c r="R778" s="62"/>
      <c r="S778" s="62"/>
      <c r="T778" s="62"/>
      <c r="U778" s="62"/>
      <c r="V778" s="62"/>
      <c r="W778" s="62"/>
      <c r="X778" s="62"/>
      <c r="Y778" s="62"/>
      <c r="Z778" s="62"/>
      <c r="AA778" s="62"/>
      <c r="AB778" s="62"/>
      <c r="AC778" s="62"/>
      <c r="AD778" s="62"/>
      <c r="AE778" s="62"/>
    </row>
    <row r="779" spans="5:31" x14ac:dyDescent="0.25">
      <c r="E779" s="61"/>
      <c r="F779" s="61"/>
      <c r="G779" s="61"/>
      <c r="H779" s="62"/>
      <c r="I779" s="62"/>
      <c r="J779" s="62"/>
      <c r="K779" s="62"/>
      <c r="L779" s="62"/>
      <c r="M779" s="62"/>
      <c r="N779" s="62"/>
      <c r="O779" s="62"/>
      <c r="P779" s="62"/>
      <c r="Q779" s="62"/>
      <c r="R779" s="62"/>
      <c r="S779" s="62"/>
      <c r="T779" s="62"/>
      <c r="U779" s="62"/>
      <c r="V779" s="62"/>
      <c r="W779" s="62"/>
      <c r="X779" s="62"/>
      <c r="Y779" s="62"/>
      <c r="Z779" s="62"/>
      <c r="AA779" s="62"/>
      <c r="AB779" s="62"/>
      <c r="AC779" s="62"/>
      <c r="AD779" s="62"/>
      <c r="AE779" s="62"/>
    </row>
    <row r="780" spans="5:31" x14ac:dyDescent="0.25">
      <c r="E780" s="61"/>
      <c r="F780" s="61"/>
      <c r="G780" s="61"/>
      <c r="H780" s="62"/>
      <c r="I780" s="62"/>
      <c r="J780" s="62"/>
      <c r="K780" s="62"/>
      <c r="L780" s="62"/>
      <c r="M780" s="62"/>
      <c r="N780" s="62"/>
      <c r="O780" s="62"/>
      <c r="P780" s="62"/>
      <c r="Q780" s="62"/>
      <c r="R780" s="62"/>
      <c r="S780" s="62"/>
      <c r="T780" s="62"/>
      <c r="U780" s="62"/>
      <c r="V780" s="62"/>
      <c r="W780" s="62"/>
      <c r="X780" s="62"/>
      <c r="Y780" s="62"/>
      <c r="Z780" s="62"/>
      <c r="AA780" s="62"/>
      <c r="AB780" s="62"/>
      <c r="AC780" s="62"/>
      <c r="AD780" s="62"/>
      <c r="AE780" s="62"/>
    </row>
    <row r="781" spans="5:31" x14ac:dyDescent="0.25">
      <c r="E781" s="61"/>
      <c r="F781" s="61"/>
      <c r="G781" s="61"/>
      <c r="H781" s="62"/>
      <c r="I781" s="62"/>
      <c r="J781" s="62"/>
      <c r="K781" s="62"/>
      <c r="L781" s="62"/>
      <c r="M781" s="62"/>
      <c r="N781" s="62"/>
      <c r="O781" s="62"/>
      <c r="P781" s="62"/>
      <c r="Q781" s="62"/>
      <c r="R781" s="62"/>
      <c r="S781" s="62"/>
      <c r="T781" s="62"/>
      <c r="U781" s="62"/>
      <c r="V781" s="62"/>
      <c r="W781" s="62"/>
      <c r="X781" s="62"/>
      <c r="Y781" s="62"/>
      <c r="Z781" s="62"/>
      <c r="AA781" s="62"/>
      <c r="AB781" s="62"/>
      <c r="AC781" s="62"/>
      <c r="AD781" s="62"/>
      <c r="AE781" s="62"/>
    </row>
    <row r="782" spans="5:31" x14ac:dyDescent="0.25">
      <c r="E782" s="61"/>
      <c r="F782" s="61"/>
      <c r="G782" s="61"/>
      <c r="H782" s="62"/>
      <c r="I782" s="62"/>
      <c r="J782" s="62"/>
      <c r="K782" s="62"/>
      <c r="L782" s="62"/>
      <c r="M782" s="62"/>
      <c r="N782" s="62"/>
      <c r="O782" s="62"/>
      <c r="P782" s="62"/>
      <c r="Q782" s="62"/>
      <c r="R782" s="62"/>
      <c r="S782" s="62"/>
      <c r="T782" s="62"/>
      <c r="U782" s="62"/>
      <c r="V782" s="62"/>
      <c r="W782" s="62"/>
      <c r="X782" s="62"/>
      <c r="Y782" s="62"/>
      <c r="Z782" s="62"/>
      <c r="AA782" s="62"/>
      <c r="AB782" s="62"/>
      <c r="AC782" s="62"/>
      <c r="AD782" s="62"/>
      <c r="AE782" s="62"/>
    </row>
    <row r="783" spans="5:31" x14ac:dyDescent="0.25">
      <c r="E783" s="61"/>
      <c r="F783" s="61"/>
      <c r="G783" s="61"/>
      <c r="H783" s="62"/>
      <c r="I783" s="62"/>
      <c r="J783" s="62"/>
      <c r="K783" s="62"/>
      <c r="L783" s="62"/>
      <c r="M783" s="62"/>
      <c r="N783" s="62"/>
      <c r="O783" s="62"/>
      <c r="P783" s="62"/>
      <c r="Q783" s="62"/>
      <c r="R783" s="62"/>
      <c r="S783" s="62"/>
      <c r="T783" s="62"/>
      <c r="U783" s="62"/>
      <c r="V783" s="62"/>
      <c r="W783" s="62"/>
      <c r="X783" s="62"/>
      <c r="Y783" s="62"/>
      <c r="Z783" s="62"/>
      <c r="AA783" s="62"/>
      <c r="AB783" s="62"/>
      <c r="AC783" s="62"/>
      <c r="AD783" s="62"/>
      <c r="AE783" s="62"/>
    </row>
    <row r="784" spans="5:31" x14ac:dyDescent="0.25">
      <c r="E784" s="61"/>
      <c r="F784" s="61"/>
      <c r="G784" s="61"/>
      <c r="H784" s="62"/>
      <c r="I784" s="62"/>
      <c r="J784" s="62"/>
      <c r="K784" s="62"/>
      <c r="L784" s="62"/>
      <c r="M784" s="62"/>
      <c r="N784" s="62"/>
      <c r="O784" s="62"/>
      <c r="P784" s="62"/>
      <c r="Q784" s="62"/>
      <c r="R784" s="62"/>
      <c r="S784" s="62"/>
      <c r="T784" s="62"/>
      <c r="U784" s="62"/>
      <c r="V784" s="62"/>
      <c r="W784" s="62"/>
      <c r="X784" s="62"/>
      <c r="Y784" s="62"/>
      <c r="Z784" s="62"/>
      <c r="AA784" s="62"/>
      <c r="AB784" s="62"/>
      <c r="AC784" s="62"/>
      <c r="AD784" s="62"/>
      <c r="AE784" s="62"/>
    </row>
    <row r="785" spans="5:31" x14ac:dyDescent="0.25">
      <c r="E785" s="61"/>
      <c r="F785" s="61"/>
      <c r="G785" s="61"/>
      <c r="H785" s="62"/>
      <c r="I785" s="62"/>
      <c r="J785" s="62"/>
      <c r="K785" s="62"/>
      <c r="L785" s="62"/>
      <c r="M785" s="62"/>
      <c r="N785" s="62"/>
      <c r="O785" s="62"/>
      <c r="P785" s="62"/>
      <c r="Q785" s="62"/>
      <c r="R785" s="62"/>
      <c r="S785" s="62"/>
      <c r="T785" s="62"/>
      <c r="U785" s="62"/>
      <c r="V785" s="62"/>
      <c r="W785" s="62"/>
      <c r="X785" s="62"/>
      <c r="Y785" s="62"/>
      <c r="Z785" s="62"/>
      <c r="AA785" s="62"/>
      <c r="AB785" s="62"/>
      <c r="AC785" s="62"/>
      <c r="AD785" s="62"/>
      <c r="AE785" s="62"/>
    </row>
    <row r="786" spans="5:31" x14ac:dyDescent="0.25">
      <c r="E786" s="61"/>
      <c r="F786" s="61"/>
      <c r="G786" s="61"/>
      <c r="H786" s="62"/>
      <c r="I786" s="62"/>
      <c r="J786" s="62"/>
      <c r="K786" s="62"/>
      <c r="L786" s="62"/>
      <c r="M786" s="62"/>
      <c r="N786" s="62"/>
      <c r="O786" s="62"/>
      <c r="P786" s="62"/>
      <c r="Q786" s="62"/>
      <c r="R786" s="62"/>
      <c r="S786" s="62"/>
      <c r="T786" s="62"/>
      <c r="U786" s="62"/>
      <c r="V786" s="62"/>
      <c r="W786" s="62"/>
      <c r="X786" s="62"/>
      <c r="Y786" s="62"/>
      <c r="Z786" s="62"/>
      <c r="AA786" s="62"/>
      <c r="AB786" s="62"/>
      <c r="AC786" s="62"/>
      <c r="AD786" s="62"/>
      <c r="AE786" s="62"/>
    </row>
    <row r="787" spans="5:31" x14ac:dyDescent="0.25">
      <c r="E787" s="61"/>
      <c r="F787" s="61"/>
      <c r="G787" s="61"/>
      <c r="H787" s="62"/>
      <c r="I787" s="62"/>
      <c r="J787" s="62"/>
      <c r="K787" s="62"/>
      <c r="L787" s="62"/>
      <c r="M787" s="62"/>
      <c r="N787" s="62"/>
      <c r="O787" s="62"/>
      <c r="P787" s="62"/>
      <c r="Q787" s="62"/>
      <c r="R787" s="62"/>
      <c r="S787" s="62"/>
      <c r="T787" s="62"/>
      <c r="U787" s="62"/>
      <c r="V787" s="62"/>
      <c r="W787" s="62"/>
      <c r="X787" s="62"/>
      <c r="Y787" s="62"/>
      <c r="Z787" s="62"/>
      <c r="AA787" s="62"/>
      <c r="AB787" s="62"/>
      <c r="AC787" s="62"/>
      <c r="AD787" s="62"/>
      <c r="AE787" s="62"/>
    </row>
    <row r="788" spans="5:31" x14ac:dyDescent="0.25">
      <c r="E788" s="61"/>
      <c r="F788" s="61"/>
      <c r="G788" s="61"/>
      <c r="H788" s="62"/>
      <c r="I788" s="62"/>
      <c r="J788" s="62"/>
      <c r="K788" s="62"/>
      <c r="L788" s="62"/>
      <c r="M788" s="62"/>
      <c r="N788" s="62"/>
      <c r="O788" s="62"/>
      <c r="P788" s="62"/>
      <c r="Q788" s="62"/>
      <c r="R788" s="62"/>
      <c r="S788" s="62"/>
      <c r="T788" s="62"/>
      <c r="U788" s="62"/>
      <c r="V788" s="62"/>
      <c r="W788" s="62"/>
      <c r="X788" s="62"/>
      <c r="Y788" s="62"/>
      <c r="Z788" s="62"/>
      <c r="AA788" s="62"/>
      <c r="AB788" s="62"/>
      <c r="AC788" s="62"/>
      <c r="AD788" s="62"/>
      <c r="AE788" s="62"/>
    </row>
    <row r="789" spans="5:31" x14ac:dyDescent="0.25">
      <c r="E789" s="61"/>
      <c r="F789" s="61"/>
      <c r="G789" s="61"/>
      <c r="H789" s="62"/>
      <c r="I789" s="62"/>
      <c r="J789" s="62"/>
      <c r="K789" s="62"/>
      <c r="L789" s="62"/>
      <c r="M789" s="62"/>
      <c r="N789" s="62"/>
      <c r="O789" s="62"/>
      <c r="P789" s="62"/>
      <c r="Q789" s="62"/>
      <c r="R789" s="62"/>
      <c r="S789" s="62"/>
      <c r="T789" s="62"/>
      <c r="U789" s="62"/>
      <c r="V789" s="62"/>
      <c r="W789" s="62"/>
      <c r="X789" s="62"/>
      <c r="Y789" s="62"/>
      <c r="Z789" s="62"/>
      <c r="AA789" s="62"/>
      <c r="AB789" s="62"/>
      <c r="AC789" s="62"/>
      <c r="AD789" s="62"/>
      <c r="AE789" s="62"/>
    </row>
    <row r="790" spans="5:31" x14ac:dyDescent="0.25">
      <c r="E790" s="61"/>
      <c r="F790" s="61"/>
      <c r="G790" s="61"/>
      <c r="H790" s="62"/>
      <c r="I790" s="62"/>
      <c r="J790" s="62"/>
      <c r="K790" s="62"/>
      <c r="L790" s="62"/>
      <c r="M790" s="62"/>
      <c r="N790" s="62"/>
      <c r="O790" s="62"/>
      <c r="P790" s="62"/>
      <c r="Q790" s="62"/>
      <c r="R790" s="62"/>
      <c r="S790" s="62"/>
      <c r="T790" s="62"/>
      <c r="U790" s="62"/>
      <c r="V790" s="62"/>
      <c r="W790" s="62"/>
      <c r="X790" s="62"/>
      <c r="Y790" s="62"/>
      <c r="Z790" s="62"/>
      <c r="AA790" s="62"/>
      <c r="AB790" s="62"/>
      <c r="AC790" s="62"/>
      <c r="AD790" s="62"/>
      <c r="AE790" s="62"/>
    </row>
    <row r="791" spans="5:31" x14ac:dyDescent="0.25">
      <c r="E791" s="61"/>
      <c r="F791" s="61"/>
      <c r="G791" s="61"/>
      <c r="H791" s="62"/>
      <c r="I791" s="62"/>
      <c r="J791" s="62"/>
      <c r="K791" s="62"/>
      <c r="L791" s="62"/>
      <c r="M791" s="62"/>
      <c r="N791" s="62"/>
      <c r="O791" s="62"/>
      <c r="P791" s="62"/>
      <c r="Q791" s="62"/>
      <c r="R791" s="62"/>
      <c r="S791" s="62"/>
      <c r="T791" s="62"/>
      <c r="U791" s="62"/>
      <c r="V791" s="62"/>
      <c r="W791" s="62"/>
      <c r="X791" s="62"/>
      <c r="Y791" s="62"/>
      <c r="Z791" s="62"/>
      <c r="AA791" s="62"/>
      <c r="AB791" s="62"/>
      <c r="AC791" s="62"/>
      <c r="AD791" s="62"/>
      <c r="AE791" s="62"/>
    </row>
    <row r="792" spans="5:31" x14ac:dyDescent="0.25">
      <c r="E792" s="61"/>
      <c r="F792" s="61"/>
      <c r="G792" s="61"/>
      <c r="H792" s="62"/>
      <c r="I792" s="62"/>
      <c r="J792" s="62"/>
      <c r="K792" s="62"/>
      <c r="L792" s="62"/>
      <c r="M792" s="62"/>
      <c r="N792" s="62"/>
      <c r="O792" s="62"/>
      <c r="P792" s="62"/>
      <c r="Q792" s="62"/>
      <c r="R792" s="62"/>
      <c r="S792" s="62"/>
      <c r="T792" s="62"/>
      <c r="U792" s="62"/>
      <c r="V792" s="62"/>
      <c r="W792" s="62"/>
      <c r="X792" s="62"/>
      <c r="Y792" s="62"/>
      <c r="Z792" s="62"/>
      <c r="AA792" s="62"/>
      <c r="AB792" s="62"/>
      <c r="AC792" s="62"/>
      <c r="AD792" s="62"/>
      <c r="AE792" s="62"/>
    </row>
    <row r="793" spans="5:31" x14ac:dyDescent="0.25">
      <c r="E793" s="61"/>
      <c r="F793" s="61"/>
      <c r="G793" s="61"/>
      <c r="H793" s="62"/>
      <c r="I793" s="62"/>
      <c r="J793" s="62"/>
      <c r="K793" s="62"/>
      <c r="L793" s="62"/>
      <c r="M793" s="62"/>
      <c r="N793" s="62"/>
      <c r="O793" s="62"/>
      <c r="P793" s="62"/>
      <c r="Q793" s="62"/>
      <c r="R793" s="62"/>
      <c r="S793" s="62"/>
      <c r="T793" s="62"/>
      <c r="U793" s="62"/>
      <c r="V793" s="62"/>
      <c r="W793" s="62"/>
      <c r="X793" s="62"/>
      <c r="Y793" s="62"/>
      <c r="Z793" s="62"/>
      <c r="AA793" s="62"/>
      <c r="AB793" s="62"/>
      <c r="AC793" s="62"/>
      <c r="AD793" s="62"/>
      <c r="AE793" s="62"/>
    </row>
    <row r="794" spans="5:31" x14ac:dyDescent="0.25">
      <c r="E794" s="61"/>
      <c r="F794" s="61"/>
      <c r="G794" s="61"/>
      <c r="H794" s="62"/>
      <c r="I794" s="62"/>
      <c r="J794" s="62"/>
      <c r="K794" s="62"/>
      <c r="L794" s="62"/>
      <c r="M794" s="62"/>
      <c r="N794" s="62"/>
      <c r="O794" s="62"/>
      <c r="P794" s="62"/>
      <c r="Q794" s="62"/>
      <c r="R794" s="62"/>
      <c r="S794" s="62"/>
      <c r="T794" s="62"/>
      <c r="U794" s="62"/>
      <c r="V794" s="62"/>
      <c r="W794" s="62"/>
      <c r="X794" s="62"/>
      <c r="Y794" s="62"/>
      <c r="Z794" s="62"/>
      <c r="AA794" s="62"/>
      <c r="AB794" s="62"/>
      <c r="AC794" s="62"/>
      <c r="AD794" s="62"/>
      <c r="AE794" s="62"/>
    </row>
    <row r="795" spans="5:31" x14ac:dyDescent="0.25">
      <c r="E795" s="61"/>
      <c r="F795" s="61"/>
      <c r="G795" s="61"/>
      <c r="H795" s="62"/>
      <c r="I795" s="62"/>
      <c r="J795" s="62"/>
      <c r="K795" s="62"/>
      <c r="L795" s="62"/>
      <c r="M795" s="62"/>
      <c r="N795" s="62"/>
      <c r="O795" s="62"/>
      <c r="P795" s="62"/>
      <c r="Q795" s="62"/>
      <c r="R795" s="62"/>
      <c r="S795" s="62"/>
      <c r="T795" s="62"/>
      <c r="U795" s="62"/>
      <c r="V795" s="62"/>
      <c r="W795" s="62"/>
      <c r="X795" s="62"/>
      <c r="Y795" s="62"/>
      <c r="Z795" s="62"/>
      <c r="AA795" s="62"/>
      <c r="AB795" s="62"/>
      <c r="AC795" s="62"/>
      <c r="AD795" s="62"/>
      <c r="AE795" s="62"/>
    </row>
    <row r="796" spans="5:31" x14ac:dyDescent="0.25">
      <c r="E796" s="61"/>
      <c r="F796" s="61"/>
      <c r="G796" s="61"/>
      <c r="H796" s="62"/>
      <c r="I796" s="62"/>
      <c r="J796" s="62"/>
      <c r="K796" s="62"/>
      <c r="L796" s="62"/>
      <c r="M796" s="62"/>
      <c r="N796" s="62"/>
      <c r="O796" s="62"/>
      <c r="P796" s="62"/>
      <c r="Q796" s="62"/>
      <c r="R796" s="62"/>
      <c r="S796" s="62"/>
      <c r="T796" s="62"/>
      <c r="U796" s="62"/>
      <c r="V796" s="62"/>
      <c r="W796" s="62"/>
      <c r="X796" s="62"/>
      <c r="Y796" s="62"/>
      <c r="Z796" s="62"/>
      <c r="AA796" s="62"/>
      <c r="AB796" s="62"/>
      <c r="AC796" s="62"/>
      <c r="AD796" s="62"/>
      <c r="AE796" s="62"/>
    </row>
    <row r="797" spans="5:31" x14ac:dyDescent="0.25">
      <c r="E797" s="61"/>
      <c r="F797" s="61"/>
      <c r="G797" s="61"/>
      <c r="H797" s="62"/>
      <c r="I797" s="62"/>
      <c r="J797" s="62"/>
      <c r="K797" s="62"/>
      <c r="L797" s="62"/>
      <c r="M797" s="62"/>
      <c r="N797" s="62"/>
      <c r="O797" s="62"/>
      <c r="P797" s="62"/>
      <c r="Q797" s="62"/>
      <c r="R797" s="62"/>
      <c r="S797" s="62"/>
      <c r="T797" s="62"/>
      <c r="U797" s="62"/>
      <c r="V797" s="62"/>
      <c r="W797" s="62"/>
      <c r="X797" s="62"/>
      <c r="Y797" s="62"/>
      <c r="Z797" s="62"/>
      <c r="AA797" s="62"/>
      <c r="AB797" s="62"/>
      <c r="AC797" s="62"/>
      <c r="AD797" s="62"/>
      <c r="AE797" s="62"/>
    </row>
    <row r="798" spans="5:31" x14ac:dyDescent="0.25">
      <c r="E798" s="61"/>
      <c r="F798" s="61"/>
      <c r="G798" s="61"/>
      <c r="H798" s="62"/>
      <c r="I798" s="62"/>
      <c r="J798" s="62"/>
      <c r="K798" s="62"/>
      <c r="L798" s="62"/>
      <c r="M798" s="62"/>
      <c r="N798" s="62"/>
      <c r="O798" s="62"/>
      <c r="P798" s="62"/>
      <c r="Q798" s="62"/>
      <c r="R798" s="62"/>
      <c r="S798" s="62"/>
      <c r="T798" s="62"/>
      <c r="U798" s="62"/>
      <c r="V798" s="62"/>
      <c r="W798" s="62"/>
      <c r="X798" s="62"/>
      <c r="Y798" s="62"/>
      <c r="Z798" s="62"/>
      <c r="AA798" s="62"/>
      <c r="AB798" s="62"/>
      <c r="AC798" s="62"/>
      <c r="AD798" s="62"/>
      <c r="AE798" s="62"/>
    </row>
    <row r="799" spans="5:31" x14ac:dyDescent="0.25">
      <c r="E799" s="61"/>
      <c r="F799" s="61"/>
      <c r="G799" s="61"/>
      <c r="H799" s="62"/>
      <c r="I799" s="62"/>
      <c r="J799" s="62"/>
      <c r="K799" s="62"/>
      <c r="L799" s="62"/>
      <c r="M799" s="62"/>
      <c r="N799" s="62"/>
      <c r="O799" s="62"/>
      <c r="P799" s="62"/>
      <c r="Q799" s="62"/>
      <c r="R799" s="62"/>
      <c r="S799" s="62"/>
      <c r="T799" s="62"/>
      <c r="U799" s="62"/>
      <c r="V799" s="62"/>
      <c r="W799" s="62"/>
      <c r="X799" s="62"/>
      <c r="Y799" s="62"/>
      <c r="Z799" s="62"/>
      <c r="AA799" s="62"/>
      <c r="AB799" s="62"/>
      <c r="AC799" s="62"/>
      <c r="AD799" s="62"/>
      <c r="AE799" s="62"/>
    </row>
    <row r="800" spans="5:31" x14ac:dyDescent="0.25">
      <c r="E800" s="61"/>
      <c r="F800" s="61"/>
      <c r="G800" s="61"/>
      <c r="H800" s="62"/>
      <c r="I800" s="62"/>
      <c r="J800" s="62"/>
      <c r="K800" s="62"/>
      <c r="L800" s="62"/>
      <c r="M800" s="62"/>
      <c r="N800" s="62"/>
      <c r="O800" s="62"/>
      <c r="P800" s="62"/>
      <c r="Q800" s="62"/>
      <c r="R800" s="62"/>
      <c r="S800" s="62"/>
      <c r="T800" s="62"/>
      <c r="U800" s="62"/>
      <c r="V800" s="62"/>
      <c r="W800" s="62"/>
      <c r="X800" s="62"/>
      <c r="Y800" s="62"/>
      <c r="Z800" s="62"/>
      <c r="AA800" s="62"/>
      <c r="AB800" s="62"/>
      <c r="AC800" s="62"/>
      <c r="AD800" s="62"/>
      <c r="AE800" s="62"/>
    </row>
    <row r="801" spans="5:31" x14ac:dyDescent="0.25">
      <c r="E801" s="61"/>
      <c r="F801" s="61"/>
      <c r="G801" s="61"/>
      <c r="H801" s="62"/>
      <c r="I801" s="62"/>
      <c r="J801" s="62"/>
      <c r="K801" s="62"/>
      <c r="L801" s="62"/>
      <c r="M801" s="62"/>
      <c r="N801" s="62"/>
      <c r="O801" s="62"/>
      <c r="P801" s="62"/>
      <c r="Q801" s="62"/>
      <c r="R801" s="62"/>
      <c r="S801" s="62"/>
      <c r="T801" s="62"/>
      <c r="U801" s="62"/>
      <c r="V801" s="62"/>
      <c r="W801" s="62"/>
      <c r="X801" s="62"/>
      <c r="Y801" s="62"/>
      <c r="Z801" s="62"/>
      <c r="AA801" s="62"/>
      <c r="AB801" s="62"/>
      <c r="AC801" s="62"/>
      <c r="AD801" s="62"/>
      <c r="AE801" s="62"/>
    </row>
    <row r="802" spans="5:31" x14ac:dyDescent="0.25">
      <c r="E802" s="61"/>
      <c r="F802" s="61"/>
      <c r="G802" s="61"/>
      <c r="H802" s="62"/>
      <c r="I802" s="62"/>
      <c r="J802" s="62"/>
      <c r="K802" s="62"/>
      <c r="L802" s="62"/>
      <c r="M802" s="62"/>
      <c r="N802" s="62"/>
      <c r="O802" s="62"/>
      <c r="P802" s="62"/>
      <c r="Q802" s="62"/>
      <c r="R802" s="62"/>
      <c r="S802" s="62"/>
      <c r="T802" s="62"/>
      <c r="U802" s="62"/>
      <c r="V802" s="62"/>
      <c r="W802" s="62"/>
      <c r="X802" s="62"/>
      <c r="Y802" s="62"/>
      <c r="Z802" s="62"/>
      <c r="AA802" s="62"/>
      <c r="AB802" s="62"/>
      <c r="AC802" s="62"/>
      <c r="AD802" s="62"/>
      <c r="AE802" s="62"/>
    </row>
    <row r="803" spans="5:31" x14ac:dyDescent="0.25">
      <c r="E803" s="61"/>
      <c r="F803" s="61"/>
      <c r="G803" s="61"/>
      <c r="H803" s="62"/>
      <c r="I803" s="62"/>
      <c r="J803" s="62"/>
      <c r="K803" s="62"/>
      <c r="L803" s="62"/>
      <c r="M803" s="62"/>
      <c r="N803" s="62"/>
      <c r="O803" s="62"/>
      <c r="P803" s="62"/>
      <c r="Q803" s="62"/>
      <c r="R803" s="62"/>
      <c r="S803" s="62"/>
      <c r="T803" s="62"/>
      <c r="U803" s="62"/>
      <c r="V803" s="62"/>
      <c r="W803" s="62"/>
      <c r="X803" s="62"/>
      <c r="Y803" s="62"/>
      <c r="Z803" s="62"/>
      <c r="AA803" s="62"/>
      <c r="AB803" s="62"/>
      <c r="AC803" s="62"/>
      <c r="AD803" s="62"/>
      <c r="AE803" s="62"/>
    </row>
    <row r="804" spans="5:31" x14ac:dyDescent="0.25">
      <c r="E804" s="61"/>
      <c r="F804" s="61"/>
      <c r="G804" s="61"/>
      <c r="H804" s="62"/>
      <c r="I804" s="62"/>
      <c r="J804" s="62"/>
      <c r="K804" s="62"/>
      <c r="L804" s="62"/>
      <c r="M804" s="62"/>
      <c r="N804" s="62"/>
      <c r="O804" s="62"/>
      <c r="P804" s="62"/>
      <c r="Q804" s="62"/>
      <c r="R804" s="62"/>
      <c r="S804" s="62"/>
      <c r="T804" s="62"/>
      <c r="U804" s="62"/>
      <c r="V804" s="62"/>
      <c r="W804" s="62"/>
      <c r="X804" s="62"/>
      <c r="Y804" s="62"/>
      <c r="Z804" s="62"/>
      <c r="AA804" s="62"/>
      <c r="AB804" s="62"/>
      <c r="AC804" s="62"/>
      <c r="AD804" s="62"/>
      <c r="AE804" s="62"/>
    </row>
    <row r="805" spans="5:31" x14ac:dyDescent="0.25">
      <c r="E805" s="61"/>
      <c r="F805" s="61"/>
      <c r="G805" s="61"/>
      <c r="H805" s="62"/>
      <c r="I805" s="62"/>
      <c r="J805" s="62"/>
      <c r="K805" s="62"/>
      <c r="L805" s="62"/>
      <c r="M805" s="62"/>
      <c r="N805" s="62"/>
      <c r="O805" s="62"/>
      <c r="P805" s="62"/>
      <c r="Q805" s="62"/>
      <c r="R805" s="62"/>
      <c r="S805" s="62"/>
      <c r="T805" s="62"/>
      <c r="U805" s="62"/>
      <c r="V805" s="62"/>
      <c r="W805" s="62"/>
      <c r="X805" s="62"/>
      <c r="Y805" s="62"/>
      <c r="Z805" s="62"/>
      <c r="AA805" s="62"/>
      <c r="AB805" s="62"/>
      <c r="AC805" s="62"/>
      <c r="AD805" s="62"/>
      <c r="AE805" s="62"/>
    </row>
    <row r="806" spans="5:31" x14ac:dyDescent="0.25">
      <c r="E806" s="61"/>
      <c r="F806" s="61"/>
      <c r="G806" s="61"/>
      <c r="H806" s="62"/>
      <c r="I806" s="62"/>
      <c r="J806" s="62"/>
      <c r="K806" s="62"/>
      <c r="L806" s="62"/>
      <c r="M806" s="62"/>
      <c r="N806" s="62"/>
      <c r="O806" s="62"/>
      <c r="P806" s="62"/>
      <c r="Q806" s="62"/>
      <c r="R806" s="62"/>
      <c r="S806" s="62"/>
      <c r="T806" s="62"/>
      <c r="U806" s="62"/>
      <c r="V806" s="62"/>
      <c r="W806" s="62"/>
      <c r="X806" s="62"/>
      <c r="Y806" s="62"/>
      <c r="Z806" s="62"/>
      <c r="AA806" s="62"/>
      <c r="AB806" s="62"/>
      <c r="AC806" s="62"/>
      <c r="AD806" s="62"/>
      <c r="AE806" s="62"/>
    </row>
    <row r="807" spans="5:31" x14ac:dyDescent="0.25">
      <c r="E807" s="61"/>
      <c r="F807" s="61"/>
      <c r="G807" s="61"/>
      <c r="H807" s="62"/>
      <c r="I807" s="62"/>
      <c r="J807" s="62"/>
      <c r="K807" s="62"/>
      <c r="L807" s="62"/>
      <c r="M807" s="62"/>
      <c r="N807" s="62"/>
      <c r="O807" s="62"/>
      <c r="P807" s="62"/>
      <c r="Q807" s="62"/>
      <c r="R807" s="62"/>
      <c r="S807" s="62"/>
      <c r="T807" s="62"/>
      <c r="U807" s="62"/>
      <c r="V807" s="62"/>
      <c r="W807" s="62"/>
      <c r="X807" s="62"/>
      <c r="Y807" s="62"/>
      <c r="Z807" s="62"/>
      <c r="AA807" s="62"/>
      <c r="AB807" s="62"/>
      <c r="AC807" s="62"/>
      <c r="AD807" s="62"/>
      <c r="AE807" s="62"/>
    </row>
    <row r="808" spans="5:31" x14ac:dyDescent="0.25">
      <c r="E808" s="61"/>
      <c r="F808" s="61"/>
      <c r="G808" s="61"/>
      <c r="H808" s="62"/>
      <c r="I808" s="62"/>
      <c r="J808" s="62"/>
      <c r="K808" s="62"/>
      <c r="L808" s="62"/>
      <c r="M808" s="62"/>
      <c r="N808" s="62"/>
      <c r="O808" s="62"/>
      <c r="P808" s="62"/>
      <c r="Q808" s="62"/>
      <c r="R808" s="62"/>
      <c r="S808" s="62"/>
      <c r="T808" s="62"/>
      <c r="U808" s="62"/>
      <c r="V808" s="62"/>
      <c r="W808" s="62"/>
      <c r="X808" s="62"/>
      <c r="Y808" s="62"/>
      <c r="Z808" s="62"/>
      <c r="AA808" s="62"/>
      <c r="AB808" s="62"/>
      <c r="AC808" s="62"/>
      <c r="AD808" s="62"/>
      <c r="AE808" s="62"/>
    </row>
    <row r="809" spans="5:31" x14ac:dyDescent="0.25">
      <c r="E809" s="61"/>
      <c r="F809" s="61"/>
      <c r="G809" s="61"/>
      <c r="H809" s="62"/>
      <c r="I809" s="62"/>
      <c r="J809" s="62"/>
      <c r="K809" s="62"/>
      <c r="L809" s="62"/>
      <c r="M809" s="62"/>
      <c r="N809" s="62"/>
      <c r="O809" s="62"/>
      <c r="P809" s="62"/>
      <c r="Q809" s="62"/>
      <c r="R809" s="62"/>
      <c r="S809" s="62"/>
      <c r="T809" s="62"/>
      <c r="U809" s="62"/>
      <c r="V809" s="62"/>
      <c r="W809" s="62"/>
      <c r="X809" s="62"/>
      <c r="Y809" s="62"/>
      <c r="Z809" s="62"/>
      <c r="AA809" s="62"/>
      <c r="AB809" s="62"/>
      <c r="AC809" s="62"/>
      <c r="AD809" s="62"/>
      <c r="AE809" s="62"/>
    </row>
    <row r="810" spans="5:31" x14ac:dyDescent="0.25">
      <c r="E810" s="61"/>
      <c r="F810" s="61"/>
      <c r="G810" s="61"/>
      <c r="H810" s="62"/>
      <c r="I810" s="62"/>
      <c r="J810" s="62"/>
      <c r="K810" s="62"/>
      <c r="L810" s="62"/>
      <c r="M810" s="62"/>
      <c r="N810" s="62"/>
      <c r="O810" s="62"/>
      <c r="P810" s="62"/>
      <c r="Q810" s="62"/>
      <c r="R810" s="62"/>
      <c r="S810" s="62"/>
      <c r="T810" s="62"/>
      <c r="U810" s="62"/>
      <c r="V810" s="62"/>
      <c r="W810" s="62"/>
      <c r="X810" s="62"/>
      <c r="Y810" s="62"/>
      <c r="Z810" s="62"/>
      <c r="AA810" s="62"/>
      <c r="AB810" s="62"/>
      <c r="AC810" s="62"/>
      <c r="AD810" s="62"/>
      <c r="AE810" s="62"/>
    </row>
    <row r="811" spans="5:31" x14ac:dyDescent="0.25">
      <c r="E811" s="61"/>
      <c r="F811" s="61"/>
      <c r="G811" s="61"/>
      <c r="H811" s="62"/>
      <c r="I811" s="62"/>
      <c r="J811" s="62"/>
      <c r="K811" s="62"/>
      <c r="L811" s="62"/>
      <c r="M811" s="62"/>
      <c r="N811" s="62"/>
      <c r="O811" s="62"/>
      <c r="P811" s="62"/>
      <c r="Q811" s="62"/>
      <c r="R811" s="62"/>
      <c r="S811" s="62"/>
      <c r="T811" s="62"/>
      <c r="U811" s="62"/>
      <c r="V811" s="62"/>
      <c r="W811" s="62"/>
      <c r="X811" s="62"/>
      <c r="Y811" s="62"/>
      <c r="Z811" s="62"/>
      <c r="AA811" s="62"/>
      <c r="AB811" s="62"/>
      <c r="AC811" s="62"/>
      <c r="AD811" s="62"/>
      <c r="AE811" s="62"/>
    </row>
    <row r="812" spans="5:31" x14ac:dyDescent="0.25">
      <c r="E812" s="61"/>
      <c r="F812" s="61"/>
      <c r="G812" s="61"/>
      <c r="H812" s="62"/>
      <c r="I812" s="62"/>
      <c r="J812" s="62"/>
      <c r="K812" s="62"/>
      <c r="L812" s="62"/>
      <c r="M812" s="62"/>
      <c r="N812" s="62"/>
      <c r="O812" s="62"/>
      <c r="P812" s="62"/>
      <c r="Q812" s="62"/>
      <c r="R812" s="62"/>
      <c r="S812" s="62"/>
      <c r="T812" s="62"/>
      <c r="U812" s="62"/>
      <c r="V812" s="62"/>
      <c r="W812" s="62"/>
      <c r="X812" s="62"/>
      <c r="Y812" s="62"/>
      <c r="Z812" s="62"/>
      <c r="AA812" s="62"/>
      <c r="AB812" s="62"/>
      <c r="AC812" s="62"/>
      <c r="AD812" s="62"/>
      <c r="AE812" s="62"/>
    </row>
    <row r="813" spans="5:31" x14ac:dyDescent="0.25">
      <c r="E813" s="61"/>
      <c r="F813" s="61"/>
      <c r="G813" s="61"/>
      <c r="H813" s="62"/>
      <c r="I813" s="62"/>
      <c r="J813" s="62"/>
      <c r="K813" s="62"/>
      <c r="L813" s="62"/>
      <c r="M813" s="62"/>
      <c r="N813" s="62"/>
      <c r="O813" s="62"/>
      <c r="P813" s="62"/>
      <c r="Q813" s="62"/>
      <c r="R813" s="62"/>
      <c r="S813" s="62"/>
      <c r="T813" s="62"/>
      <c r="U813" s="62"/>
      <c r="V813" s="62"/>
      <c r="W813" s="62"/>
      <c r="X813" s="62"/>
      <c r="Y813" s="62"/>
      <c r="Z813" s="62"/>
      <c r="AA813" s="62"/>
      <c r="AB813" s="62"/>
      <c r="AC813" s="62"/>
      <c r="AD813" s="62"/>
      <c r="AE813" s="62"/>
    </row>
    <row r="814" spans="5:31" x14ac:dyDescent="0.25">
      <c r="E814" s="61"/>
      <c r="F814" s="61"/>
      <c r="G814" s="61"/>
      <c r="H814" s="62"/>
      <c r="I814" s="62"/>
      <c r="J814" s="62"/>
      <c r="K814" s="62"/>
      <c r="L814" s="62"/>
      <c r="M814" s="62"/>
      <c r="N814" s="62"/>
      <c r="O814" s="62"/>
      <c r="P814" s="62"/>
      <c r="Q814" s="62"/>
      <c r="R814" s="62"/>
      <c r="S814" s="62"/>
      <c r="T814" s="62"/>
      <c r="U814" s="62"/>
      <c r="V814" s="62"/>
      <c r="W814" s="62"/>
      <c r="X814" s="62"/>
      <c r="Y814" s="62"/>
      <c r="Z814" s="62"/>
      <c r="AA814" s="62"/>
      <c r="AB814" s="62"/>
      <c r="AC814" s="62"/>
      <c r="AD814" s="62"/>
      <c r="AE814" s="62"/>
    </row>
    <row r="815" spans="5:31" x14ac:dyDescent="0.25">
      <c r="E815" s="61"/>
      <c r="F815" s="61"/>
      <c r="G815" s="61"/>
      <c r="H815" s="62"/>
      <c r="I815" s="62"/>
      <c r="J815" s="62"/>
      <c r="K815" s="62"/>
      <c r="L815" s="62"/>
      <c r="M815" s="62"/>
      <c r="N815" s="62"/>
      <c r="O815" s="62"/>
      <c r="P815" s="62"/>
      <c r="Q815" s="62"/>
      <c r="R815" s="62"/>
      <c r="S815" s="62"/>
      <c r="T815" s="62"/>
      <c r="U815" s="62"/>
      <c r="V815" s="62"/>
      <c r="W815" s="62"/>
      <c r="X815" s="62"/>
      <c r="Y815" s="62"/>
      <c r="Z815" s="62"/>
      <c r="AA815" s="62"/>
      <c r="AB815" s="62"/>
      <c r="AC815" s="62"/>
      <c r="AD815" s="62"/>
      <c r="AE815" s="62"/>
    </row>
    <row r="816" spans="5:31" x14ac:dyDescent="0.25">
      <c r="E816" s="61"/>
      <c r="F816" s="61"/>
      <c r="G816" s="61"/>
      <c r="H816" s="62"/>
      <c r="I816" s="62"/>
      <c r="J816" s="62"/>
      <c r="K816" s="62"/>
      <c r="L816" s="62"/>
      <c r="M816" s="62"/>
      <c r="N816" s="62"/>
      <c r="O816" s="62"/>
      <c r="P816" s="62"/>
      <c r="Q816" s="62"/>
      <c r="R816" s="62"/>
      <c r="S816" s="62"/>
      <c r="T816" s="62"/>
      <c r="U816" s="62"/>
      <c r="V816" s="62"/>
      <c r="W816" s="62"/>
      <c r="X816" s="62"/>
      <c r="Y816" s="62"/>
      <c r="Z816" s="62"/>
      <c r="AA816" s="62"/>
      <c r="AB816" s="62"/>
      <c r="AC816" s="62"/>
      <c r="AD816" s="62"/>
      <c r="AE816" s="62"/>
    </row>
    <row r="817" spans="5:31" x14ac:dyDescent="0.25">
      <c r="E817" s="61"/>
      <c r="F817" s="61"/>
      <c r="G817" s="61"/>
      <c r="H817" s="62"/>
      <c r="I817" s="62"/>
      <c r="J817" s="62"/>
      <c r="K817" s="62"/>
      <c r="L817" s="62"/>
      <c r="M817" s="62"/>
      <c r="N817" s="62"/>
      <c r="O817" s="62"/>
      <c r="P817" s="62"/>
      <c r="Q817" s="62"/>
      <c r="R817" s="62"/>
      <c r="S817" s="62"/>
      <c r="T817" s="62"/>
      <c r="U817" s="62"/>
      <c r="V817" s="62"/>
      <c r="W817" s="62"/>
      <c r="X817" s="62"/>
      <c r="Y817" s="62"/>
      <c r="Z817" s="62"/>
      <c r="AA817" s="62"/>
      <c r="AB817" s="62"/>
      <c r="AC817" s="62"/>
      <c r="AD817" s="62"/>
      <c r="AE817" s="62"/>
    </row>
    <row r="818" spans="5:31" x14ac:dyDescent="0.25">
      <c r="E818" s="61"/>
      <c r="F818" s="61"/>
      <c r="G818" s="61"/>
      <c r="H818" s="62"/>
      <c r="I818" s="62"/>
      <c r="J818" s="62"/>
      <c r="K818" s="62"/>
      <c r="L818" s="62"/>
      <c r="M818" s="62"/>
      <c r="N818" s="62"/>
      <c r="O818" s="62"/>
      <c r="P818" s="62"/>
      <c r="Q818" s="62"/>
      <c r="R818" s="62"/>
      <c r="S818" s="62"/>
      <c r="T818" s="62"/>
      <c r="U818" s="62"/>
      <c r="V818" s="62"/>
      <c r="W818" s="62"/>
      <c r="X818" s="62"/>
      <c r="Y818" s="62"/>
      <c r="Z818" s="62"/>
      <c r="AA818" s="62"/>
      <c r="AB818" s="62"/>
      <c r="AC818" s="62"/>
      <c r="AD818" s="62"/>
      <c r="AE818" s="62"/>
    </row>
    <row r="819" spans="5:31" x14ac:dyDescent="0.25">
      <c r="E819" s="61"/>
      <c r="F819" s="61"/>
      <c r="G819" s="61"/>
      <c r="H819" s="62"/>
      <c r="I819" s="62"/>
      <c r="J819" s="62"/>
      <c r="K819" s="62"/>
      <c r="L819" s="62"/>
      <c r="M819" s="62"/>
      <c r="N819" s="62"/>
      <c r="O819" s="62"/>
      <c r="P819" s="62"/>
      <c r="Q819" s="62"/>
      <c r="R819" s="62"/>
      <c r="S819" s="62"/>
      <c r="T819" s="62"/>
      <c r="U819" s="62"/>
      <c r="V819" s="62"/>
      <c r="W819" s="62"/>
      <c r="X819" s="62"/>
      <c r="Y819" s="62"/>
      <c r="Z819" s="62"/>
      <c r="AA819" s="62"/>
      <c r="AB819" s="62"/>
      <c r="AC819" s="62"/>
      <c r="AD819" s="62"/>
      <c r="AE819" s="62"/>
    </row>
    <row r="820" spans="5:31" x14ac:dyDescent="0.25">
      <c r="E820" s="61"/>
      <c r="F820" s="61"/>
      <c r="G820" s="61"/>
      <c r="H820" s="62"/>
      <c r="I820" s="62"/>
      <c r="J820" s="62"/>
      <c r="K820" s="62"/>
      <c r="L820" s="62"/>
      <c r="M820" s="62"/>
      <c r="N820" s="62"/>
      <c r="O820" s="62"/>
      <c r="P820" s="62"/>
      <c r="Q820" s="62"/>
      <c r="R820" s="62"/>
      <c r="S820" s="62"/>
      <c r="T820" s="62"/>
      <c r="U820" s="62"/>
      <c r="V820" s="62"/>
      <c r="W820" s="62"/>
      <c r="X820" s="62"/>
      <c r="Y820" s="62"/>
      <c r="Z820" s="62"/>
      <c r="AA820" s="62"/>
      <c r="AB820" s="62"/>
      <c r="AC820" s="62"/>
      <c r="AD820" s="62"/>
      <c r="AE820" s="62"/>
    </row>
    <row r="821" spans="5:31" x14ac:dyDescent="0.25">
      <c r="E821" s="61"/>
      <c r="F821" s="61"/>
      <c r="G821" s="61"/>
      <c r="H821" s="62"/>
      <c r="I821" s="62"/>
      <c r="J821" s="62"/>
      <c r="K821" s="62"/>
      <c r="L821" s="62"/>
      <c r="M821" s="62"/>
      <c r="N821" s="62"/>
      <c r="O821" s="62"/>
      <c r="P821" s="62"/>
      <c r="Q821" s="62"/>
      <c r="R821" s="62"/>
      <c r="S821" s="62"/>
      <c r="T821" s="62"/>
      <c r="U821" s="62"/>
      <c r="V821" s="62"/>
      <c r="W821" s="62"/>
      <c r="X821" s="62"/>
      <c r="Y821" s="62"/>
      <c r="Z821" s="62"/>
      <c r="AA821" s="62"/>
      <c r="AB821" s="62"/>
      <c r="AC821" s="62"/>
      <c r="AD821" s="62"/>
      <c r="AE821" s="62"/>
    </row>
    <row r="822" spans="5:31" x14ac:dyDescent="0.25">
      <c r="E822" s="61"/>
      <c r="F822" s="61"/>
      <c r="G822" s="61"/>
      <c r="H822" s="62"/>
      <c r="I822" s="62"/>
      <c r="J822" s="62"/>
      <c r="K822" s="62"/>
      <c r="L822" s="62"/>
      <c r="M822" s="62"/>
      <c r="N822" s="62"/>
      <c r="O822" s="62"/>
      <c r="P822" s="62"/>
      <c r="Q822" s="62"/>
      <c r="R822" s="62"/>
      <c r="S822" s="62"/>
      <c r="T822" s="62"/>
      <c r="U822" s="62"/>
      <c r="V822" s="62"/>
      <c r="W822" s="62"/>
      <c r="X822" s="62"/>
      <c r="Y822" s="62"/>
      <c r="Z822" s="62"/>
      <c r="AA822" s="62"/>
      <c r="AB822" s="62"/>
      <c r="AC822" s="62"/>
      <c r="AD822" s="62"/>
      <c r="AE822" s="62"/>
    </row>
    <row r="823" spans="5:31" x14ac:dyDescent="0.25">
      <c r="E823" s="61"/>
      <c r="F823" s="61"/>
      <c r="G823" s="61"/>
      <c r="H823" s="62"/>
      <c r="I823" s="62"/>
      <c r="J823" s="62"/>
      <c r="K823" s="62"/>
      <c r="L823" s="62"/>
      <c r="M823" s="62"/>
      <c r="N823" s="62"/>
      <c r="O823" s="62"/>
      <c r="P823" s="62"/>
      <c r="Q823" s="62"/>
      <c r="R823" s="62"/>
      <c r="S823" s="62"/>
      <c r="T823" s="62"/>
      <c r="U823" s="62"/>
      <c r="V823" s="62"/>
      <c r="W823" s="62"/>
      <c r="X823" s="62"/>
      <c r="Y823" s="62"/>
      <c r="Z823" s="62"/>
      <c r="AA823" s="62"/>
      <c r="AB823" s="62"/>
      <c r="AC823" s="62"/>
      <c r="AD823" s="62"/>
      <c r="AE823" s="62"/>
    </row>
    <row r="824" spans="5:31" x14ac:dyDescent="0.25">
      <c r="E824" s="61"/>
      <c r="F824" s="61"/>
      <c r="G824" s="61"/>
      <c r="H824" s="62"/>
      <c r="I824" s="62"/>
      <c r="J824" s="62"/>
      <c r="K824" s="62"/>
      <c r="L824" s="62"/>
      <c r="M824" s="62"/>
      <c r="N824" s="62"/>
      <c r="O824" s="62"/>
      <c r="P824" s="62"/>
      <c r="Q824" s="62"/>
      <c r="R824" s="62"/>
      <c r="S824" s="62"/>
      <c r="T824" s="62"/>
      <c r="U824" s="62"/>
      <c r="V824" s="62"/>
      <c r="W824" s="62"/>
      <c r="X824" s="62"/>
      <c r="Y824" s="62"/>
      <c r="Z824" s="62"/>
      <c r="AA824" s="62"/>
      <c r="AB824" s="62"/>
      <c r="AC824" s="62"/>
      <c r="AD824" s="62"/>
      <c r="AE824" s="62"/>
    </row>
    <row r="825" spans="5:31" x14ac:dyDescent="0.25">
      <c r="E825" s="61"/>
      <c r="F825" s="61"/>
      <c r="G825" s="61"/>
      <c r="H825" s="62"/>
      <c r="I825" s="62"/>
      <c r="J825" s="62"/>
      <c r="K825" s="62"/>
      <c r="L825" s="62"/>
      <c r="M825" s="62"/>
      <c r="N825" s="62"/>
      <c r="O825" s="62"/>
      <c r="P825" s="62"/>
      <c r="Q825" s="62"/>
      <c r="R825" s="62"/>
      <c r="S825" s="62"/>
      <c r="T825" s="62"/>
      <c r="U825" s="62"/>
      <c r="V825" s="62"/>
      <c r="W825" s="62"/>
      <c r="X825" s="62"/>
      <c r="Y825" s="62"/>
      <c r="Z825" s="62"/>
      <c r="AA825" s="62"/>
      <c r="AB825" s="62"/>
      <c r="AC825" s="62"/>
      <c r="AD825" s="62"/>
      <c r="AE825" s="62"/>
    </row>
    <row r="826" spans="5:31" x14ac:dyDescent="0.25">
      <c r="E826" s="61"/>
      <c r="F826" s="61"/>
      <c r="G826" s="61"/>
      <c r="H826" s="62"/>
      <c r="I826" s="62"/>
      <c r="J826" s="62"/>
      <c r="K826" s="62"/>
      <c r="L826" s="62"/>
      <c r="M826" s="62"/>
      <c r="N826" s="62"/>
      <c r="O826" s="62"/>
      <c r="P826" s="62"/>
      <c r="Q826" s="62"/>
      <c r="R826" s="62"/>
      <c r="S826" s="62"/>
      <c r="T826" s="62"/>
      <c r="U826" s="62"/>
      <c r="V826" s="62"/>
      <c r="W826" s="62"/>
      <c r="X826" s="62"/>
      <c r="Y826" s="62"/>
      <c r="Z826" s="62"/>
      <c r="AA826" s="62"/>
      <c r="AB826" s="62"/>
      <c r="AC826" s="62"/>
      <c r="AD826" s="62"/>
      <c r="AE826" s="62"/>
    </row>
    <row r="827" spans="5:31" x14ac:dyDescent="0.25">
      <c r="E827" s="61"/>
      <c r="F827" s="61"/>
      <c r="G827" s="61"/>
      <c r="H827" s="62"/>
      <c r="I827" s="62"/>
      <c r="J827" s="62"/>
      <c r="K827" s="62"/>
      <c r="L827" s="62"/>
      <c r="M827" s="62"/>
      <c r="N827" s="62"/>
      <c r="O827" s="62"/>
      <c r="P827" s="62"/>
      <c r="Q827" s="62"/>
      <c r="R827" s="62"/>
      <c r="S827" s="62"/>
      <c r="T827" s="62"/>
      <c r="U827" s="62"/>
      <c r="V827" s="62"/>
      <c r="W827" s="62"/>
      <c r="X827" s="62"/>
      <c r="Y827" s="62"/>
      <c r="Z827" s="62"/>
      <c r="AA827" s="62"/>
      <c r="AB827" s="62"/>
      <c r="AC827" s="62"/>
      <c r="AD827" s="62"/>
      <c r="AE827" s="62"/>
    </row>
    <row r="828" spans="5:31" x14ac:dyDescent="0.25">
      <c r="E828" s="61"/>
      <c r="F828" s="61"/>
      <c r="G828" s="61"/>
      <c r="H828" s="62"/>
      <c r="I828" s="62"/>
      <c r="J828" s="62"/>
      <c r="K828" s="62"/>
      <c r="L828" s="62"/>
      <c r="M828" s="62"/>
      <c r="N828" s="62"/>
      <c r="O828" s="62"/>
      <c r="P828" s="62"/>
      <c r="Q828" s="62"/>
      <c r="R828" s="62"/>
      <c r="S828" s="62"/>
      <c r="T828" s="62"/>
      <c r="U828" s="62"/>
      <c r="V828" s="62"/>
      <c r="W828" s="62"/>
      <c r="X828" s="62"/>
      <c r="Y828" s="62"/>
      <c r="Z828" s="62"/>
      <c r="AA828" s="62"/>
      <c r="AB828" s="62"/>
      <c r="AC828" s="62"/>
      <c r="AD828" s="62"/>
      <c r="AE828" s="62"/>
    </row>
    <row r="829" spans="5:31" x14ac:dyDescent="0.25">
      <c r="E829" s="61"/>
      <c r="F829" s="61"/>
      <c r="G829" s="61"/>
      <c r="H829" s="62"/>
      <c r="I829" s="62"/>
      <c r="J829" s="62"/>
      <c r="K829" s="62"/>
      <c r="L829" s="62"/>
      <c r="M829" s="62"/>
      <c r="N829" s="62"/>
      <c r="O829" s="62"/>
      <c r="P829" s="62"/>
      <c r="Q829" s="62"/>
      <c r="R829" s="62"/>
      <c r="S829" s="62"/>
      <c r="T829" s="62"/>
      <c r="U829" s="62"/>
      <c r="V829" s="62"/>
      <c r="W829" s="62"/>
      <c r="X829" s="62"/>
      <c r="Y829" s="62"/>
      <c r="Z829" s="62"/>
      <c r="AA829" s="62"/>
      <c r="AB829" s="62"/>
      <c r="AC829" s="62"/>
      <c r="AD829" s="62"/>
      <c r="AE829" s="62"/>
    </row>
    <row r="830" spans="5:31" x14ac:dyDescent="0.25">
      <c r="E830" s="61"/>
      <c r="F830" s="61"/>
      <c r="G830" s="61"/>
      <c r="H830" s="62"/>
      <c r="I830" s="62"/>
      <c r="J830" s="62"/>
      <c r="K830" s="62"/>
      <c r="L830" s="62"/>
      <c r="M830" s="62"/>
      <c r="N830" s="62"/>
      <c r="O830" s="62"/>
      <c r="P830" s="62"/>
      <c r="Q830" s="62"/>
      <c r="R830" s="62"/>
      <c r="S830" s="62"/>
      <c r="T830" s="62"/>
      <c r="U830" s="62"/>
      <c r="V830" s="62"/>
      <c r="W830" s="62"/>
      <c r="X830" s="62"/>
      <c r="Y830" s="62"/>
      <c r="Z830" s="62"/>
      <c r="AA830" s="62"/>
      <c r="AB830" s="62"/>
      <c r="AC830" s="62"/>
      <c r="AD830" s="62"/>
      <c r="AE830" s="62"/>
    </row>
    <row r="831" spans="5:31" x14ac:dyDescent="0.25">
      <c r="E831" s="61"/>
      <c r="F831" s="61"/>
      <c r="G831" s="61"/>
      <c r="H831" s="62"/>
      <c r="I831" s="62"/>
      <c r="J831" s="62"/>
      <c r="K831" s="62"/>
      <c r="L831" s="62"/>
      <c r="M831" s="62"/>
      <c r="N831" s="62"/>
      <c r="O831" s="62"/>
      <c r="P831" s="62"/>
      <c r="Q831" s="62"/>
      <c r="R831" s="62"/>
      <c r="S831" s="62"/>
      <c r="T831" s="62"/>
      <c r="U831" s="62"/>
      <c r="V831" s="62"/>
      <c r="W831" s="62"/>
      <c r="X831" s="62"/>
      <c r="Y831" s="62"/>
      <c r="Z831" s="62"/>
      <c r="AA831" s="62"/>
      <c r="AB831" s="62"/>
      <c r="AC831" s="62"/>
      <c r="AD831" s="62"/>
      <c r="AE831" s="62"/>
    </row>
    <row r="832" spans="5:31" x14ac:dyDescent="0.25">
      <c r="E832" s="61"/>
      <c r="F832" s="61"/>
      <c r="G832" s="61"/>
      <c r="H832" s="62"/>
      <c r="I832" s="62"/>
      <c r="J832" s="62"/>
      <c r="K832" s="62"/>
      <c r="L832" s="62"/>
      <c r="M832" s="62"/>
      <c r="N832" s="62"/>
      <c r="O832" s="62"/>
      <c r="P832" s="62"/>
      <c r="Q832" s="62"/>
      <c r="R832" s="62"/>
      <c r="S832" s="62"/>
      <c r="T832" s="62"/>
      <c r="U832" s="62"/>
      <c r="V832" s="62"/>
      <c r="W832" s="62"/>
      <c r="X832" s="62"/>
      <c r="Y832" s="62"/>
      <c r="Z832" s="62"/>
      <c r="AA832" s="62"/>
      <c r="AB832" s="62"/>
      <c r="AC832" s="62"/>
      <c r="AD832" s="62"/>
      <c r="AE832" s="62"/>
    </row>
    <row r="833" spans="5:31" x14ac:dyDescent="0.25">
      <c r="E833" s="61"/>
      <c r="F833" s="61"/>
      <c r="G833" s="61"/>
      <c r="H833" s="62"/>
      <c r="I833" s="62"/>
      <c r="J833" s="62"/>
      <c r="K833" s="62"/>
      <c r="L833" s="62"/>
      <c r="M833" s="62"/>
      <c r="N833" s="62"/>
      <c r="O833" s="62"/>
      <c r="P833" s="62"/>
      <c r="Q833" s="62"/>
      <c r="R833" s="62"/>
      <c r="S833" s="62"/>
      <c r="T833" s="62"/>
      <c r="U833" s="62"/>
      <c r="V833" s="62"/>
      <c r="W833" s="62"/>
      <c r="X833" s="62"/>
      <c r="Y833" s="62"/>
      <c r="Z833" s="62"/>
      <c r="AA833" s="62"/>
      <c r="AB833" s="62"/>
      <c r="AC833" s="62"/>
      <c r="AD833" s="62"/>
      <c r="AE833" s="62"/>
    </row>
    <row r="834" spans="5:31" x14ac:dyDescent="0.25">
      <c r="E834" s="61"/>
      <c r="F834" s="61"/>
      <c r="G834" s="61"/>
      <c r="H834" s="62"/>
      <c r="I834" s="62"/>
      <c r="J834" s="62"/>
      <c r="K834" s="62"/>
      <c r="L834" s="62"/>
      <c r="M834" s="62"/>
      <c r="N834" s="62"/>
      <c r="O834" s="62"/>
      <c r="P834" s="62"/>
      <c r="Q834" s="62"/>
      <c r="R834" s="62"/>
      <c r="S834" s="62"/>
      <c r="T834" s="62"/>
      <c r="U834" s="62"/>
      <c r="V834" s="62"/>
      <c r="W834" s="62"/>
      <c r="X834" s="62"/>
      <c r="Y834" s="62"/>
      <c r="Z834" s="62"/>
      <c r="AA834" s="62"/>
      <c r="AB834" s="62"/>
      <c r="AC834" s="62"/>
      <c r="AD834" s="62"/>
      <c r="AE834" s="62"/>
    </row>
    <row r="835" spans="5:31" x14ac:dyDescent="0.25">
      <c r="E835" s="61"/>
      <c r="F835" s="61"/>
      <c r="G835" s="61"/>
      <c r="H835" s="62"/>
      <c r="I835" s="62"/>
      <c r="J835" s="62"/>
      <c r="K835" s="62"/>
      <c r="L835" s="62"/>
      <c r="M835" s="62"/>
      <c r="N835" s="62"/>
      <c r="O835" s="62"/>
      <c r="P835" s="62"/>
      <c r="Q835" s="62"/>
      <c r="R835" s="62"/>
      <c r="S835" s="62"/>
      <c r="T835" s="62"/>
      <c r="U835" s="62"/>
      <c r="V835" s="62"/>
      <c r="W835" s="62"/>
      <c r="X835" s="62"/>
      <c r="Y835" s="62"/>
      <c r="Z835" s="62"/>
      <c r="AA835" s="62"/>
      <c r="AB835" s="62"/>
      <c r="AC835" s="62"/>
      <c r="AD835" s="62"/>
      <c r="AE835" s="62"/>
    </row>
    <row r="836" spans="5:31" x14ac:dyDescent="0.25">
      <c r="E836" s="61"/>
      <c r="F836" s="61"/>
      <c r="G836" s="61"/>
      <c r="H836" s="62"/>
      <c r="I836" s="62"/>
      <c r="J836" s="62"/>
      <c r="K836" s="62"/>
      <c r="L836" s="62"/>
      <c r="M836" s="62"/>
      <c r="N836" s="62"/>
      <c r="O836" s="62"/>
      <c r="P836" s="62"/>
      <c r="Q836" s="62"/>
      <c r="R836" s="62"/>
      <c r="S836" s="62"/>
      <c r="T836" s="62"/>
      <c r="U836" s="62"/>
      <c r="V836" s="62"/>
      <c r="W836" s="62"/>
      <c r="X836" s="62"/>
      <c r="Y836" s="62"/>
      <c r="Z836" s="62"/>
      <c r="AA836" s="62"/>
      <c r="AB836" s="62"/>
      <c r="AC836" s="62"/>
      <c r="AD836" s="62"/>
      <c r="AE836" s="62"/>
    </row>
    <row r="837" spans="5:31" x14ac:dyDescent="0.25">
      <c r="E837" s="61"/>
      <c r="F837" s="61"/>
      <c r="G837" s="61"/>
      <c r="H837" s="62"/>
      <c r="I837" s="62"/>
      <c r="J837" s="62"/>
      <c r="K837" s="62"/>
      <c r="L837" s="62"/>
      <c r="M837" s="62"/>
      <c r="N837" s="62"/>
      <c r="O837" s="62"/>
      <c r="P837" s="62"/>
      <c r="Q837" s="62"/>
      <c r="R837" s="62"/>
      <c r="S837" s="62"/>
      <c r="T837" s="62"/>
      <c r="U837" s="62"/>
      <c r="V837" s="62"/>
      <c r="W837" s="62"/>
      <c r="X837" s="62"/>
      <c r="Y837" s="62"/>
      <c r="Z837" s="62"/>
      <c r="AA837" s="62"/>
      <c r="AB837" s="62"/>
      <c r="AC837" s="62"/>
      <c r="AD837" s="62"/>
      <c r="AE837" s="62"/>
    </row>
    <row r="838" spans="5:31" x14ac:dyDescent="0.25">
      <c r="E838" s="61"/>
      <c r="F838" s="61"/>
      <c r="G838" s="61"/>
      <c r="H838" s="62"/>
      <c r="I838" s="62"/>
      <c r="J838" s="62"/>
      <c r="K838" s="62"/>
      <c r="L838" s="62"/>
      <c r="M838" s="62"/>
      <c r="N838" s="62"/>
      <c r="O838" s="62"/>
      <c r="P838" s="62"/>
      <c r="Q838" s="62"/>
      <c r="R838" s="62"/>
      <c r="S838" s="62"/>
      <c r="T838" s="62"/>
      <c r="U838" s="62"/>
      <c r="V838" s="62"/>
      <c r="W838" s="62"/>
      <c r="X838" s="62"/>
      <c r="Y838" s="62"/>
      <c r="Z838" s="62"/>
      <c r="AA838" s="62"/>
      <c r="AB838" s="62"/>
      <c r="AC838" s="62"/>
      <c r="AD838" s="62"/>
      <c r="AE838" s="62"/>
    </row>
    <row r="839" spans="5:31" x14ac:dyDescent="0.25">
      <c r="E839" s="61"/>
      <c r="F839" s="61"/>
      <c r="G839" s="61"/>
      <c r="H839" s="62"/>
      <c r="I839" s="62"/>
      <c r="J839" s="62"/>
      <c r="K839" s="62"/>
      <c r="L839" s="62"/>
      <c r="M839" s="62"/>
      <c r="N839" s="62"/>
      <c r="O839" s="62"/>
      <c r="P839" s="62"/>
      <c r="Q839" s="62"/>
      <c r="R839" s="62"/>
      <c r="S839" s="62"/>
      <c r="T839" s="62"/>
      <c r="U839" s="62"/>
      <c r="V839" s="62"/>
      <c r="W839" s="62"/>
      <c r="X839" s="62"/>
      <c r="Y839" s="62"/>
      <c r="Z839" s="62"/>
      <c r="AA839" s="62"/>
      <c r="AB839" s="62"/>
      <c r="AC839" s="62"/>
      <c r="AD839" s="62"/>
      <c r="AE839" s="62"/>
    </row>
    <row r="840" spans="5:31" x14ac:dyDescent="0.25">
      <c r="E840" s="61"/>
      <c r="F840" s="61"/>
      <c r="G840" s="61"/>
      <c r="H840" s="62"/>
      <c r="I840" s="62"/>
      <c r="J840" s="62"/>
      <c r="K840" s="62"/>
      <c r="L840" s="62"/>
      <c r="M840" s="62"/>
      <c r="N840" s="62"/>
      <c r="O840" s="62"/>
      <c r="P840" s="62"/>
      <c r="Q840" s="62"/>
      <c r="R840" s="62"/>
      <c r="S840" s="62"/>
      <c r="T840" s="62"/>
      <c r="U840" s="62"/>
      <c r="V840" s="62"/>
      <c r="W840" s="62"/>
      <c r="X840" s="62"/>
      <c r="Y840" s="62"/>
      <c r="Z840" s="62"/>
      <c r="AA840" s="62"/>
      <c r="AB840" s="62"/>
      <c r="AC840" s="62"/>
      <c r="AD840" s="62"/>
      <c r="AE840" s="62"/>
    </row>
    <row r="841" spans="5:31" x14ac:dyDescent="0.25">
      <c r="E841" s="61"/>
      <c r="F841" s="61"/>
      <c r="G841" s="61"/>
      <c r="H841" s="62"/>
      <c r="I841" s="62"/>
      <c r="J841" s="62"/>
      <c r="K841" s="62"/>
      <c r="L841" s="62"/>
      <c r="M841" s="62"/>
      <c r="N841" s="62"/>
      <c r="O841" s="62"/>
      <c r="P841" s="62"/>
      <c r="Q841" s="62"/>
      <c r="R841" s="62"/>
      <c r="S841" s="62"/>
      <c r="T841" s="62"/>
      <c r="U841" s="62"/>
      <c r="V841" s="62"/>
      <c r="W841" s="62"/>
      <c r="X841" s="62"/>
      <c r="Y841" s="62"/>
      <c r="Z841" s="62"/>
      <c r="AA841" s="62"/>
      <c r="AB841" s="62"/>
      <c r="AC841" s="62"/>
      <c r="AD841" s="62"/>
      <c r="AE841" s="62"/>
    </row>
    <row r="842" spans="5:31" x14ac:dyDescent="0.25">
      <c r="E842" s="61"/>
      <c r="F842" s="61"/>
      <c r="G842" s="61"/>
      <c r="H842" s="62"/>
      <c r="I842" s="62"/>
      <c r="J842" s="62"/>
      <c r="K842" s="62"/>
      <c r="L842" s="62"/>
      <c r="M842" s="62"/>
      <c r="N842" s="62"/>
      <c r="O842" s="62"/>
      <c r="P842" s="62"/>
      <c r="Q842" s="62"/>
      <c r="R842" s="62"/>
      <c r="S842" s="62"/>
      <c r="T842" s="62"/>
      <c r="U842" s="62"/>
      <c r="V842" s="62"/>
      <c r="W842" s="62"/>
      <c r="X842" s="62"/>
      <c r="Y842" s="62"/>
      <c r="Z842" s="62"/>
      <c r="AA842" s="62"/>
      <c r="AB842" s="62"/>
      <c r="AC842" s="62"/>
      <c r="AD842" s="62"/>
      <c r="AE842" s="62"/>
    </row>
    <row r="843" spans="5:31" x14ac:dyDescent="0.25">
      <c r="E843" s="61"/>
      <c r="F843" s="61"/>
      <c r="G843" s="61"/>
      <c r="H843" s="62"/>
      <c r="I843" s="62"/>
      <c r="J843" s="62"/>
      <c r="K843" s="62"/>
      <c r="L843" s="62"/>
      <c r="M843" s="62"/>
      <c r="N843" s="62"/>
      <c r="O843" s="62"/>
      <c r="P843" s="62"/>
      <c r="Q843" s="62"/>
      <c r="R843" s="62"/>
      <c r="S843" s="62"/>
      <c r="T843" s="62"/>
      <c r="U843" s="62"/>
      <c r="V843" s="62"/>
      <c r="W843" s="62"/>
      <c r="X843" s="62"/>
      <c r="Y843" s="62"/>
      <c r="Z843" s="62"/>
      <c r="AA843" s="62"/>
      <c r="AB843" s="62"/>
      <c r="AC843" s="62"/>
      <c r="AD843" s="62"/>
      <c r="AE843" s="62"/>
    </row>
    <row r="844" spans="5:31" x14ac:dyDescent="0.25">
      <c r="E844" s="61"/>
      <c r="F844" s="61"/>
      <c r="G844" s="61"/>
      <c r="H844" s="62"/>
      <c r="I844" s="62"/>
      <c r="J844" s="62"/>
      <c r="K844" s="62"/>
      <c r="L844" s="62"/>
      <c r="M844" s="62"/>
      <c r="N844" s="62"/>
      <c r="O844" s="62"/>
      <c r="P844" s="62"/>
      <c r="Q844" s="62"/>
      <c r="R844" s="62"/>
      <c r="S844" s="62"/>
      <c r="T844" s="62"/>
      <c r="U844" s="62"/>
      <c r="V844" s="62"/>
      <c r="W844" s="62"/>
      <c r="X844" s="62"/>
      <c r="Y844" s="62"/>
      <c r="Z844" s="62"/>
      <c r="AA844" s="62"/>
      <c r="AB844" s="62"/>
      <c r="AC844" s="62"/>
      <c r="AD844" s="62"/>
      <c r="AE844" s="62"/>
    </row>
    <row r="845" spans="5:31" x14ac:dyDescent="0.25">
      <c r="E845" s="61"/>
      <c r="F845" s="61"/>
      <c r="G845" s="61"/>
      <c r="H845" s="62"/>
      <c r="I845" s="62"/>
      <c r="J845" s="62"/>
      <c r="K845" s="62"/>
      <c r="L845" s="62"/>
      <c r="M845" s="62"/>
      <c r="N845" s="62"/>
      <c r="O845" s="62"/>
      <c r="P845" s="62"/>
      <c r="Q845" s="62"/>
      <c r="R845" s="62"/>
      <c r="S845" s="62"/>
      <c r="T845" s="62"/>
      <c r="U845" s="62"/>
      <c r="V845" s="62"/>
      <c r="W845" s="62"/>
      <c r="X845" s="62"/>
      <c r="Y845" s="62"/>
      <c r="Z845" s="62"/>
      <c r="AA845" s="62"/>
      <c r="AB845" s="62"/>
      <c r="AC845" s="62"/>
      <c r="AD845" s="62"/>
      <c r="AE845" s="62"/>
    </row>
    <row r="846" spans="5:31" x14ac:dyDescent="0.25">
      <c r="E846" s="61"/>
      <c r="F846" s="61"/>
      <c r="G846" s="61"/>
      <c r="H846" s="62"/>
      <c r="I846" s="62"/>
      <c r="J846" s="62"/>
      <c r="K846" s="62"/>
      <c r="L846" s="62"/>
      <c r="M846" s="62"/>
      <c r="N846" s="62"/>
      <c r="O846" s="62"/>
      <c r="P846" s="62"/>
      <c r="Q846" s="62"/>
      <c r="R846" s="62"/>
      <c r="S846" s="62"/>
      <c r="T846" s="62"/>
      <c r="U846" s="62"/>
      <c r="V846" s="62"/>
      <c r="W846" s="62"/>
      <c r="X846" s="62"/>
      <c r="Y846" s="62"/>
      <c r="Z846" s="62"/>
      <c r="AA846" s="62"/>
      <c r="AB846" s="62"/>
      <c r="AC846" s="62"/>
      <c r="AD846" s="62"/>
      <c r="AE846" s="62"/>
    </row>
    <row r="847" spans="5:31" x14ac:dyDescent="0.25">
      <c r="E847" s="61"/>
      <c r="F847" s="61"/>
      <c r="G847" s="61"/>
      <c r="H847" s="62"/>
      <c r="I847" s="62"/>
      <c r="J847" s="62"/>
      <c r="K847" s="62"/>
      <c r="L847" s="62"/>
      <c r="M847" s="62"/>
      <c r="N847" s="62"/>
      <c r="O847" s="62"/>
      <c r="P847" s="62"/>
      <c r="Q847" s="62"/>
      <c r="R847" s="62"/>
      <c r="S847" s="62"/>
      <c r="T847" s="62"/>
      <c r="U847" s="62"/>
      <c r="V847" s="62"/>
      <c r="W847" s="62"/>
      <c r="X847" s="62"/>
      <c r="Y847" s="62"/>
      <c r="Z847" s="62"/>
      <c r="AA847" s="62"/>
      <c r="AB847" s="62"/>
      <c r="AC847" s="62"/>
      <c r="AD847" s="62"/>
      <c r="AE847" s="62"/>
    </row>
    <row r="848" spans="5:31" x14ac:dyDescent="0.25">
      <c r="E848" s="61"/>
      <c r="F848" s="61"/>
      <c r="G848" s="61"/>
      <c r="H848" s="62"/>
      <c r="I848" s="62"/>
      <c r="J848" s="62"/>
      <c r="K848" s="62"/>
      <c r="L848" s="62"/>
      <c r="M848" s="62"/>
      <c r="N848" s="62"/>
      <c r="O848" s="62"/>
      <c r="P848" s="62"/>
      <c r="Q848" s="62"/>
      <c r="R848" s="62"/>
      <c r="S848" s="62"/>
      <c r="T848" s="62"/>
      <c r="U848" s="62"/>
      <c r="V848" s="62"/>
      <c r="W848" s="62"/>
      <c r="X848" s="62"/>
      <c r="Y848" s="62"/>
      <c r="Z848" s="62"/>
      <c r="AA848" s="62"/>
      <c r="AB848" s="62"/>
      <c r="AC848" s="62"/>
      <c r="AD848" s="62"/>
      <c r="AE848" s="62"/>
    </row>
    <row r="849" spans="5:31" x14ac:dyDescent="0.25">
      <c r="E849" s="61"/>
      <c r="F849" s="61"/>
      <c r="G849" s="61"/>
      <c r="H849" s="62"/>
      <c r="I849" s="62"/>
      <c r="J849" s="62"/>
      <c r="K849" s="62"/>
      <c r="L849" s="62"/>
      <c r="M849" s="62"/>
      <c r="N849" s="62"/>
      <c r="O849" s="62"/>
      <c r="P849" s="62"/>
      <c r="Q849" s="62"/>
      <c r="R849" s="62"/>
      <c r="S849" s="62"/>
      <c r="T849" s="62"/>
      <c r="U849" s="62"/>
      <c r="V849" s="62"/>
      <c r="W849" s="62"/>
      <c r="X849" s="62"/>
      <c r="Y849" s="62"/>
      <c r="Z849" s="62"/>
      <c r="AA849" s="62"/>
      <c r="AB849" s="62"/>
      <c r="AC849" s="62"/>
      <c r="AD849" s="62"/>
      <c r="AE849" s="62"/>
    </row>
    <row r="850" spans="5:31" x14ac:dyDescent="0.25">
      <c r="E850" s="61"/>
      <c r="F850" s="61"/>
      <c r="G850" s="61"/>
      <c r="H850" s="62"/>
      <c r="I850" s="62"/>
      <c r="J850" s="62"/>
      <c r="K850" s="62"/>
      <c r="L850" s="62"/>
      <c r="M850" s="62"/>
      <c r="N850" s="62"/>
      <c r="O850" s="62"/>
      <c r="P850" s="62"/>
      <c r="Q850" s="62"/>
      <c r="R850" s="62"/>
      <c r="S850" s="62"/>
      <c r="T850" s="62"/>
      <c r="U850" s="62"/>
      <c r="V850" s="62"/>
      <c r="W850" s="62"/>
      <c r="X850" s="62"/>
      <c r="Y850" s="62"/>
      <c r="Z850" s="62"/>
      <c r="AA850" s="62"/>
      <c r="AB850" s="62"/>
      <c r="AC850" s="62"/>
      <c r="AD850" s="62"/>
      <c r="AE850" s="62"/>
    </row>
    <row r="851" spans="5:31" x14ac:dyDescent="0.25">
      <c r="E851" s="61"/>
      <c r="F851" s="61"/>
      <c r="G851" s="61"/>
      <c r="H851" s="62"/>
      <c r="I851" s="62"/>
      <c r="J851" s="62"/>
      <c r="K851" s="62"/>
      <c r="L851" s="62"/>
      <c r="M851" s="62"/>
      <c r="N851" s="62"/>
      <c r="O851" s="62"/>
      <c r="P851" s="62"/>
      <c r="Q851" s="62"/>
      <c r="R851" s="62"/>
      <c r="S851" s="62"/>
      <c r="T851" s="62"/>
      <c r="U851" s="62"/>
      <c r="V851" s="62"/>
      <c r="W851" s="62"/>
      <c r="X851" s="62"/>
      <c r="Y851" s="62"/>
      <c r="Z851" s="62"/>
      <c r="AA851" s="62"/>
      <c r="AB851" s="62"/>
      <c r="AC851" s="62"/>
      <c r="AD851" s="62"/>
      <c r="AE851" s="62"/>
    </row>
    <row r="852" spans="5:31" x14ac:dyDescent="0.25">
      <c r="E852" s="61"/>
      <c r="F852" s="61"/>
      <c r="G852" s="61"/>
      <c r="H852" s="62"/>
      <c r="I852" s="62"/>
      <c r="J852" s="62"/>
      <c r="K852" s="62"/>
      <c r="L852" s="62"/>
      <c r="M852" s="62"/>
      <c r="N852" s="62"/>
      <c r="O852" s="62"/>
      <c r="P852" s="62"/>
      <c r="Q852" s="62"/>
      <c r="R852" s="62"/>
      <c r="S852" s="62"/>
      <c r="T852" s="62"/>
      <c r="U852" s="62"/>
      <c r="V852" s="62"/>
      <c r="W852" s="62"/>
      <c r="X852" s="62"/>
      <c r="Y852" s="62"/>
      <c r="Z852" s="62"/>
      <c r="AA852" s="62"/>
      <c r="AB852" s="62"/>
      <c r="AC852" s="62"/>
      <c r="AD852" s="62"/>
      <c r="AE852" s="62"/>
    </row>
    <row r="853" spans="5:31" x14ac:dyDescent="0.25">
      <c r="E853" s="61"/>
      <c r="F853" s="61"/>
      <c r="G853" s="61"/>
      <c r="H853" s="62"/>
      <c r="I853" s="62"/>
      <c r="J853" s="62"/>
      <c r="K853" s="62"/>
      <c r="L853" s="62"/>
      <c r="M853" s="62"/>
      <c r="N853" s="62"/>
      <c r="O853" s="62"/>
      <c r="P853" s="62"/>
      <c r="Q853" s="62"/>
      <c r="R853" s="62"/>
      <c r="S853" s="62"/>
      <c r="T853" s="62"/>
      <c r="U853" s="62"/>
      <c r="V853" s="62"/>
      <c r="W853" s="62"/>
      <c r="X853" s="62"/>
      <c r="Y853" s="62"/>
      <c r="Z853" s="62"/>
      <c r="AA853" s="62"/>
      <c r="AB853" s="62"/>
      <c r="AC853" s="62"/>
      <c r="AD853" s="62"/>
      <c r="AE853" s="62"/>
    </row>
    <row r="854" spans="5:31" x14ac:dyDescent="0.25">
      <c r="E854" s="61"/>
      <c r="F854" s="61"/>
      <c r="G854" s="61"/>
      <c r="H854" s="62"/>
      <c r="I854" s="62"/>
      <c r="J854" s="62"/>
      <c r="K854" s="62"/>
      <c r="L854" s="62"/>
      <c r="M854" s="62"/>
      <c r="N854" s="62"/>
      <c r="O854" s="62"/>
      <c r="P854" s="62"/>
      <c r="Q854" s="62"/>
      <c r="R854" s="62"/>
      <c r="S854" s="62"/>
      <c r="T854" s="62"/>
      <c r="U854" s="62"/>
      <c r="V854" s="62"/>
      <c r="W854" s="62"/>
      <c r="X854" s="62"/>
      <c r="Y854" s="62"/>
      <c r="Z854" s="62"/>
      <c r="AA854" s="62"/>
      <c r="AB854" s="62"/>
      <c r="AC854" s="62"/>
      <c r="AD854" s="62"/>
      <c r="AE854" s="62"/>
    </row>
    <row r="855" spans="5:31" x14ac:dyDescent="0.25">
      <c r="E855" s="61"/>
      <c r="F855" s="61"/>
      <c r="G855" s="61"/>
      <c r="H855" s="62"/>
      <c r="I855" s="62"/>
      <c r="J855" s="62"/>
      <c r="K855" s="62"/>
      <c r="L855" s="62"/>
      <c r="M855" s="62"/>
      <c r="N855" s="62"/>
      <c r="O855" s="62"/>
      <c r="P855" s="62"/>
      <c r="Q855" s="62"/>
      <c r="R855" s="62"/>
      <c r="S855" s="62"/>
      <c r="T855" s="62"/>
      <c r="U855" s="62"/>
      <c r="V855" s="62"/>
      <c r="W855" s="62"/>
      <c r="X855" s="62"/>
      <c r="Y855" s="62"/>
      <c r="Z855" s="62"/>
      <c r="AA855" s="62"/>
      <c r="AB855" s="62"/>
      <c r="AC855" s="62"/>
      <c r="AD855" s="62"/>
      <c r="AE855" s="62"/>
    </row>
    <row r="856" spans="5:31" x14ac:dyDescent="0.25">
      <c r="E856" s="61"/>
      <c r="F856" s="61"/>
      <c r="G856" s="61"/>
      <c r="H856" s="62"/>
      <c r="I856" s="62"/>
      <c r="J856" s="62"/>
      <c r="K856" s="62"/>
      <c r="L856" s="62"/>
      <c r="M856" s="62"/>
      <c r="N856" s="62"/>
      <c r="O856" s="62"/>
      <c r="P856" s="62"/>
      <c r="Q856" s="62"/>
      <c r="R856" s="62"/>
      <c r="S856" s="62"/>
      <c r="T856" s="62"/>
      <c r="U856" s="62"/>
      <c r="V856" s="62"/>
      <c r="W856" s="62"/>
      <c r="X856" s="62"/>
      <c r="Y856" s="62"/>
      <c r="Z856" s="62"/>
      <c r="AA856" s="62"/>
      <c r="AB856" s="62"/>
      <c r="AC856" s="62"/>
      <c r="AD856" s="62"/>
      <c r="AE856" s="62"/>
    </row>
    <row r="857" spans="5:31" x14ac:dyDescent="0.25">
      <c r="E857" s="61"/>
      <c r="F857" s="61"/>
      <c r="G857" s="61"/>
      <c r="H857" s="62"/>
      <c r="I857" s="62"/>
      <c r="J857" s="62"/>
      <c r="K857" s="62"/>
      <c r="L857" s="62"/>
      <c r="M857" s="62"/>
      <c r="N857" s="62"/>
      <c r="O857" s="62"/>
      <c r="P857" s="62"/>
      <c r="Q857" s="62"/>
      <c r="R857" s="62"/>
      <c r="S857" s="62"/>
      <c r="T857" s="62"/>
      <c r="U857" s="62"/>
      <c r="V857" s="62"/>
      <c r="W857" s="62"/>
      <c r="X857" s="62"/>
      <c r="Y857" s="62"/>
      <c r="Z857" s="62"/>
      <c r="AA857" s="62"/>
      <c r="AB857" s="62"/>
      <c r="AC857" s="62"/>
      <c r="AD857" s="62"/>
      <c r="AE857" s="62"/>
    </row>
    <row r="858" spans="5:31" x14ac:dyDescent="0.25">
      <c r="E858" s="61"/>
      <c r="F858" s="61"/>
      <c r="G858" s="61"/>
      <c r="H858" s="62"/>
      <c r="I858" s="62"/>
      <c r="J858" s="62"/>
      <c r="K858" s="62"/>
      <c r="L858" s="62"/>
      <c r="M858" s="62"/>
      <c r="N858" s="62"/>
      <c r="O858" s="62"/>
      <c r="P858" s="62"/>
      <c r="Q858" s="62"/>
      <c r="R858" s="62"/>
      <c r="S858" s="62"/>
      <c r="T858" s="62"/>
      <c r="U858" s="62"/>
      <c r="V858" s="62"/>
      <c r="W858" s="62"/>
      <c r="X858" s="62"/>
      <c r="Y858" s="62"/>
      <c r="Z858" s="62"/>
      <c r="AA858" s="62"/>
      <c r="AB858" s="62"/>
      <c r="AC858" s="62"/>
      <c r="AD858" s="62"/>
      <c r="AE858" s="62"/>
    </row>
    <row r="859" spans="5:31" x14ac:dyDescent="0.25">
      <c r="E859" s="61"/>
      <c r="F859" s="61"/>
      <c r="G859" s="61"/>
      <c r="H859" s="62"/>
      <c r="I859" s="62"/>
      <c r="J859" s="62"/>
      <c r="K859" s="62"/>
      <c r="L859" s="62"/>
      <c r="M859" s="62"/>
      <c r="N859" s="62"/>
      <c r="O859" s="62"/>
      <c r="P859" s="62"/>
      <c r="Q859" s="62"/>
      <c r="R859" s="62"/>
      <c r="S859" s="62"/>
      <c r="T859" s="62"/>
      <c r="U859" s="62"/>
      <c r="V859" s="62"/>
      <c r="W859" s="62"/>
      <c r="X859" s="62"/>
      <c r="Y859" s="62"/>
      <c r="Z859" s="62"/>
      <c r="AA859" s="62"/>
      <c r="AB859" s="62"/>
      <c r="AC859" s="62"/>
      <c r="AD859" s="62"/>
      <c r="AE859" s="62"/>
    </row>
    <row r="860" spans="5:31" x14ac:dyDescent="0.25">
      <c r="E860" s="61"/>
      <c r="F860" s="61"/>
      <c r="G860" s="61"/>
      <c r="H860" s="62"/>
      <c r="I860" s="62"/>
      <c r="J860" s="62"/>
      <c r="K860" s="62"/>
      <c r="L860" s="62"/>
      <c r="M860" s="62"/>
      <c r="N860" s="62"/>
      <c r="O860" s="62"/>
      <c r="P860" s="62"/>
      <c r="Q860" s="62"/>
      <c r="R860" s="62"/>
      <c r="S860" s="62"/>
      <c r="T860" s="62"/>
      <c r="U860" s="62"/>
      <c r="V860" s="62"/>
      <c r="W860" s="62"/>
      <c r="X860" s="62"/>
      <c r="Y860" s="62"/>
      <c r="Z860" s="62"/>
      <c r="AA860" s="62"/>
      <c r="AB860" s="62"/>
      <c r="AC860" s="62"/>
      <c r="AD860" s="62"/>
      <c r="AE860" s="62"/>
    </row>
    <row r="861" spans="5:31" x14ac:dyDescent="0.25">
      <c r="E861" s="61"/>
      <c r="F861" s="61"/>
      <c r="G861" s="61"/>
      <c r="H861" s="62"/>
      <c r="I861" s="62"/>
      <c r="J861" s="62"/>
      <c r="K861" s="62"/>
      <c r="L861" s="62"/>
      <c r="M861" s="62"/>
      <c r="N861" s="62"/>
      <c r="O861" s="62"/>
      <c r="P861" s="62"/>
      <c r="Q861" s="62"/>
      <c r="R861" s="62"/>
      <c r="S861" s="62"/>
      <c r="T861" s="62"/>
      <c r="U861" s="62"/>
      <c r="V861" s="62"/>
      <c r="W861" s="62"/>
      <c r="X861" s="62"/>
      <c r="Y861" s="62"/>
      <c r="Z861" s="62"/>
      <c r="AA861" s="62"/>
      <c r="AB861" s="62"/>
      <c r="AC861" s="62"/>
      <c r="AD861" s="62"/>
      <c r="AE861" s="62"/>
    </row>
    <row r="862" spans="5:31" x14ac:dyDescent="0.25">
      <c r="E862" s="61"/>
      <c r="F862" s="61"/>
      <c r="G862" s="61"/>
      <c r="H862" s="62"/>
      <c r="I862" s="62"/>
      <c r="J862" s="62"/>
      <c r="K862" s="62"/>
      <c r="L862" s="62"/>
      <c r="M862" s="62"/>
      <c r="N862" s="62"/>
      <c r="O862" s="62"/>
      <c r="P862" s="62"/>
      <c r="Q862" s="62"/>
      <c r="R862" s="62"/>
      <c r="S862" s="62"/>
      <c r="T862" s="62"/>
      <c r="U862" s="62"/>
      <c r="V862" s="62"/>
      <c r="W862" s="62"/>
      <c r="X862" s="62"/>
      <c r="Y862" s="62"/>
      <c r="Z862" s="62"/>
      <c r="AA862" s="62"/>
      <c r="AB862" s="62"/>
      <c r="AC862" s="62"/>
      <c r="AD862" s="62"/>
      <c r="AE862" s="62"/>
    </row>
    <row r="863" spans="5:31" x14ac:dyDescent="0.25">
      <c r="E863" s="61"/>
      <c r="F863" s="61"/>
      <c r="G863" s="61"/>
      <c r="H863" s="62"/>
      <c r="I863" s="62"/>
      <c r="J863" s="62"/>
      <c r="K863" s="62"/>
      <c r="L863" s="62"/>
      <c r="M863" s="62"/>
      <c r="N863" s="62"/>
      <c r="O863" s="62"/>
      <c r="P863" s="62"/>
      <c r="Q863" s="62"/>
      <c r="R863" s="62"/>
      <c r="S863" s="62"/>
      <c r="T863" s="62"/>
      <c r="U863" s="62"/>
      <c r="V863" s="62"/>
      <c r="W863" s="62"/>
      <c r="X863" s="62"/>
      <c r="Y863" s="62"/>
      <c r="Z863" s="62"/>
      <c r="AA863" s="62"/>
      <c r="AB863" s="62"/>
      <c r="AC863" s="62"/>
      <c r="AD863" s="62"/>
      <c r="AE863" s="62"/>
    </row>
    <row r="864" spans="5:31" x14ac:dyDescent="0.25">
      <c r="E864" s="61"/>
      <c r="F864" s="61"/>
      <c r="G864" s="61"/>
      <c r="H864" s="62"/>
      <c r="I864" s="62"/>
      <c r="J864" s="62"/>
      <c r="K864" s="62"/>
      <c r="L864" s="62"/>
      <c r="M864" s="62"/>
      <c r="N864" s="62"/>
      <c r="O864" s="62"/>
      <c r="P864" s="62"/>
      <c r="Q864" s="62"/>
      <c r="R864" s="62"/>
      <c r="S864" s="62"/>
      <c r="T864" s="62"/>
      <c r="U864" s="62"/>
      <c r="V864" s="62"/>
      <c r="W864" s="62"/>
      <c r="X864" s="62"/>
      <c r="Y864" s="62"/>
      <c r="Z864" s="62"/>
      <c r="AA864" s="62"/>
      <c r="AB864" s="62"/>
      <c r="AC864" s="62"/>
      <c r="AD864" s="62"/>
      <c r="AE864" s="62"/>
    </row>
    <row r="865" spans="5:31" x14ac:dyDescent="0.25">
      <c r="E865" s="61"/>
      <c r="F865" s="61"/>
      <c r="G865" s="61"/>
      <c r="H865" s="62"/>
      <c r="I865" s="62"/>
      <c r="J865" s="62"/>
      <c r="K865" s="62"/>
      <c r="L865" s="62"/>
      <c r="M865" s="62"/>
      <c r="N865" s="62"/>
      <c r="O865" s="62"/>
      <c r="P865" s="62"/>
      <c r="Q865" s="62"/>
      <c r="R865" s="62"/>
      <c r="S865" s="62"/>
      <c r="T865" s="62"/>
      <c r="U865" s="62"/>
      <c r="V865" s="62"/>
      <c r="W865" s="62"/>
      <c r="X865" s="62"/>
      <c r="Y865" s="62"/>
      <c r="Z865" s="62"/>
      <c r="AA865" s="62"/>
      <c r="AB865" s="62"/>
      <c r="AC865" s="62"/>
      <c r="AD865" s="62"/>
      <c r="AE865" s="62"/>
    </row>
    <row r="866" spans="5:31" x14ac:dyDescent="0.25">
      <c r="E866" s="61"/>
      <c r="F866" s="61"/>
      <c r="G866" s="61"/>
      <c r="H866" s="62"/>
      <c r="I866" s="62"/>
      <c r="J866" s="62"/>
      <c r="K866" s="62"/>
      <c r="L866" s="62"/>
      <c r="M866" s="62"/>
      <c r="N866" s="62"/>
      <c r="O866" s="62"/>
      <c r="P866" s="62"/>
      <c r="Q866" s="62"/>
      <c r="R866" s="62"/>
      <c r="S866" s="62"/>
      <c r="T866" s="62"/>
      <c r="U866" s="62"/>
      <c r="V866" s="62"/>
      <c r="W866" s="62"/>
      <c r="X866" s="62"/>
      <c r="Y866" s="62"/>
      <c r="Z866" s="62"/>
      <c r="AA866" s="62"/>
      <c r="AB866" s="62"/>
      <c r="AC866" s="62"/>
      <c r="AD866" s="62"/>
      <c r="AE866" s="62"/>
    </row>
    <row r="867" spans="5:31" x14ac:dyDescent="0.25">
      <c r="E867" s="61"/>
      <c r="F867" s="61"/>
      <c r="G867" s="61"/>
      <c r="H867" s="62"/>
      <c r="I867" s="62"/>
      <c r="J867" s="62"/>
      <c r="K867" s="62"/>
      <c r="L867" s="62"/>
      <c r="M867" s="62"/>
      <c r="N867" s="62"/>
      <c r="O867" s="62"/>
      <c r="P867" s="62"/>
      <c r="Q867" s="62"/>
      <c r="R867" s="62"/>
      <c r="S867" s="62"/>
      <c r="T867" s="62"/>
      <c r="U867" s="62"/>
      <c r="V867" s="62"/>
      <c r="W867" s="62"/>
      <c r="X867" s="62"/>
      <c r="Y867" s="62"/>
      <c r="Z867" s="62"/>
      <c r="AA867" s="62"/>
      <c r="AB867" s="62"/>
      <c r="AC867" s="62"/>
      <c r="AD867" s="62"/>
      <c r="AE867" s="62"/>
    </row>
    <row r="868" spans="5:31" x14ac:dyDescent="0.25">
      <c r="E868" s="61"/>
      <c r="F868" s="61"/>
      <c r="G868" s="61"/>
      <c r="H868" s="62"/>
      <c r="I868" s="62"/>
      <c r="J868" s="62"/>
      <c r="K868" s="62"/>
      <c r="L868" s="62"/>
      <c r="M868" s="62"/>
      <c r="N868" s="62"/>
      <c r="O868" s="62"/>
      <c r="P868" s="62"/>
      <c r="Q868" s="62"/>
      <c r="R868" s="62"/>
      <c r="S868" s="62"/>
      <c r="T868" s="62"/>
      <c r="U868" s="62"/>
      <c r="V868" s="62"/>
      <c r="W868" s="62"/>
      <c r="X868" s="62"/>
      <c r="Y868" s="62"/>
      <c r="Z868" s="62"/>
      <c r="AA868" s="62"/>
      <c r="AB868" s="62"/>
      <c r="AC868" s="62"/>
      <c r="AD868" s="62"/>
      <c r="AE868" s="62"/>
    </row>
    <row r="869" spans="5:31" x14ac:dyDescent="0.25">
      <c r="E869" s="61"/>
      <c r="F869" s="61"/>
      <c r="G869" s="61"/>
      <c r="H869" s="62"/>
      <c r="I869" s="62"/>
      <c r="J869" s="62"/>
      <c r="K869" s="62"/>
      <c r="L869" s="62"/>
      <c r="M869" s="62"/>
      <c r="N869" s="62"/>
      <c r="O869" s="62"/>
      <c r="P869" s="62"/>
      <c r="Q869" s="62"/>
      <c r="R869" s="62"/>
      <c r="S869" s="62"/>
      <c r="T869" s="62"/>
      <c r="U869" s="62"/>
      <c r="V869" s="62"/>
      <c r="W869" s="62"/>
      <c r="X869" s="62"/>
      <c r="Y869" s="62"/>
      <c r="Z869" s="62"/>
      <c r="AA869" s="62"/>
      <c r="AB869" s="62"/>
      <c r="AC869" s="62"/>
      <c r="AD869" s="62"/>
      <c r="AE869" s="62"/>
    </row>
    <row r="870" spans="5:31" x14ac:dyDescent="0.25">
      <c r="E870" s="61"/>
      <c r="F870" s="61"/>
      <c r="G870" s="61"/>
      <c r="H870" s="62"/>
      <c r="I870" s="62"/>
      <c r="J870" s="62"/>
      <c r="K870" s="62"/>
      <c r="L870" s="62"/>
      <c r="M870" s="62"/>
      <c r="N870" s="62"/>
      <c r="O870" s="62"/>
      <c r="P870" s="62"/>
      <c r="Q870" s="62"/>
      <c r="R870" s="62"/>
      <c r="S870" s="62"/>
      <c r="T870" s="62"/>
      <c r="U870" s="62"/>
      <c r="V870" s="62"/>
      <c r="W870" s="62"/>
      <c r="X870" s="62"/>
      <c r="Y870" s="62"/>
      <c r="Z870" s="62"/>
      <c r="AA870" s="62"/>
      <c r="AB870" s="62"/>
      <c r="AC870" s="62"/>
      <c r="AD870" s="62"/>
      <c r="AE870" s="62"/>
    </row>
    <row r="871" spans="5:31" x14ac:dyDescent="0.25">
      <c r="E871" s="61"/>
      <c r="F871" s="61"/>
      <c r="G871" s="61"/>
      <c r="H871" s="62"/>
      <c r="I871" s="62"/>
      <c r="J871" s="62"/>
      <c r="K871" s="62"/>
      <c r="L871" s="62"/>
      <c r="M871" s="62"/>
      <c r="N871" s="62"/>
      <c r="O871" s="62"/>
      <c r="P871" s="62"/>
      <c r="Q871" s="62"/>
      <c r="R871" s="62"/>
      <c r="S871" s="62"/>
      <c r="T871" s="62"/>
      <c r="U871" s="62"/>
      <c r="V871" s="62"/>
      <c r="W871" s="62"/>
      <c r="X871" s="62"/>
      <c r="Y871" s="62"/>
      <c r="Z871" s="62"/>
      <c r="AA871" s="62"/>
      <c r="AB871" s="62"/>
      <c r="AC871" s="62"/>
      <c r="AD871" s="62"/>
      <c r="AE871" s="62"/>
    </row>
    <row r="872" spans="5:31" x14ac:dyDescent="0.25">
      <c r="E872" s="61"/>
      <c r="F872" s="61"/>
      <c r="G872" s="61"/>
      <c r="H872" s="62"/>
      <c r="I872" s="62"/>
      <c r="J872" s="62"/>
      <c r="K872" s="62"/>
      <c r="L872" s="62"/>
      <c r="M872" s="62"/>
      <c r="N872" s="62"/>
      <c r="O872" s="62"/>
      <c r="P872" s="62"/>
      <c r="Q872" s="62"/>
      <c r="R872" s="62"/>
      <c r="S872" s="62"/>
      <c r="T872" s="62"/>
      <c r="U872" s="62"/>
      <c r="V872" s="62"/>
      <c r="W872" s="62"/>
      <c r="X872" s="62"/>
      <c r="Y872" s="62"/>
      <c r="Z872" s="62"/>
      <c r="AA872" s="62"/>
      <c r="AB872" s="62"/>
      <c r="AC872" s="62"/>
      <c r="AD872" s="62"/>
      <c r="AE872" s="62"/>
    </row>
    <row r="873" spans="5:31" x14ac:dyDescent="0.25">
      <c r="E873" s="61"/>
      <c r="F873" s="61"/>
      <c r="G873" s="61"/>
      <c r="H873" s="62"/>
      <c r="I873" s="62"/>
      <c r="J873" s="62"/>
      <c r="K873" s="62"/>
      <c r="L873" s="62"/>
      <c r="M873" s="62"/>
      <c r="N873" s="62"/>
      <c r="O873" s="62"/>
      <c r="P873" s="62"/>
      <c r="Q873" s="62"/>
      <c r="R873" s="62"/>
      <c r="S873" s="62"/>
      <c r="T873" s="62"/>
      <c r="U873" s="62"/>
      <c r="V873" s="62"/>
      <c r="W873" s="62"/>
      <c r="X873" s="62"/>
      <c r="Y873" s="62"/>
      <c r="Z873" s="62"/>
      <c r="AA873" s="62"/>
      <c r="AB873" s="62"/>
      <c r="AC873" s="62"/>
      <c r="AD873" s="62"/>
      <c r="AE873" s="62"/>
    </row>
    <row r="874" spans="5:31" x14ac:dyDescent="0.25">
      <c r="E874" s="61"/>
      <c r="F874" s="61"/>
      <c r="G874" s="61"/>
      <c r="H874" s="62"/>
      <c r="I874" s="62"/>
      <c r="J874" s="62"/>
      <c r="K874" s="62"/>
      <c r="L874" s="62"/>
      <c r="M874" s="62"/>
      <c r="N874" s="62"/>
      <c r="O874" s="62"/>
      <c r="P874" s="62"/>
      <c r="Q874" s="62"/>
      <c r="R874" s="62"/>
      <c r="S874" s="62"/>
      <c r="T874" s="62"/>
      <c r="U874" s="62"/>
      <c r="V874" s="62"/>
      <c r="W874" s="62"/>
      <c r="X874" s="62"/>
      <c r="Y874" s="62"/>
      <c r="Z874" s="62"/>
      <c r="AA874" s="62"/>
      <c r="AB874" s="62"/>
      <c r="AC874" s="62"/>
      <c r="AD874" s="62"/>
      <c r="AE874" s="62"/>
    </row>
    <row r="875" spans="5:31" x14ac:dyDescent="0.25">
      <c r="E875" s="61"/>
      <c r="F875" s="61"/>
      <c r="G875" s="61"/>
      <c r="H875" s="62"/>
      <c r="I875" s="62"/>
      <c r="J875" s="62"/>
      <c r="K875" s="62"/>
      <c r="L875" s="62"/>
      <c r="M875" s="62"/>
      <c r="N875" s="62"/>
      <c r="O875" s="62"/>
      <c r="P875" s="62"/>
      <c r="Q875" s="62"/>
      <c r="R875" s="62"/>
      <c r="S875" s="62"/>
      <c r="T875" s="62"/>
      <c r="U875" s="62"/>
      <c r="V875" s="62"/>
      <c r="W875" s="62"/>
      <c r="X875" s="62"/>
      <c r="Y875" s="62"/>
      <c r="Z875" s="62"/>
      <c r="AA875" s="62"/>
      <c r="AB875" s="62"/>
      <c r="AC875" s="62"/>
      <c r="AD875" s="62"/>
      <c r="AE875" s="62"/>
    </row>
    <row r="876" spans="5:31" x14ac:dyDescent="0.25">
      <c r="E876" s="61"/>
      <c r="F876" s="61"/>
      <c r="G876" s="61"/>
      <c r="H876" s="62"/>
      <c r="I876" s="62"/>
      <c r="J876" s="62"/>
      <c r="K876" s="62"/>
      <c r="L876" s="62"/>
      <c r="M876" s="62"/>
      <c r="N876" s="62"/>
      <c r="O876" s="62"/>
      <c r="P876" s="62"/>
      <c r="Q876" s="62"/>
      <c r="R876" s="62"/>
      <c r="S876" s="62"/>
      <c r="T876" s="62"/>
      <c r="U876" s="62"/>
      <c r="V876" s="62"/>
      <c r="W876" s="62"/>
      <c r="X876" s="62"/>
      <c r="Y876" s="62"/>
      <c r="Z876" s="62"/>
      <c r="AA876" s="62"/>
      <c r="AB876" s="62"/>
      <c r="AC876" s="62"/>
      <c r="AD876" s="62"/>
      <c r="AE876" s="62"/>
    </row>
    <row r="877" spans="5:31" x14ac:dyDescent="0.25">
      <c r="E877" s="61"/>
      <c r="F877" s="61"/>
      <c r="G877" s="61"/>
      <c r="H877" s="62"/>
      <c r="I877" s="62"/>
      <c r="J877" s="62"/>
      <c r="K877" s="62"/>
      <c r="L877" s="62"/>
      <c r="M877" s="62"/>
      <c r="N877" s="62"/>
      <c r="O877" s="62"/>
      <c r="P877" s="62"/>
      <c r="Q877" s="62"/>
      <c r="R877" s="62"/>
      <c r="S877" s="62"/>
      <c r="T877" s="62"/>
      <c r="U877" s="62"/>
      <c r="V877" s="62"/>
      <c r="W877" s="62"/>
      <c r="X877" s="62"/>
      <c r="Y877" s="62"/>
      <c r="Z877" s="62"/>
      <c r="AA877" s="62"/>
      <c r="AB877" s="62"/>
      <c r="AC877" s="62"/>
      <c r="AD877" s="62"/>
      <c r="AE877" s="62"/>
    </row>
    <row r="878" spans="5:31" x14ac:dyDescent="0.25">
      <c r="E878" s="61"/>
      <c r="F878" s="61"/>
      <c r="G878" s="61"/>
      <c r="H878" s="62"/>
      <c r="I878" s="62"/>
      <c r="J878" s="62"/>
      <c r="K878" s="62"/>
      <c r="L878" s="62"/>
      <c r="M878" s="62"/>
      <c r="N878" s="62"/>
      <c r="O878" s="62"/>
      <c r="P878" s="62"/>
      <c r="Q878" s="62"/>
      <c r="R878" s="62"/>
      <c r="S878" s="62"/>
      <c r="T878" s="62"/>
      <c r="U878" s="62"/>
      <c r="V878" s="62"/>
      <c r="W878" s="62"/>
      <c r="X878" s="62"/>
      <c r="Y878" s="62"/>
      <c r="Z878" s="62"/>
      <c r="AA878" s="62"/>
      <c r="AB878" s="62"/>
      <c r="AC878" s="62"/>
      <c r="AD878" s="62"/>
      <c r="AE878" s="62"/>
    </row>
    <row r="879" spans="5:31" x14ac:dyDescent="0.25">
      <c r="E879" s="61"/>
      <c r="F879" s="61"/>
      <c r="G879" s="61"/>
      <c r="H879" s="62"/>
      <c r="I879" s="62"/>
      <c r="J879" s="62"/>
      <c r="K879" s="62"/>
      <c r="L879" s="62"/>
      <c r="M879" s="62"/>
      <c r="N879" s="62"/>
      <c r="O879" s="62"/>
      <c r="P879" s="62"/>
      <c r="Q879" s="62"/>
      <c r="R879" s="62"/>
      <c r="S879" s="62"/>
      <c r="T879" s="62"/>
      <c r="U879" s="62"/>
      <c r="V879" s="62"/>
      <c r="W879" s="62"/>
      <c r="X879" s="62"/>
      <c r="Y879" s="62"/>
      <c r="Z879" s="62"/>
      <c r="AA879" s="62"/>
      <c r="AB879" s="62"/>
      <c r="AC879" s="62"/>
      <c r="AD879" s="62"/>
      <c r="AE879" s="62"/>
    </row>
    <row r="880" spans="5:31" x14ac:dyDescent="0.25">
      <c r="E880" s="61"/>
      <c r="F880" s="61"/>
      <c r="G880" s="61"/>
      <c r="H880" s="62"/>
      <c r="I880" s="62"/>
      <c r="J880" s="62"/>
      <c r="K880" s="62"/>
      <c r="L880" s="62"/>
      <c r="M880" s="62"/>
      <c r="N880" s="62"/>
      <c r="O880" s="62"/>
      <c r="P880" s="62"/>
      <c r="Q880" s="62"/>
      <c r="R880" s="62"/>
      <c r="S880" s="62"/>
      <c r="T880" s="62"/>
      <c r="U880" s="62"/>
      <c r="V880" s="62"/>
      <c r="W880" s="62"/>
      <c r="X880" s="62"/>
      <c r="Y880" s="62"/>
      <c r="Z880" s="62"/>
      <c r="AA880" s="62"/>
      <c r="AB880" s="62"/>
      <c r="AC880" s="62"/>
      <c r="AD880" s="62"/>
      <c r="AE880" s="62"/>
    </row>
    <row r="881" spans="5:31" x14ac:dyDescent="0.25">
      <c r="E881" s="61"/>
      <c r="F881" s="61"/>
      <c r="G881" s="61"/>
      <c r="H881" s="62"/>
      <c r="I881" s="62"/>
      <c r="J881" s="62"/>
      <c r="K881" s="62"/>
      <c r="L881" s="62"/>
      <c r="M881" s="62"/>
      <c r="N881" s="62"/>
      <c r="O881" s="62"/>
      <c r="P881" s="62"/>
      <c r="Q881" s="62"/>
      <c r="R881" s="62"/>
      <c r="S881" s="62"/>
      <c r="T881" s="62"/>
      <c r="U881" s="62"/>
      <c r="V881" s="62"/>
      <c r="W881" s="62"/>
      <c r="X881" s="62"/>
      <c r="Y881" s="62"/>
      <c r="Z881" s="62"/>
      <c r="AA881" s="62"/>
      <c r="AB881" s="62"/>
      <c r="AC881" s="62"/>
      <c r="AD881" s="62"/>
      <c r="AE881" s="62"/>
    </row>
    <row r="882" spans="5:31" x14ac:dyDescent="0.25">
      <c r="E882" s="61"/>
      <c r="F882" s="61"/>
      <c r="G882" s="61"/>
      <c r="H882" s="62"/>
      <c r="I882" s="62"/>
      <c r="J882" s="62"/>
      <c r="K882" s="62"/>
      <c r="L882" s="62"/>
      <c r="M882" s="62"/>
      <c r="N882" s="62"/>
      <c r="O882" s="62"/>
      <c r="P882" s="62"/>
      <c r="Q882" s="62"/>
      <c r="R882" s="62"/>
      <c r="S882" s="62"/>
      <c r="T882" s="62"/>
      <c r="U882" s="62"/>
      <c r="V882" s="62"/>
      <c r="W882" s="62"/>
      <c r="X882" s="62"/>
      <c r="Y882" s="62"/>
      <c r="Z882" s="62"/>
      <c r="AA882" s="62"/>
      <c r="AB882" s="62"/>
      <c r="AC882" s="62"/>
      <c r="AD882" s="62"/>
      <c r="AE882" s="62"/>
    </row>
    <row r="883" spans="5:31" x14ac:dyDescent="0.25">
      <c r="E883" s="61"/>
      <c r="F883" s="61"/>
      <c r="G883" s="61"/>
      <c r="H883" s="62"/>
      <c r="I883" s="62"/>
      <c r="J883" s="62"/>
      <c r="K883" s="62"/>
      <c r="L883" s="62"/>
      <c r="M883" s="62"/>
      <c r="N883" s="62"/>
      <c r="O883" s="62"/>
      <c r="P883" s="62"/>
      <c r="Q883" s="62"/>
      <c r="R883" s="62"/>
      <c r="S883" s="62"/>
      <c r="T883" s="62"/>
      <c r="U883" s="62"/>
      <c r="V883" s="62"/>
      <c r="W883" s="62"/>
      <c r="X883" s="62"/>
      <c r="Y883" s="62"/>
      <c r="Z883" s="62"/>
      <c r="AA883" s="62"/>
      <c r="AB883" s="62"/>
      <c r="AC883" s="62"/>
      <c r="AD883" s="62"/>
      <c r="AE883" s="62"/>
    </row>
    <row r="884" spans="5:31" x14ac:dyDescent="0.25">
      <c r="E884" s="61"/>
      <c r="F884" s="61"/>
      <c r="G884" s="61"/>
      <c r="H884" s="62"/>
      <c r="I884" s="62"/>
      <c r="J884" s="62"/>
      <c r="K884" s="62"/>
      <c r="L884" s="62"/>
      <c r="M884" s="62"/>
      <c r="N884" s="62"/>
      <c r="O884" s="62"/>
      <c r="P884" s="62"/>
      <c r="Q884" s="62"/>
      <c r="R884" s="62"/>
      <c r="S884" s="62"/>
      <c r="T884" s="62"/>
      <c r="U884" s="62"/>
      <c r="V884" s="62"/>
      <c r="W884" s="62"/>
      <c r="X884" s="62"/>
      <c r="Y884" s="62"/>
      <c r="Z884" s="62"/>
      <c r="AA884" s="62"/>
      <c r="AB884" s="62"/>
      <c r="AC884" s="62"/>
      <c r="AD884" s="62"/>
      <c r="AE884" s="62"/>
    </row>
    <row r="885" spans="5:31" x14ac:dyDescent="0.25">
      <c r="E885" s="61"/>
      <c r="F885" s="61"/>
      <c r="G885" s="61"/>
      <c r="H885" s="62"/>
      <c r="I885" s="62"/>
      <c r="J885" s="62"/>
      <c r="K885" s="62"/>
      <c r="L885" s="62"/>
      <c r="M885" s="62"/>
      <c r="N885" s="62"/>
      <c r="O885" s="62"/>
      <c r="P885" s="62"/>
      <c r="Q885" s="62"/>
      <c r="R885" s="62"/>
      <c r="S885" s="62"/>
      <c r="T885" s="62"/>
      <c r="U885" s="62"/>
      <c r="V885" s="62"/>
      <c r="W885" s="62"/>
      <c r="X885" s="62"/>
      <c r="Y885" s="62"/>
      <c r="Z885" s="62"/>
      <c r="AA885" s="62"/>
      <c r="AB885" s="62"/>
      <c r="AC885" s="62"/>
      <c r="AD885" s="62"/>
      <c r="AE885" s="62"/>
    </row>
    <row r="886" spans="5:31" x14ac:dyDescent="0.25">
      <c r="E886" s="61"/>
      <c r="F886" s="61"/>
      <c r="G886" s="61"/>
      <c r="H886" s="62"/>
      <c r="I886" s="62"/>
      <c r="J886" s="62"/>
      <c r="K886" s="62"/>
      <c r="L886" s="62"/>
      <c r="M886" s="62"/>
      <c r="N886" s="62"/>
      <c r="O886" s="62"/>
      <c r="P886" s="62"/>
      <c r="Q886" s="62"/>
      <c r="R886" s="62"/>
      <c r="S886" s="62"/>
      <c r="T886" s="62"/>
      <c r="U886" s="62"/>
      <c r="V886" s="62"/>
      <c r="W886" s="62"/>
      <c r="X886" s="62"/>
      <c r="Y886" s="62"/>
      <c r="Z886" s="62"/>
      <c r="AA886" s="62"/>
      <c r="AB886" s="62"/>
      <c r="AC886" s="62"/>
      <c r="AD886" s="62"/>
      <c r="AE886" s="62"/>
    </row>
    <row r="887" spans="5:31" x14ac:dyDescent="0.25">
      <c r="E887" s="61"/>
      <c r="F887" s="61"/>
      <c r="G887" s="61"/>
      <c r="H887" s="62"/>
      <c r="I887" s="62"/>
      <c r="J887" s="62"/>
      <c r="K887" s="62"/>
      <c r="L887" s="62"/>
      <c r="M887" s="62"/>
      <c r="N887" s="62"/>
      <c r="O887" s="62"/>
      <c r="P887" s="62"/>
      <c r="Q887" s="62"/>
      <c r="R887" s="62"/>
      <c r="S887" s="62"/>
      <c r="T887" s="62"/>
      <c r="U887" s="62"/>
      <c r="V887" s="62"/>
      <c r="W887" s="62"/>
      <c r="X887" s="62"/>
      <c r="Y887" s="62"/>
      <c r="Z887" s="62"/>
      <c r="AA887" s="62"/>
      <c r="AB887" s="62"/>
      <c r="AC887" s="62"/>
      <c r="AD887" s="62"/>
      <c r="AE887" s="62"/>
    </row>
    <row r="888" spans="5:31" x14ac:dyDescent="0.25">
      <c r="E888" s="61"/>
      <c r="F888" s="61"/>
      <c r="G888" s="61"/>
      <c r="H888" s="62"/>
      <c r="I888" s="62"/>
      <c r="J888" s="62"/>
      <c r="K888" s="62"/>
      <c r="L888" s="62"/>
      <c r="M888" s="62"/>
      <c r="N888" s="62"/>
      <c r="O888" s="62"/>
      <c r="P888" s="62"/>
      <c r="Q888" s="62"/>
      <c r="R888" s="62"/>
      <c r="S888" s="62"/>
      <c r="T888" s="62"/>
      <c r="U888" s="62"/>
      <c r="V888" s="62"/>
      <c r="W888" s="62"/>
      <c r="X888" s="62"/>
      <c r="Y888" s="62"/>
      <c r="Z888" s="62"/>
      <c r="AA888" s="62"/>
      <c r="AB888" s="62"/>
      <c r="AC888" s="62"/>
      <c r="AD888" s="62"/>
      <c r="AE888" s="62"/>
    </row>
    <row r="889" spans="5:31" x14ac:dyDescent="0.25">
      <c r="E889" s="61"/>
      <c r="F889" s="61"/>
      <c r="G889" s="61"/>
      <c r="H889" s="62"/>
      <c r="I889" s="62"/>
      <c r="J889" s="62"/>
      <c r="K889" s="62"/>
      <c r="L889" s="62"/>
      <c r="M889" s="62"/>
      <c r="N889" s="62"/>
      <c r="O889" s="62"/>
      <c r="P889" s="62"/>
      <c r="Q889" s="62"/>
      <c r="R889" s="62"/>
      <c r="S889" s="62"/>
      <c r="T889" s="62"/>
      <c r="U889" s="62"/>
      <c r="V889" s="62"/>
      <c r="W889" s="62"/>
      <c r="X889" s="62"/>
      <c r="Y889" s="62"/>
      <c r="Z889" s="62"/>
      <c r="AA889" s="62"/>
      <c r="AB889" s="62"/>
      <c r="AC889" s="62"/>
      <c r="AD889" s="62"/>
      <c r="AE889" s="62"/>
    </row>
    <row r="890" spans="5:31" x14ac:dyDescent="0.25">
      <c r="E890" s="61"/>
      <c r="F890" s="61"/>
      <c r="G890" s="61"/>
      <c r="H890" s="62"/>
      <c r="I890" s="62"/>
      <c r="J890" s="62"/>
      <c r="K890" s="62"/>
      <c r="L890" s="62"/>
      <c r="M890" s="62"/>
      <c r="N890" s="62"/>
      <c r="O890" s="62"/>
      <c r="P890" s="62"/>
      <c r="Q890" s="62"/>
      <c r="R890" s="62"/>
      <c r="S890" s="62"/>
      <c r="T890" s="62"/>
      <c r="U890" s="62"/>
      <c r="V890" s="62"/>
      <c r="W890" s="62"/>
      <c r="X890" s="62"/>
      <c r="Y890" s="62"/>
      <c r="Z890" s="62"/>
      <c r="AA890" s="62"/>
      <c r="AB890" s="62"/>
      <c r="AC890" s="62"/>
      <c r="AD890" s="62"/>
      <c r="AE890" s="62"/>
    </row>
    <row r="891" spans="5:31" x14ac:dyDescent="0.25">
      <c r="E891" s="61"/>
      <c r="F891" s="61"/>
      <c r="G891" s="61"/>
      <c r="H891" s="62"/>
      <c r="I891" s="62"/>
      <c r="J891" s="62"/>
      <c r="K891" s="62"/>
      <c r="L891" s="62"/>
      <c r="M891" s="62"/>
      <c r="N891" s="62"/>
      <c r="O891" s="62"/>
      <c r="P891" s="62"/>
      <c r="Q891" s="62"/>
      <c r="R891" s="62"/>
      <c r="S891" s="62"/>
      <c r="T891" s="62"/>
      <c r="U891" s="62"/>
      <c r="V891" s="62"/>
      <c r="W891" s="62"/>
      <c r="X891" s="62"/>
      <c r="Y891" s="62"/>
      <c r="Z891" s="62"/>
      <c r="AA891" s="62"/>
      <c r="AB891" s="62"/>
      <c r="AC891" s="62"/>
      <c r="AD891" s="62"/>
      <c r="AE891" s="62"/>
    </row>
    <row r="892" spans="5:31" x14ac:dyDescent="0.25">
      <c r="E892" s="61"/>
      <c r="F892" s="61"/>
      <c r="G892" s="61"/>
      <c r="H892" s="62"/>
      <c r="I892" s="62"/>
      <c r="J892" s="62"/>
      <c r="K892" s="62"/>
      <c r="L892" s="62"/>
      <c r="M892" s="62"/>
      <c r="N892" s="62"/>
      <c r="O892" s="62"/>
      <c r="P892" s="62"/>
      <c r="Q892" s="62"/>
      <c r="R892" s="62"/>
      <c r="S892" s="62"/>
      <c r="T892" s="62"/>
      <c r="U892" s="62"/>
      <c r="V892" s="62"/>
      <c r="W892" s="62"/>
      <c r="X892" s="62"/>
      <c r="Y892" s="62"/>
      <c r="Z892" s="62"/>
      <c r="AA892" s="62"/>
      <c r="AB892" s="62"/>
      <c r="AC892" s="62"/>
      <c r="AD892" s="62"/>
      <c r="AE892" s="62"/>
    </row>
    <row r="893" spans="5:31" x14ac:dyDescent="0.25">
      <c r="E893" s="61"/>
      <c r="F893" s="61"/>
      <c r="G893" s="61"/>
      <c r="H893" s="62"/>
      <c r="I893" s="62"/>
      <c r="J893" s="62"/>
      <c r="K893" s="62"/>
      <c r="L893" s="62"/>
      <c r="M893" s="62"/>
      <c r="N893" s="62"/>
      <c r="O893" s="62"/>
      <c r="P893" s="62"/>
      <c r="Q893" s="62"/>
      <c r="R893" s="62"/>
      <c r="S893" s="62"/>
      <c r="T893" s="62"/>
      <c r="U893" s="62"/>
      <c r="V893" s="62"/>
      <c r="W893" s="62"/>
      <c r="X893" s="62"/>
      <c r="Y893" s="62"/>
      <c r="Z893" s="62"/>
      <c r="AA893" s="62"/>
      <c r="AB893" s="62"/>
      <c r="AC893" s="62"/>
      <c r="AD893" s="62"/>
      <c r="AE893" s="62"/>
    </row>
    <row r="894" spans="5:31" x14ac:dyDescent="0.25">
      <c r="E894" s="61"/>
      <c r="F894" s="61"/>
      <c r="G894" s="61"/>
      <c r="H894" s="62"/>
      <c r="I894" s="62"/>
      <c r="J894" s="62"/>
      <c r="K894" s="62"/>
      <c r="L894" s="62"/>
      <c r="M894" s="62"/>
      <c r="N894" s="62"/>
      <c r="O894" s="62"/>
      <c r="P894" s="62"/>
      <c r="Q894" s="62"/>
      <c r="R894" s="62"/>
      <c r="S894" s="62"/>
      <c r="T894" s="62"/>
      <c r="U894" s="62"/>
      <c r="V894" s="62"/>
      <c r="W894" s="62"/>
      <c r="X894" s="62"/>
      <c r="Y894" s="62"/>
      <c r="Z894" s="62"/>
      <c r="AA894" s="62"/>
      <c r="AB894" s="62"/>
      <c r="AC894" s="62"/>
      <c r="AD894" s="62"/>
      <c r="AE894" s="62"/>
    </row>
    <row r="895" spans="5:31" x14ac:dyDescent="0.25">
      <c r="E895" s="61"/>
      <c r="F895" s="61"/>
      <c r="G895" s="61"/>
      <c r="H895" s="62"/>
      <c r="I895" s="62"/>
      <c r="J895" s="62"/>
      <c r="K895" s="62"/>
      <c r="L895" s="62"/>
      <c r="M895" s="62"/>
      <c r="N895" s="62"/>
      <c r="O895" s="62"/>
      <c r="P895" s="62"/>
      <c r="Q895" s="62"/>
      <c r="R895" s="62"/>
      <c r="S895" s="62"/>
      <c r="T895" s="62"/>
      <c r="U895" s="62"/>
      <c r="V895" s="62"/>
      <c r="W895" s="62"/>
      <c r="X895" s="62"/>
      <c r="Y895" s="62"/>
      <c r="Z895" s="62"/>
      <c r="AA895" s="62"/>
      <c r="AB895" s="62"/>
      <c r="AC895" s="62"/>
      <c r="AD895" s="62"/>
      <c r="AE895" s="62"/>
    </row>
    <row r="896" spans="5:31" x14ac:dyDescent="0.25">
      <c r="E896" s="61"/>
      <c r="F896" s="61"/>
      <c r="G896" s="61"/>
      <c r="H896" s="62"/>
      <c r="I896" s="62"/>
      <c r="J896" s="62"/>
      <c r="K896" s="62"/>
      <c r="L896" s="62"/>
      <c r="M896" s="62"/>
      <c r="N896" s="62"/>
      <c r="O896" s="62"/>
      <c r="P896" s="62"/>
      <c r="Q896" s="62"/>
      <c r="R896" s="62"/>
      <c r="S896" s="62"/>
      <c r="T896" s="62"/>
      <c r="U896" s="62"/>
      <c r="V896" s="62"/>
      <c r="W896" s="62"/>
      <c r="X896" s="62"/>
      <c r="Y896" s="62"/>
      <c r="Z896" s="62"/>
      <c r="AA896" s="62"/>
      <c r="AB896" s="62"/>
      <c r="AC896" s="62"/>
      <c r="AD896" s="62"/>
      <c r="AE896" s="62"/>
    </row>
    <row r="897" spans="5:31" x14ac:dyDescent="0.25">
      <c r="E897" s="61"/>
      <c r="F897" s="61"/>
      <c r="G897" s="61"/>
      <c r="H897" s="62"/>
      <c r="I897" s="62"/>
      <c r="J897" s="62"/>
      <c r="K897" s="62"/>
      <c r="L897" s="62"/>
      <c r="M897" s="62"/>
      <c r="N897" s="62"/>
      <c r="O897" s="62"/>
      <c r="P897" s="62"/>
      <c r="Q897" s="62"/>
      <c r="R897" s="62"/>
      <c r="S897" s="62"/>
      <c r="T897" s="62"/>
      <c r="U897" s="62"/>
      <c r="V897" s="62"/>
      <c r="W897" s="62"/>
      <c r="X897" s="62"/>
      <c r="Y897" s="62"/>
      <c r="Z897" s="62"/>
      <c r="AA897" s="62"/>
      <c r="AB897" s="62"/>
      <c r="AC897" s="62"/>
      <c r="AD897" s="62"/>
      <c r="AE897" s="62"/>
    </row>
    <row r="898" spans="5:31" x14ac:dyDescent="0.25">
      <c r="E898" s="61"/>
      <c r="F898" s="61"/>
      <c r="G898" s="61"/>
      <c r="H898" s="62"/>
      <c r="I898" s="62"/>
      <c r="J898" s="62"/>
      <c r="K898" s="62"/>
      <c r="L898" s="62"/>
      <c r="M898" s="62"/>
      <c r="N898" s="62"/>
      <c r="O898" s="62"/>
      <c r="P898" s="62"/>
      <c r="Q898" s="62"/>
      <c r="R898" s="62"/>
      <c r="S898" s="62"/>
      <c r="T898" s="62"/>
      <c r="U898" s="62"/>
      <c r="V898" s="62"/>
      <c r="W898" s="62"/>
      <c r="X898" s="62"/>
      <c r="Y898" s="62"/>
      <c r="Z898" s="62"/>
      <c r="AA898" s="62"/>
      <c r="AB898" s="62"/>
      <c r="AC898" s="62"/>
      <c r="AD898" s="62"/>
      <c r="AE898" s="62"/>
    </row>
    <row r="899" spans="5:31" x14ac:dyDescent="0.25">
      <c r="E899" s="61"/>
      <c r="F899" s="61"/>
      <c r="G899" s="61"/>
      <c r="H899" s="62"/>
      <c r="I899" s="62"/>
      <c r="J899" s="62"/>
      <c r="K899" s="62"/>
      <c r="L899" s="62"/>
      <c r="M899" s="62"/>
      <c r="N899" s="62"/>
      <c r="O899" s="62"/>
      <c r="P899" s="62"/>
      <c r="Q899" s="62"/>
      <c r="R899" s="62"/>
      <c r="S899" s="62"/>
      <c r="T899" s="62"/>
      <c r="U899" s="62"/>
      <c r="V899" s="62"/>
      <c r="W899" s="62"/>
      <c r="X899" s="62"/>
      <c r="Y899" s="62"/>
      <c r="Z899" s="62"/>
      <c r="AA899" s="62"/>
      <c r="AB899" s="62"/>
      <c r="AC899" s="62"/>
      <c r="AD899" s="62"/>
      <c r="AE899" s="62"/>
    </row>
    <row r="900" spans="5:31" x14ac:dyDescent="0.25">
      <c r="E900" s="61"/>
      <c r="F900" s="61"/>
      <c r="G900" s="61"/>
      <c r="H900" s="62"/>
      <c r="I900" s="62"/>
      <c r="J900" s="62"/>
      <c r="K900" s="62"/>
      <c r="L900" s="62"/>
      <c r="M900" s="62"/>
      <c r="N900" s="62"/>
      <c r="O900" s="62"/>
      <c r="P900" s="62"/>
      <c r="Q900" s="62"/>
      <c r="R900" s="62"/>
      <c r="S900" s="62"/>
      <c r="T900" s="62"/>
      <c r="U900" s="62"/>
      <c r="V900" s="62"/>
      <c r="W900" s="62"/>
      <c r="X900" s="62"/>
      <c r="Y900" s="62"/>
      <c r="Z900" s="62"/>
      <c r="AA900" s="62"/>
      <c r="AB900" s="62"/>
      <c r="AC900" s="62"/>
      <c r="AD900" s="62"/>
      <c r="AE900" s="62"/>
    </row>
    <row r="901" spans="5:31" x14ac:dyDescent="0.25">
      <c r="E901" s="61"/>
      <c r="F901" s="61"/>
      <c r="G901" s="61"/>
      <c r="H901" s="62"/>
      <c r="I901" s="62"/>
      <c r="J901" s="62"/>
      <c r="K901" s="62"/>
      <c r="L901" s="62"/>
      <c r="M901" s="62"/>
      <c r="N901" s="62"/>
      <c r="O901" s="62"/>
      <c r="P901" s="62"/>
      <c r="Q901" s="62"/>
      <c r="R901" s="62"/>
      <c r="S901" s="62"/>
      <c r="T901" s="62"/>
      <c r="U901" s="62"/>
      <c r="V901" s="62"/>
      <c r="W901" s="62"/>
      <c r="X901" s="62"/>
      <c r="Y901" s="62"/>
      <c r="Z901" s="62"/>
      <c r="AA901" s="62"/>
      <c r="AB901" s="62"/>
      <c r="AC901" s="62"/>
      <c r="AD901" s="62"/>
      <c r="AE901" s="62"/>
    </row>
    <row r="902" spans="5:31" x14ac:dyDescent="0.25">
      <c r="E902" s="61"/>
      <c r="F902" s="61"/>
      <c r="G902" s="61"/>
      <c r="H902" s="62"/>
      <c r="I902" s="62"/>
      <c r="J902" s="62"/>
      <c r="K902" s="62"/>
      <c r="L902" s="62"/>
      <c r="M902" s="62"/>
      <c r="N902" s="62"/>
      <c r="O902" s="62"/>
      <c r="P902" s="62"/>
      <c r="Q902" s="62"/>
      <c r="R902" s="62"/>
      <c r="S902" s="62"/>
      <c r="T902" s="62"/>
      <c r="U902" s="62"/>
      <c r="V902" s="62"/>
      <c r="W902" s="62"/>
      <c r="X902" s="62"/>
      <c r="Y902" s="62"/>
      <c r="Z902" s="62"/>
      <c r="AA902" s="62"/>
      <c r="AB902" s="62"/>
      <c r="AC902" s="62"/>
      <c r="AD902" s="62"/>
      <c r="AE902" s="62"/>
    </row>
    <row r="903" spans="5:31" x14ac:dyDescent="0.25">
      <c r="E903" s="61"/>
      <c r="F903" s="61"/>
      <c r="G903" s="61"/>
      <c r="H903" s="62"/>
      <c r="I903" s="62"/>
      <c r="J903" s="62"/>
      <c r="K903" s="62"/>
      <c r="L903" s="62"/>
      <c r="M903" s="62"/>
      <c r="N903" s="62"/>
      <c r="O903" s="62"/>
      <c r="P903" s="62"/>
      <c r="Q903" s="62"/>
      <c r="R903" s="62"/>
      <c r="S903" s="62"/>
      <c r="T903" s="62"/>
      <c r="U903" s="62"/>
      <c r="V903" s="62"/>
      <c r="W903" s="62"/>
      <c r="X903" s="62"/>
      <c r="Y903" s="62"/>
      <c r="Z903" s="62"/>
      <c r="AA903" s="62"/>
      <c r="AB903" s="62"/>
      <c r="AC903" s="62"/>
      <c r="AD903" s="62"/>
      <c r="AE903" s="62"/>
    </row>
    <row r="904" spans="5:31" x14ac:dyDescent="0.25">
      <c r="E904" s="61"/>
      <c r="F904" s="61"/>
      <c r="G904" s="61"/>
      <c r="H904" s="62"/>
      <c r="I904" s="62"/>
      <c r="J904" s="62"/>
      <c r="K904" s="62"/>
      <c r="L904" s="62"/>
      <c r="M904" s="62"/>
      <c r="N904" s="62"/>
      <c r="O904" s="62"/>
      <c r="P904" s="62"/>
      <c r="Q904" s="62"/>
      <c r="R904" s="62"/>
      <c r="S904" s="62"/>
      <c r="T904" s="62"/>
      <c r="U904" s="62"/>
      <c r="V904" s="62"/>
      <c r="W904" s="62"/>
      <c r="X904" s="62"/>
      <c r="Y904" s="62"/>
      <c r="Z904" s="62"/>
      <c r="AA904" s="62"/>
      <c r="AB904" s="62"/>
      <c r="AC904" s="62"/>
      <c r="AD904" s="62"/>
      <c r="AE904" s="62"/>
    </row>
    <row r="905" spans="5:31" x14ac:dyDescent="0.25">
      <c r="E905" s="61"/>
      <c r="F905" s="61"/>
      <c r="G905" s="61"/>
      <c r="H905" s="62"/>
      <c r="I905" s="62"/>
      <c r="J905" s="62"/>
      <c r="K905" s="62"/>
      <c r="L905" s="62"/>
      <c r="M905" s="62"/>
      <c r="N905" s="62"/>
      <c r="O905" s="62"/>
      <c r="P905" s="62"/>
      <c r="Q905" s="62"/>
      <c r="R905" s="62"/>
      <c r="S905" s="62"/>
      <c r="T905" s="62"/>
      <c r="U905" s="62"/>
      <c r="V905" s="62"/>
      <c r="W905" s="62"/>
      <c r="X905" s="62"/>
      <c r="Y905" s="62"/>
      <c r="Z905" s="62"/>
      <c r="AA905" s="62"/>
      <c r="AB905" s="62"/>
      <c r="AC905" s="62"/>
      <c r="AD905" s="62"/>
      <c r="AE905" s="62"/>
    </row>
    <row r="906" spans="5:31" x14ac:dyDescent="0.25">
      <c r="E906" s="61"/>
      <c r="F906" s="61"/>
      <c r="G906" s="61"/>
      <c r="H906" s="62"/>
      <c r="I906" s="62"/>
      <c r="J906" s="62"/>
      <c r="K906" s="62"/>
      <c r="L906" s="62"/>
      <c r="M906" s="62"/>
      <c r="N906" s="62"/>
      <c r="O906" s="62"/>
      <c r="P906" s="62"/>
      <c r="Q906" s="62"/>
      <c r="R906" s="62"/>
      <c r="S906" s="62"/>
      <c r="T906" s="62"/>
      <c r="U906" s="62"/>
      <c r="V906" s="62"/>
      <c r="W906" s="62"/>
      <c r="X906" s="62"/>
      <c r="Y906" s="62"/>
      <c r="Z906" s="62"/>
      <c r="AA906" s="62"/>
      <c r="AB906" s="62"/>
      <c r="AC906" s="62"/>
      <c r="AD906" s="62"/>
      <c r="AE906" s="62"/>
    </row>
    <row r="907" spans="5:31" x14ac:dyDescent="0.25">
      <c r="E907" s="61"/>
      <c r="F907" s="61"/>
      <c r="G907" s="61"/>
      <c r="H907" s="62"/>
      <c r="I907" s="62"/>
      <c r="J907" s="62"/>
      <c r="K907" s="62"/>
      <c r="L907" s="62"/>
      <c r="M907" s="62"/>
      <c r="N907" s="62"/>
      <c r="O907" s="62"/>
      <c r="P907" s="62"/>
      <c r="Q907" s="62"/>
      <c r="R907" s="62"/>
      <c r="S907" s="62"/>
      <c r="T907" s="62"/>
      <c r="U907" s="62"/>
      <c r="V907" s="62"/>
      <c r="W907" s="62"/>
      <c r="X907" s="62"/>
      <c r="Y907" s="62"/>
      <c r="Z907" s="62"/>
      <c r="AA907" s="62"/>
      <c r="AB907" s="62"/>
      <c r="AC907" s="62"/>
      <c r="AD907" s="62"/>
      <c r="AE907" s="62"/>
    </row>
    <row r="908" spans="5:31" x14ac:dyDescent="0.25">
      <c r="E908" s="61"/>
      <c r="F908" s="61"/>
      <c r="G908" s="61"/>
      <c r="H908" s="62"/>
      <c r="I908" s="62"/>
      <c r="J908" s="62"/>
      <c r="K908" s="62"/>
      <c r="L908" s="62"/>
      <c r="M908" s="62"/>
      <c r="N908" s="62"/>
      <c r="O908" s="62"/>
      <c r="P908" s="62"/>
      <c r="Q908" s="62"/>
      <c r="R908" s="62"/>
      <c r="S908" s="62"/>
      <c r="T908" s="62"/>
      <c r="U908" s="62"/>
      <c r="V908" s="62"/>
      <c r="W908" s="62"/>
      <c r="X908" s="62"/>
      <c r="Y908" s="62"/>
      <c r="Z908" s="62"/>
      <c r="AA908" s="62"/>
      <c r="AB908" s="62"/>
      <c r="AC908" s="62"/>
      <c r="AD908" s="62"/>
      <c r="AE908" s="62"/>
    </row>
    <row r="909" spans="5:31" x14ac:dyDescent="0.25">
      <c r="E909" s="61"/>
      <c r="F909" s="61"/>
      <c r="G909" s="61"/>
      <c r="H909" s="62"/>
      <c r="I909" s="62"/>
      <c r="J909" s="62"/>
      <c r="K909" s="62"/>
      <c r="L909" s="62"/>
      <c r="M909" s="62"/>
      <c r="N909" s="62"/>
      <c r="O909" s="62"/>
      <c r="P909" s="62"/>
      <c r="Q909" s="62"/>
      <c r="R909" s="62"/>
      <c r="S909" s="62"/>
      <c r="T909" s="62"/>
      <c r="U909" s="62"/>
      <c r="V909" s="62"/>
      <c r="W909" s="62"/>
      <c r="X909" s="62"/>
      <c r="Y909" s="62"/>
      <c r="Z909" s="62"/>
      <c r="AA909" s="62"/>
      <c r="AB909" s="62"/>
      <c r="AC909" s="62"/>
      <c r="AD909" s="62"/>
      <c r="AE909" s="62"/>
    </row>
    <row r="910" spans="5:31" x14ac:dyDescent="0.25">
      <c r="E910" s="61"/>
      <c r="F910" s="61"/>
      <c r="G910" s="61"/>
      <c r="H910" s="62"/>
      <c r="I910" s="62"/>
      <c r="J910" s="62"/>
      <c r="K910" s="62"/>
      <c r="L910" s="62"/>
      <c r="M910" s="62"/>
      <c r="N910" s="62"/>
      <c r="O910" s="62"/>
      <c r="P910" s="62"/>
      <c r="Q910" s="62"/>
      <c r="R910" s="62"/>
      <c r="S910" s="62"/>
      <c r="T910" s="62"/>
      <c r="U910" s="62"/>
      <c r="V910" s="62"/>
      <c r="W910" s="62"/>
      <c r="X910" s="62"/>
      <c r="Y910" s="62"/>
      <c r="Z910" s="62"/>
      <c r="AA910" s="62"/>
      <c r="AB910" s="62"/>
      <c r="AC910" s="62"/>
      <c r="AD910" s="62"/>
      <c r="AE910" s="62"/>
    </row>
    <row r="911" spans="5:31" x14ac:dyDescent="0.25">
      <c r="E911" s="61"/>
      <c r="F911" s="61"/>
      <c r="G911" s="61"/>
      <c r="H911" s="62"/>
      <c r="I911" s="62"/>
      <c r="J911" s="62"/>
      <c r="K911" s="62"/>
      <c r="L911" s="62"/>
      <c r="M911" s="62"/>
      <c r="N911" s="62"/>
      <c r="O911" s="62"/>
      <c r="P911" s="62"/>
      <c r="Q911" s="62"/>
      <c r="R911" s="62"/>
      <c r="S911" s="62"/>
      <c r="T911" s="62"/>
      <c r="U911" s="62"/>
      <c r="V911" s="62"/>
      <c r="W911" s="62"/>
      <c r="X911" s="62"/>
      <c r="Y911" s="62"/>
      <c r="Z911" s="62"/>
      <c r="AA911" s="62"/>
      <c r="AB911" s="62"/>
      <c r="AC911" s="62"/>
      <c r="AD911" s="62"/>
      <c r="AE911" s="62"/>
    </row>
    <row r="912" spans="5:31" x14ac:dyDescent="0.25">
      <c r="E912" s="61"/>
      <c r="F912" s="61"/>
      <c r="G912" s="61"/>
      <c r="H912" s="62"/>
      <c r="I912" s="62"/>
      <c r="J912" s="62"/>
      <c r="K912" s="62"/>
      <c r="L912" s="62"/>
      <c r="M912" s="62"/>
      <c r="N912" s="62"/>
      <c r="O912" s="62"/>
      <c r="P912" s="62"/>
      <c r="Q912" s="62"/>
      <c r="R912" s="62"/>
      <c r="S912" s="62"/>
      <c r="T912" s="62"/>
      <c r="U912" s="62"/>
      <c r="V912" s="62"/>
      <c r="W912" s="62"/>
      <c r="X912" s="62"/>
      <c r="Y912" s="62"/>
      <c r="Z912" s="62"/>
      <c r="AA912" s="62"/>
      <c r="AB912" s="62"/>
      <c r="AC912" s="62"/>
      <c r="AD912" s="62"/>
      <c r="AE912" s="62"/>
    </row>
    <row r="913" spans="5:31" x14ac:dyDescent="0.25">
      <c r="E913" s="61"/>
      <c r="F913" s="61"/>
      <c r="G913" s="61"/>
      <c r="H913" s="62"/>
      <c r="I913" s="62"/>
      <c r="J913" s="62"/>
      <c r="K913" s="62"/>
      <c r="L913" s="62"/>
      <c r="M913" s="62"/>
      <c r="N913" s="62"/>
      <c r="O913" s="62"/>
      <c r="P913" s="62"/>
      <c r="Q913" s="62"/>
      <c r="R913" s="62"/>
      <c r="S913" s="62"/>
      <c r="T913" s="62"/>
      <c r="U913" s="62"/>
      <c r="V913" s="62"/>
      <c r="W913" s="62"/>
      <c r="X913" s="62"/>
      <c r="Y913" s="62"/>
      <c r="Z913" s="62"/>
      <c r="AA913" s="62"/>
      <c r="AB913" s="62"/>
      <c r="AC913" s="62"/>
      <c r="AD913" s="62"/>
      <c r="AE913" s="62"/>
    </row>
    <row r="914" spans="5:31" x14ac:dyDescent="0.25">
      <c r="E914" s="61"/>
      <c r="F914" s="61"/>
      <c r="G914" s="61"/>
      <c r="H914" s="62"/>
      <c r="I914" s="62"/>
      <c r="J914" s="62"/>
      <c r="K914" s="62"/>
      <c r="L914" s="62"/>
      <c r="M914" s="62"/>
      <c r="N914" s="62"/>
      <c r="O914" s="62"/>
      <c r="P914" s="62"/>
      <c r="Q914" s="62"/>
      <c r="R914" s="62"/>
      <c r="S914" s="62"/>
      <c r="T914" s="62"/>
      <c r="U914" s="62"/>
      <c r="V914" s="62"/>
      <c r="W914" s="62"/>
      <c r="X914" s="62"/>
      <c r="Y914" s="62"/>
      <c r="Z914" s="62"/>
      <c r="AA914" s="62"/>
      <c r="AB914" s="62"/>
      <c r="AC914" s="62"/>
      <c r="AD914" s="62"/>
      <c r="AE914" s="62"/>
    </row>
    <row r="915" spans="5:31" x14ac:dyDescent="0.25">
      <c r="E915" s="61"/>
      <c r="F915" s="61"/>
      <c r="G915" s="61"/>
      <c r="H915" s="62"/>
      <c r="I915" s="62"/>
      <c r="J915" s="62"/>
      <c r="K915" s="62"/>
      <c r="L915" s="62"/>
      <c r="M915" s="62"/>
      <c r="N915" s="62"/>
      <c r="O915" s="62"/>
      <c r="P915" s="62"/>
      <c r="Q915" s="62"/>
      <c r="R915" s="62"/>
      <c r="S915" s="62"/>
      <c r="T915" s="62"/>
      <c r="U915" s="62"/>
      <c r="V915" s="62"/>
      <c r="W915" s="62"/>
      <c r="X915" s="62"/>
      <c r="Y915" s="62"/>
      <c r="Z915" s="62"/>
      <c r="AA915" s="62"/>
      <c r="AB915" s="62"/>
      <c r="AC915" s="62"/>
      <c r="AD915" s="62"/>
      <c r="AE915" s="62"/>
    </row>
    <row r="916" spans="5:31" x14ac:dyDescent="0.25">
      <c r="E916" s="61"/>
      <c r="F916" s="61"/>
      <c r="G916" s="61"/>
      <c r="H916" s="62"/>
      <c r="I916" s="62"/>
      <c r="J916" s="62"/>
      <c r="K916" s="62"/>
      <c r="L916" s="62"/>
      <c r="M916" s="62"/>
      <c r="N916" s="62"/>
      <c r="O916" s="62"/>
      <c r="P916" s="62"/>
      <c r="Q916" s="62"/>
      <c r="R916" s="62"/>
      <c r="S916" s="62"/>
      <c r="T916" s="62"/>
      <c r="U916" s="62"/>
      <c r="V916" s="62"/>
      <c r="W916" s="62"/>
      <c r="X916" s="62"/>
      <c r="Y916" s="62"/>
      <c r="Z916" s="62"/>
      <c r="AA916" s="62"/>
      <c r="AB916" s="62"/>
      <c r="AC916" s="62"/>
      <c r="AD916" s="62"/>
      <c r="AE916" s="62"/>
    </row>
    <row r="917" spans="5:31" x14ac:dyDescent="0.25">
      <c r="E917" s="61"/>
      <c r="F917" s="61"/>
      <c r="G917" s="61"/>
      <c r="H917" s="62"/>
      <c r="I917" s="62"/>
      <c r="J917" s="62"/>
      <c r="K917" s="62"/>
      <c r="L917" s="62"/>
      <c r="M917" s="62"/>
      <c r="N917" s="62"/>
      <c r="O917" s="62"/>
      <c r="P917" s="62"/>
      <c r="Q917" s="62"/>
      <c r="R917" s="62"/>
      <c r="S917" s="62"/>
      <c r="T917" s="62"/>
      <c r="U917" s="62"/>
      <c r="V917" s="62"/>
      <c r="W917" s="62"/>
      <c r="X917" s="62"/>
      <c r="Y917" s="62"/>
      <c r="Z917" s="62"/>
      <c r="AA917" s="62"/>
      <c r="AB917" s="62"/>
      <c r="AC917" s="62"/>
      <c r="AD917" s="62"/>
      <c r="AE917" s="62"/>
    </row>
    <row r="918" spans="5:31" x14ac:dyDescent="0.25">
      <c r="E918" s="61"/>
      <c r="F918" s="61"/>
      <c r="G918" s="61"/>
      <c r="H918" s="62"/>
      <c r="I918" s="62"/>
      <c r="J918" s="62"/>
      <c r="K918" s="62"/>
      <c r="L918" s="62"/>
      <c r="M918" s="62"/>
      <c r="N918" s="62"/>
      <c r="O918" s="62"/>
      <c r="P918" s="62"/>
      <c r="Q918" s="62"/>
      <c r="R918" s="62"/>
      <c r="S918" s="62"/>
      <c r="T918" s="62"/>
      <c r="U918" s="62"/>
      <c r="V918" s="62"/>
      <c r="W918" s="62"/>
      <c r="X918" s="62"/>
      <c r="Y918" s="62"/>
      <c r="Z918" s="62"/>
      <c r="AA918" s="62"/>
      <c r="AB918" s="62"/>
      <c r="AC918" s="62"/>
      <c r="AD918" s="62"/>
      <c r="AE918" s="62"/>
    </row>
    <row r="919" spans="5:31" x14ac:dyDescent="0.25">
      <c r="E919" s="61"/>
      <c r="F919" s="61"/>
      <c r="G919" s="61"/>
      <c r="H919" s="62"/>
      <c r="I919" s="62"/>
      <c r="J919" s="62"/>
      <c r="K919" s="62"/>
      <c r="L919" s="62"/>
      <c r="M919" s="62"/>
      <c r="N919" s="62"/>
      <c r="O919" s="62"/>
      <c r="P919" s="62"/>
      <c r="Q919" s="62"/>
      <c r="R919" s="62"/>
      <c r="S919" s="62"/>
      <c r="T919" s="62"/>
      <c r="U919" s="62"/>
      <c r="V919" s="62"/>
      <c r="W919" s="62"/>
      <c r="X919" s="62"/>
      <c r="Y919" s="62"/>
      <c r="Z919" s="62"/>
      <c r="AA919" s="62"/>
      <c r="AB919" s="62"/>
      <c r="AC919" s="62"/>
      <c r="AD919" s="62"/>
      <c r="AE919" s="62"/>
    </row>
    <row r="920" spans="5:31" x14ac:dyDescent="0.25">
      <c r="E920" s="61"/>
      <c r="F920" s="61"/>
      <c r="G920" s="61"/>
      <c r="H920" s="62"/>
      <c r="I920" s="62"/>
      <c r="J920" s="62"/>
      <c r="K920" s="62"/>
      <c r="L920" s="62"/>
      <c r="M920" s="62"/>
      <c r="N920" s="62"/>
      <c r="O920" s="62"/>
      <c r="P920" s="62"/>
      <c r="Q920" s="62"/>
      <c r="R920" s="62"/>
      <c r="S920" s="62"/>
      <c r="T920" s="62"/>
      <c r="U920" s="62"/>
      <c r="V920" s="62"/>
      <c r="W920" s="62"/>
      <c r="X920" s="62"/>
      <c r="Y920" s="62"/>
      <c r="Z920" s="62"/>
      <c r="AA920" s="62"/>
      <c r="AB920" s="62"/>
      <c r="AC920" s="62"/>
      <c r="AD920" s="62"/>
      <c r="AE920" s="62"/>
    </row>
    <row r="921" spans="5:31" x14ac:dyDescent="0.25">
      <c r="E921" s="61"/>
      <c r="F921" s="61"/>
      <c r="G921" s="61"/>
      <c r="H921" s="62"/>
      <c r="I921" s="62"/>
      <c r="J921" s="62"/>
      <c r="K921" s="62"/>
      <c r="L921" s="62"/>
      <c r="M921" s="62"/>
      <c r="N921" s="62"/>
      <c r="O921" s="62"/>
      <c r="P921" s="62"/>
      <c r="Q921" s="62"/>
      <c r="R921" s="62"/>
      <c r="S921" s="62"/>
      <c r="T921" s="62"/>
      <c r="U921" s="62"/>
      <c r="V921" s="62"/>
      <c r="W921" s="62"/>
      <c r="X921" s="62"/>
      <c r="Y921" s="62"/>
      <c r="Z921" s="62"/>
      <c r="AA921" s="62"/>
      <c r="AB921" s="62"/>
      <c r="AC921" s="62"/>
      <c r="AD921" s="62"/>
      <c r="AE921" s="62"/>
    </row>
    <row r="922" spans="5:31" x14ac:dyDescent="0.25">
      <c r="E922" s="61"/>
      <c r="F922" s="61"/>
      <c r="G922" s="61"/>
      <c r="H922" s="62"/>
      <c r="I922" s="62"/>
      <c r="J922" s="62"/>
      <c r="K922" s="62"/>
      <c r="L922" s="62"/>
      <c r="M922" s="62"/>
      <c r="N922" s="62"/>
      <c r="O922" s="62"/>
      <c r="P922" s="62"/>
      <c r="Q922" s="62"/>
      <c r="R922" s="62"/>
      <c r="S922" s="62"/>
      <c r="T922" s="62"/>
      <c r="U922" s="62"/>
      <c r="V922" s="62"/>
      <c r="W922" s="62"/>
      <c r="X922" s="62"/>
      <c r="Y922" s="62"/>
      <c r="Z922" s="62"/>
      <c r="AA922" s="62"/>
      <c r="AB922" s="62"/>
      <c r="AC922" s="62"/>
      <c r="AD922" s="62"/>
      <c r="AE922" s="62"/>
    </row>
    <row r="923" spans="5:31" x14ac:dyDescent="0.25">
      <c r="E923" s="61"/>
      <c r="F923" s="61"/>
      <c r="G923" s="61"/>
      <c r="H923" s="62"/>
      <c r="I923" s="62"/>
      <c r="J923" s="62"/>
      <c r="K923" s="62"/>
      <c r="L923" s="62"/>
      <c r="M923" s="62"/>
      <c r="N923" s="62"/>
      <c r="O923" s="62"/>
      <c r="P923" s="62"/>
      <c r="Q923" s="62"/>
      <c r="R923" s="62"/>
      <c r="S923" s="62"/>
      <c r="T923" s="62"/>
      <c r="U923" s="62"/>
      <c r="V923" s="62"/>
      <c r="W923" s="62"/>
      <c r="X923" s="62"/>
      <c r="Y923" s="62"/>
      <c r="Z923" s="62"/>
      <c r="AA923" s="62"/>
      <c r="AB923" s="62"/>
      <c r="AC923" s="62"/>
      <c r="AD923" s="62"/>
      <c r="AE923" s="62"/>
    </row>
    <row r="924" spans="5:31" x14ac:dyDescent="0.25">
      <c r="E924" s="61"/>
      <c r="F924" s="61"/>
      <c r="G924" s="61"/>
      <c r="H924" s="62"/>
      <c r="I924" s="62"/>
      <c r="J924" s="62"/>
      <c r="K924" s="62"/>
      <c r="L924" s="62"/>
      <c r="M924" s="62"/>
      <c r="N924" s="62"/>
      <c r="O924" s="62"/>
      <c r="P924" s="62"/>
      <c r="Q924" s="62"/>
      <c r="R924" s="62"/>
      <c r="S924" s="62"/>
      <c r="T924" s="62"/>
      <c r="U924" s="62"/>
      <c r="V924" s="62"/>
      <c r="W924" s="62"/>
      <c r="X924" s="62"/>
      <c r="Y924" s="62"/>
      <c r="Z924" s="62"/>
      <c r="AA924" s="62"/>
      <c r="AB924" s="62"/>
      <c r="AC924" s="62"/>
      <c r="AD924" s="62"/>
      <c r="AE924" s="62"/>
    </row>
    <row r="925" spans="5:31" x14ac:dyDescent="0.25">
      <c r="E925" s="61"/>
      <c r="F925" s="61"/>
      <c r="G925" s="61"/>
      <c r="H925" s="62"/>
      <c r="I925" s="62"/>
      <c r="J925" s="62"/>
      <c r="K925" s="62"/>
      <c r="L925" s="62"/>
      <c r="M925" s="62"/>
      <c r="N925" s="62"/>
      <c r="O925" s="62"/>
      <c r="P925" s="62"/>
      <c r="Q925" s="62"/>
      <c r="R925" s="62"/>
      <c r="S925" s="62"/>
      <c r="T925" s="62"/>
      <c r="U925" s="62"/>
      <c r="V925" s="62"/>
      <c r="W925" s="62"/>
      <c r="X925" s="62"/>
      <c r="Y925" s="62"/>
      <c r="Z925" s="62"/>
      <c r="AA925" s="62"/>
      <c r="AB925" s="62"/>
      <c r="AC925" s="62"/>
      <c r="AD925" s="62"/>
      <c r="AE925" s="62"/>
    </row>
    <row r="926" spans="5:31" x14ac:dyDescent="0.25">
      <c r="E926" s="61"/>
      <c r="F926" s="61"/>
      <c r="G926" s="61"/>
      <c r="H926" s="62"/>
      <c r="I926" s="62"/>
      <c r="J926" s="62"/>
      <c r="K926" s="62"/>
      <c r="L926" s="62"/>
      <c r="M926" s="62"/>
      <c r="N926" s="62"/>
      <c r="O926" s="62"/>
      <c r="P926" s="62"/>
      <c r="Q926" s="62"/>
      <c r="R926" s="62"/>
      <c r="S926" s="62"/>
      <c r="T926" s="62"/>
      <c r="U926" s="62"/>
      <c r="V926" s="62"/>
      <c r="W926" s="62"/>
      <c r="X926" s="62"/>
      <c r="Y926" s="62"/>
      <c r="Z926" s="62"/>
      <c r="AA926" s="62"/>
      <c r="AB926" s="62"/>
      <c r="AC926" s="62"/>
      <c r="AD926" s="62"/>
      <c r="AE926" s="62"/>
    </row>
    <row r="927" spans="5:31" x14ac:dyDescent="0.25">
      <c r="E927" s="61"/>
      <c r="F927" s="61"/>
      <c r="G927" s="61"/>
      <c r="H927" s="62"/>
      <c r="I927" s="62"/>
      <c r="J927" s="62"/>
      <c r="K927" s="62"/>
      <c r="L927" s="62"/>
      <c r="M927" s="62"/>
      <c r="N927" s="62"/>
      <c r="O927" s="62"/>
      <c r="P927" s="62"/>
      <c r="Q927" s="62"/>
      <c r="R927" s="62"/>
      <c r="S927" s="62"/>
      <c r="T927" s="62"/>
      <c r="U927" s="62"/>
      <c r="V927" s="62"/>
      <c r="W927" s="62"/>
      <c r="X927" s="62"/>
      <c r="Y927" s="62"/>
      <c r="Z927" s="62"/>
      <c r="AA927" s="62"/>
      <c r="AB927" s="62"/>
      <c r="AC927" s="62"/>
      <c r="AD927" s="62"/>
      <c r="AE927" s="62"/>
    </row>
    <row r="928" spans="5:31" x14ac:dyDescent="0.25">
      <c r="E928" s="61"/>
      <c r="F928" s="61"/>
      <c r="G928" s="61"/>
      <c r="H928" s="62"/>
      <c r="I928" s="62"/>
      <c r="J928" s="62"/>
      <c r="K928" s="62"/>
      <c r="L928" s="62"/>
      <c r="M928" s="62"/>
      <c r="N928" s="62"/>
      <c r="O928" s="62"/>
      <c r="P928" s="62"/>
      <c r="Q928" s="62"/>
      <c r="R928" s="62"/>
      <c r="S928" s="62"/>
      <c r="T928" s="62"/>
      <c r="U928" s="62"/>
      <c r="V928" s="62"/>
      <c r="W928" s="62"/>
      <c r="X928" s="62"/>
      <c r="Y928" s="62"/>
      <c r="Z928" s="62"/>
      <c r="AA928" s="62"/>
      <c r="AB928" s="62"/>
      <c r="AC928" s="62"/>
      <c r="AD928" s="62"/>
      <c r="AE928" s="62"/>
    </row>
    <row r="929" spans="5:31" x14ac:dyDescent="0.25">
      <c r="E929" s="61"/>
      <c r="F929" s="61"/>
      <c r="G929" s="61"/>
      <c r="H929" s="62"/>
      <c r="I929" s="62"/>
      <c r="J929" s="62"/>
      <c r="K929" s="62"/>
      <c r="L929" s="62"/>
      <c r="M929" s="62"/>
      <c r="N929" s="62"/>
      <c r="O929" s="62"/>
      <c r="P929" s="62"/>
      <c r="Q929" s="62"/>
      <c r="R929" s="62"/>
      <c r="S929" s="62"/>
      <c r="T929" s="62"/>
      <c r="U929" s="62"/>
      <c r="V929" s="62"/>
      <c r="W929" s="62"/>
      <c r="X929" s="62"/>
      <c r="Y929" s="62"/>
      <c r="Z929" s="62"/>
      <c r="AA929" s="62"/>
      <c r="AB929" s="62"/>
      <c r="AC929" s="62"/>
      <c r="AD929" s="62"/>
      <c r="AE929" s="62"/>
    </row>
    <row r="930" spans="5:31" x14ac:dyDescent="0.25">
      <c r="E930" s="61"/>
      <c r="F930" s="61"/>
      <c r="G930" s="61"/>
      <c r="H930" s="62"/>
      <c r="I930" s="62"/>
      <c r="J930" s="62"/>
      <c r="K930" s="62"/>
      <c r="L930" s="62"/>
      <c r="M930" s="62"/>
      <c r="N930" s="62"/>
      <c r="O930" s="62"/>
      <c r="P930" s="62"/>
      <c r="Q930" s="62"/>
      <c r="R930" s="62"/>
      <c r="S930" s="62"/>
      <c r="T930" s="62"/>
      <c r="U930" s="62"/>
      <c r="V930" s="62"/>
      <c r="W930" s="62"/>
      <c r="X930" s="62"/>
      <c r="Y930" s="62"/>
      <c r="Z930" s="62"/>
      <c r="AA930" s="62"/>
      <c r="AB930" s="62"/>
      <c r="AC930" s="62"/>
      <c r="AD930" s="62"/>
      <c r="AE930" s="62"/>
    </row>
    <row r="931" spans="5:31" x14ac:dyDescent="0.25">
      <c r="E931" s="61"/>
      <c r="F931" s="61"/>
      <c r="G931" s="61"/>
      <c r="H931" s="62"/>
      <c r="I931" s="62"/>
      <c r="J931" s="62"/>
      <c r="K931" s="62"/>
      <c r="L931" s="62"/>
      <c r="M931" s="62"/>
      <c r="N931" s="62"/>
      <c r="O931" s="62"/>
      <c r="P931" s="62"/>
      <c r="Q931" s="62"/>
      <c r="R931" s="62"/>
      <c r="S931" s="62"/>
      <c r="T931" s="62"/>
      <c r="U931" s="62"/>
      <c r="V931" s="62"/>
      <c r="W931" s="62"/>
      <c r="X931" s="62"/>
      <c r="Y931" s="62"/>
      <c r="Z931" s="62"/>
      <c r="AA931" s="62"/>
      <c r="AB931" s="62"/>
      <c r="AC931" s="62"/>
      <c r="AD931" s="62"/>
      <c r="AE931" s="62"/>
    </row>
    <row r="932" spans="5:31" x14ac:dyDescent="0.25">
      <c r="E932" s="61"/>
      <c r="F932" s="61"/>
      <c r="G932" s="61"/>
      <c r="H932" s="62"/>
      <c r="I932" s="62"/>
      <c r="J932" s="62"/>
      <c r="K932" s="62"/>
      <c r="L932" s="62"/>
      <c r="M932" s="62"/>
      <c r="N932" s="62"/>
      <c r="O932" s="62"/>
      <c r="P932" s="62"/>
      <c r="Q932" s="62"/>
      <c r="R932" s="62"/>
      <c r="S932" s="62"/>
      <c r="T932" s="62"/>
      <c r="U932" s="62"/>
      <c r="V932" s="62"/>
      <c r="W932" s="62"/>
      <c r="X932" s="62"/>
      <c r="Y932" s="62"/>
      <c r="Z932" s="62"/>
      <c r="AA932" s="62"/>
      <c r="AB932" s="62"/>
      <c r="AC932" s="62"/>
      <c r="AD932" s="62"/>
      <c r="AE932" s="62"/>
    </row>
    <row r="933" spans="5:31" x14ac:dyDescent="0.25">
      <c r="E933" s="61"/>
      <c r="F933" s="61"/>
      <c r="G933" s="61"/>
      <c r="H933" s="62"/>
      <c r="I933" s="62"/>
      <c r="J933" s="62"/>
      <c r="K933" s="62"/>
      <c r="L933" s="62"/>
      <c r="M933" s="62"/>
      <c r="N933" s="62"/>
      <c r="O933" s="62"/>
      <c r="P933" s="62"/>
      <c r="Q933" s="62"/>
      <c r="R933" s="62"/>
      <c r="S933" s="62"/>
      <c r="T933" s="62"/>
      <c r="U933" s="62"/>
      <c r="V933" s="62"/>
      <c r="W933" s="62"/>
      <c r="X933" s="62"/>
      <c r="Y933" s="62"/>
      <c r="Z933" s="62"/>
      <c r="AA933" s="62"/>
      <c r="AB933" s="62"/>
      <c r="AC933" s="62"/>
      <c r="AD933" s="62"/>
      <c r="AE933" s="62"/>
    </row>
    <row r="934" spans="5:31" x14ac:dyDescent="0.25">
      <c r="E934" s="61"/>
      <c r="F934" s="61"/>
      <c r="G934" s="61"/>
      <c r="H934" s="62"/>
      <c r="I934" s="62"/>
      <c r="J934" s="62"/>
      <c r="K934" s="62"/>
      <c r="L934" s="62"/>
      <c r="M934" s="62"/>
      <c r="N934" s="62"/>
      <c r="O934" s="62"/>
      <c r="P934" s="62"/>
      <c r="Q934" s="62"/>
      <c r="R934" s="62"/>
      <c r="S934" s="62"/>
      <c r="T934" s="62"/>
      <c r="U934" s="62"/>
      <c r="V934" s="62"/>
      <c r="W934" s="62"/>
      <c r="X934" s="62"/>
      <c r="Y934" s="62"/>
      <c r="Z934" s="62"/>
      <c r="AA934" s="62"/>
      <c r="AB934" s="62"/>
      <c r="AC934" s="62"/>
      <c r="AD934" s="62"/>
      <c r="AE934" s="62"/>
    </row>
    <row r="935" spans="5:31" x14ac:dyDescent="0.25">
      <c r="E935" s="61"/>
      <c r="F935" s="61"/>
      <c r="G935" s="61"/>
      <c r="H935" s="62"/>
      <c r="I935" s="62"/>
      <c r="J935" s="62"/>
      <c r="K935" s="62"/>
      <c r="L935" s="62"/>
      <c r="M935" s="62"/>
      <c r="N935" s="62"/>
      <c r="O935" s="62"/>
      <c r="P935" s="62"/>
      <c r="Q935" s="62"/>
      <c r="R935" s="62"/>
      <c r="S935" s="62"/>
      <c r="T935" s="62"/>
      <c r="U935" s="62"/>
      <c r="V935" s="62"/>
      <c r="W935" s="62"/>
      <c r="X935" s="62"/>
      <c r="Y935" s="62"/>
      <c r="Z935" s="62"/>
      <c r="AA935" s="62"/>
      <c r="AB935" s="62"/>
      <c r="AC935" s="62"/>
      <c r="AD935" s="62"/>
      <c r="AE935" s="62"/>
    </row>
    <row r="936" spans="5:31" x14ac:dyDescent="0.25">
      <c r="E936" s="61"/>
      <c r="F936" s="61"/>
      <c r="G936" s="61"/>
      <c r="H936" s="62"/>
      <c r="I936" s="62"/>
      <c r="J936" s="62"/>
      <c r="K936" s="62"/>
      <c r="L936" s="62"/>
      <c r="M936" s="62"/>
      <c r="N936" s="62"/>
      <c r="O936" s="62"/>
      <c r="P936" s="62"/>
      <c r="Q936" s="62"/>
      <c r="R936" s="62"/>
      <c r="S936" s="62"/>
      <c r="T936" s="62"/>
      <c r="U936" s="62"/>
      <c r="V936" s="62"/>
      <c r="W936" s="62"/>
      <c r="X936" s="62"/>
      <c r="Y936" s="62"/>
      <c r="Z936" s="62"/>
      <c r="AA936" s="62"/>
      <c r="AB936" s="62"/>
      <c r="AC936" s="62"/>
      <c r="AD936" s="62"/>
      <c r="AE936" s="62"/>
    </row>
    <row r="937" spans="5:31" x14ac:dyDescent="0.25">
      <c r="E937" s="61"/>
      <c r="F937" s="61"/>
      <c r="G937" s="61"/>
      <c r="H937" s="62"/>
      <c r="I937" s="62"/>
      <c r="J937" s="62"/>
      <c r="K937" s="62"/>
      <c r="L937" s="62"/>
      <c r="M937" s="62"/>
      <c r="N937" s="62"/>
      <c r="O937" s="62"/>
      <c r="P937" s="62"/>
      <c r="Q937" s="62"/>
      <c r="R937" s="62"/>
      <c r="S937" s="62"/>
      <c r="T937" s="62"/>
      <c r="U937" s="62"/>
      <c r="V937" s="62"/>
      <c r="W937" s="62"/>
      <c r="X937" s="62"/>
      <c r="Y937" s="62"/>
      <c r="Z937" s="62"/>
      <c r="AA937" s="62"/>
      <c r="AB937" s="62"/>
      <c r="AC937" s="62"/>
      <c r="AD937" s="62"/>
      <c r="AE937" s="62"/>
    </row>
    <row r="938" spans="5:31" x14ac:dyDescent="0.25">
      <c r="E938" s="61"/>
      <c r="F938" s="61"/>
      <c r="G938" s="61"/>
      <c r="H938" s="62"/>
      <c r="I938" s="62"/>
      <c r="J938" s="62"/>
      <c r="K938" s="62"/>
      <c r="L938" s="62"/>
      <c r="M938" s="62"/>
      <c r="N938" s="62"/>
      <c r="O938" s="62"/>
      <c r="P938" s="62"/>
      <c r="Q938" s="62"/>
      <c r="R938" s="62"/>
      <c r="S938" s="62"/>
      <c r="T938" s="62"/>
      <c r="U938" s="62"/>
      <c r="V938" s="62"/>
      <c r="W938" s="62"/>
      <c r="X938" s="62"/>
      <c r="Y938" s="62"/>
      <c r="Z938" s="62"/>
      <c r="AA938" s="62"/>
      <c r="AB938" s="62"/>
      <c r="AC938" s="62"/>
      <c r="AD938" s="62"/>
      <c r="AE938" s="62"/>
    </row>
    <row r="939" spans="5:31" x14ac:dyDescent="0.25">
      <c r="E939" s="61"/>
      <c r="F939" s="61"/>
      <c r="G939" s="61"/>
      <c r="H939" s="62"/>
      <c r="I939" s="62"/>
      <c r="J939" s="62"/>
      <c r="K939" s="62"/>
      <c r="L939" s="62"/>
      <c r="M939" s="62"/>
      <c r="N939" s="62"/>
      <c r="O939" s="62"/>
      <c r="P939" s="62"/>
      <c r="Q939" s="62"/>
      <c r="R939" s="62"/>
      <c r="S939" s="62"/>
      <c r="T939" s="62"/>
      <c r="U939" s="62"/>
      <c r="V939" s="62"/>
      <c r="W939" s="62"/>
      <c r="X939" s="62"/>
      <c r="Y939" s="62"/>
      <c r="Z939" s="62"/>
      <c r="AA939" s="62"/>
      <c r="AB939" s="62"/>
      <c r="AC939" s="62"/>
      <c r="AD939" s="62"/>
      <c r="AE939" s="62"/>
    </row>
    <row r="940" spans="5:31" x14ac:dyDescent="0.25">
      <c r="E940" s="61"/>
      <c r="F940" s="61"/>
      <c r="G940" s="61"/>
      <c r="H940" s="62"/>
      <c r="I940" s="62"/>
      <c r="J940" s="62"/>
      <c r="K940" s="62"/>
      <c r="L940" s="62"/>
      <c r="M940" s="62"/>
      <c r="N940" s="62"/>
      <c r="O940" s="62"/>
      <c r="P940" s="62"/>
      <c r="Q940" s="62"/>
      <c r="R940" s="62"/>
      <c r="S940" s="62"/>
      <c r="T940" s="62"/>
      <c r="U940" s="62"/>
      <c r="V940" s="62"/>
      <c r="W940" s="62"/>
      <c r="X940" s="62"/>
      <c r="Y940" s="62"/>
      <c r="Z940" s="62"/>
      <c r="AA940" s="62"/>
      <c r="AB940" s="62"/>
      <c r="AC940" s="62"/>
      <c r="AD940" s="62"/>
      <c r="AE940" s="62"/>
    </row>
    <row r="941" spans="5:31" x14ac:dyDescent="0.25">
      <c r="E941" s="61"/>
      <c r="F941" s="61"/>
      <c r="G941" s="61"/>
      <c r="H941" s="62"/>
      <c r="I941" s="62"/>
      <c r="J941" s="62"/>
      <c r="K941" s="62"/>
      <c r="L941" s="62"/>
      <c r="M941" s="62"/>
      <c r="N941" s="62"/>
      <c r="O941" s="62"/>
      <c r="P941" s="62"/>
      <c r="Q941" s="62"/>
      <c r="R941" s="62"/>
      <c r="S941" s="62"/>
      <c r="T941" s="62"/>
      <c r="U941" s="62"/>
      <c r="V941" s="62"/>
      <c r="W941" s="62"/>
      <c r="X941" s="62"/>
      <c r="Y941" s="62"/>
      <c r="Z941" s="62"/>
      <c r="AA941" s="62"/>
      <c r="AB941" s="62"/>
      <c r="AC941" s="62"/>
      <c r="AD941" s="62"/>
      <c r="AE941" s="62"/>
    </row>
    <row r="942" spans="5:31" x14ac:dyDescent="0.25">
      <c r="E942" s="61"/>
      <c r="F942" s="61"/>
      <c r="G942" s="61"/>
      <c r="H942" s="62"/>
      <c r="I942" s="62"/>
      <c r="J942" s="62"/>
      <c r="K942" s="62"/>
      <c r="L942" s="62"/>
      <c r="M942" s="62"/>
      <c r="N942" s="62"/>
      <c r="O942" s="62"/>
      <c r="P942" s="62"/>
      <c r="Q942" s="62"/>
      <c r="R942" s="62"/>
      <c r="S942" s="62"/>
      <c r="T942" s="62"/>
      <c r="U942" s="62"/>
      <c r="V942" s="62"/>
      <c r="W942" s="62"/>
      <c r="X942" s="62"/>
      <c r="Y942" s="62"/>
      <c r="Z942" s="62"/>
      <c r="AA942" s="62"/>
      <c r="AB942" s="62"/>
      <c r="AC942" s="62"/>
      <c r="AD942" s="62"/>
      <c r="AE942" s="62"/>
    </row>
    <row r="943" spans="5:31" x14ac:dyDescent="0.25">
      <c r="E943" s="61"/>
      <c r="F943" s="61"/>
      <c r="G943" s="61"/>
      <c r="H943" s="62"/>
      <c r="I943" s="62"/>
      <c r="J943" s="62"/>
      <c r="K943" s="62"/>
      <c r="L943" s="62"/>
      <c r="M943" s="62"/>
      <c r="N943" s="62"/>
      <c r="O943" s="62"/>
      <c r="P943" s="62"/>
      <c r="Q943" s="62"/>
      <c r="R943" s="62"/>
      <c r="S943" s="62"/>
      <c r="T943" s="62"/>
      <c r="U943" s="62"/>
      <c r="V943" s="62"/>
      <c r="W943" s="62"/>
      <c r="X943" s="62"/>
      <c r="Y943" s="62"/>
      <c r="Z943" s="62"/>
      <c r="AA943" s="62"/>
      <c r="AB943" s="62"/>
      <c r="AC943" s="62"/>
      <c r="AD943" s="62"/>
      <c r="AE943" s="62"/>
    </row>
    <row r="944" spans="5:31" x14ac:dyDescent="0.25">
      <c r="E944" s="61"/>
      <c r="F944" s="61"/>
      <c r="G944" s="61"/>
      <c r="H944" s="62"/>
      <c r="I944" s="62"/>
      <c r="J944" s="62"/>
      <c r="K944" s="62"/>
      <c r="L944" s="62"/>
      <c r="M944" s="62"/>
      <c r="N944" s="62"/>
      <c r="O944" s="62"/>
      <c r="P944" s="62"/>
      <c r="Q944" s="62"/>
      <c r="R944" s="62"/>
      <c r="S944" s="62"/>
      <c r="T944" s="62"/>
      <c r="U944" s="62"/>
      <c r="V944" s="62"/>
      <c r="W944" s="62"/>
      <c r="X944" s="62"/>
      <c r="Y944" s="62"/>
      <c r="Z944" s="62"/>
      <c r="AA944" s="62"/>
      <c r="AB944" s="62"/>
      <c r="AC944" s="62"/>
      <c r="AD944" s="62"/>
      <c r="AE944" s="62"/>
    </row>
    <row r="945" spans="5:31" x14ac:dyDescent="0.25">
      <c r="E945" s="61"/>
      <c r="F945" s="61"/>
      <c r="G945" s="61"/>
      <c r="H945" s="62"/>
      <c r="I945" s="62"/>
      <c r="J945" s="62"/>
      <c r="K945" s="62"/>
      <c r="L945" s="62"/>
      <c r="M945" s="62"/>
      <c r="N945" s="62"/>
      <c r="O945" s="62"/>
      <c r="P945" s="62"/>
      <c r="Q945" s="62"/>
      <c r="R945" s="62"/>
      <c r="S945" s="62"/>
      <c r="T945" s="62"/>
      <c r="U945" s="62"/>
      <c r="V945" s="62"/>
      <c r="W945" s="62"/>
      <c r="X945" s="62"/>
      <c r="Y945" s="62"/>
      <c r="Z945" s="62"/>
      <c r="AA945" s="62"/>
      <c r="AB945" s="62"/>
      <c r="AC945" s="62"/>
      <c r="AD945" s="62"/>
      <c r="AE945" s="62"/>
    </row>
    <row r="946" spans="5:31" x14ac:dyDescent="0.25">
      <c r="E946" s="61"/>
      <c r="F946" s="61"/>
      <c r="G946" s="61"/>
      <c r="H946" s="62"/>
      <c r="I946" s="62"/>
      <c r="J946" s="62"/>
      <c r="K946" s="62"/>
      <c r="L946" s="62"/>
      <c r="M946" s="62"/>
      <c r="N946" s="62"/>
      <c r="O946" s="62"/>
      <c r="P946" s="62"/>
      <c r="Q946" s="62"/>
      <c r="R946" s="62"/>
      <c r="S946" s="62"/>
      <c r="T946" s="62"/>
      <c r="U946" s="62"/>
      <c r="V946" s="62"/>
      <c r="W946" s="62"/>
      <c r="X946" s="62"/>
      <c r="Y946" s="62"/>
      <c r="Z946" s="62"/>
      <c r="AA946" s="62"/>
      <c r="AB946" s="62"/>
      <c r="AC946" s="62"/>
      <c r="AD946" s="62"/>
      <c r="AE946" s="62"/>
    </row>
    <row r="947" spans="5:31" x14ac:dyDescent="0.25">
      <c r="E947" s="61"/>
      <c r="F947" s="61"/>
      <c r="G947" s="61"/>
      <c r="H947" s="62"/>
      <c r="I947" s="62"/>
      <c r="J947" s="62"/>
      <c r="K947" s="62"/>
      <c r="L947" s="62"/>
      <c r="M947" s="62"/>
      <c r="N947" s="62"/>
      <c r="O947" s="62"/>
      <c r="P947" s="62"/>
      <c r="Q947" s="62"/>
      <c r="R947" s="62"/>
      <c r="S947" s="62"/>
      <c r="T947" s="62"/>
      <c r="U947" s="62"/>
      <c r="V947" s="62"/>
      <c r="W947" s="62"/>
      <c r="X947" s="62"/>
      <c r="Y947" s="62"/>
      <c r="Z947" s="62"/>
      <c r="AA947" s="62"/>
      <c r="AB947" s="62"/>
      <c r="AC947" s="62"/>
      <c r="AD947" s="62"/>
      <c r="AE947" s="62"/>
    </row>
    <row r="948" spans="5:31" x14ac:dyDescent="0.25">
      <c r="E948" s="61"/>
      <c r="F948" s="61"/>
      <c r="G948" s="61"/>
      <c r="H948" s="62"/>
      <c r="I948" s="62"/>
      <c r="J948" s="62"/>
      <c r="K948" s="62"/>
      <c r="L948" s="62"/>
      <c r="M948" s="62"/>
      <c r="N948" s="62"/>
      <c r="O948" s="62"/>
      <c r="P948" s="62"/>
      <c r="Q948" s="62"/>
      <c r="R948" s="62"/>
      <c r="S948" s="62"/>
      <c r="T948" s="62"/>
      <c r="U948" s="62"/>
      <c r="V948" s="62"/>
      <c r="W948" s="62"/>
      <c r="X948" s="62"/>
      <c r="Y948" s="62"/>
      <c r="Z948" s="62"/>
      <c r="AA948" s="62"/>
      <c r="AB948" s="62"/>
      <c r="AC948" s="62"/>
      <c r="AD948" s="62"/>
      <c r="AE948" s="62"/>
    </row>
    <row r="949" spans="5:31" x14ac:dyDescent="0.25">
      <c r="E949" s="61"/>
      <c r="F949" s="61"/>
      <c r="G949" s="61"/>
      <c r="H949" s="62"/>
      <c r="I949" s="62"/>
      <c r="J949" s="62"/>
      <c r="K949" s="62"/>
      <c r="L949" s="62"/>
      <c r="M949" s="62"/>
      <c r="N949" s="62"/>
      <c r="O949" s="62"/>
      <c r="P949" s="62"/>
      <c r="Q949" s="62"/>
      <c r="R949" s="62"/>
      <c r="S949" s="62"/>
      <c r="T949" s="62"/>
      <c r="U949" s="62"/>
      <c r="V949" s="62"/>
      <c r="W949" s="62"/>
      <c r="X949" s="62"/>
      <c r="Y949" s="62"/>
      <c r="Z949" s="62"/>
      <c r="AA949" s="62"/>
      <c r="AB949" s="62"/>
      <c r="AC949" s="62"/>
      <c r="AD949" s="62"/>
      <c r="AE949" s="62"/>
    </row>
    <row r="950" spans="5:31" x14ac:dyDescent="0.25">
      <c r="E950" s="61"/>
      <c r="F950" s="61"/>
      <c r="G950" s="61"/>
      <c r="H950" s="62"/>
      <c r="I950" s="62"/>
      <c r="J950" s="62"/>
      <c r="K950" s="62"/>
      <c r="L950" s="62"/>
      <c r="M950" s="62"/>
      <c r="N950" s="62"/>
      <c r="O950" s="62"/>
      <c r="P950" s="62"/>
      <c r="Q950" s="62"/>
      <c r="R950" s="62"/>
      <c r="S950" s="62"/>
      <c r="T950" s="62"/>
      <c r="U950" s="62"/>
      <c r="V950" s="62"/>
      <c r="W950" s="62"/>
      <c r="X950" s="62"/>
      <c r="Y950" s="62"/>
      <c r="Z950" s="62"/>
      <c r="AA950" s="62"/>
      <c r="AB950" s="62"/>
      <c r="AC950" s="62"/>
      <c r="AD950" s="62"/>
      <c r="AE950" s="62"/>
    </row>
    <row r="951" spans="5:31" x14ac:dyDescent="0.25">
      <c r="E951" s="61"/>
      <c r="F951" s="61"/>
      <c r="G951" s="61"/>
      <c r="H951" s="62"/>
      <c r="I951" s="62"/>
      <c r="J951" s="62"/>
      <c r="K951" s="62"/>
      <c r="L951" s="62"/>
      <c r="M951" s="62"/>
      <c r="N951" s="62"/>
      <c r="O951" s="62"/>
      <c r="P951" s="62"/>
      <c r="Q951" s="62"/>
      <c r="R951" s="62"/>
      <c r="S951" s="62"/>
      <c r="T951" s="62"/>
      <c r="U951" s="62"/>
      <c r="V951" s="62"/>
      <c r="W951" s="62"/>
      <c r="X951" s="62"/>
      <c r="Y951" s="62"/>
      <c r="Z951" s="62"/>
      <c r="AA951" s="62"/>
      <c r="AB951" s="62"/>
      <c r="AC951" s="62"/>
      <c r="AD951" s="62"/>
      <c r="AE951" s="62"/>
    </row>
    <row r="952" spans="5:31" x14ac:dyDescent="0.25">
      <c r="E952" s="61"/>
      <c r="F952" s="61"/>
      <c r="G952" s="61"/>
      <c r="H952" s="62"/>
      <c r="I952" s="62"/>
      <c r="J952" s="62"/>
      <c r="K952" s="62"/>
      <c r="L952" s="62"/>
      <c r="M952" s="62"/>
      <c r="N952" s="62"/>
      <c r="O952" s="62"/>
      <c r="P952" s="62"/>
      <c r="Q952" s="62"/>
      <c r="R952" s="62"/>
      <c r="S952" s="62"/>
      <c r="T952" s="62"/>
      <c r="U952" s="62"/>
      <c r="V952" s="62"/>
      <c r="W952" s="62"/>
      <c r="X952" s="62"/>
      <c r="Y952" s="62"/>
      <c r="Z952" s="62"/>
      <c r="AA952" s="62"/>
      <c r="AB952" s="62"/>
      <c r="AC952" s="62"/>
      <c r="AD952" s="62"/>
      <c r="AE952" s="62"/>
    </row>
    <row r="953" spans="5:31" x14ac:dyDescent="0.25">
      <c r="E953" s="61"/>
      <c r="F953" s="61"/>
      <c r="G953" s="61"/>
      <c r="H953" s="62"/>
      <c r="I953" s="62"/>
      <c r="J953" s="62"/>
      <c r="K953" s="62"/>
      <c r="L953" s="62"/>
      <c r="M953" s="62"/>
      <c r="N953" s="62"/>
      <c r="O953" s="62"/>
      <c r="P953" s="62"/>
      <c r="Q953" s="62"/>
      <c r="R953" s="62"/>
      <c r="S953" s="62"/>
      <c r="T953" s="62"/>
      <c r="U953" s="62"/>
      <c r="V953" s="62"/>
      <c r="W953" s="62"/>
      <c r="X953" s="62"/>
      <c r="Y953" s="62"/>
      <c r="Z953" s="62"/>
      <c r="AA953" s="62"/>
      <c r="AB953" s="62"/>
      <c r="AC953" s="62"/>
      <c r="AD953" s="62"/>
      <c r="AE953" s="62"/>
    </row>
    <row r="954" spans="5:31" x14ac:dyDescent="0.25">
      <c r="E954" s="61"/>
      <c r="F954" s="61"/>
      <c r="G954" s="61"/>
      <c r="H954" s="62"/>
      <c r="I954" s="62"/>
      <c r="J954" s="62"/>
      <c r="K954" s="62"/>
      <c r="L954" s="62"/>
      <c r="M954" s="62"/>
      <c r="N954" s="62"/>
      <c r="O954" s="62"/>
      <c r="P954" s="62"/>
      <c r="Q954" s="62"/>
      <c r="R954" s="62"/>
      <c r="S954" s="62"/>
      <c r="T954" s="62"/>
      <c r="U954" s="62"/>
      <c r="V954" s="62"/>
      <c r="W954" s="62"/>
      <c r="X954" s="62"/>
      <c r="Y954" s="62"/>
      <c r="Z954" s="62"/>
      <c r="AA954" s="62"/>
      <c r="AB954" s="62"/>
      <c r="AC954" s="62"/>
      <c r="AD954" s="62"/>
      <c r="AE954" s="62"/>
    </row>
    <row r="955" spans="5:31" x14ac:dyDescent="0.25">
      <c r="E955" s="61"/>
      <c r="F955" s="61"/>
      <c r="G955" s="61"/>
      <c r="H955" s="62"/>
      <c r="I955" s="62"/>
      <c r="J955" s="62"/>
      <c r="K955" s="62"/>
      <c r="L955" s="62"/>
      <c r="M955" s="62"/>
      <c r="N955" s="62"/>
      <c r="O955" s="62"/>
      <c r="P955" s="62"/>
      <c r="Q955" s="62"/>
      <c r="R955" s="62"/>
      <c r="S955" s="62"/>
      <c r="T955" s="62"/>
      <c r="U955" s="62"/>
      <c r="V955" s="62"/>
      <c r="W955" s="62"/>
      <c r="X955" s="62"/>
      <c r="Y955" s="62"/>
      <c r="Z955" s="62"/>
      <c r="AA955" s="62"/>
      <c r="AB955" s="62"/>
      <c r="AC955" s="62"/>
      <c r="AD955" s="62"/>
      <c r="AE955" s="62"/>
    </row>
    <row r="956" spans="5:31" x14ac:dyDescent="0.25">
      <c r="E956" s="61"/>
      <c r="F956" s="61"/>
      <c r="G956" s="61"/>
      <c r="H956" s="62"/>
      <c r="I956" s="62"/>
      <c r="J956" s="62"/>
      <c r="K956" s="62"/>
      <c r="L956" s="62"/>
      <c r="M956" s="62"/>
      <c r="N956" s="62"/>
      <c r="O956" s="62"/>
      <c r="P956" s="62"/>
      <c r="Q956" s="62"/>
      <c r="R956" s="62"/>
      <c r="S956" s="62"/>
      <c r="T956" s="62"/>
      <c r="U956" s="62"/>
      <c r="V956" s="62"/>
      <c r="W956" s="62"/>
      <c r="X956" s="62"/>
      <c r="Y956" s="62"/>
      <c r="Z956" s="62"/>
      <c r="AA956" s="62"/>
      <c r="AB956" s="62"/>
      <c r="AC956" s="62"/>
      <c r="AD956" s="62"/>
      <c r="AE956" s="62"/>
    </row>
    <row r="957" spans="5:31" x14ac:dyDescent="0.25">
      <c r="E957" s="61"/>
      <c r="F957" s="61"/>
      <c r="G957" s="61"/>
      <c r="H957" s="62"/>
      <c r="I957" s="62"/>
      <c r="J957" s="62"/>
      <c r="K957" s="62"/>
      <c r="L957" s="62"/>
      <c r="M957" s="62"/>
      <c r="N957" s="62"/>
      <c r="O957" s="62"/>
      <c r="P957" s="62"/>
      <c r="Q957" s="62"/>
      <c r="R957" s="62"/>
      <c r="S957" s="62"/>
      <c r="T957" s="62"/>
      <c r="U957" s="62"/>
      <c r="V957" s="62"/>
      <c r="W957" s="62"/>
      <c r="X957" s="62"/>
      <c r="Y957" s="62"/>
      <c r="Z957" s="62"/>
      <c r="AA957" s="62"/>
      <c r="AB957" s="62"/>
      <c r="AC957" s="62"/>
      <c r="AD957" s="62"/>
      <c r="AE957" s="62"/>
    </row>
    <row r="958" spans="5:31" x14ac:dyDescent="0.25">
      <c r="E958" s="61"/>
      <c r="F958" s="61"/>
      <c r="G958" s="61"/>
      <c r="H958" s="62"/>
      <c r="I958" s="62"/>
      <c r="J958" s="62"/>
      <c r="K958" s="62"/>
      <c r="L958" s="62"/>
      <c r="M958" s="62"/>
      <c r="N958" s="62"/>
      <c r="O958" s="62"/>
      <c r="P958" s="62"/>
      <c r="Q958" s="62"/>
      <c r="R958" s="62"/>
      <c r="S958" s="62"/>
      <c r="T958" s="62"/>
      <c r="U958" s="62"/>
      <c r="V958" s="62"/>
      <c r="W958" s="62"/>
      <c r="X958" s="62"/>
      <c r="Y958" s="62"/>
      <c r="Z958" s="62"/>
      <c r="AA958" s="62"/>
      <c r="AB958" s="62"/>
      <c r="AC958" s="62"/>
      <c r="AD958" s="62"/>
      <c r="AE958" s="62"/>
    </row>
    <row r="959" spans="5:31" x14ac:dyDescent="0.25">
      <c r="E959" s="61"/>
      <c r="F959" s="61"/>
      <c r="G959" s="61"/>
      <c r="H959" s="62"/>
      <c r="I959" s="62"/>
      <c r="J959" s="62"/>
      <c r="K959" s="62"/>
      <c r="L959" s="62"/>
      <c r="M959" s="62"/>
      <c r="N959" s="62"/>
      <c r="O959" s="62"/>
      <c r="P959" s="62"/>
      <c r="Q959" s="62"/>
      <c r="R959" s="62"/>
      <c r="S959" s="62"/>
      <c r="T959" s="62"/>
      <c r="U959" s="62"/>
      <c r="V959" s="62"/>
      <c r="W959" s="62"/>
      <c r="X959" s="62"/>
      <c r="Y959" s="62"/>
      <c r="Z959" s="62"/>
      <c r="AA959" s="62"/>
      <c r="AB959" s="62"/>
      <c r="AC959" s="62"/>
      <c r="AD959" s="62"/>
      <c r="AE959" s="62"/>
    </row>
    <row r="960" spans="5:31" x14ac:dyDescent="0.25">
      <c r="E960" s="61"/>
      <c r="F960" s="61"/>
      <c r="G960" s="61"/>
      <c r="H960" s="62"/>
      <c r="I960" s="62"/>
      <c r="J960" s="62"/>
      <c r="K960" s="62"/>
      <c r="L960" s="62"/>
      <c r="M960" s="62"/>
      <c r="N960" s="62"/>
      <c r="O960" s="62"/>
      <c r="P960" s="62"/>
      <c r="Q960" s="62"/>
      <c r="R960" s="62"/>
      <c r="S960" s="62"/>
      <c r="T960" s="62"/>
      <c r="U960" s="62"/>
      <c r="V960" s="62"/>
      <c r="W960" s="62"/>
      <c r="X960" s="62"/>
      <c r="Y960" s="62"/>
      <c r="Z960" s="62"/>
      <c r="AA960" s="62"/>
      <c r="AB960" s="62"/>
      <c r="AC960" s="62"/>
      <c r="AD960" s="62"/>
      <c r="AE960" s="62"/>
    </row>
    <row r="961" spans="5:31" x14ac:dyDescent="0.25">
      <c r="E961" s="61"/>
      <c r="F961" s="61"/>
      <c r="G961" s="61"/>
      <c r="H961" s="62"/>
      <c r="I961" s="62"/>
      <c r="J961" s="62"/>
      <c r="K961" s="62"/>
      <c r="L961" s="62"/>
      <c r="M961" s="62"/>
      <c r="N961" s="62"/>
      <c r="O961" s="62"/>
      <c r="P961" s="62"/>
      <c r="Q961" s="62"/>
      <c r="R961" s="62"/>
      <c r="S961" s="62"/>
      <c r="T961" s="62"/>
      <c r="U961" s="62"/>
      <c r="V961" s="62"/>
      <c r="W961" s="62"/>
      <c r="X961" s="62"/>
      <c r="Y961" s="62"/>
      <c r="Z961" s="62"/>
      <c r="AA961" s="62"/>
      <c r="AB961" s="62"/>
      <c r="AC961" s="62"/>
      <c r="AD961" s="62"/>
      <c r="AE961" s="62"/>
    </row>
    <row r="962" spans="5:31" x14ac:dyDescent="0.25">
      <c r="E962" s="61"/>
      <c r="F962" s="61"/>
      <c r="G962" s="61"/>
      <c r="H962" s="62"/>
      <c r="I962" s="62"/>
      <c r="J962" s="62"/>
      <c r="K962" s="62"/>
      <c r="L962" s="62"/>
      <c r="M962" s="62"/>
      <c r="N962" s="62"/>
      <c r="O962" s="62"/>
      <c r="P962" s="62"/>
      <c r="Q962" s="62"/>
      <c r="R962" s="62"/>
      <c r="S962" s="62"/>
      <c r="T962" s="62"/>
      <c r="U962" s="62"/>
      <c r="V962" s="62"/>
      <c r="W962" s="62"/>
      <c r="X962" s="62"/>
      <c r="Y962" s="62"/>
      <c r="Z962" s="62"/>
      <c r="AA962" s="62"/>
      <c r="AB962" s="62"/>
      <c r="AC962" s="62"/>
      <c r="AD962" s="62"/>
      <c r="AE962" s="62"/>
    </row>
    <row r="963" spans="5:31" x14ac:dyDescent="0.25">
      <c r="E963" s="61"/>
      <c r="F963" s="61"/>
      <c r="G963" s="61"/>
      <c r="H963" s="62"/>
      <c r="I963" s="62"/>
      <c r="J963" s="62"/>
      <c r="K963" s="62"/>
      <c r="L963" s="62"/>
      <c r="M963" s="62"/>
      <c r="N963" s="62"/>
      <c r="O963" s="62"/>
      <c r="P963" s="62"/>
      <c r="Q963" s="62"/>
      <c r="R963" s="62"/>
      <c r="S963" s="62"/>
      <c r="T963" s="62"/>
      <c r="U963" s="62"/>
      <c r="V963" s="62"/>
      <c r="W963" s="62"/>
      <c r="X963" s="62"/>
      <c r="Y963" s="62"/>
      <c r="Z963" s="62"/>
      <c r="AA963" s="62"/>
      <c r="AB963" s="62"/>
      <c r="AC963" s="62"/>
      <c r="AD963" s="62"/>
      <c r="AE963" s="62"/>
    </row>
    <row r="964" spans="5:31" x14ac:dyDescent="0.25">
      <c r="E964" s="61"/>
      <c r="F964" s="61"/>
      <c r="G964" s="61"/>
      <c r="H964" s="62"/>
      <c r="I964" s="62"/>
      <c r="J964" s="62"/>
      <c r="K964" s="62"/>
      <c r="L964" s="62"/>
      <c r="M964" s="62"/>
      <c r="N964" s="62"/>
      <c r="O964" s="62"/>
      <c r="P964" s="62"/>
      <c r="Q964" s="62"/>
      <c r="R964" s="62"/>
      <c r="S964" s="62"/>
      <c r="T964" s="62"/>
      <c r="U964" s="62"/>
      <c r="V964" s="62"/>
      <c r="W964" s="62"/>
      <c r="X964" s="62"/>
      <c r="Y964" s="62"/>
      <c r="Z964" s="62"/>
      <c r="AA964" s="62"/>
      <c r="AB964" s="62"/>
      <c r="AC964" s="62"/>
      <c r="AD964" s="62"/>
      <c r="AE964" s="62"/>
    </row>
    <row r="965" spans="5:31" x14ac:dyDescent="0.25">
      <c r="E965" s="61"/>
      <c r="F965" s="61"/>
      <c r="G965" s="61"/>
      <c r="H965" s="62"/>
      <c r="I965" s="62"/>
      <c r="J965" s="62"/>
      <c r="K965" s="62"/>
      <c r="L965" s="62"/>
      <c r="M965" s="62"/>
      <c r="N965" s="62"/>
      <c r="O965" s="62"/>
      <c r="P965" s="62"/>
      <c r="Q965" s="62"/>
      <c r="R965" s="62"/>
      <c r="S965" s="62"/>
      <c r="T965" s="62"/>
      <c r="U965" s="62"/>
      <c r="V965" s="62"/>
      <c r="W965" s="62"/>
      <c r="X965" s="62"/>
      <c r="Y965" s="62"/>
      <c r="Z965" s="62"/>
      <c r="AA965" s="62"/>
      <c r="AB965" s="62"/>
      <c r="AC965" s="62"/>
      <c r="AD965" s="62"/>
      <c r="AE965" s="62"/>
    </row>
    <row r="966" spans="5:31" x14ac:dyDescent="0.25">
      <c r="E966" s="61"/>
      <c r="F966" s="61"/>
      <c r="G966" s="61"/>
      <c r="H966" s="62"/>
      <c r="I966" s="62"/>
      <c r="J966" s="62"/>
      <c r="K966" s="62"/>
      <c r="L966" s="62"/>
      <c r="M966" s="62"/>
      <c r="N966" s="62"/>
      <c r="O966" s="62"/>
      <c r="P966" s="62"/>
      <c r="Q966" s="62"/>
      <c r="R966" s="62"/>
      <c r="S966" s="62"/>
      <c r="T966" s="62"/>
      <c r="U966" s="62"/>
      <c r="V966" s="62"/>
      <c r="W966" s="62"/>
      <c r="X966" s="62"/>
      <c r="Y966" s="62"/>
      <c r="Z966" s="62"/>
      <c r="AA966" s="62"/>
      <c r="AB966" s="62"/>
      <c r="AC966" s="62"/>
      <c r="AD966" s="62"/>
      <c r="AE966" s="62"/>
    </row>
    <row r="967" spans="5:31" x14ac:dyDescent="0.25">
      <c r="E967" s="61"/>
      <c r="F967" s="61"/>
      <c r="G967" s="61"/>
      <c r="H967" s="62"/>
      <c r="I967" s="62"/>
      <c r="J967" s="62"/>
      <c r="K967" s="62"/>
      <c r="L967" s="62"/>
      <c r="M967" s="62"/>
      <c r="N967" s="62"/>
      <c r="O967" s="62"/>
      <c r="P967" s="62"/>
      <c r="Q967" s="62"/>
      <c r="R967" s="62"/>
      <c r="S967" s="62"/>
      <c r="T967" s="62"/>
      <c r="U967" s="62"/>
      <c r="V967" s="62"/>
      <c r="W967" s="62"/>
      <c r="X967" s="62"/>
      <c r="Y967" s="62"/>
      <c r="Z967" s="62"/>
      <c r="AA967" s="62"/>
      <c r="AB967" s="62"/>
      <c r="AC967" s="62"/>
      <c r="AD967" s="62"/>
      <c r="AE967" s="62"/>
    </row>
    <row r="968" spans="5:31" x14ac:dyDescent="0.25">
      <c r="E968" s="61"/>
      <c r="F968" s="61"/>
      <c r="G968" s="61"/>
      <c r="H968" s="62"/>
      <c r="I968" s="62"/>
      <c r="J968" s="62"/>
      <c r="K968" s="62"/>
      <c r="L968" s="62"/>
      <c r="M968" s="62"/>
      <c r="N968" s="62"/>
      <c r="O968" s="62"/>
      <c r="P968" s="62"/>
      <c r="Q968" s="62"/>
      <c r="R968" s="62"/>
      <c r="S968" s="62"/>
      <c r="T968" s="62"/>
      <c r="U968" s="62"/>
      <c r="V968" s="62"/>
      <c r="W968" s="62"/>
      <c r="X968" s="62"/>
      <c r="Y968" s="62"/>
      <c r="Z968" s="62"/>
      <c r="AA968" s="62"/>
      <c r="AB968" s="62"/>
      <c r="AC968" s="62"/>
      <c r="AD968" s="62"/>
      <c r="AE968" s="62"/>
    </row>
    <row r="969" spans="5:31" x14ac:dyDescent="0.25">
      <c r="E969" s="61"/>
      <c r="F969" s="61"/>
      <c r="G969" s="61"/>
      <c r="H969" s="62"/>
      <c r="I969" s="62"/>
      <c r="J969" s="62"/>
      <c r="K969" s="62"/>
      <c r="L969" s="62"/>
      <c r="M969" s="62"/>
      <c r="N969" s="62"/>
      <c r="O969" s="62"/>
      <c r="P969" s="62"/>
      <c r="Q969" s="62"/>
      <c r="R969" s="62"/>
      <c r="S969" s="62"/>
      <c r="T969" s="62"/>
      <c r="U969" s="62"/>
      <c r="V969" s="62"/>
      <c r="W969" s="62"/>
      <c r="X969" s="62"/>
      <c r="Y969" s="62"/>
      <c r="Z969" s="62"/>
      <c r="AA969" s="62"/>
      <c r="AB969" s="62"/>
      <c r="AC969" s="62"/>
      <c r="AD969" s="62"/>
      <c r="AE969" s="62"/>
    </row>
    <row r="970" spans="5:31" x14ac:dyDescent="0.25">
      <c r="E970" s="61"/>
      <c r="F970" s="61"/>
      <c r="G970" s="61"/>
      <c r="H970" s="62"/>
      <c r="I970" s="62"/>
      <c r="J970" s="62"/>
      <c r="K970" s="62"/>
      <c r="L970" s="62"/>
      <c r="M970" s="62"/>
      <c r="N970" s="62"/>
      <c r="O970" s="62"/>
      <c r="P970" s="62"/>
      <c r="Q970" s="62"/>
      <c r="R970" s="62"/>
      <c r="S970" s="62"/>
      <c r="T970" s="62"/>
      <c r="U970" s="62"/>
      <c r="V970" s="62"/>
      <c r="W970" s="62"/>
      <c r="X970" s="62"/>
      <c r="Y970" s="62"/>
      <c r="Z970" s="62"/>
      <c r="AA970" s="62"/>
      <c r="AB970" s="62"/>
      <c r="AC970" s="62"/>
      <c r="AD970" s="62"/>
      <c r="AE970" s="62"/>
    </row>
    <row r="971" spans="5:31" x14ac:dyDescent="0.25">
      <c r="E971" s="61"/>
      <c r="F971" s="61"/>
      <c r="G971" s="61"/>
      <c r="H971" s="62"/>
      <c r="I971" s="62"/>
      <c r="J971" s="62"/>
      <c r="K971" s="62"/>
      <c r="L971" s="62"/>
      <c r="M971" s="62"/>
      <c r="N971" s="62"/>
      <c r="O971" s="62"/>
      <c r="P971" s="62"/>
      <c r="Q971" s="62"/>
      <c r="R971" s="62"/>
      <c r="S971" s="62"/>
      <c r="T971" s="62"/>
      <c r="U971" s="62"/>
      <c r="V971" s="62"/>
      <c r="W971" s="62"/>
      <c r="X971" s="62"/>
      <c r="Y971" s="62"/>
      <c r="Z971" s="62"/>
      <c r="AA971" s="62"/>
      <c r="AB971" s="62"/>
      <c r="AC971" s="62"/>
      <c r="AD971" s="62"/>
      <c r="AE971" s="62"/>
    </row>
    <row r="972" spans="5:31" x14ac:dyDescent="0.25">
      <c r="E972" s="61"/>
      <c r="F972" s="61"/>
      <c r="G972" s="61"/>
      <c r="H972" s="62"/>
      <c r="I972" s="62"/>
      <c r="J972" s="62"/>
      <c r="K972" s="62"/>
      <c r="L972" s="62"/>
      <c r="M972" s="62"/>
      <c r="N972" s="62"/>
      <c r="O972" s="62"/>
      <c r="P972" s="62"/>
      <c r="Q972" s="62"/>
      <c r="R972" s="62"/>
      <c r="S972" s="62"/>
      <c r="T972" s="62"/>
      <c r="U972" s="62"/>
      <c r="V972" s="62"/>
      <c r="W972" s="62"/>
      <c r="X972" s="62"/>
      <c r="Y972" s="62"/>
      <c r="Z972" s="62"/>
      <c r="AA972" s="62"/>
      <c r="AB972" s="62"/>
      <c r="AC972" s="62"/>
      <c r="AD972" s="62"/>
      <c r="AE972" s="62"/>
    </row>
    <row r="973" spans="5:31" x14ac:dyDescent="0.25">
      <c r="E973" s="61"/>
      <c r="F973" s="61"/>
      <c r="G973" s="61"/>
      <c r="H973" s="62"/>
      <c r="I973" s="62"/>
      <c r="J973" s="62"/>
      <c r="K973" s="62"/>
      <c r="L973" s="62"/>
      <c r="M973" s="62"/>
      <c r="N973" s="62"/>
      <c r="O973" s="62"/>
      <c r="P973" s="62"/>
      <c r="Q973" s="62"/>
      <c r="R973" s="62"/>
      <c r="S973" s="62"/>
      <c r="T973" s="62"/>
      <c r="U973" s="62"/>
      <c r="V973" s="62"/>
      <c r="W973" s="62"/>
      <c r="X973" s="62"/>
      <c r="Y973" s="62"/>
      <c r="Z973" s="62"/>
      <c r="AA973" s="62"/>
      <c r="AB973" s="62"/>
      <c r="AC973" s="62"/>
      <c r="AD973" s="62"/>
      <c r="AE973" s="62"/>
    </row>
    <row r="974" spans="5:31" x14ac:dyDescent="0.25">
      <c r="E974" s="61"/>
      <c r="F974" s="61"/>
      <c r="G974" s="61"/>
      <c r="H974" s="62"/>
      <c r="I974" s="62"/>
      <c r="J974" s="62"/>
      <c r="K974" s="62"/>
      <c r="L974" s="62"/>
      <c r="M974" s="62"/>
      <c r="N974" s="62"/>
      <c r="O974" s="62"/>
      <c r="P974" s="62"/>
      <c r="Q974" s="62"/>
      <c r="R974" s="62"/>
      <c r="S974" s="62"/>
      <c r="T974" s="62"/>
      <c r="U974" s="62"/>
      <c r="V974" s="62"/>
      <c r="W974" s="62"/>
      <c r="X974" s="62"/>
      <c r="Y974" s="62"/>
      <c r="Z974" s="62"/>
      <c r="AA974" s="62"/>
      <c r="AB974" s="62"/>
      <c r="AC974" s="62"/>
      <c r="AD974" s="62"/>
      <c r="AE974" s="62"/>
    </row>
    <row r="975" spans="5:31" x14ac:dyDescent="0.25">
      <c r="E975" s="61"/>
      <c r="F975" s="61"/>
      <c r="G975" s="61"/>
      <c r="H975" s="62"/>
      <c r="I975" s="62"/>
      <c r="J975" s="62"/>
      <c r="K975" s="62"/>
      <c r="L975" s="62"/>
      <c r="M975" s="62"/>
      <c r="N975" s="62"/>
      <c r="O975" s="62"/>
      <c r="P975" s="62"/>
      <c r="Q975" s="62"/>
      <c r="R975" s="62"/>
      <c r="S975" s="62"/>
      <c r="T975" s="62"/>
      <c r="U975" s="62"/>
      <c r="V975" s="62"/>
      <c r="W975" s="62"/>
      <c r="X975" s="62"/>
      <c r="Y975" s="62"/>
      <c r="Z975" s="62"/>
      <c r="AA975" s="62"/>
      <c r="AB975" s="62"/>
      <c r="AC975" s="62"/>
      <c r="AD975" s="62"/>
      <c r="AE975" s="62"/>
    </row>
    <row r="976" spans="5:31" x14ac:dyDescent="0.25">
      <c r="E976" s="61"/>
      <c r="F976" s="61"/>
      <c r="G976" s="61"/>
      <c r="H976" s="62"/>
      <c r="I976" s="62"/>
      <c r="J976" s="62"/>
      <c r="K976" s="62"/>
      <c r="L976" s="62"/>
      <c r="M976" s="62"/>
      <c r="N976" s="62"/>
      <c r="O976" s="62"/>
      <c r="P976" s="62"/>
      <c r="Q976" s="62"/>
      <c r="R976" s="62"/>
      <c r="S976" s="62"/>
      <c r="T976" s="62"/>
      <c r="U976" s="62"/>
      <c r="V976" s="62"/>
      <c r="W976" s="62"/>
      <c r="X976" s="62"/>
      <c r="Y976" s="62"/>
      <c r="Z976" s="62"/>
      <c r="AA976" s="62"/>
      <c r="AB976" s="62"/>
      <c r="AC976" s="62"/>
      <c r="AD976" s="62"/>
      <c r="AE976" s="62"/>
    </row>
    <row r="977" spans="5:31" x14ac:dyDescent="0.25">
      <c r="E977" s="61"/>
      <c r="F977" s="61"/>
      <c r="G977" s="61"/>
      <c r="H977" s="62"/>
      <c r="I977" s="62"/>
      <c r="J977" s="62"/>
      <c r="K977" s="62"/>
      <c r="L977" s="62"/>
      <c r="M977" s="62"/>
      <c r="N977" s="62"/>
      <c r="O977" s="62"/>
      <c r="P977" s="62"/>
      <c r="Q977" s="62"/>
      <c r="R977" s="62"/>
      <c r="S977" s="62"/>
      <c r="T977" s="62"/>
      <c r="U977" s="62"/>
      <c r="V977" s="62"/>
      <c r="W977" s="62"/>
      <c r="X977" s="62"/>
      <c r="Y977" s="62"/>
      <c r="Z977" s="62"/>
      <c r="AA977" s="62"/>
      <c r="AB977" s="62"/>
      <c r="AC977" s="62"/>
      <c r="AD977" s="62"/>
      <c r="AE977" s="62"/>
    </row>
    <row r="978" spans="5:31" x14ac:dyDescent="0.25">
      <c r="E978" s="61"/>
      <c r="F978" s="61"/>
      <c r="G978" s="61"/>
      <c r="H978" s="62"/>
      <c r="I978" s="62"/>
      <c r="J978" s="62"/>
      <c r="K978" s="62"/>
      <c r="L978" s="62"/>
      <c r="M978" s="62"/>
      <c r="N978" s="62"/>
      <c r="O978" s="62"/>
      <c r="P978" s="62"/>
      <c r="Q978" s="62"/>
      <c r="R978" s="62"/>
      <c r="S978" s="62"/>
      <c r="T978" s="62"/>
      <c r="U978" s="62"/>
      <c r="V978" s="62"/>
      <c r="W978" s="62"/>
      <c r="X978" s="62"/>
      <c r="Y978" s="62"/>
      <c r="Z978" s="62"/>
      <c r="AA978" s="62"/>
      <c r="AB978" s="62"/>
      <c r="AC978" s="62"/>
      <c r="AD978" s="62"/>
      <c r="AE978" s="62"/>
    </row>
    <row r="979" spans="5:31" x14ac:dyDescent="0.25">
      <c r="E979" s="61"/>
      <c r="F979" s="61"/>
      <c r="G979" s="61"/>
      <c r="H979" s="62"/>
      <c r="I979" s="62"/>
      <c r="J979" s="62"/>
      <c r="K979" s="62"/>
      <c r="L979" s="62"/>
      <c r="M979" s="62"/>
      <c r="N979" s="62"/>
      <c r="O979" s="62"/>
      <c r="P979" s="62"/>
      <c r="Q979" s="62"/>
      <c r="R979" s="62"/>
      <c r="S979" s="62"/>
      <c r="T979" s="62"/>
      <c r="U979" s="62"/>
      <c r="V979" s="62"/>
      <c r="W979" s="62"/>
      <c r="X979" s="62"/>
      <c r="Y979" s="62"/>
      <c r="Z979" s="62"/>
      <c r="AA979" s="62"/>
      <c r="AB979" s="62"/>
      <c r="AC979" s="62"/>
      <c r="AD979" s="62"/>
      <c r="AE979" s="62"/>
    </row>
    <row r="980" spans="5:31" x14ac:dyDescent="0.25">
      <c r="E980" s="61"/>
      <c r="F980" s="61"/>
      <c r="G980" s="61"/>
      <c r="H980" s="62"/>
      <c r="I980" s="62"/>
      <c r="J980" s="62"/>
      <c r="K980" s="62"/>
      <c r="L980" s="62"/>
      <c r="M980" s="62"/>
      <c r="N980" s="62"/>
      <c r="O980" s="62"/>
      <c r="P980" s="62"/>
      <c r="Q980" s="62"/>
      <c r="R980" s="62"/>
      <c r="S980" s="62"/>
      <c r="T980" s="62"/>
      <c r="U980" s="62"/>
      <c r="V980" s="62"/>
      <c r="W980" s="62"/>
      <c r="X980" s="62"/>
      <c r="Y980" s="62"/>
      <c r="Z980" s="62"/>
      <c r="AA980" s="62"/>
      <c r="AB980" s="62"/>
      <c r="AC980" s="62"/>
      <c r="AD980" s="62"/>
      <c r="AE980" s="62"/>
    </row>
    <row r="981" spans="5:31" x14ac:dyDescent="0.25">
      <c r="E981" s="61"/>
      <c r="F981" s="61"/>
      <c r="G981" s="61"/>
      <c r="H981" s="62"/>
      <c r="I981" s="62"/>
      <c r="J981" s="62"/>
      <c r="K981" s="62"/>
      <c r="L981" s="62"/>
      <c r="M981" s="62"/>
      <c r="N981" s="62"/>
      <c r="O981" s="62"/>
      <c r="P981" s="62"/>
      <c r="Q981" s="62"/>
      <c r="R981" s="62"/>
      <c r="S981" s="62"/>
      <c r="T981" s="62"/>
      <c r="U981" s="62"/>
      <c r="V981" s="62"/>
      <c r="W981" s="62"/>
      <c r="X981" s="62"/>
      <c r="Y981" s="62"/>
      <c r="Z981" s="62"/>
      <c r="AA981" s="62"/>
      <c r="AB981" s="62"/>
      <c r="AC981" s="62"/>
      <c r="AD981" s="62"/>
      <c r="AE981" s="62"/>
    </row>
    <row r="982" spans="5:31" x14ac:dyDescent="0.25">
      <c r="E982" s="61"/>
      <c r="F982" s="61"/>
      <c r="G982" s="61"/>
      <c r="H982" s="62"/>
      <c r="I982" s="62"/>
      <c r="J982" s="62"/>
      <c r="K982" s="62"/>
      <c r="L982" s="62"/>
      <c r="M982" s="62"/>
      <c r="N982" s="62"/>
      <c r="O982" s="62"/>
      <c r="P982" s="62"/>
      <c r="Q982" s="62"/>
      <c r="R982" s="62"/>
      <c r="S982" s="62"/>
      <c r="T982" s="62"/>
      <c r="U982" s="62"/>
      <c r="V982" s="62"/>
      <c r="W982" s="62"/>
      <c r="X982" s="62"/>
      <c r="Y982" s="62"/>
      <c r="Z982" s="62"/>
      <c r="AA982" s="62"/>
      <c r="AB982" s="62"/>
      <c r="AC982" s="62"/>
      <c r="AD982" s="62"/>
      <c r="AE982" s="62"/>
    </row>
    <row r="983" spans="5:31" x14ac:dyDescent="0.25">
      <c r="E983" s="61"/>
      <c r="F983" s="61"/>
      <c r="G983" s="61"/>
      <c r="H983" s="62"/>
      <c r="I983" s="62"/>
      <c r="J983" s="62"/>
      <c r="K983" s="62"/>
      <c r="L983" s="62"/>
      <c r="M983" s="62"/>
      <c r="N983" s="62"/>
      <c r="O983" s="62"/>
      <c r="P983" s="62"/>
      <c r="Q983" s="62"/>
      <c r="R983" s="62"/>
      <c r="S983" s="62"/>
      <c r="T983" s="62"/>
      <c r="U983" s="62"/>
      <c r="V983" s="62"/>
      <c r="W983" s="62"/>
      <c r="X983" s="62"/>
      <c r="Y983" s="62"/>
      <c r="Z983" s="62"/>
      <c r="AA983" s="62"/>
      <c r="AB983" s="62"/>
      <c r="AC983" s="62"/>
      <c r="AD983" s="62"/>
      <c r="AE983" s="62"/>
    </row>
    <row r="984" spans="5:31" x14ac:dyDescent="0.25">
      <c r="E984" s="61"/>
      <c r="F984" s="61"/>
      <c r="G984" s="61"/>
      <c r="H984" s="62"/>
      <c r="I984" s="62"/>
      <c r="J984" s="62"/>
      <c r="K984" s="62"/>
      <c r="L984" s="62"/>
      <c r="M984" s="62"/>
      <c r="N984" s="62"/>
      <c r="O984" s="62"/>
      <c r="P984" s="62"/>
      <c r="Q984" s="62"/>
      <c r="R984" s="62"/>
      <c r="S984" s="62"/>
      <c r="T984" s="62"/>
      <c r="U984" s="62"/>
      <c r="V984" s="62"/>
      <c r="W984" s="62"/>
      <c r="X984" s="62"/>
      <c r="Y984" s="62"/>
      <c r="Z984" s="62"/>
      <c r="AA984" s="62"/>
      <c r="AB984" s="62"/>
      <c r="AC984" s="62"/>
      <c r="AD984" s="62"/>
      <c r="AE984" s="62"/>
    </row>
    <row r="985" spans="5:31" x14ac:dyDescent="0.25">
      <c r="E985" s="61"/>
      <c r="F985" s="61"/>
      <c r="G985" s="61"/>
      <c r="H985" s="62"/>
      <c r="I985" s="62"/>
      <c r="J985" s="62"/>
      <c r="K985" s="62"/>
      <c r="L985" s="62"/>
      <c r="M985" s="62"/>
      <c r="N985" s="62"/>
      <c r="O985" s="62"/>
      <c r="P985" s="62"/>
      <c r="Q985" s="62"/>
      <c r="R985" s="62"/>
      <c r="S985" s="62"/>
      <c r="T985" s="62"/>
      <c r="U985" s="62"/>
      <c r="V985" s="62"/>
      <c r="W985" s="62"/>
      <c r="X985" s="62"/>
      <c r="Y985" s="62"/>
      <c r="Z985" s="62"/>
      <c r="AA985" s="62"/>
      <c r="AB985" s="62"/>
      <c r="AC985" s="62"/>
      <c r="AD985" s="62"/>
      <c r="AE985" s="62"/>
    </row>
    <row r="986" spans="5:31" x14ac:dyDescent="0.25">
      <c r="E986" s="61"/>
      <c r="F986" s="61"/>
      <c r="G986" s="61"/>
      <c r="H986" s="62"/>
      <c r="I986" s="62"/>
      <c r="J986" s="62"/>
      <c r="K986" s="62"/>
      <c r="L986" s="62"/>
      <c r="M986" s="62"/>
      <c r="N986" s="62"/>
      <c r="O986" s="62"/>
      <c r="P986" s="62"/>
      <c r="Q986" s="62"/>
      <c r="R986" s="62"/>
      <c r="S986" s="62"/>
      <c r="T986" s="62"/>
      <c r="U986" s="62"/>
      <c r="V986" s="62"/>
      <c r="W986" s="62"/>
      <c r="X986" s="62"/>
      <c r="Y986" s="62"/>
      <c r="Z986" s="62"/>
      <c r="AA986" s="62"/>
      <c r="AB986" s="62"/>
      <c r="AC986" s="62"/>
      <c r="AD986" s="62"/>
      <c r="AE986" s="62"/>
    </row>
    <row r="987" spans="5:31" x14ac:dyDescent="0.25">
      <c r="E987" s="61"/>
      <c r="F987" s="61"/>
      <c r="G987" s="61"/>
      <c r="H987" s="62"/>
      <c r="I987" s="62"/>
      <c r="J987" s="62"/>
      <c r="K987" s="62"/>
      <c r="L987" s="62"/>
      <c r="M987" s="62"/>
      <c r="N987" s="62"/>
      <c r="O987" s="62"/>
      <c r="P987" s="62"/>
      <c r="Q987" s="62"/>
      <c r="R987" s="62"/>
      <c r="S987" s="62"/>
      <c r="T987" s="62"/>
      <c r="U987" s="62"/>
      <c r="V987" s="62"/>
      <c r="W987" s="62"/>
      <c r="X987" s="62"/>
      <c r="Y987" s="62"/>
      <c r="Z987" s="62"/>
      <c r="AA987" s="62"/>
      <c r="AB987" s="62"/>
      <c r="AC987" s="62"/>
      <c r="AD987" s="62"/>
      <c r="AE987" s="62"/>
    </row>
    <row r="988" spans="5:31" x14ac:dyDescent="0.25">
      <c r="E988" s="61"/>
      <c r="F988" s="61"/>
      <c r="G988" s="61"/>
      <c r="H988" s="62"/>
      <c r="I988" s="62"/>
      <c r="J988" s="62"/>
      <c r="K988" s="62"/>
      <c r="L988" s="62"/>
      <c r="M988" s="62"/>
      <c r="N988" s="62"/>
      <c r="O988" s="62"/>
      <c r="P988" s="62"/>
      <c r="Q988" s="62"/>
      <c r="R988" s="62"/>
      <c r="S988" s="62"/>
      <c r="T988" s="62"/>
      <c r="U988" s="62"/>
      <c r="V988" s="62"/>
      <c r="W988" s="62"/>
      <c r="X988" s="62"/>
      <c r="Y988" s="62"/>
      <c r="Z988" s="62"/>
      <c r="AA988" s="62"/>
      <c r="AB988" s="62"/>
      <c r="AC988" s="62"/>
      <c r="AD988" s="62"/>
      <c r="AE988" s="62"/>
    </row>
    <row r="989" spans="5:31" x14ac:dyDescent="0.25">
      <c r="E989" s="61"/>
      <c r="F989" s="61"/>
      <c r="G989" s="61"/>
      <c r="H989" s="62"/>
      <c r="I989" s="62"/>
      <c r="J989" s="62"/>
      <c r="K989" s="62"/>
      <c r="L989" s="62"/>
      <c r="M989" s="62"/>
      <c r="N989" s="62"/>
      <c r="O989" s="62"/>
      <c r="P989" s="62"/>
      <c r="Q989" s="62"/>
      <c r="R989" s="62"/>
      <c r="S989" s="62"/>
      <c r="T989" s="62"/>
      <c r="U989" s="62"/>
      <c r="V989" s="62"/>
      <c r="W989" s="62"/>
      <c r="X989" s="62"/>
      <c r="Y989" s="62"/>
      <c r="Z989" s="62"/>
      <c r="AA989" s="62"/>
      <c r="AB989" s="62"/>
      <c r="AC989" s="62"/>
      <c r="AD989" s="62"/>
      <c r="AE989" s="62"/>
    </row>
    <row r="990" spans="5:31" x14ac:dyDescent="0.25">
      <c r="E990" s="61"/>
      <c r="F990" s="61"/>
      <c r="G990" s="61"/>
      <c r="H990" s="62"/>
      <c r="I990" s="62"/>
      <c r="J990" s="62"/>
      <c r="K990" s="62"/>
      <c r="L990" s="62"/>
      <c r="M990" s="62"/>
      <c r="N990" s="62"/>
      <c r="O990" s="62"/>
      <c r="P990" s="62"/>
      <c r="Q990" s="62"/>
      <c r="R990" s="62"/>
      <c r="S990" s="62"/>
      <c r="T990" s="62"/>
      <c r="U990" s="62"/>
      <c r="V990" s="62"/>
      <c r="W990" s="62"/>
      <c r="X990" s="62"/>
      <c r="Y990" s="62"/>
      <c r="Z990" s="62"/>
      <c r="AA990" s="62"/>
      <c r="AB990" s="62"/>
      <c r="AC990" s="62"/>
      <c r="AD990" s="62"/>
      <c r="AE990" s="62"/>
    </row>
    <row r="991" spans="5:31" x14ac:dyDescent="0.25">
      <c r="E991" s="61"/>
      <c r="F991" s="61"/>
      <c r="G991" s="61"/>
      <c r="H991" s="62"/>
      <c r="I991" s="62"/>
      <c r="J991" s="62"/>
      <c r="K991" s="62"/>
      <c r="L991" s="62"/>
      <c r="M991" s="62"/>
      <c r="N991" s="62"/>
      <c r="O991" s="62"/>
      <c r="P991" s="62"/>
      <c r="Q991" s="62"/>
      <c r="R991" s="62"/>
      <c r="S991" s="62"/>
      <c r="T991" s="62"/>
      <c r="U991" s="62"/>
      <c r="V991" s="62"/>
      <c r="W991" s="62"/>
      <c r="X991" s="62"/>
      <c r="Y991" s="62"/>
      <c r="Z991" s="62"/>
      <c r="AA991" s="62"/>
      <c r="AB991" s="62"/>
      <c r="AC991" s="62"/>
      <c r="AD991" s="62"/>
      <c r="AE991" s="62"/>
    </row>
    <row r="992" spans="5:31" x14ac:dyDescent="0.25">
      <c r="E992" s="61"/>
      <c r="F992" s="61"/>
      <c r="G992" s="61"/>
      <c r="H992" s="62"/>
      <c r="I992" s="62"/>
      <c r="J992" s="62"/>
      <c r="K992" s="62"/>
      <c r="L992" s="62"/>
      <c r="M992" s="62"/>
      <c r="N992" s="62"/>
      <c r="O992" s="62"/>
      <c r="P992" s="62"/>
      <c r="Q992" s="62"/>
      <c r="R992" s="62"/>
      <c r="S992" s="62"/>
      <c r="T992" s="62"/>
      <c r="U992" s="62"/>
      <c r="V992" s="62"/>
      <c r="W992" s="62"/>
      <c r="X992" s="62"/>
      <c r="Y992" s="62"/>
      <c r="Z992" s="62"/>
      <c r="AA992" s="62"/>
      <c r="AB992" s="62"/>
      <c r="AC992" s="62"/>
      <c r="AD992" s="62"/>
      <c r="AE992" s="62"/>
    </row>
    <row r="993" spans="5:31" x14ac:dyDescent="0.25">
      <c r="E993" s="61"/>
      <c r="F993" s="61"/>
      <c r="G993" s="61"/>
      <c r="H993" s="62"/>
      <c r="I993" s="62"/>
      <c r="J993" s="62"/>
      <c r="K993" s="62"/>
      <c r="L993" s="62"/>
      <c r="M993" s="62"/>
      <c r="N993" s="62"/>
      <c r="O993" s="62"/>
      <c r="P993" s="62"/>
      <c r="Q993" s="62"/>
      <c r="R993" s="62"/>
      <c r="S993" s="62"/>
      <c r="T993" s="62"/>
      <c r="U993" s="62"/>
      <c r="V993" s="62"/>
      <c r="W993" s="62"/>
      <c r="X993" s="62"/>
      <c r="Y993" s="62"/>
      <c r="Z993" s="62"/>
      <c r="AA993" s="62"/>
      <c r="AB993" s="62"/>
      <c r="AC993" s="62"/>
      <c r="AD993" s="62"/>
      <c r="AE993" s="62"/>
    </row>
    <row r="994" spans="5:31" x14ac:dyDescent="0.25">
      <c r="E994" s="61"/>
      <c r="F994" s="61"/>
      <c r="G994" s="61"/>
      <c r="H994" s="62"/>
      <c r="I994" s="62"/>
      <c r="J994" s="62"/>
      <c r="K994" s="62"/>
      <c r="L994" s="62"/>
      <c r="M994" s="62"/>
      <c r="N994" s="62"/>
      <c r="O994" s="62"/>
      <c r="P994" s="62"/>
      <c r="Q994" s="62"/>
      <c r="R994" s="62"/>
      <c r="S994" s="62"/>
      <c r="T994" s="62"/>
      <c r="U994" s="62"/>
      <c r="V994" s="62"/>
      <c r="W994" s="62"/>
      <c r="X994" s="62"/>
      <c r="Y994" s="62"/>
      <c r="Z994" s="62"/>
      <c r="AA994" s="62"/>
      <c r="AB994" s="62"/>
      <c r="AC994" s="62"/>
      <c r="AD994" s="62"/>
      <c r="AE994" s="62"/>
    </row>
    <row r="995" spans="5:31" x14ac:dyDescent="0.25">
      <c r="E995" s="61"/>
      <c r="F995" s="61"/>
      <c r="G995" s="61"/>
      <c r="H995" s="62"/>
      <c r="I995" s="62"/>
      <c r="J995" s="62"/>
      <c r="K995" s="62"/>
      <c r="L995" s="62"/>
      <c r="M995" s="62"/>
      <c r="N995" s="62"/>
      <c r="O995" s="62"/>
      <c r="P995" s="62"/>
      <c r="Q995" s="62"/>
      <c r="R995" s="62"/>
      <c r="S995" s="62"/>
      <c r="T995" s="62"/>
      <c r="U995" s="62"/>
      <c r="V995" s="62"/>
      <c r="W995" s="62"/>
      <c r="X995" s="62"/>
      <c r="Y995" s="62"/>
      <c r="Z995" s="62"/>
      <c r="AA995" s="62"/>
      <c r="AB995" s="62"/>
      <c r="AC995" s="62"/>
      <c r="AD995" s="62"/>
      <c r="AE995" s="62"/>
    </row>
    <row r="996" spans="5:31" x14ac:dyDescent="0.25">
      <c r="E996" s="61"/>
      <c r="F996" s="61"/>
      <c r="G996" s="61"/>
      <c r="H996" s="62"/>
      <c r="I996" s="62"/>
      <c r="J996" s="62"/>
      <c r="K996" s="62"/>
      <c r="L996" s="62"/>
      <c r="M996" s="62"/>
      <c r="N996" s="62"/>
      <c r="O996" s="62"/>
      <c r="P996" s="62"/>
      <c r="Q996" s="62"/>
      <c r="R996" s="62"/>
      <c r="S996" s="62"/>
      <c r="T996" s="62"/>
      <c r="U996" s="62"/>
      <c r="V996" s="62"/>
      <c r="W996" s="62"/>
      <c r="X996" s="62"/>
      <c r="Y996" s="62"/>
      <c r="Z996" s="62"/>
      <c r="AA996" s="62"/>
      <c r="AB996" s="62"/>
      <c r="AC996" s="62"/>
      <c r="AD996" s="62"/>
      <c r="AE996" s="62"/>
    </row>
    <row r="997" spans="5:31" x14ac:dyDescent="0.25">
      <c r="E997" s="61"/>
      <c r="F997" s="61"/>
      <c r="G997" s="61"/>
      <c r="H997" s="62"/>
      <c r="I997" s="62"/>
      <c r="J997" s="62"/>
      <c r="K997" s="62"/>
      <c r="L997" s="62"/>
      <c r="M997" s="62"/>
      <c r="N997" s="62"/>
      <c r="O997" s="62"/>
      <c r="P997" s="62"/>
      <c r="Q997" s="62"/>
      <c r="R997" s="62"/>
      <c r="S997" s="62"/>
      <c r="T997" s="62"/>
      <c r="U997" s="62"/>
      <c r="V997" s="62"/>
      <c r="W997" s="62"/>
      <c r="X997" s="62"/>
      <c r="Y997" s="62"/>
      <c r="Z997" s="62"/>
      <c r="AA997" s="62"/>
      <c r="AB997" s="62"/>
      <c r="AC997" s="62"/>
      <c r="AD997" s="62"/>
      <c r="AE997" s="62"/>
    </row>
    <row r="998" spans="5:31" x14ac:dyDescent="0.25">
      <c r="E998" s="61"/>
      <c r="F998" s="61"/>
      <c r="G998" s="61"/>
      <c r="H998" s="62"/>
      <c r="I998" s="62"/>
      <c r="J998" s="62"/>
      <c r="K998" s="62"/>
      <c r="L998" s="62"/>
      <c r="M998" s="62"/>
      <c r="N998" s="62"/>
      <c r="O998" s="62"/>
      <c r="P998" s="62"/>
      <c r="Q998" s="62"/>
      <c r="R998" s="62"/>
      <c r="S998" s="62"/>
      <c r="T998" s="62"/>
      <c r="U998" s="62"/>
      <c r="V998" s="62"/>
      <c r="W998" s="62"/>
      <c r="X998" s="62"/>
      <c r="Y998" s="62"/>
      <c r="Z998" s="62"/>
      <c r="AA998" s="62"/>
      <c r="AB998" s="62"/>
      <c r="AC998" s="62"/>
      <c r="AD998" s="62"/>
      <c r="AE998" s="62"/>
    </row>
    <row r="999" spans="5:31" x14ac:dyDescent="0.25">
      <c r="E999" s="61"/>
      <c r="F999" s="61"/>
      <c r="G999" s="61"/>
      <c r="H999" s="62"/>
      <c r="I999" s="62"/>
      <c r="J999" s="62"/>
      <c r="K999" s="62"/>
      <c r="L999" s="62"/>
      <c r="M999" s="62"/>
      <c r="N999" s="62"/>
      <c r="O999" s="62"/>
      <c r="P999" s="62"/>
      <c r="Q999" s="62"/>
      <c r="R999" s="62"/>
      <c r="S999" s="62"/>
      <c r="T999" s="62"/>
      <c r="U999" s="62"/>
      <c r="V999" s="62"/>
      <c r="W999" s="62"/>
      <c r="X999" s="62"/>
      <c r="Y999" s="62"/>
      <c r="Z999" s="62"/>
      <c r="AA999" s="62"/>
      <c r="AB999" s="62"/>
      <c r="AC999" s="62"/>
      <c r="AD999" s="62"/>
      <c r="AE999" s="62"/>
    </row>
    <row r="1000" spans="5:31" x14ac:dyDescent="0.25">
      <c r="E1000" s="61"/>
      <c r="F1000" s="61"/>
      <c r="G1000" s="61"/>
      <c r="H1000" s="62"/>
      <c r="I1000" s="62"/>
      <c r="J1000" s="62"/>
      <c r="K1000" s="62"/>
      <c r="L1000" s="62"/>
      <c r="M1000" s="62"/>
      <c r="N1000" s="62"/>
      <c r="O1000" s="62"/>
      <c r="P1000" s="62"/>
      <c r="Q1000" s="62"/>
      <c r="R1000" s="62"/>
      <c r="S1000" s="62"/>
      <c r="T1000" s="62"/>
      <c r="U1000" s="62"/>
      <c r="V1000" s="62"/>
      <c r="W1000" s="62"/>
      <c r="X1000" s="62"/>
      <c r="Y1000" s="62"/>
      <c r="Z1000" s="62"/>
      <c r="AA1000" s="62"/>
      <c r="AB1000" s="62"/>
      <c r="AC1000" s="62"/>
      <c r="AD1000" s="62"/>
      <c r="AE1000" s="62"/>
    </row>
    <row r="1001" spans="5:31" x14ac:dyDescent="0.25">
      <c r="E1001" s="61"/>
      <c r="F1001" s="61"/>
      <c r="G1001" s="61"/>
      <c r="H1001" s="62"/>
      <c r="I1001" s="62"/>
      <c r="J1001" s="62"/>
      <c r="K1001" s="62"/>
      <c r="L1001" s="62"/>
      <c r="M1001" s="62"/>
      <c r="N1001" s="62"/>
      <c r="O1001" s="62"/>
      <c r="P1001" s="62"/>
      <c r="Q1001" s="62"/>
      <c r="R1001" s="62"/>
      <c r="S1001" s="62"/>
      <c r="T1001" s="62"/>
      <c r="U1001" s="62"/>
      <c r="V1001" s="62"/>
      <c r="W1001" s="62"/>
      <c r="X1001" s="62"/>
      <c r="Y1001" s="62"/>
      <c r="Z1001" s="62"/>
      <c r="AA1001" s="62"/>
      <c r="AB1001" s="62"/>
      <c r="AC1001" s="62"/>
      <c r="AD1001" s="62"/>
      <c r="AE1001" s="62"/>
    </row>
    <row r="1002" spans="5:31" x14ac:dyDescent="0.25">
      <c r="E1002" s="61"/>
      <c r="F1002" s="61"/>
      <c r="G1002" s="61"/>
      <c r="H1002" s="62"/>
      <c r="I1002" s="62"/>
      <c r="J1002" s="62"/>
      <c r="K1002" s="62"/>
      <c r="L1002" s="62"/>
      <c r="M1002" s="62"/>
      <c r="N1002" s="62"/>
      <c r="O1002" s="62"/>
      <c r="P1002" s="62"/>
      <c r="Q1002" s="62"/>
      <c r="R1002" s="62"/>
      <c r="S1002" s="62"/>
      <c r="T1002" s="62"/>
      <c r="U1002" s="62"/>
      <c r="V1002" s="62"/>
      <c r="W1002" s="62"/>
      <c r="X1002" s="62"/>
      <c r="Y1002" s="62"/>
      <c r="Z1002" s="62"/>
      <c r="AA1002" s="62"/>
      <c r="AB1002" s="62"/>
      <c r="AC1002" s="62"/>
      <c r="AD1002" s="62"/>
      <c r="AE1002" s="62"/>
    </row>
    <row r="1003" spans="5:31" x14ac:dyDescent="0.25">
      <c r="E1003" s="61"/>
      <c r="F1003" s="61"/>
      <c r="G1003" s="61"/>
      <c r="H1003" s="62"/>
      <c r="I1003" s="62"/>
      <c r="J1003" s="62"/>
      <c r="K1003" s="62"/>
      <c r="L1003" s="62"/>
      <c r="M1003" s="62"/>
      <c r="N1003" s="62"/>
      <c r="O1003" s="62"/>
      <c r="P1003" s="62"/>
      <c r="Q1003" s="62"/>
      <c r="R1003" s="62"/>
      <c r="S1003" s="62"/>
      <c r="T1003" s="62"/>
      <c r="U1003" s="62"/>
      <c r="V1003" s="62"/>
      <c r="W1003" s="62"/>
      <c r="X1003" s="62"/>
      <c r="Y1003" s="62"/>
      <c r="Z1003" s="62"/>
      <c r="AA1003" s="62"/>
      <c r="AB1003" s="62"/>
      <c r="AC1003" s="62"/>
      <c r="AD1003" s="62"/>
      <c r="AE1003" s="62"/>
    </row>
    <row r="1004" spans="5:31" x14ac:dyDescent="0.25">
      <c r="E1004" s="61"/>
      <c r="F1004" s="61"/>
      <c r="G1004" s="61"/>
      <c r="H1004" s="62"/>
      <c r="I1004" s="62"/>
      <c r="J1004" s="62"/>
      <c r="K1004" s="62"/>
      <c r="L1004" s="62"/>
      <c r="M1004" s="62"/>
      <c r="N1004" s="62"/>
      <c r="O1004" s="62"/>
      <c r="P1004" s="62"/>
      <c r="Q1004" s="62"/>
      <c r="R1004" s="62"/>
      <c r="S1004" s="62"/>
      <c r="T1004" s="62"/>
      <c r="U1004" s="62"/>
      <c r="V1004" s="62"/>
      <c r="W1004" s="62"/>
      <c r="X1004" s="62"/>
      <c r="Y1004" s="62"/>
      <c r="Z1004" s="62"/>
      <c r="AA1004" s="62"/>
      <c r="AB1004" s="62"/>
      <c r="AC1004" s="62"/>
      <c r="AD1004" s="62"/>
      <c r="AE1004" s="62"/>
    </row>
    <row r="1005" spans="5:31" x14ac:dyDescent="0.25">
      <c r="E1005" s="61"/>
      <c r="F1005" s="61"/>
      <c r="G1005" s="61"/>
      <c r="H1005" s="62"/>
      <c r="I1005" s="62"/>
      <c r="J1005" s="62"/>
      <c r="K1005" s="62"/>
      <c r="L1005" s="62"/>
      <c r="M1005" s="62"/>
      <c r="N1005" s="62"/>
      <c r="O1005" s="62"/>
      <c r="P1005" s="62"/>
      <c r="Q1005" s="62"/>
      <c r="R1005" s="62"/>
      <c r="S1005" s="62"/>
      <c r="T1005" s="62"/>
      <c r="U1005" s="62"/>
      <c r="V1005" s="62"/>
      <c r="W1005" s="62"/>
      <c r="X1005" s="62"/>
      <c r="Y1005" s="62"/>
      <c r="Z1005" s="62"/>
      <c r="AA1005" s="62"/>
      <c r="AB1005" s="62"/>
      <c r="AC1005" s="62"/>
      <c r="AD1005" s="62"/>
      <c r="AE1005" s="62"/>
    </row>
    <row r="1006" spans="5:31" x14ac:dyDescent="0.25">
      <c r="E1006" s="61"/>
      <c r="F1006" s="61"/>
      <c r="G1006" s="61"/>
      <c r="H1006" s="62"/>
      <c r="I1006" s="62"/>
      <c r="J1006" s="62"/>
      <c r="K1006" s="62"/>
      <c r="L1006" s="62"/>
      <c r="M1006" s="62"/>
      <c r="N1006" s="62"/>
      <c r="O1006" s="62"/>
      <c r="P1006" s="62"/>
      <c r="Q1006" s="62"/>
      <c r="R1006" s="62"/>
      <c r="S1006" s="62"/>
      <c r="T1006" s="62"/>
      <c r="U1006" s="62"/>
      <c r="V1006" s="62"/>
      <c r="W1006" s="62"/>
      <c r="X1006" s="62"/>
      <c r="Y1006" s="62"/>
      <c r="Z1006" s="62"/>
      <c r="AA1006" s="62"/>
      <c r="AB1006" s="62"/>
      <c r="AC1006" s="62"/>
      <c r="AD1006" s="62"/>
      <c r="AE1006" s="62"/>
    </row>
    <row r="1007" spans="5:31" x14ac:dyDescent="0.25">
      <c r="E1007" s="61"/>
      <c r="F1007" s="61"/>
      <c r="G1007" s="61"/>
      <c r="H1007" s="62"/>
      <c r="I1007" s="62"/>
      <c r="J1007" s="62"/>
      <c r="K1007" s="62"/>
      <c r="L1007" s="62"/>
      <c r="M1007" s="62"/>
      <c r="N1007" s="62"/>
      <c r="O1007" s="62"/>
      <c r="P1007" s="62"/>
      <c r="Q1007" s="62"/>
      <c r="R1007" s="62"/>
      <c r="S1007" s="62"/>
      <c r="T1007" s="62"/>
      <c r="U1007" s="62"/>
      <c r="V1007" s="62"/>
      <c r="W1007" s="62"/>
      <c r="X1007" s="62"/>
      <c r="Y1007" s="62"/>
      <c r="Z1007" s="62"/>
      <c r="AA1007" s="62"/>
      <c r="AB1007" s="62"/>
      <c r="AC1007" s="62"/>
      <c r="AD1007" s="62"/>
      <c r="AE1007" s="62"/>
    </row>
    <row r="1008" spans="5:31" x14ac:dyDescent="0.25">
      <c r="E1008" s="61"/>
      <c r="F1008" s="61"/>
      <c r="G1008" s="61"/>
      <c r="H1008" s="62"/>
      <c r="I1008" s="62"/>
      <c r="J1008" s="62"/>
      <c r="K1008" s="62"/>
      <c r="L1008" s="62"/>
      <c r="M1008" s="62"/>
      <c r="N1008" s="62"/>
      <c r="O1008" s="62"/>
      <c r="P1008" s="62"/>
      <c r="Q1008" s="62"/>
      <c r="R1008" s="62"/>
      <c r="S1008" s="62"/>
      <c r="T1008" s="62"/>
      <c r="U1008" s="62"/>
      <c r="V1008" s="62"/>
      <c r="W1008" s="62"/>
      <c r="X1008" s="62"/>
      <c r="Y1008" s="62"/>
      <c r="Z1008" s="62"/>
      <c r="AA1008" s="62"/>
      <c r="AB1008" s="62"/>
      <c r="AC1008" s="62"/>
      <c r="AD1008" s="62"/>
      <c r="AE1008" s="62"/>
    </row>
    <row r="1009" spans="5:31" x14ac:dyDescent="0.25">
      <c r="E1009" s="61"/>
      <c r="F1009" s="61"/>
      <c r="G1009" s="61"/>
      <c r="H1009" s="62"/>
      <c r="I1009" s="62"/>
      <c r="J1009" s="62"/>
      <c r="K1009" s="62"/>
      <c r="L1009" s="62"/>
      <c r="M1009" s="62"/>
      <c r="N1009" s="62"/>
      <c r="O1009" s="62"/>
      <c r="P1009" s="62"/>
      <c r="Q1009" s="62"/>
      <c r="R1009" s="62"/>
      <c r="S1009" s="62"/>
      <c r="T1009" s="62"/>
      <c r="U1009" s="62"/>
      <c r="V1009" s="62"/>
      <c r="W1009" s="62"/>
      <c r="X1009" s="62"/>
      <c r="Y1009" s="62"/>
      <c r="Z1009" s="62"/>
      <c r="AA1009" s="62"/>
      <c r="AB1009" s="62"/>
      <c r="AC1009" s="62"/>
      <c r="AD1009" s="62"/>
      <c r="AE1009" s="62"/>
    </row>
    <row r="1010" spans="5:31" x14ac:dyDescent="0.25">
      <c r="E1010" s="61"/>
      <c r="F1010" s="61"/>
      <c r="G1010" s="61"/>
      <c r="H1010" s="62"/>
      <c r="I1010" s="62"/>
      <c r="J1010" s="62"/>
      <c r="K1010" s="62"/>
      <c r="L1010" s="62"/>
      <c r="M1010" s="62"/>
      <c r="N1010" s="62"/>
      <c r="O1010" s="62"/>
      <c r="P1010" s="62"/>
      <c r="Q1010" s="62"/>
      <c r="R1010" s="62"/>
      <c r="S1010" s="62"/>
      <c r="T1010" s="62"/>
      <c r="U1010" s="62"/>
      <c r="V1010" s="62"/>
      <c r="W1010" s="62"/>
      <c r="X1010" s="62"/>
      <c r="Y1010" s="62"/>
      <c r="Z1010" s="62"/>
      <c r="AA1010" s="62"/>
      <c r="AB1010" s="62"/>
      <c r="AC1010" s="62"/>
      <c r="AD1010" s="62"/>
      <c r="AE1010" s="62"/>
    </row>
    <row r="1011" spans="5:31" x14ac:dyDescent="0.25">
      <c r="E1011" s="61"/>
      <c r="F1011" s="61"/>
      <c r="G1011" s="61"/>
      <c r="H1011" s="62"/>
      <c r="I1011" s="62"/>
      <c r="J1011" s="62"/>
      <c r="K1011" s="62"/>
      <c r="L1011" s="62"/>
      <c r="M1011" s="62"/>
      <c r="N1011" s="62"/>
      <c r="O1011" s="62"/>
      <c r="P1011" s="62"/>
      <c r="Q1011" s="62"/>
      <c r="R1011" s="62"/>
      <c r="S1011" s="62"/>
      <c r="T1011" s="62"/>
      <c r="U1011" s="62"/>
      <c r="V1011" s="62"/>
      <c r="W1011" s="62"/>
      <c r="X1011" s="62"/>
      <c r="Y1011" s="62"/>
      <c r="Z1011" s="62"/>
      <c r="AA1011" s="62"/>
      <c r="AB1011" s="62"/>
      <c r="AC1011" s="62"/>
      <c r="AD1011" s="62"/>
      <c r="AE1011" s="62"/>
    </row>
    <row r="1012" spans="5:31" x14ac:dyDescent="0.25">
      <c r="E1012" s="61"/>
      <c r="F1012" s="61"/>
      <c r="G1012" s="61"/>
      <c r="H1012" s="62"/>
      <c r="I1012" s="62"/>
      <c r="J1012" s="62"/>
      <c r="K1012" s="62"/>
      <c r="L1012" s="62"/>
      <c r="M1012" s="62"/>
      <c r="N1012" s="62"/>
      <c r="O1012" s="62"/>
      <c r="P1012" s="62"/>
      <c r="Q1012" s="62"/>
      <c r="R1012" s="62"/>
      <c r="S1012" s="62"/>
      <c r="T1012" s="62"/>
      <c r="U1012" s="62"/>
      <c r="V1012" s="62"/>
      <c r="W1012" s="62"/>
      <c r="X1012" s="62"/>
      <c r="Y1012" s="62"/>
      <c r="Z1012" s="62"/>
      <c r="AA1012" s="62"/>
      <c r="AB1012" s="62"/>
      <c r="AC1012" s="62"/>
      <c r="AD1012" s="62"/>
      <c r="AE1012" s="62"/>
    </row>
    <row r="1013" spans="5:31" x14ac:dyDescent="0.25">
      <c r="E1013" s="61"/>
      <c r="F1013" s="61"/>
      <c r="G1013" s="61"/>
      <c r="H1013" s="62"/>
      <c r="I1013" s="62"/>
      <c r="J1013" s="62"/>
      <c r="K1013" s="62"/>
      <c r="L1013" s="62"/>
      <c r="M1013" s="62"/>
      <c r="N1013" s="62"/>
      <c r="O1013" s="62"/>
      <c r="P1013" s="62"/>
      <c r="Q1013" s="62"/>
      <c r="R1013" s="62"/>
      <c r="S1013" s="62"/>
      <c r="T1013" s="62"/>
      <c r="U1013" s="62"/>
      <c r="V1013" s="62"/>
      <c r="W1013" s="62"/>
      <c r="X1013" s="62"/>
      <c r="Y1013" s="62"/>
      <c r="Z1013" s="62"/>
      <c r="AA1013" s="62"/>
      <c r="AB1013" s="62"/>
      <c r="AC1013" s="62"/>
      <c r="AD1013" s="62"/>
      <c r="AE1013" s="62"/>
    </row>
    <row r="1014" spans="5:31" x14ac:dyDescent="0.25">
      <c r="E1014" s="61"/>
      <c r="F1014" s="61"/>
      <c r="G1014" s="61"/>
      <c r="H1014" s="62"/>
      <c r="I1014" s="62"/>
      <c r="J1014" s="62"/>
      <c r="K1014" s="62"/>
      <c r="L1014" s="62"/>
      <c r="M1014" s="62"/>
      <c r="N1014" s="62"/>
      <c r="O1014" s="62"/>
      <c r="P1014" s="62"/>
      <c r="Q1014" s="62"/>
      <c r="R1014" s="62"/>
      <c r="S1014" s="62"/>
      <c r="T1014" s="62"/>
      <c r="U1014" s="62"/>
      <c r="V1014" s="62"/>
      <c r="W1014" s="62"/>
      <c r="X1014" s="62"/>
      <c r="Y1014" s="62"/>
      <c r="Z1014" s="62"/>
      <c r="AA1014" s="62"/>
      <c r="AB1014" s="62"/>
      <c r="AC1014" s="62"/>
      <c r="AD1014" s="62"/>
      <c r="AE1014" s="62"/>
    </row>
    <row r="1015" spans="5:31" x14ac:dyDescent="0.25">
      <c r="E1015" s="61"/>
      <c r="F1015" s="61"/>
      <c r="G1015" s="61"/>
      <c r="H1015" s="62"/>
      <c r="I1015" s="62"/>
      <c r="J1015" s="62"/>
      <c r="K1015" s="62"/>
      <c r="L1015" s="62"/>
      <c r="M1015" s="62"/>
      <c r="N1015" s="62"/>
      <c r="O1015" s="62"/>
      <c r="P1015" s="62"/>
      <c r="Q1015" s="62"/>
      <c r="R1015" s="62"/>
      <c r="S1015" s="62"/>
      <c r="T1015" s="62"/>
      <c r="U1015" s="62"/>
      <c r="V1015" s="62"/>
      <c r="W1015" s="62"/>
      <c r="X1015" s="62"/>
      <c r="Y1015" s="62"/>
      <c r="Z1015" s="62"/>
      <c r="AA1015" s="62"/>
      <c r="AB1015" s="62"/>
      <c r="AC1015" s="62"/>
      <c r="AD1015" s="62"/>
      <c r="AE1015" s="62"/>
    </row>
    <row r="1016" spans="5:31" x14ac:dyDescent="0.25">
      <c r="E1016" s="61"/>
      <c r="F1016" s="61"/>
      <c r="G1016" s="61"/>
      <c r="H1016" s="62"/>
      <c r="I1016" s="62"/>
      <c r="J1016" s="62"/>
      <c r="K1016" s="62"/>
      <c r="L1016" s="62"/>
      <c r="M1016" s="62"/>
      <c r="N1016" s="62"/>
      <c r="O1016" s="62"/>
      <c r="P1016" s="62"/>
      <c r="Q1016" s="62"/>
      <c r="R1016" s="62"/>
      <c r="S1016" s="62"/>
      <c r="T1016" s="62"/>
      <c r="U1016" s="62"/>
      <c r="V1016" s="62"/>
      <c r="W1016" s="62"/>
      <c r="X1016" s="62"/>
      <c r="Y1016" s="62"/>
      <c r="Z1016" s="62"/>
      <c r="AA1016" s="62"/>
      <c r="AB1016" s="62"/>
      <c r="AC1016" s="62"/>
      <c r="AD1016" s="62"/>
      <c r="AE1016" s="62"/>
    </row>
    <row r="1017" spans="5:31" x14ac:dyDescent="0.25">
      <c r="E1017" s="61"/>
      <c r="F1017" s="61"/>
      <c r="G1017" s="61"/>
      <c r="H1017" s="62"/>
      <c r="I1017" s="62"/>
      <c r="J1017" s="62"/>
      <c r="K1017" s="62"/>
      <c r="L1017" s="62"/>
      <c r="M1017" s="62"/>
      <c r="N1017" s="62"/>
      <c r="O1017" s="62"/>
      <c r="P1017" s="62"/>
      <c r="Q1017" s="62"/>
      <c r="R1017" s="62"/>
      <c r="S1017" s="62"/>
      <c r="T1017" s="62"/>
      <c r="U1017" s="62"/>
      <c r="V1017" s="62"/>
      <c r="W1017" s="62"/>
      <c r="X1017" s="62"/>
      <c r="Y1017" s="62"/>
      <c r="Z1017" s="62"/>
      <c r="AA1017" s="62"/>
      <c r="AB1017" s="62"/>
      <c r="AC1017" s="62"/>
      <c r="AD1017" s="62"/>
      <c r="AE1017" s="62"/>
    </row>
    <row r="1018" spans="5:31" x14ac:dyDescent="0.25">
      <c r="E1018" s="61"/>
      <c r="F1018" s="61"/>
      <c r="G1018" s="61"/>
      <c r="H1018" s="62"/>
      <c r="I1018" s="62"/>
      <c r="J1018" s="62"/>
      <c r="K1018" s="62"/>
      <c r="L1018" s="62"/>
      <c r="M1018" s="62"/>
      <c r="N1018" s="62"/>
      <c r="O1018" s="62"/>
      <c r="P1018" s="62"/>
      <c r="Q1018" s="62"/>
      <c r="R1018" s="62"/>
      <c r="S1018" s="62"/>
      <c r="T1018" s="62"/>
      <c r="U1018" s="62"/>
      <c r="V1018" s="62"/>
      <c r="W1018" s="62"/>
      <c r="X1018" s="62"/>
      <c r="Y1018" s="62"/>
      <c r="Z1018" s="62"/>
      <c r="AA1018" s="62"/>
      <c r="AB1018" s="62"/>
      <c r="AC1018" s="62"/>
      <c r="AD1018" s="62"/>
      <c r="AE1018" s="62"/>
    </row>
    <row r="1019" spans="5:31" x14ac:dyDescent="0.25">
      <c r="E1019" s="61"/>
      <c r="F1019" s="61"/>
      <c r="G1019" s="61"/>
      <c r="H1019" s="62"/>
      <c r="I1019" s="62"/>
      <c r="J1019" s="62"/>
      <c r="K1019" s="62"/>
      <c r="L1019" s="62"/>
      <c r="M1019" s="62"/>
      <c r="N1019" s="62"/>
      <c r="O1019" s="62"/>
      <c r="P1019" s="62"/>
      <c r="Q1019" s="62"/>
      <c r="R1019" s="62"/>
      <c r="S1019" s="62"/>
      <c r="T1019" s="62"/>
      <c r="U1019" s="62"/>
      <c r="V1019" s="62"/>
      <c r="W1019" s="62"/>
      <c r="X1019" s="62"/>
      <c r="Y1019" s="62"/>
      <c r="Z1019" s="62"/>
      <c r="AA1019" s="62"/>
      <c r="AB1019" s="62"/>
      <c r="AC1019" s="62"/>
      <c r="AD1019" s="62"/>
      <c r="AE1019" s="62"/>
    </row>
    <row r="1020" spans="5:31" x14ac:dyDescent="0.25">
      <c r="E1020" s="61"/>
      <c r="F1020" s="61"/>
      <c r="G1020" s="61"/>
      <c r="H1020" s="62"/>
      <c r="I1020" s="62"/>
      <c r="J1020" s="62"/>
      <c r="K1020" s="62"/>
      <c r="L1020" s="62"/>
      <c r="M1020" s="62"/>
      <c r="N1020" s="62"/>
      <c r="O1020" s="62"/>
      <c r="P1020" s="62"/>
      <c r="Q1020" s="62"/>
      <c r="R1020" s="62"/>
      <c r="S1020" s="62"/>
      <c r="T1020" s="62"/>
      <c r="U1020" s="62"/>
      <c r="V1020" s="62"/>
      <c r="W1020" s="62"/>
      <c r="X1020" s="62"/>
      <c r="Y1020" s="62"/>
      <c r="Z1020" s="62"/>
      <c r="AA1020" s="62"/>
      <c r="AB1020" s="62"/>
      <c r="AC1020" s="62"/>
      <c r="AD1020" s="62"/>
      <c r="AE1020" s="62"/>
    </row>
    <row r="1021" spans="5:31" x14ac:dyDescent="0.25">
      <c r="E1021" s="61"/>
      <c r="F1021" s="61"/>
      <c r="G1021" s="61"/>
      <c r="H1021" s="62"/>
      <c r="I1021" s="62"/>
      <c r="J1021" s="62"/>
      <c r="K1021" s="62"/>
      <c r="L1021" s="62"/>
      <c r="M1021" s="62"/>
      <c r="N1021" s="62"/>
      <c r="O1021" s="62"/>
      <c r="P1021" s="62"/>
      <c r="Q1021" s="62"/>
      <c r="R1021" s="62"/>
      <c r="S1021" s="62"/>
      <c r="T1021" s="62"/>
      <c r="U1021" s="62"/>
      <c r="V1021" s="62"/>
      <c r="W1021" s="62"/>
      <c r="X1021" s="62"/>
      <c r="Y1021" s="62"/>
      <c r="Z1021" s="62"/>
      <c r="AA1021" s="62"/>
      <c r="AB1021" s="62"/>
      <c r="AC1021" s="62"/>
      <c r="AD1021" s="62"/>
      <c r="AE1021" s="62"/>
    </row>
    <row r="1022" spans="5:31" x14ac:dyDescent="0.25">
      <c r="E1022" s="61"/>
      <c r="F1022" s="61"/>
      <c r="G1022" s="61"/>
      <c r="H1022" s="62"/>
      <c r="I1022" s="62"/>
      <c r="J1022" s="62"/>
      <c r="K1022" s="62"/>
      <c r="L1022" s="62"/>
      <c r="M1022" s="62"/>
      <c r="N1022" s="62"/>
      <c r="O1022" s="62"/>
      <c r="P1022" s="62"/>
      <c r="Q1022" s="62"/>
      <c r="R1022" s="62"/>
      <c r="S1022" s="62"/>
      <c r="T1022" s="62"/>
      <c r="U1022" s="62"/>
      <c r="V1022" s="62"/>
      <c r="W1022" s="62"/>
      <c r="X1022" s="62"/>
      <c r="Y1022" s="62"/>
      <c r="Z1022" s="62"/>
      <c r="AA1022" s="62"/>
      <c r="AB1022" s="62"/>
      <c r="AC1022" s="62"/>
      <c r="AD1022" s="62"/>
      <c r="AE1022" s="62"/>
    </row>
    <row r="1023" spans="5:31" x14ac:dyDescent="0.25">
      <c r="E1023" s="61"/>
      <c r="F1023" s="61"/>
      <c r="G1023" s="61"/>
      <c r="H1023" s="62"/>
      <c r="I1023" s="62"/>
      <c r="J1023" s="62"/>
      <c r="K1023" s="62"/>
      <c r="L1023" s="62"/>
      <c r="M1023" s="62"/>
      <c r="N1023" s="62"/>
      <c r="O1023" s="62"/>
      <c r="P1023" s="62"/>
      <c r="Q1023" s="62"/>
      <c r="R1023" s="62"/>
      <c r="S1023" s="62"/>
      <c r="T1023" s="62"/>
      <c r="U1023" s="62"/>
      <c r="V1023" s="62"/>
      <c r="W1023" s="62"/>
      <c r="X1023" s="62"/>
      <c r="Y1023" s="62"/>
      <c r="Z1023" s="62"/>
      <c r="AA1023" s="62"/>
      <c r="AB1023" s="62"/>
      <c r="AC1023" s="62"/>
      <c r="AD1023" s="62"/>
      <c r="AE1023" s="62"/>
    </row>
    <row r="1024" spans="5:31" x14ac:dyDescent="0.25">
      <c r="E1024" s="61"/>
      <c r="F1024" s="61"/>
      <c r="G1024" s="61"/>
      <c r="H1024" s="62"/>
      <c r="I1024" s="62"/>
      <c r="J1024" s="62"/>
      <c r="K1024" s="62"/>
      <c r="L1024" s="62"/>
      <c r="M1024" s="62"/>
      <c r="N1024" s="62"/>
      <c r="O1024" s="62"/>
      <c r="P1024" s="62"/>
      <c r="Q1024" s="62"/>
      <c r="R1024" s="62"/>
      <c r="S1024" s="62"/>
      <c r="T1024" s="62"/>
      <c r="U1024" s="62"/>
      <c r="V1024" s="62"/>
      <c r="W1024" s="62"/>
      <c r="X1024" s="62"/>
      <c r="Y1024" s="62"/>
      <c r="Z1024" s="62"/>
      <c r="AA1024" s="62"/>
      <c r="AB1024" s="62"/>
      <c r="AC1024" s="62"/>
      <c r="AD1024" s="62"/>
      <c r="AE1024" s="62"/>
    </row>
    <row r="1025" spans="5:31" x14ac:dyDescent="0.25">
      <c r="E1025" s="61"/>
      <c r="F1025" s="61"/>
      <c r="G1025" s="61"/>
      <c r="H1025" s="62"/>
      <c r="I1025" s="62"/>
      <c r="J1025" s="62"/>
      <c r="K1025" s="62"/>
      <c r="L1025" s="62"/>
      <c r="M1025" s="62"/>
      <c r="N1025" s="62"/>
      <c r="O1025" s="62"/>
      <c r="P1025" s="62"/>
      <c r="Q1025" s="62"/>
      <c r="R1025" s="62"/>
      <c r="S1025" s="62"/>
      <c r="T1025" s="62"/>
      <c r="U1025" s="62"/>
      <c r="V1025" s="62"/>
      <c r="W1025" s="62"/>
      <c r="X1025" s="62"/>
      <c r="Y1025" s="62"/>
      <c r="Z1025" s="62"/>
      <c r="AA1025" s="62"/>
      <c r="AB1025" s="62"/>
      <c r="AC1025" s="62"/>
      <c r="AD1025" s="62"/>
      <c r="AE1025" s="62"/>
    </row>
    <row r="1026" spans="5:31" x14ac:dyDescent="0.25">
      <c r="E1026" s="61"/>
      <c r="F1026" s="61"/>
      <c r="G1026" s="61"/>
      <c r="H1026" s="62"/>
      <c r="I1026" s="62"/>
      <c r="J1026" s="62"/>
      <c r="K1026" s="62"/>
      <c r="L1026" s="62"/>
      <c r="M1026" s="62"/>
      <c r="N1026" s="62"/>
      <c r="O1026" s="62"/>
      <c r="P1026" s="62"/>
      <c r="Q1026" s="62"/>
      <c r="R1026" s="62"/>
      <c r="S1026" s="62"/>
      <c r="T1026" s="62"/>
      <c r="U1026" s="62"/>
      <c r="V1026" s="62"/>
      <c r="W1026" s="62"/>
      <c r="X1026" s="62"/>
      <c r="Y1026" s="62"/>
      <c r="Z1026" s="62"/>
      <c r="AA1026" s="62"/>
      <c r="AB1026" s="62"/>
      <c r="AC1026" s="62"/>
      <c r="AD1026" s="62"/>
      <c r="AE1026" s="62"/>
    </row>
    <row r="1027" spans="5:31" x14ac:dyDescent="0.25">
      <c r="E1027" s="61"/>
      <c r="F1027" s="61"/>
      <c r="G1027" s="61"/>
      <c r="H1027" s="62"/>
      <c r="I1027" s="62"/>
      <c r="J1027" s="62"/>
      <c r="K1027" s="62"/>
      <c r="L1027" s="62"/>
      <c r="M1027" s="62"/>
      <c r="N1027" s="62"/>
      <c r="O1027" s="62"/>
      <c r="P1027" s="62"/>
      <c r="Q1027" s="62"/>
      <c r="R1027" s="62"/>
      <c r="S1027" s="62"/>
      <c r="T1027" s="62"/>
      <c r="U1027" s="62"/>
      <c r="V1027" s="62"/>
      <c r="W1027" s="62"/>
      <c r="X1027" s="62"/>
      <c r="Y1027" s="62"/>
      <c r="Z1027" s="62"/>
      <c r="AA1027" s="62"/>
      <c r="AB1027" s="62"/>
      <c r="AC1027" s="62"/>
      <c r="AD1027" s="62"/>
      <c r="AE1027" s="62"/>
    </row>
    <row r="1028" spans="5:31" x14ac:dyDescent="0.25">
      <c r="E1028" s="61"/>
      <c r="F1028" s="61"/>
      <c r="G1028" s="61"/>
      <c r="H1028" s="62"/>
      <c r="I1028" s="62"/>
      <c r="J1028" s="62"/>
      <c r="K1028" s="62"/>
      <c r="L1028" s="62"/>
      <c r="M1028" s="62"/>
      <c r="N1028" s="62"/>
      <c r="O1028" s="62"/>
      <c r="P1028" s="62"/>
      <c r="Q1028" s="62"/>
      <c r="R1028" s="62"/>
      <c r="S1028" s="62"/>
      <c r="T1028" s="62"/>
      <c r="U1028" s="62"/>
      <c r="V1028" s="62"/>
      <c r="W1028" s="62"/>
      <c r="X1028" s="62"/>
      <c r="Y1028" s="62"/>
      <c r="Z1028" s="62"/>
      <c r="AA1028" s="62"/>
      <c r="AB1028" s="62"/>
      <c r="AC1028" s="62"/>
      <c r="AD1028" s="62"/>
      <c r="AE1028" s="62"/>
    </row>
    <row r="1029" spans="5:31" x14ac:dyDescent="0.25">
      <c r="E1029" s="61"/>
      <c r="F1029" s="61"/>
      <c r="G1029" s="61"/>
      <c r="H1029" s="62"/>
      <c r="I1029" s="62"/>
      <c r="J1029" s="62"/>
      <c r="K1029" s="62"/>
      <c r="L1029" s="62"/>
      <c r="M1029" s="62"/>
      <c r="N1029" s="62"/>
      <c r="O1029" s="62"/>
      <c r="P1029" s="62"/>
      <c r="Q1029" s="62"/>
      <c r="R1029" s="62"/>
      <c r="S1029" s="62"/>
      <c r="T1029" s="62"/>
      <c r="U1029" s="62"/>
      <c r="V1029" s="62"/>
      <c r="W1029" s="62"/>
      <c r="X1029" s="62"/>
      <c r="Y1029" s="62"/>
      <c r="Z1029" s="62"/>
      <c r="AA1029" s="62"/>
      <c r="AB1029" s="62"/>
      <c r="AC1029" s="62"/>
      <c r="AD1029" s="62"/>
      <c r="AE1029" s="62"/>
    </row>
    <row r="1030" spans="5:31" x14ac:dyDescent="0.25">
      <c r="E1030" s="61"/>
      <c r="F1030" s="61"/>
      <c r="G1030" s="61"/>
      <c r="H1030" s="62"/>
      <c r="I1030" s="62"/>
      <c r="J1030" s="62"/>
      <c r="K1030" s="62"/>
      <c r="L1030" s="62"/>
      <c r="M1030" s="62"/>
      <c r="N1030" s="62"/>
      <c r="O1030" s="62"/>
      <c r="P1030" s="62"/>
      <c r="Q1030" s="62"/>
      <c r="R1030" s="62"/>
      <c r="S1030" s="62"/>
      <c r="T1030" s="62"/>
      <c r="U1030" s="62"/>
      <c r="V1030" s="62"/>
      <c r="W1030" s="62"/>
      <c r="X1030" s="62"/>
      <c r="Y1030" s="62"/>
      <c r="Z1030" s="62"/>
      <c r="AA1030" s="62"/>
      <c r="AB1030" s="62"/>
      <c r="AC1030" s="62"/>
      <c r="AD1030" s="62"/>
      <c r="AE1030" s="62"/>
    </row>
    <row r="1031" spans="5:31" x14ac:dyDescent="0.25">
      <c r="E1031" s="61"/>
      <c r="F1031" s="61"/>
      <c r="G1031" s="61"/>
      <c r="H1031" s="62"/>
      <c r="I1031" s="62"/>
      <c r="J1031" s="62"/>
      <c r="K1031" s="62"/>
      <c r="L1031" s="62"/>
      <c r="M1031" s="62"/>
      <c r="N1031" s="62"/>
      <c r="O1031" s="62"/>
      <c r="P1031" s="62"/>
      <c r="Q1031" s="62"/>
      <c r="R1031" s="62"/>
      <c r="S1031" s="62"/>
      <c r="T1031" s="62"/>
      <c r="U1031" s="62"/>
      <c r="V1031" s="62"/>
      <c r="W1031" s="62"/>
      <c r="X1031" s="62"/>
      <c r="Y1031" s="62"/>
      <c r="Z1031" s="62"/>
      <c r="AA1031" s="62"/>
      <c r="AB1031" s="62"/>
      <c r="AC1031" s="62"/>
      <c r="AD1031" s="62"/>
      <c r="AE1031" s="62"/>
    </row>
    <row r="1032" spans="5:31" x14ac:dyDescent="0.25">
      <c r="E1032" s="61"/>
      <c r="F1032" s="61"/>
      <c r="G1032" s="61"/>
      <c r="H1032" s="62"/>
      <c r="I1032" s="62"/>
      <c r="J1032" s="62"/>
      <c r="K1032" s="62"/>
      <c r="L1032" s="62"/>
      <c r="M1032" s="62"/>
      <c r="N1032" s="62"/>
      <c r="O1032" s="62"/>
      <c r="P1032" s="62"/>
      <c r="Q1032" s="62"/>
      <c r="R1032" s="62"/>
      <c r="S1032" s="62"/>
      <c r="T1032" s="62"/>
      <c r="U1032" s="62"/>
      <c r="V1032" s="62"/>
      <c r="W1032" s="62"/>
      <c r="X1032" s="62"/>
      <c r="Y1032" s="62"/>
      <c r="Z1032" s="62"/>
      <c r="AA1032" s="62"/>
      <c r="AB1032" s="62"/>
      <c r="AC1032" s="62"/>
      <c r="AD1032" s="62"/>
      <c r="AE1032" s="62"/>
    </row>
    <row r="1033" spans="5:31" x14ac:dyDescent="0.25">
      <c r="E1033" s="61"/>
      <c r="F1033" s="61"/>
      <c r="G1033" s="61"/>
      <c r="H1033" s="62"/>
      <c r="I1033" s="62"/>
      <c r="J1033" s="62"/>
      <c r="K1033" s="62"/>
      <c r="L1033" s="62"/>
      <c r="M1033" s="62"/>
      <c r="N1033" s="62"/>
      <c r="O1033" s="62"/>
      <c r="P1033" s="62"/>
      <c r="Q1033" s="62"/>
      <c r="R1033" s="62"/>
      <c r="S1033" s="62"/>
      <c r="T1033" s="62"/>
      <c r="U1033" s="62"/>
      <c r="V1033" s="62"/>
      <c r="W1033" s="62"/>
      <c r="X1033" s="62"/>
      <c r="Y1033" s="62"/>
      <c r="Z1033" s="62"/>
      <c r="AA1033" s="62"/>
      <c r="AB1033" s="62"/>
      <c r="AC1033" s="62"/>
      <c r="AD1033" s="62"/>
      <c r="AE1033" s="62"/>
    </row>
    <row r="1034" spans="5:31" x14ac:dyDescent="0.25">
      <c r="E1034" s="61"/>
      <c r="F1034" s="61"/>
      <c r="G1034" s="61"/>
      <c r="H1034" s="62"/>
      <c r="I1034" s="62"/>
      <c r="J1034" s="62"/>
      <c r="K1034" s="62"/>
      <c r="L1034" s="62"/>
      <c r="M1034" s="62"/>
      <c r="N1034" s="62"/>
      <c r="O1034" s="62"/>
      <c r="P1034" s="62"/>
      <c r="Q1034" s="62"/>
      <c r="R1034" s="62"/>
      <c r="S1034" s="62"/>
      <c r="T1034" s="62"/>
      <c r="U1034" s="62"/>
      <c r="V1034" s="62"/>
      <c r="W1034" s="62"/>
      <c r="X1034" s="62"/>
      <c r="Y1034" s="62"/>
      <c r="Z1034" s="62"/>
      <c r="AA1034" s="62"/>
      <c r="AB1034" s="62"/>
      <c r="AC1034" s="62"/>
      <c r="AD1034" s="62"/>
      <c r="AE1034" s="62"/>
    </row>
    <row r="1035" spans="5:31" x14ac:dyDescent="0.25">
      <c r="E1035" s="61"/>
      <c r="F1035" s="61"/>
      <c r="G1035" s="61"/>
      <c r="H1035" s="62"/>
      <c r="I1035" s="62"/>
      <c r="J1035" s="62"/>
      <c r="K1035" s="62"/>
      <c r="L1035" s="62"/>
      <c r="M1035" s="62"/>
      <c r="N1035" s="62"/>
      <c r="O1035" s="62"/>
      <c r="P1035" s="62"/>
      <c r="Q1035" s="62"/>
      <c r="R1035" s="62"/>
      <c r="S1035" s="62"/>
      <c r="T1035" s="62"/>
      <c r="U1035" s="62"/>
      <c r="V1035" s="62"/>
      <c r="W1035" s="62"/>
      <c r="X1035" s="62"/>
      <c r="Y1035" s="62"/>
      <c r="Z1035" s="62"/>
      <c r="AA1035" s="62"/>
      <c r="AB1035" s="62"/>
      <c r="AC1035" s="62"/>
      <c r="AD1035" s="62"/>
      <c r="AE1035" s="62"/>
    </row>
    <row r="1036" spans="5:31" x14ac:dyDescent="0.25">
      <c r="E1036" s="61"/>
      <c r="F1036" s="61"/>
      <c r="G1036" s="61"/>
      <c r="H1036" s="62"/>
      <c r="I1036" s="62"/>
      <c r="J1036" s="62"/>
      <c r="K1036" s="62"/>
      <c r="L1036" s="62"/>
      <c r="M1036" s="62"/>
      <c r="N1036" s="62"/>
      <c r="O1036" s="62"/>
      <c r="P1036" s="62"/>
      <c r="Q1036" s="62"/>
      <c r="R1036" s="62"/>
      <c r="S1036" s="62"/>
      <c r="T1036" s="62"/>
      <c r="U1036" s="62"/>
      <c r="V1036" s="62"/>
      <c r="W1036" s="62"/>
      <c r="X1036" s="62"/>
      <c r="Y1036" s="62"/>
      <c r="Z1036" s="62"/>
      <c r="AA1036" s="62"/>
      <c r="AB1036" s="62"/>
      <c r="AC1036" s="62"/>
      <c r="AD1036" s="62"/>
      <c r="AE1036" s="62"/>
    </row>
    <row r="1037" spans="5:31" x14ac:dyDescent="0.25">
      <c r="E1037" s="61"/>
      <c r="F1037" s="61"/>
      <c r="G1037" s="61"/>
      <c r="H1037" s="62"/>
      <c r="I1037" s="62"/>
      <c r="J1037" s="62"/>
      <c r="K1037" s="62"/>
      <c r="L1037" s="62"/>
      <c r="M1037" s="62"/>
      <c r="N1037" s="62"/>
      <c r="O1037" s="62"/>
      <c r="P1037" s="62"/>
      <c r="Q1037" s="62"/>
      <c r="R1037" s="62"/>
      <c r="S1037" s="62"/>
      <c r="T1037" s="62"/>
      <c r="U1037" s="62"/>
      <c r="V1037" s="62"/>
      <c r="W1037" s="62"/>
      <c r="X1037" s="62"/>
      <c r="Y1037" s="62"/>
      <c r="Z1037" s="62"/>
      <c r="AA1037" s="62"/>
      <c r="AB1037" s="62"/>
      <c r="AC1037" s="62"/>
      <c r="AD1037" s="62"/>
      <c r="AE1037" s="62"/>
    </row>
    <row r="1038" spans="5:31" x14ac:dyDescent="0.25">
      <c r="E1038" s="61"/>
      <c r="F1038" s="61"/>
      <c r="G1038" s="61"/>
      <c r="H1038" s="62"/>
      <c r="I1038" s="62"/>
      <c r="J1038" s="62"/>
      <c r="K1038" s="62"/>
      <c r="L1038" s="62"/>
      <c r="M1038" s="62"/>
      <c r="N1038" s="62"/>
      <c r="O1038" s="62"/>
      <c r="P1038" s="62"/>
      <c r="Q1038" s="62"/>
      <c r="R1038" s="62"/>
      <c r="S1038" s="62"/>
      <c r="T1038" s="62"/>
      <c r="U1038" s="62"/>
      <c r="V1038" s="62"/>
      <c r="W1038" s="62"/>
      <c r="X1038" s="62"/>
      <c r="Y1038" s="62"/>
      <c r="Z1038" s="62"/>
      <c r="AA1038" s="62"/>
      <c r="AB1038" s="62"/>
      <c r="AC1038" s="62"/>
      <c r="AD1038" s="62"/>
      <c r="AE1038" s="62"/>
    </row>
    <row r="1039" spans="5:31" x14ac:dyDescent="0.25">
      <c r="E1039" s="61"/>
      <c r="F1039" s="61"/>
      <c r="G1039" s="61"/>
      <c r="H1039" s="62"/>
      <c r="I1039" s="62"/>
      <c r="J1039" s="62"/>
      <c r="K1039" s="62"/>
      <c r="L1039" s="62"/>
      <c r="M1039" s="62"/>
      <c r="N1039" s="62"/>
      <c r="O1039" s="62"/>
      <c r="P1039" s="62"/>
      <c r="Q1039" s="62"/>
      <c r="R1039" s="62"/>
      <c r="S1039" s="62"/>
      <c r="T1039" s="62"/>
      <c r="U1039" s="62"/>
      <c r="V1039" s="62"/>
      <c r="W1039" s="62"/>
      <c r="X1039" s="62"/>
      <c r="Y1039" s="62"/>
      <c r="Z1039" s="62"/>
      <c r="AA1039" s="62"/>
      <c r="AB1039" s="62"/>
      <c r="AC1039" s="62"/>
      <c r="AD1039" s="62"/>
      <c r="AE1039" s="62"/>
    </row>
    <row r="1040" spans="5:31" x14ac:dyDescent="0.25">
      <c r="E1040" s="61"/>
      <c r="F1040" s="61"/>
      <c r="G1040" s="61"/>
      <c r="H1040" s="62"/>
      <c r="I1040" s="62"/>
      <c r="J1040" s="62"/>
      <c r="K1040" s="62"/>
      <c r="L1040" s="62"/>
      <c r="M1040" s="62"/>
      <c r="N1040" s="62"/>
      <c r="O1040" s="62"/>
      <c r="P1040" s="62"/>
      <c r="Q1040" s="62"/>
      <c r="R1040" s="62"/>
      <c r="S1040" s="62"/>
      <c r="T1040" s="62"/>
      <c r="U1040" s="62"/>
      <c r="V1040" s="62"/>
      <c r="W1040" s="62"/>
      <c r="X1040" s="62"/>
      <c r="Y1040" s="62"/>
      <c r="Z1040" s="62"/>
      <c r="AA1040" s="62"/>
      <c r="AB1040" s="62"/>
      <c r="AC1040" s="62"/>
      <c r="AD1040" s="62"/>
      <c r="AE1040" s="62"/>
    </row>
    <row r="1041" spans="5:31" x14ac:dyDescent="0.25">
      <c r="E1041" s="61"/>
      <c r="F1041" s="61"/>
      <c r="G1041" s="61"/>
      <c r="H1041" s="62"/>
      <c r="I1041" s="62"/>
      <c r="J1041" s="62"/>
      <c r="K1041" s="62"/>
      <c r="L1041" s="62"/>
      <c r="M1041" s="62"/>
      <c r="N1041" s="62"/>
      <c r="O1041" s="62"/>
      <c r="P1041" s="62"/>
      <c r="Q1041" s="62"/>
      <c r="R1041" s="62"/>
      <c r="S1041" s="62"/>
      <c r="T1041" s="62"/>
      <c r="U1041" s="62"/>
      <c r="V1041" s="62"/>
      <c r="W1041" s="62"/>
      <c r="X1041" s="62"/>
      <c r="Y1041" s="62"/>
      <c r="Z1041" s="62"/>
      <c r="AA1041" s="62"/>
      <c r="AB1041" s="62"/>
      <c r="AC1041" s="62"/>
      <c r="AD1041" s="62"/>
      <c r="AE1041" s="62"/>
    </row>
    <row r="1042" spans="5:31" x14ac:dyDescent="0.25">
      <c r="E1042" s="61"/>
      <c r="F1042" s="61"/>
      <c r="G1042" s="61"/>
      <c r="H1042" s="62"/>
      <c r="I1042" s="62"/>
      <c r="J1042" s="62"/>
      <c r="K1042" s="62"/>
      <c r="L1042" s="62"/>
      <c r="M1042" s="62"/>
      <c r="N1042" s="62"/>
      <c r="O1042" s="62"/>
      <c r="P1042" s="62"/>
      <c r="Q1042" s="62"/>
      <c r="R1042" s="62"/>
      <c r="S1042" s="62"/>
      <c r="T1042" s="62"/>
      <c r="U1042" s="62"/>
      <c r="V1042" s="62"/>
      <c r="W1042" s="62"/>
      <c r="X1042" s="62"/>
      <c r="Y1042" s="62"/>
      <c r="Z1042" s="62"/>
      <c r="AA1042" s="62"/>
      <c r="AB1042" s="62"/>
      <c r="AC1042" s="62"/>
      <c r="AD1042" s="62"/>
      <c r="AE1042" s="62"/>
    </row>
    <row r="1043" spans="5:31" x14ac:dyDescent="0.25">
      <c r="E1043" s="61"/>
      <c r="F1043" s="61"/>
      <c r="G1043" s="61"/>
      <c r="H1043" s="62"/>
      <c r="I1043" s="62"/>
      <c r="J1043" s="62"/>
      <c r="K1043" s="62"/>
      <c r="L1043" s="62"/>
      <c r="M1043" s="62"/>
      <c r="N1043" s="62"/>
      <c r="O1043" s="62"/>
      <c r="P1043" s="62"/>
      <c r="Q1043" s="62"/>
      <c r="R1043" s="62"/>
      <c r="S1043" s="62"/>
      <c r="T1043" s="62"/>
      <c r="U1043" s="62"/>
      <c r="V1043" s="62"/>
      <c r="W1043" s="62"/>
      <c r="X1043" s="62"/>
      <c r="Y1043" s="62"/>
      <c r="Z1043" s="62"/>
      <c r="AA1043" s="62"/>
      <c r="AB1043" s="62"/>
      <c r="AC1043" s="62"/>
      <c r="AD1043" s="62"/>
      <c r="AE1043" s="62"/>
    </row>
    <row r="1044" spans="5:31" x14ac:dyDescent="0.25">
      <c r="E1044" s="61"/>
      <c r="F1044" s="61"/>
      <c r="G1044" s="61"/>
      <c r="H1044" s="62"/>
      <c r="I1044" s="62"/>
      <c r="J1044" s="62"/>
      <c r="K1044" s="62"/>
      <c r="L1044" s="62"/>
      <c r="M1044" s="62"/>
      <c r="N1044" s="62"/>
      <c r="O1044" s="62"/>
      <c r="P1044" s="62"/>
      <c r="Q1044" s="62"/>
      <c r="R1044" s="62"/>
      <c r="S1044" s="62"/>
      <c r="T1044" s="62"/>
      <c r="U1044" s="62"/>
      <c r="V1044" s="62"/>
      <c r="W1044" s="62"/>
      <c r="X1044" s="62"/>
      <c r="Y1044" s="62"/>
      <c r="Z1044" s="62"/>
      <c r="AA1044" s="62"/>
      <c r="AB1044" s="62"/>
      <c r="AC1044" s="62"/>
      <c r="AD1044" s="62"/>
      <c r="AE1044" s="62"/>
    </row>
    <row r="1045" spans="5:31" x14ac:dyDescent="0.25">
      <c r="E1045" s="61"/>
      <c r="F1045" s="61"/>
      <c r="G1045" s="61"/>
      <c r="H1045" s="62"/>
      <c r="I1045" s="62"/>
      <c r="J1045" s="62"/>
      <c r="K1045" s="62"/>
      <c r="L1045" s="62"/>
      <c r="M1045" s="62"/>
      <c r="N1045" s="62"/>
      <c r="O1045" s="62"/>
      <c r="P1045" s="62"/>
      <c r="Q1045" s="62"/>
      <c r="R1045" s="62"/>
      <c r="S1045" s="62"/>
      <c r="T1045" s="62"/>
      <c r="U1045" s="62"/>
      <c r="V1045" s="62"/>
      <c r="W1045" s="62"/>
      <c r="X1045" s="62"/>
      <c r="Y1045" s="62"/>
      <c r="Z1045" s="62"/>
      <c r="AA1045" s="62"/>
      <c r="AB1045" s="62"/>
      <c r="AC1045" s="62"/>
      <c r="AD1045" s="62"/>
      <c r="AE1045" s="62"/>
    </row>
    <row r="1046" spans="5:31" x14ac:dyDescent="0.25">
      <c r="E1046" s="61"/>
      <c r="F1046" s="61"/>
      <c r="G1046" s="61"/>
      <c r="H1046" s="62"/>
      <c r="I1046" s="62"/>
      <c r="J1046" s="62"/>
      <c r="K1046" s="62"/>
      <c r="L1046" s="62"/>
      <c r="M1046" s="62"/>
      <c r="N1046" s="62"/>
      <c r="O1046" s="62"/>
      <c r="P1046" s="62"/>
      <c r="Q1046" s="62"/>
      <c r="R1046" s="62"/>
      <c r="S1046" s="62"/>
      <c r="T1046" s="62"/>
      <c r="U1046" s="62"/>
      <c r="V1046" s="62"/>
      <c r="W1046" s="62"/>
      <c r="X1046" s="62"/>
      <c r="Y1046" s="62"/>
      <c r="Z1046" s="62"/>
      <c r="AA1046" s="62"/>
      <c r="AB1046" s="62"/>
      <c r="AC1046" s="62"/>
      <c r="AD1046" s="62"/>
      <c r="AE1046" s="62"/>
    </row>
    <row r="1047" spans="5:31" x14ac:dyDescent="0.25">
      <c r="E1047" s="61"/>
      <c r="F1047" s="61"/>
      <c r="G1047" s="61"/>
      <c r="H1047" s="62"/>
      <c r="I1047" s="62"/>
      <c r="J1047" s="62"/>
      <c r="K1047" s="62"/>
      <c r="L1047" s="62"/>
      <c r="M1047" s="62"/>
      <c r="N1047" s="62"/>
      <c r="O1047" s="62"/>
      <c r="P1047" s="62"/>
      <c r="Q1047" s="62"/>
      <c r="R1047" s="62"/>
      <c r="S1047" s="62"/>
      <c r="T1047" s="62"/>
      <c r="U1047" s="62"/>
      <c r="V1047" s="62"/>
      <c r="W1047" s="62"/>
      <c r="X1047" s="62"/>
      <c r="Y1047" s="62"/>
      <c r="Z1047" s="62"/>
      <c r="AA1047" s="62"/>
      <c r="AB1047" s="62"/>
      <c r="AC1047" s="62"/>
      <c r="AD1047" s="62"/>
      <c r="AE1047" s="62"/>
    </row>
    <row r="1048" spans="5:31" x14ac:dyDescent="0.25">
      <c r="E1048" s="61"/>
      <c r="F1048" s="61"/>
      <c r="G1048" s="61"/>
      <c r="H1048" s="62"/>
      <c r="I1048" s="62"/>
      <c r="J1048" s="62"/>
      <c r="K1048" s="62"/>
      <c r="L1048" s="62"/>
      <c r="M1048" s="62"/>
      <c r="N1048" s="62"/>
      <c r="O1048" s="62"/>
      <c r="P1048" s="62"/>
      <c r="Q1048" s="62"/>
      <c r="R1048" s="62"/>
      <c r="S1048" s="62"/>
      <c r="T1048" s="62"/>
      <c r="U1048" s="62"/>
      <c r="V1048" s="62"/>
      <c r="W1048" s="62"/>
      <c r="X1048" s="62"/>
      <c r="Y1048" s="62"/>
      <c r="Z1048" s="62"/>
      <c r="AA1048" s="62"/>
      <c r="AB1048" s="62"/>
      <c r="AC1048" s="62"/>
      <c r="AD1048" s="62"/>
      <c r="AE1048" s="62"/>
    </row>
    <row r="1049" spans="5:31" x14ac:dyDescent="0.25">
      <c r="E1049" s="61"/>
      <c r="F1049" s="61"/>
      <c r="G1049" s="61"/>
      <c r="H1049" s="62"/>
      <c r="I1049" s="62"/>
      <c r="J1049" s="62"/>
      <c r="K1049" s="62"/>
      <c r="L1049" s="62"/>
      <c r="M1049" s="62"/>
      <c r="N1049" s="62"/>
      <c r="O1049" s="62"/>
      <c r="P1049" s="62"/>
      <c r="Q1049" s="62"/>
      <c r="R1049" s="62"/>
      <c r="S1049" s="62"/>
      <c r="T1049" s="62"/>
      <c r="U1049" s="62"/>
      <c r="V1049" s="62"/>
      <c r="W1049" s="62"/>
      <c r="X1049" s="62"/>
      <c r="Y1049" s="62"/>
      <c r="Z1049" s="62"/>
      <c r="AA1049" s="62"/>
      <c r="AB1049" s="62"/>
      <c r="AC1049" s="62"/>
      <c r="AD1049" s="62"/>
      <c r="AE1049" s="62"/>
    </row>
    <row r="1050" spans="5:31" x14ac:dyDescent="0.25">
      <c r="E1050" s="61"/>
      <c r="F1050" s="61"/>
      <c r="G1050" s="61"/>
      <c r="H1050" s="62"/>
      <c r="I1050" s="62"/>
      <c r="J1050" s="62"/>
      <c r="K1050" s="62"/>
      <c r="L1050" s="62"/>
      <c r="M1050" s="62"/>
      <c r="N1050" s="62"/>
      <c r="O1050" s="62"/>
      <c r="P1050" s="62"/>
      <c r="Q1050" s="62"/>
      <c r="R1050" s="62"/>
      <c r="S1050" s="62"/>
      <c r="T1050" s="62"/>
      <c r="U1050" s="62"/>
      <c r="V1050" s="62"/>
      <c r="W1050" s="62"/>
      <c r="X1050" s="62"/>
      <c r="Y1050" s="62"/>
      <c r="Z1050" s="62"/>
      <c r="AA1050" s="62"/>
      <c r="AB1050" s="62"/>
      <c r="AC1050" s="62"/>
      <c r="AD1050" s="62"/>
      <c r="AE1050" s="62"/>
    </row>
    <row r="1051" spans="5:31" x14ac:dyDescent="0.25">
      <c r="E1051" s="61"/>
      <c r="F1051" s="61"/>
      <c r="G1051" s="61"/>
      <c r="H1051" s="62"/>
      <c r="I1051" s="62"/>
      <c r="J1051" s="62"/>
      <c r="K1051" s="62"/>
      <c r="L1051" s="62"/>
      <c r="M1051" s="62"/>
      <c r="N1051" s="62"/>
      <c r="O1051" s="62"/>
      <c r="P1051" s="62"/>
      <c r="Q1051" s="62"/>
      <c r="R1051" s="62"/>
      <c r="S1051" s="62"/>
      <c r="T1051" s="62"/>
      <c r="U1051" s="62"/>
      <c r="V1051" s="62"/>
      <c r="W1051" s="62"/>
      <c r="X1051" s="62"/>
      <c r="Y1051" s="62"/>
      <c r="Z1051" s="62"/>
      <c r="AA1051" s="62"/>
      <c r="AB1051" s="62"/>
      <c r="AC1051" s="62"/>
      <c r="AD1051" s="62"/>
      <c r="AE1051" s="62"/>
    </row>
    <row r="1052" spans="5:31" x14ac:dyDescent="0.25">
      <c r="E1052" s="61"/>
      <c r="F1052" s="61"/>
      <c r="G1052" s="61"/>
      <c r="H1052" s="62"/>
      <c r="I1052" s="62"/>
      <c r="J1052" s="62"/>
      <c r="K1052" s="62"/>
      <c r="L1052" s="62"/>
      <c r="M1052" s="62"/>
      <c r="N1052" s="62"/>
      <c r="O1052" s="62"/>
      <c r="P1052" s="62"/>
      <c r="Q1052" s="62"/>
      <c r="R1052" s="62"/>
      <c r="S1052" s="62"/>
      <c r="T1052" s="62"/>
      <c r="U1052" s="62"/>
      <c r="V1052" s="62"/>
      <c r="W1052" s="62"/>
      <c r="X1052" s="62"/>
      <c r="Y1052" s="62"/>
      <c r="Z1052" s="62"/>
      <c r="AA1052" s="62"/>
      <c r="AB1052" s="62"/>
      <c r="AC1052" s="62"/>
      <c r="AD1052" s="62"/>
      <c r="AE1052" s="62"/>
    </row>
    <row r="1053" spans="5:31" x14ac:dyDescent="0.25">
      <c r="E1053" s="61"/>
      <c r="F1053" s="61"/>
      <c r="G1053" s="61"/>
      <c r="H1053" s="62"/>
      <c r="I1053" s="62"/>
      <c r="J1053" s="62"/>
      <c r="K1053" s="62"/>
      <c r="L1053" s="62"/>
      <c r="M1053" s="62"/>
      <c r="N1053" s="62"/>
      <c r="O1053" s="62"/>
      <c r="P1053" s="62"/>
      <c r="Q1053" s="62"/>
      <c r="R1053" s="62"/>
      <c r="S1053" s="62"/>
      <c r="T1053" s="62"/>
      <c r="U1053" s="62"/>
      <c r="V1053" s="62"/>
      <c r="W1053" s="62"/>
      <c r="X1053" s="62"/>
      <c r="Y1053" s="62"/>
      <c r="Z1053" s="62"/>
      <c r="AA1053" s="62"/>
      <c r="AB1053" s="62"/>
      <c r="AC1053" s="62"/>
      <c r="AD1053" s="62"/>
      <c r="AE1053" s="62"/>
    </row>
    <row r="1054" spans="5:31" x14ac:dyDescent="0.25">
      <c r="E1054" s="61"/>
      <c r="F1054" s="61"/>
      <c r="G1054" s="61"/>
      <c r="H1054" s="62"/>
      <c r="I1054" s="62"/>
      <c r="J1054" s="62"/>
      <c r="K1054" s="62"/>
      <c r="L1054" s="62"/>
      <c r="M1054" s="62"/>
      <c r="N1054" s="62"/>
      <c r="O1054" s="62"/>
      <c r="P1054" s="62"/>
      <c r="Q1054" s="62"/>
      <c r="R1054" s="62"/>
      <c r="S1054" s="62"/>
      <c r="T1054" s="62"/>
      <c r="U1054" s="62"/>
      <c r="V1054" s="62"/>
      <c r="W1054" s="62"/>
      <c r="X1054" s="62"/>
      <c r="Y1054" s="62"/>
      <c r="Z1054" s="62"/>
      <c r="AA1054" s="62"/>
      <c r="AB1054" s="62"/>
      <c r="AC1054" s="62"/>
      <c r="AD1054" s="62"/>
      <c r="AE1054" s="62"/>
    </row>
    <row r="1055" spans="5:31" x14ac:dyDescent="0.25">
      <c r="E1055" s="61"/>
      <c r="F1055" s="61"/>
      <c r="G1055" s="61"/>
      <c r="H1055" s="62"/>
      <c r="I1055" s="62"/>
      <c r="J1055" s="62"/>
      <c r="K1055" s="62"/>
      <c r="L1055" s="62"/>
      <c r="M1055" s="62"/>
      <c r="N1055" s="62"/>
      <c r="O1055" s="62"/>
      <c r="P1055" s="62"/>
      <c r="Q1055" s="62"/>
      <c r="R1055" s="62"/>
      <c r="S1055" s="62"/>
      <c r="T1055" s="62"/>
      <c r="U1055" s="62"/>
      <c r="V1055" s="62"/>
      <c r="W1055" s="62"/>
      <c r="X1055" s="62"/>
      <c r="Y1055" s="62"/>
      <c r="Z1055" s="62"/>
      <c r="AA1055" s="62"/>
      <c r="AB1055" s="62"/>
      <c r="AC1055" s="62"/>
      <c r="AD1055" s="62"/>
      <c r="AE1055" s="62"/>
    </row>
    <row r="1056" spans="5:31" x14ac:dyDescent="0.25">
      <c r="E1056" s="61"/>
      <c r="F1056" s="61"/>
      <c r="G1056" s="61"/>
      <c r="H1056" s="62"/>
      <c r="I1056" s="62"/>
      <c r="J1056" s="62"/>
      <c r="K1056" s="62"/>
      <c r="L1056" s="62"/>
      <c r="M1056" s="62"/>
      <c r="N1056" s="62"/>
      <c r="O1056" s="62"/>
      <c r="P1056" s="62"/>
      <c r="Q1056" s="62"/>
      <c r="R1056" s="62"/>
      <c r="S1056" s="62"/>
      <c r="T1056" s="62"/>
      <c r="U1056" s="62"/>
      <c r="V1056" s="62"/>
      <c r="W1056" s="62"/>
      <c r="X1056" s="62"/>
      <c r="Y1056" s="62"/>
      <c r="Z1056" s="62"/>
      <c r="AA1056" s="62"/>
      <c r="AB1056" s="62"/>
      <c r="AC1056" s="62"/>
      <c r="AD1056" s="62"/>
      <c r="AE1056" s="62"/>
    </row>
    <row r="1057" spans="5:31" x14ac:dyDescent="0.25">
      <c r="E1057" s="61"/>
      <c r="F1057" s="61"/>
      <c r="G1057" s="61"/>
      <c r="H1057" s="62"/>
      <c r="I1057" s="62"/>
      <c r="J1057" s="62"/>
      <c r="K1057" s="62"/>
      <c r="L1057" s="62"/>
      <c r="M1057" s="62"/>
      <c r="N1057" s="62"/>
      <c r="O1057" s="62"/>
      <c r="P1057" s="62"/>
      <c r="Q1057" s="62"/>
      <c r="R1057" s="62"/>
      <c r="S1057" s="62"/>
      <c r="T1057" s="62"/>
      <c r="U1057" s="62"/>
      <c r="V1057" s="62"/>
      <c r="W1057" s="62"/>
      <c r="X1057" s="62"/>
      <c r="Y1057" s="62"/>
      <c r="Z1057" s="62"/>
      <c r="AA1057" s="62"/>
      <c r="AB1057" s="62"/>
      <c r="AC1057" s="62"/>
      <c r="AD1057" s="62"/>
      <c r="AE1057" s="62"/>
    </row>
    <row r="1058" spans="5:31" x14ac:dyDescent="0.25">
      <c r="E1058" s="61"/>
      <c r="F1058" s="61"/>
      <c r="G1058" s="61"/>
      <c r="H1058" s="62"/>
      <c r="I1058" s="62"/>
      <c r="J1058" s="62"/>
      <c r="K1058" s="62"/>
      <c r="L1058" s="62"/>
      <c r="M1058" s="62"/>
      <c r="N1058" s="62"/>
      <c r="O1058" s="62"/>
      <c r="P1058" s="62"/>
      <c r="Q1058" s="62"/>
      <c r="R1058" s="62"/>
      <c r="S1058" s="62"/>
      <c r="T1058" s="62"/>
      <c r="U1058" s="62"/>
      <c r="V1058" s="62"/>
      <c r="W1058" s="62"/>
      <c r="X1058" s="62"/>
      <c r="Y1058" s="62"/>
      <c r="Z1058" s="62"/>
      <c r="AA1058" s="62"/>
      <c r="AB1058" s="62"/>
      <c r="AC1058" s="62"/>
      <c r="AD1058" s="62"/>
      <c r="AE1058" s="62"/>
    </row>
    <row r="1059" spans="5:31" x14ac:dyDescent="0.25">
      <c r="E1059" s="61"/>
      <c r="F1059" s="61"/>
      <c r="G1059" s="61"/>
      <c r="H1059" s="62"/>
      <c r="I1059" s="62"/>
      <c r="J1059" s="62"/>
      <c r="K1059" s="62"/>
      <c r="L1059" s="62"/>
      <c r="M1059" s="62"/>
      <c r="N1059" s="62"/>
      <c r="O1059" s="62"/>
      <c r="P1059" s="62"/>
      <c r="Q1059" s="62"/>
      <c r="R1059" s="62"/>
      <c r="S1059" s="62"/>
      <c r="T1059" s="62"/>
      <c r="U1059" s="62"/>
      <c r="V1059" s="62"/>
      <c r="W1059" s="62"/>
      <c r="X1059" s="62"/>
      <c r="Y1059" s="62"/>
      <c r="Z1059" s="62"/>
      <c r="AA1059" s="62"/>
      <c r="AB1059" s="62"/>
      <c r="AC1059" s="62"/>
      <c r="AD1059" s="62"/>
      <c r="AE1059" s="62"/>
    </row>
    <row r="1060" spans="5:31" x14ac:dyDescent="0.25">
      <c r="E1060" s="61"/>
      <c r="F1060" s="61"/>
      <c r="G1060" s="61"/>
      <c r="H1060" s="62"/>
      <c r="I1060" s="62"/>
      <c r="J1060" s="62"/>
      <c r="K1060" s="62"/>
      <c r="L1060" s="62"/>
      <c r="M1060" s="62"/>
      <c r="N1060" s="62"/>
      <c r="O1060" s="62"/>
      <c r="P1060" s="62"/>
      <c r="Q1060" s="62"/>
      <c r="R1060" s="62"/>
      <c r="S1060" s="62"/>
      <c r="T1060" s="62"/>
      <c r="U1060" s="62"/>
      <c r="V1060" s="62"/>
      <c r="W1060" s="62"/>
      <c r="X1060" s="62"/>
      <c r="Y1060" s="62"/>
      <c r="Z1060" s="62"/>
      <c r="AA1060" s="62"/>
      <c r="AB1060" s="62"/>
      <c r="AC1060" s="62"/>
      <c r="AD1060" s="62"/>
      <c r="AE1060" s="62"/>
    </row>
    <row r="1061" spans="5:31" x14ac:dyDescent="0.25">
      <c r="E1061" s="61"/>
      <c r="F1061" s="61"/>
      <c r="G1061" s="61"/>
      <c r="H1061" s="62"/>
      <c r="I1061" s="62"/>
      <c r="J1061" s="62"/>
      <c r="K1061" s="62"/>
      <c r="L1061" s="62"/>
      <c r="M1061" s="62"/>
      <c r="N1061" s="62"/>
      <c r="O1061" s="62"/>
      <c r="P1061" s="62"/>
      <c r="Q1061" s="62"/>
      <c r="R1061" s="62"/>
      <c r="S1061" s="62"/>
      <c r="T1061" s="62"/>
      <c r="U1061" s="62"/>
      <c r="V1061" s="62"/>
      <c r="W1061" s="62"/>
      <c r="X1061" s="62"/>
      <c r="Y1061" s="62"/>
      <c r="Z1061" s="62"/>
      <c r="AA1061" s="62"/>
      <c r="AB1061" s="62"/>
      <c r="AC1061" s="62"/>
      <c r="AD1061" s="62"/>
      <c r="AE1061" s="62"/>
    </row>
    <row r="1062" spans="5:31" x14ac:dyDescent="0.25">
      <c r="E1062" s="61"/>
      <c r="F1062" s="61"/>
      <c r="G1062" s="61"/>
      <c r="H1062" s="62"/>
      <c r="I1062" s="62"/>
      <c r="J1062" s="62"/>
      <c r="K1062" s="62"/>
      <c r="L1062" s="62"/>
      <c r="M1062" s="62"/>
      <c r="N1062" s="62"/>
      <c r="O1062" s="62"/>
      <c r="P1062" s="62"/>
      <c r="Q1062" s="62"/>
      <c r="R1062" s="62"/>
      <c r="S1062" s="62"/>
      <c r="T1062" s="62"/>
      <c r="U1062" s="62"/>
      <c r="V1062" s="62"/>
      <c r="W1062" s="62"/>
      <c r="X1062" s="62"/>
      <c r="Y1062" s="62"/>
      <c r="Z1062" s="62"/>
      <c r="AA1062" s="62"/>
      <c r="AB1062" s="62"/>
      <c r="AC1062" s="62"/>
      <c r="AD1062" s="62"/>
      <c r="AE1062" s="62"/>
    </row>
    <row r="1063" spans="5:31" x14ac:dyDescent="0.25">
      <c r="E1063" s="61"/>
      <c r="F1063" s="61"/>
      <c r="G1063" s="61"/>
      <c r="H1063" s="62"/>
      <c r="I1063" s="62"/>
      <c r="J1063" s="62"/>
      <c r="K1063" s="62"/>
      <c r="L1063" s="62"/>
      <c r="M1063" s="62"/>
      <c r="N1063" s="62"/>
      <c r="O1063" s="62"/>
      <c r="P1063" s="62"/>
      <c r="Q1063" s="62"/>
      <c r="R1063" s="62"/>
      <c r="S1063" s="62"/>
      <c r="T1063" s="62"/>
      <c r="U1063" s="62"/>
      <c r="V1063" s="62"/>
      <c r="W1063" s="62"/>
      <c r="X1063" s="62"/>
      <c r="Y1063" s="62"/>
      <c r="Z1063" s="62"/>
      <c r="AA1063" s="62"/>
      <c r="AB1063" s="62"/>
      <c r="AC1063" s="62"/>
      <c r="AD1063" s="62"/>
      <c r="AE1063" s="62"/>
    </row>
    <row r="1064" spans="5:31" x14ac:dyDescent="0.25">
      <c r="E1064" s="61"/>
      <c r="F1064" s="61"/>
      <c r="G1064" s="61"/>
      <c r="H1064" s="62"/>
      <c r="I1064" s="62"/>
      <c r="J1064" s="62"/>
      <c r="K1064" s="62"/>
      <c r="L1064" s="62"/>
      <c r="M1064" s="62"/>
      <c r="N1064" s="62"/>
      <c r="O1064" s="62"/>
      <c r="P1064" s="62"/>
      <c r="Q1064" s="62"/>
      <c r="R1064" s="62"/>
      <c r="S1064" s="62"/>
      <c r="T1064" s="62"/>
      <c r="U1064" s="62"/>
      <c r="V1064" s="62"/>
      <c r="W1064" s="62"/>
      <c r="X1064" s="62"/>
      <c r="Y1064" s="62"/>
      <c r="Z1064" s="62"/>
      <c r="AA1064" s="62"/>
      <c r="AB1064" s="62"/>
      <c r="AC1064" s="62"/>
      <c r="AD1064" s="62"/>
      <c r="AE1064" s="62"/>
    </row>
    <row r="1065" spans="5:31" x14ac:dyDescent="0.25">
      <c r="E1065" s="61"/>
      <c r="F1065" s="61"/>
      <c r="G1065" s="61"/>
      <c r="H1065" s="62"/>
      <c r="I1065" s="62"/>
      <c r="J1065" s="62"/>
      <c r="K1065" s="62"/>
      <c r="L1065" s="62"/>
      <c r="M1065" s="62"/>
      <c r="N1065" s="62"/>
      <c r="O1065" s="62"/>
      <c r="P1065" s="62"/>
      <c r="Q1065" s="62"/>
      <c r="R1065" s="62"/>
      <c r="S1065" s="62"/>
      <c r="T1065" s="62"/>
      <c r="U1065" s="62"/>
      <c r="V1065" s="62"/>
      <c r="W1065" s="62"/>
      <c r="X1065" s="62"/>
      <c r="Y1065" s="62"/>
      <c r="Z1065" s="62"/>
      <c r="AA1065" s="62"/>
      <c r="AB1065" s="62"/>
      <c r="AC1065" s="62"/>
      <c r="AD1065" s="62"/>
      <c r="AE1065" s="62"/>
    </row>
    <row r="1066" spans="5:31" x14ac:dyDescent="0.25">
      <c r="E1066" s="61"/>
      <c r="F1066" s="61"/>
      <c r="G1066" s="61"/>
      <c r="H1066" s="62"/>
      <c r="I1066" s="62"/>
      <c r="J1066" s="62"/>
      <c r="K1066" s="62"/>
      <c r="L1066" s="62"/>
      <c r="M1066" s="62"/>
      <c r="N1066" s="62"/>
      <c r="O1066" s="62"/>
      <c r="P1066" s="62"/>
      <c r="Q1066" s="62"/>
      <c r="R1066" s="62"/>
      <c r="S1066" s="62"/>
      <c r="T1066" s="62"/>
      <c r="U1066" s="62"/>
      <c r="V1066" s="62"/>
      <c r="W1066" s="62"/>
      <c r="X1066" s="62"/>
      <c r="Y1066" s="62"/>
      <c r="Z1066" s="62"/>
      <c r="AA1066" s="62"/>
      <c r="AB1066" s="62"/>
      <c r="AC1066" s="62"/>
      <c r="AD1066" s="62"/>
      <c r="AE1066" s="62"/>
    </row>
    <row r="1067" spans="5:31" x14ac:dyDescent="0.25">
      <c r="E1067" s="61"/>
      <c r="F1067" s="61"/>
      <c r="G1067" s="61"/>
      <c r="H1067" s="62"/>
      <c r="I1067" s="62"/>
      <c r="J1067" s="62"/>
      <c r="K1067" s="62"/>
      <c r="L1067" s="62"/>
      <c r="M1067" s="62"/>
      <c r="N1067" s="62"/>
      <c r="O1067" s="62"/>
      <c r="P1067" s="62"/>
      <c r="Q1067" s="62"/>
      <c r="R1067" s="62"/>
      <c r="S1067" s="62"/>
      <c r="T1067" s="62"/>
      <c r="U1067" s="62"/>
      <c r="V1067" s="62"/>
      <c r="W1067" s="62"/>
      <c r="X1067" s="62"/>
      <c r="Y1067" s="62"/>
      <c r="Z1067" s="62"/>
      <c r="AA1067" s="62"/>
      <c r="AB1067" s="62"/>
      <c r="AC1067" s="62"/>
      <c r="AD1067" s="62"/>
      <c r="AE1067" s="62"/>
    </row>
    <row r="1068" spans="5:31" x14ac:dyDescent="0.25">
      <c r="E1068" s="61"/>
      <c r="F1068" s="61"/>
      <c r="G1068" s="61"/>
      <c r="H1068" s="62"/>
      <c r="I1068" s="62"/>
      <c r="J1068" s="62"/>
      <c r="K1068" s="62"/>
      <c r="L1068" s="62"/>
      <c r="M1068" s="62"/>
      <c r="N1068" s="62"/>
      <c r="O1068" s="62"/>
      <c r="P1068" s="62"/>
      <c r="Q1068" s="62"/>
      <c r="R1068" s="62"/>
      <c r="S1068" s="62"/>
      <c r="T1068" s="62"/>
      <c r="U1068" s="62"/>
      <c r="V1068" s="62"/>
      <c r="W1068" s="62"/>
      <c r="X1068" s="62"/>
      <c r="Y1068" s="62"/>
      <c r="Z1068" s="62"/>
      <c r="AA1068" s="62"/>
      <c r="AB1068" s="62"/>
      <c r="AC1068" s="62"/>
      <c r="AD1068" s="62"/>
      <c r="AE1068" s="62"/>
    </row>
    <row r="1069" spans="5:31" x14ac:dyDescent="0.25">
      <c r="E1069" s="61"/>
      <c r="F1069" s="61"/>
      <c r="G1069" s="61"/>
      <c r="H1069" s="62"/>
      <c r="I1069" s="62"/>
      <c r="J1069" s="62"/>
      <c r="K1069" s="62"/>
      <c r="L1069" s="62"/>
      <c r="M1069" s="62"/>
      <c r="N1069" s="62"/>
      <c r="O1069" s="62"/>
      <c r="P1069" s="62"/>
      <c r="Q1069" s="62"/>
      <c r="R1069" s="62"/>
      <c r="S1069" s="62"/>
      <c r="T1069" s="62"/>
      <c r="U1069" s="62"/>
      <c r="V1069" s="62"/>
      <c r="W1069" s="62"/>
      <c r="X1069" s="62"/>
      <c r="Y1069" s="62"/>
      <c r="Z1069" s="62"/>
      <c r="AA1069" s="62"/>
      <c r="AB1069" s="62"/>
      <c r="AC1069" s="62"/>
      <c r="AD1069" s="62"/>
      <c r="AE1069" s="62"/>
    </row>
    <row r="1070" spans="5:31" x14ac:dyDescent="0.25">
      <c r="E1070" s="61"/>
      <c r="F1070" s="61"/>
      <c r="G1070" s="61"/>
      <c r="H1070" s="62"/>
      <c r="I1070" s="62"/>
      <c r="J1070" s="62"/>
      <c r="K1070" s="62"/>
      <c r="L1070" s="62"/>
      <c r="M1070" s="62"/>
      <c r="N1070" s="62"/>
      <c r="O1070" s="62"/>
      <c r="P1070" s="62"/>
      <c r="Q1070" s="62"/>
      <c r="R1070" s="62"/>
      <c r="S1070" s="62"/>
      <c r="T1070" s="62"/>
      <c r="U1070" s="62"/>
      <c r="V1070" s="62"/>
      <c r="W1070" s="62"/>
      <c r="X1070" s="62"/>
      <c r="Y1070" s="62"/>
      <c r="Z1070" s="62"/>
      <c r="AA1070" s="62"/>
      <c r="AB1070" s="62"/>
      <c r="AC1070" s="62"/>
      <c r="AD1070" s="62"/>
      <c r="AE1070" s="62"/>
    </row>
    <row r="1071" spans="5:31" x14ac:dyDescent="0.25">
      <c r="E1071" s="61"/>
      <c r="F1071" s="61"/>
      <c r="G1071" s="61"/>
      <c r="H1071" s="62"/>
      <c r="I1071" s="62"/>
      <c r="J1071" s="62"/>
      <c r="K1071" s="62"/>
      <c r="L1071" s="62"/>
      <c r="M1071" s="62"/>
      <c r="N1071" s="62"/>
      <c r="O1071" s="62"/>
      <c r="P1071" s="62"/>
      <c r="Q1071" s="62"/>
      <c r="R1071" s="62"/>
      <c r="S1071" s="62"/>
      <c r="T1071" s="62"/>
      <c r="U1071" s="62"/>
      <c r="V1071" s="62"/>
      <c r="W1071" s="62"/>
      <c r="X1071" s="62"/>
      <c r="Y1071" s="62"/>
      <c r="Z1071" s="62"/>
      <c r="AA1071" s="62"/>
      <c r="AB1071" s="62"/>
      <c r="AC1071" s="62"/>
      <c r="AD1071" s="62"/>
      <c r="AE1071" s="62"/>
    </row>
    <row r="1072" spans="5:31" x14ac:dyDescent="0.25">
      <c r="E1072" s="61"/>
      <c r="F1072" s="61"/>
      <c r="G1072" s="61"/>
      <c r="H1072" s="62"/>
      <c r="I1072" s="62"/>
      <c r="J1072" s="62"/>
      <c r="K1072" s="62"/>
      <c r="L1072" s="62"/>
      <c r="M1072" s="62"/>
      <c r="N1072" s="62"/>
      <c r="O1072" s="62"/>
      <c r="P1072" s="62"/>
      <c r="Q1072" s="62"/>
      <c r="R1072" s="62"/>
      <c r="S1072" s="62"/>
      <c r="T1072" s="62"/>
      <c r="U1072" s="62"/>
      <c r="V1072" s="62"/>
      <c r="W1072" s="62"/>
      <c r="X1072" s="62"/>
      <c r="Y1072" s="62"/>
      <c r="Z1072" s="62"/>
      <c r="AA1072" s="62"/>
      <c r="AB1072" s="62"/>
      <c r="AC1072" s="62"/>
      <c r="AD1072" s="62"/>
      <c r="AE1072" s="62"/>
    </row>
    <row r="1073" spans="5:31" x14ac:dyDescent="0.25">
      <c r="E1073" s="61"/>
      <c r="F1073" s="61"/>
      <c r="G1073" s="61"/>
      <c r="H1073" s="62"/>
      <c r="I1073" s="62"/>
      <c r="J1073" s="62"/>
      <c r="K1073" s="62"/>
      <c r="L1073" s="62"/>
      <c r="M1073" s="62"/>
      <c r="N1073" s="62"/>
      <c r="O1073" s="62"/>
      <c r="P1073" s="62"/>
      <c r="Q1073" s="62"/>
      <c r="R1073" s="62"/>
      <c r="S1073" s="62"/>
      <c r="T1073" s="62"/>
      <c r="U1073" s="62"/>
      <c r="V1073" s="62"/>
      <c r="W1073" s="62"/>
      <c r="X1073" s="62"/>
      <c r="Y1073" s="62"/>
      <c r="Z1073" s="62"/>
      <c r="AA1073" s="62"/>
      <c r="AB1073" s="62"/>
      <c r="AC1073" s="62"/>
      <c r="AD1073" s="62"/>
      <c r="AE1073" s="62"/>
    </row>
    <row r="1074" spans="5:31" x14ac:dyDescent="0.25">
      <c r="E1074" s="61"/>
      <c r="F1074" s="61"/>
      <c r="G1074" s="61"/>
      <c r="H1074" s="62"/>
      <c r="I1074" s="62"/>
      <c r="J1074" s="62"/>
      <c r="K1074" s="62"/>
      <c r="L1074" s="62"/>
      <c r="M1074" s="62"/>
      <c r="N1074" s="62"/>
      <c r="O1074" s="62"/>
      <c r="P1074" s="62"/>
      <c r="Q1074" s="62"/>
      <c r="R1074" s="62"/>
      <c r="S1074" s="62"/>
      <c r="T1074" s="62"/>
      <c r="U1074" s="62"/>
      <c r="V1074" s="62"/>
      <c r="W1074" s="62"/>
      <c r="X1074" s="62"/>
      <c r="Y1074" s="62"/>
      <c r="Z1074" s="62"/>
      <c r="AA1074" s="62"/>
      <c r="AB1074" s="62"/>
      <c r="AC1074" s="62"/>
      <c r="AD1074" s="62"/>
      <c r="AE1074" s="62"/>
    </row>
    <row r="1075" spans="5:31" x14ac:dyDescent="0.25">
      <c r="E1075" s="61"/>
      <c r="F1075" s="61"/>
      <c r="G1075" s="61"/>
      <c r="H1075" s="62"/>
      <c r="I1075" s="62"/>
      <c r="J1075" s="62"/>
      <c r="K1075" s="62"/>
      <c r="L1075" s="62"/>
      <c r="M1075" s="62"/>
      <c r="N1075" s="62"/>
      <c r="O1075" s="62"/>
      <c r="P1075" s="62"/>
      <c r="Q1075" s="62"/>
      <c r="R1075" s="62"/>
      <c r="S1075" s="62"/>
      <c r="T1075" s="62"/>
      <c r="U1075" s="62"/>
      <c r="V1075" s="62"/>
      <c r="W1075" s="62"/>
      <c r="X1075" s="62"/>
      <c r="Y1075" s="62"/>
      <c r="Z1075" s="62"/>
      <c r="AA1075" s="62"/>
      <c r="AB1075" s="62"/>
      <c r="AC1075" s="62"/>
      <c r="AD1075" s="62"/>
      <c r="AE1075" s="62"/>
    </row>
    <row r="1076" spans="5:31" x14ac:dyDescent="0.25">
      <c r="E1076" s="61"/>
      <c r="F1076" s="61"/>
      <c r="G1076" s="61"/>
      <c r="H1076" s="62"/>
      <c r="I1076" s="62"/>
      <c r="J1076" s="62"/>
      <c r="K1076" s="62"/>
      <c r="L1076" s="62"/>
      <c r="M1076" s="62"/>
      <c r="N1076" s="62"/>
      <c r="O1076" s="62"/>
      <c r="P1076" s="62"/>
      <c r="Q1076" s="62"/>
      <c r="R1076" s="62"/>
      <c r="S1076" s="62"/>
      <c r="T1076" s="62"/>
      <c r="U1076" s="62"/>
      <c r="V1076" s="62"/>
      <c r="W1076" s="62"/>
      <c r="X1076" s="62"/>
      <c r="Y1076" s="62"/>
      <c r="Z1076" s="62"/>
      <c r="AA1076" s="62"/>
      <c r="AB1076" s="62"/>
      <c r="AC1076" s="62"/>
      <c r="AD1076" s="62"/>
      <c r="AE1076" s="62"/>
    </row>
    <row r="1077" spans="5:31" x14ac:dyDescent="0.25">
      <c r="E1077" s="61"/>
      <c r="F1077" s="61"/>
      <c r="G1077" s="61"/>
      <c r="H1077" s="62"/>
      <c r="I1077" s="62"/>
      <c r="J1077" s="62"/>
      <c r="K1077" s="62"/>
      <c r="L1077" s="62"/>
      <c r="M1077" s="62"/>
      <c r="N1077" s="62"/>
      <c r="O1077" s="62"/>
      <c r="P1077" s="62"/>
      <c r="Q1077" s="62"/>
      <c r="R1077" s="62"/>
      <c r="S1077" s="62"/>
      <c r="T1077" s="62"/>
      <c r="U1077" s="62"/>
      <c r="V1077" s="62"/>
      <c r="W1077" s="62"/>
      <c r="X1077" s="62"/>
      <c r="Y1077" s="62"/>
      <c r="Z1077" s="62"/>
      <c r="AA1077" s="62"/>
      <c r="AB1077" s="62"/>
      <c r="AC1077" s="62"/>
      <c r="AD1077" s="62"/>
      <c r="AE1077" s="62"/>
    </row>
    <row r="1078" spans="5:31" x14ac:dyDescent="0.25">
      <c r="E1078" s="61"/>
      <c r="F1078" s="61"/>
      <c r="G1078" s="61"/>
      <c r="H1078" s="62"/>
      <c r="I1078" s="62"/>
      <c r="J1078" s="62"/>
      <c r="K1078" s="62"/>
      <c r="L1078" s="62"/>
      <c r="M1078" s="62"/>
      <c r="N1078" s="62"/>
      <c r="O1078" s="62"/>
      <c r="P1078" s="62"/>
      <c r="Q1078" s="62"/>
      <c r="R1078" s="62"/>
      <c r="S1078" s="62"/>
      <c r="T1078" s="62"/>
      <c r="U1078" s="62"/>
      <c r="V1078" s="62"/>
      <c r="W1078" s="62"/>
      <c r="X1078" s="62"/>
      <c r="Y1078" s="62"/>
      <c r="Z1078" s="62"/>
      <c r="AA1078" s="62"/>
      <c r="AB1078" s="62"/>
      <c r="AC1078" s="62"/>
      <c r="AD1078" s="62"/>
      <c r="AE1078" s="62"/>
    </row>
    <row r="1079" spans="5:31" x14ac:dyDescent="0.25">
      <c r="E1079" s="61"/>
      <c r="F1079" s="61"/>
      <c r="G1079" s="61"/>
      <c r="H1079" s="62"/>
      <c r="I1079" s="62"/>
      <c r="J1079" s="62"/>
      <c r="K1079" s="62"/>
      <c r="L1079" s="62"/>
      <c r="M1079" s="62"/>
      <c r="N1079" s="62"/>
      <c r="O1079" s="62"/>
      <c r="P1079" s="62"/>
      <c r="Q1079" s="62"/>
      <c r="R1079" s="62"/>
      <c r="S1079" s="62"/>
      <c r="T1079" s="62"/>
      <c r="U1079" s="62"/>
      <c r="V1079" s="62"/>
      <c r="W1079" s="62"/>
      <c r="X1079" s="62"/>
      <c r="Y1079" s="62"/>
      <c r="Z1079" s="62"/>
      <c r="AA1079" s="62"/>
      <c r="AB1079" s="62"/>
      <c r="AC1079" s="62"/>
      <c r="AD1079" s="62"/>
      <c r="AE1079" s="62"/>
    </row>
    <row r="1080" spans="5:31" x14ac:dyDescent="0.25">
      <c r="E1080" s="61"/>
      <c r="F1080" s="61"/>
      <c r="G1080" s="61"/>
      <c r="H1080" s="62"/>
      <c r="I1080" s="62"/>
      <c r="J1080" s="62"/>
      <c r="K1080" s="62"/>
      <c r="L1080" s="62"/>
      <c r="M1080" s="62"/>
      <c r="N1080" s="62"/>
      <c r="O1080" s="62"/>
      <c r="P1080" s="62"/>
      <c r="Q1080" s="62"/>
      <c r="R1080" s="62"/>
      <c r="S1080" s="62"/>
      <c r="T1080" s="62"/>
      <c r="U1080" s="62"/>
      <c r="V1080" s="62"/>
      <c r="W1080" s="62"/>
      <c r="X1080" s="62"/>
      <c r="Y1080" s="62"/>
      <c r="Z1080" s="62"/>
      <c r="AA1080" s="62"/>
      <c r="AB1080" s="62"/>
      <c r="AC1080" s="62"/>
      <c r="AD1080" s="62"/>
      <c r="AE1080" s="62"/>
    </row>
    <row r="1081" spans="5:31" x14ac:dyDescent="0.25">
      <c r="E1081" s="61"/>
      <c r="F1081" s="61"/>
      <c r="G1081" s="61"/>
      <c r="H1081" s="62"/>
      <c r="I1081" s="62"/>
      <c r="J1081" s="62"/>
      <c r="K1081" s="62"/>
      <c r="L1081" s="62"/>
      <c r="M1081" s="62"/>
      <c r="N1081" s="62"/>
      <c r="O1081" s="62"/>
      <c r="P1081" s="62"/>
      <c r="Q1081" s="62"/>
      <c r="R1081" s="62"/>
      <c r="S1081" s="62"/>
      <c r="T1081" s="62"/>
      <c r="U1081" s="62"/>
      <c r="V1081" s="62"/>
      <c r="W1081" s="62"/>
      <c r="X1081" s="62"/>
      <c r="Y1081" s="62"/>
      <c r="Z1081" s="62"/>
      <c r="AA1081" s="62"/>
      <c r="AB1081" s="62"/>
      <c r="AC1081" s="62"/>
      <c r="AD1081" s="62"/>
      <c r="AE1081" s="62"/>
    </row>
    <row r="1082" spans="5:31" x14ac:dyDescent="0.25">
      <c r="E1082" s="61"/>
      <c r="F1082" s="61"/>
      <c r="G1082" s="61"/>
      <c r="H1082" s="62"/>
      <c r="I1082" s="62"/>
      <c r="J1082" s="62"/>
      <c r="K1082" s="62"/>
      <c r="L1082" s="62"/>
      <c r="M1082" s="62"/>
      <c r="N1082" s="62"/>
      <c r="O1082" s="62"/>
      <c r="P1082" s="62"/>
      <c r="Q1082" s="62"/>
      <c r="R1082" s="62"/>
      <c r="S1082" s="62"/>
      <c r="T1082" s="62"/>
      <c r="U1082" s="62"/>
      <c r="V1082" s="62"/>
      <c r="W1082" s="62"/>
      <c r="X1082" s="62"/>
      <c r="Y1082" s="62"/>
      <c r="Z1082" s="62"/>
      <c r="AA1082" s="62"/>
      <c r="AB1082" s="62"/>
      <c r="AC1082" s="62"/>
      <c r="AD1082" s="62"/>
      <c r="AE1082" s="62"/>
    </row>
    <row r="1083" spans="5:31" x14ac:dyDescent="0.25">
      <c r="E1083" s="61"/>
      <c r="F1083" s="61"/>
      <c r="G1083" s="61"/>
      <c r="H1083" s="62"/>
      <c r="I1083" s="62"/>
      <c r="J1083" s="62"/>
      <c r="K1083" s="62"/>
      <c r="L1083" s="62"/>
      <c r="M1083" s="62"/>
      <c r="N1083" s="62"/>
      <c r="O1083" s="62"/>
      <c r="P1083" s="62"/>
      <c r="Q1083" s="62"/>
      <c r="R1083" s="62"/>
      <c r="S1083" s="62"/>
      <c r="T1083" s="62"/>
      <c r="U1083" s="62"/>
      <c r="V1083" s="62"/>
      <c r="W1083" s="62"/>
      <c r="X1083" s="62"/>
      <c r="Y1083" s="62"/>
      <c r="Z1083" s="62"/>
      <c r="AA1083" s="62"/>
      <c r="AB1083" s="62"/>
      <c r="AC1083" s="62"/>
      <c r="AD1083" s="62"/>
      <c r="AE1083" s="62"/>
    </row>
    <row r="1084" spans="5:31" x14ac:dyDescent="0.25">
      <c r="E1084" s="61"/>
      <c r="F1084" s="61"/>
      <c r="G1084" s="61"/>
      <c r="H1084" s="62"/>
      <c r="I1084" s="62"/>
      <c r="J1084" s="62"/>
      <c r="K1084" s="62"/>
      <c r="L1084" s="62"/>
      <c r="M1084" s="62"/>
      <c r="N1084" s="62"/>
      <c r="O1084" s="62"/>
      <c r="P1084" s="62"/>
      <c r="Q1084" s="62"/>
      <c r="R1084" s="62"/>
      <c r="S1084" s="62"/>
      <c r="T1084" s="62"/>
      <c r="U1084" s="62"/>
      <c r="V1084" s="62"/>
      <c r="W1084" s="62"/>
      <c r="X1084" s="62"/>
      <c r="Y1084" s="62"/>
      <c r="Z1084" s="62"/>
      <c r="AA1084" s="62"/>
      <c r="AB1084" s="62"/>
      <c r="AC1084" s="62"/>
      <c r="AD1084" s="62"/>
      <c r="AE1084" s="62"/>
    </row>
    <row r="1085" spans="5:31" x14ac:dyDescent="0.25">
      <c r="E1085" s="61"/>
      <c r="F1085" s="61"/>
      <c r="G1085" s="61"/>
      <c r="H1085" s="62"/>
      <c r="I1085" s="62"/>
      <c r="J1085" s="62"/>
      <c r="K1085" s="62"/>
      <c r="L1085" s="62"/>
      <c r="M1085" s="62"/>
      <c r="N1085" s="62"/>
      <c r="O1085" s="62"/>
      <c r="P1085" s="62"/>
      <c r="Q1085" s="62"/>
      <c r="R1085" s="62"/>
      <c r="S1085" s="62"/>
      <c r="T1085" s="62"/>
      <c r="U1085" s="62"/>
      <c r="V1085" s="62"/>
      <c r="W1085" s="62"/>
      <c r="X1085" s="62"/>
      <c r="Y1085" s="62"/>
      <c r="Z1085" s="62"/>
      <c r="AA1085" s="62"/>
      <c r="AB1085" s="62"/>
      <c r="AC1085" s="62"/>
      <c r="AD1085" s="62"/>
      <c r="AE1085" s="62"/>
    </row>
    <row r="1086" spans="5:31" x14ac:dyDescent="0.25">
      <c r="E1086" s="61"/>
      <c r="F1086" s="61"/>
      <c r="G1086" s="61"/>
      <c r="H1086" s="62"/>
      <c r="I1086" s="62"/>
      <c r="J1086" s="62"/>
      <c r="K1086" s="62"/>
      <c r="L1086" s="62"/>
      <c r="M1086" s="62"/>
      <c r="N1086" s="62"/>
      <c r="O1086" s="62"/>
      <c r="P1086" s="62"/>
      <c r="Q1086" s="62"/>
      <c r="R1086" s="62"/>
      <c r="S1086" s="62"/>
      <c r="T1086" s="62"/>
      <c r="U1086" s="62"/>
      <c r="V1086" s="62"/>
      <c r="W1086" s="62"/>
      <c r="X1086" s="62"/>
      <c r="Y1086" s="62"/>
      <c r="Z1086" s="62"/>
      <c r="AA1086" s="62"/>
      <c r="AB1086" s="62"/>
      <c r="AC1086" s="62"/>
      <c r="AD1086" s="62"/>
      <c r="AE1086" s="62"/>
    </row>
    <row r="1087" spans="5:31" x14ac:dyDescent="0.25">
      <c r="E1087" s="61"/>
      <c r="F1087" s="61"/>
      <c r="G1087" s="61"/>
      <c r="H1087" s="62"/>
      <c r="I1087" s="62"/>
      <c r="J1087" s="62"/>
      <c r="K1087" s="62"/>
      <c r="L1087" s="62"/>
      <c r="M1087" s="62"/>
      <c r="N1087" s="62"/>
      <c r="O1087" s="62"/>
      <c r="P1087" s="62"/>
      <c r="Q1087" s="62"/>
      <c r="R1087" s="62"/>
      <c r="S1087" s="62"/>
      <c r="T1087" s="62"/>
      <c r="U1087" s="62"/>
      <c r="V1087" s="62"/>
      <c r="W1087" s="62"/>
      <c r="X1087" s="62"/>
      <c r="Y1087" s="62"/>
      <c r="Z1087" s="62"/>
      <c r="AA1087" s="62"/>
      <c r="AB1087" s="62"/>
      <c r="AC1087" s="62"/>
      <c r="AD1087" s="62"/>
      <c r="AE1087" s="62"/>
    </row>
    <row r="1088" spans="5:31" x14ac:dyDescent="0.25">
      <c r="E1088" s="61"/>
      <c r="F1088" s="61"/>
      <c r="G1088" s="61"/>
      <c r="H1088" s="62"/>
      <c r="I1088" s="62"/>
      <c r="J1088" s="62"/>
      <c r="K1088" s="62"/>
      <c r="L1088" s="62"/>
      <c r="M1088" s="62"/>
      <c r="N1088" s="62"/>
      <c r="O1088" s="62"/>
      <c r="P1088" s="62"/>
      <c r="Q1088" s="62"/>
      <c r="R1088" s="62"/>
      <c r="S1088" s="62"/>
      <c r="T1088" s="62"/>
      <c r="U1088" s="62"/>
      <c r="V1088" s="62"/>
      <c r="W1088" s="62"/>
      <c r="X1088" s="62"/>
      <c r="Y1088" s="62"/>
      <c r="Z1088" s="62"/>
      <c r="AA1088" s="62"/>
      <c r="AB1088" s="62"/>
      <c r="AC1088" s="62"/>
      <c r="AD1088" s="62"/>
      <c r="AE1088" s="62"/>
    </row>
    <row r="1089" spans="5:31" x14ac:dyDescent="0.25">
      <c r="E1089" s="61"/>
      <c r="F1089" s="61"/>
      <c r="G1089" s="61"/>
      <c r="H1089" s="62"/>
      <c r="I1089" s="62"/>
      <c r="J1089" s="62"/>
      <c r="K1089" s="62"/>
      <c r="L1089" s="62"/>
      <c r="M1089" s="62"/>
      <c r="N1089" s="62"/>
      <c r="O1089" s="62"/>
      <c r="P1089" s="62"/>
      <c r="Q1089" s="62"/>
      <c r="R1089" s="62"/>
      <c r="S1089" s="62"/>
      <c r="T1089" s="62"/>
      <c r="U1089" s="62"/>
      <c r="V1089" s="62"/>
      <c r="W1089" s="62"/>
      <c r="X1089" s="62"/>
      <c r="Y1089" s="62"/>
      <c r="Z1089" s="62"/>
      <c r="AA1089" s="62"/>
      <c r="AB1089" s="62"/>
      <c r="AC1089" s="62"/>
      <c r="AD1089" s="62"/>
      <c r="AE1089" s="62"/>
    </row>
    <row r="1090" spans="5:31" x14ac:dyDescent="0.25">
      <c r="E1090" s="61"/>
      <c r="F1090" s="61"/>
      <c r="G1090" s="61"/>
      <c r="H1090" s="62"/>
      <c r="I1090" s="62"/>
      <c r="J1090" s="62"/>
      <c r="K1090" s="62"/>
      <c r="L1090" s="62"/>
      <c r="M1090" s="62"/>
      <c r="N1090" s="62"/>
      <c r="O1090" s="62"/>
      <c r="P1090" s="62"/>
      <c r="Q1090" s="62"/>
      <c r="R1090" s="62"/>
      <c r="S1090" s="62"/>
      <c r="T1090" s="62"/>
      <c r="U1090" s="62"/>
      <c r="V1090" s="62"/>
      <c r="W1090" s="62"/>
      <c r="X1090" s="62"/>
      <c r="Y1090" s="62"/>
      <c r="Z1090" s="62"/>
      <c r="AA1090" s="62"/>
      <c r="AB1090" s="62"/>
      <c r="AC1090" s="62"/>
      <c r="AD1090" s="62"/>
      <c r="AE1090" s="62"/>
    </row>
    <row r="1091" spans="5:31" x14ac:dyDescent="0.25">
      <c r="E1091" s="61"/>
      <c r="F1091" s="61"/>
      <c r="G1091" s="61"/>
      <c r="H1091" s="62"/>
      <c r="I1091" s="62"/>
      <c r="J1091" s="62"/>
      <c r="K1091" s="62"/>
      <c r="L1091" s="62"/>
      <c r="M1091" s="62"/>
      <c r="N1091" s="62"/>
      <c r="O1091" s="62"/>
      <c r="P1091" s="62"/>
      <c r="Q1091" s="62"/>
      <c r="R1091" s="62"/>
      <c r="S1091" s="62"/>
      <c r="T1091" s="62"/>
      <c r="U1091" s="62"/>
      <c r="V1091" s="62"/>
      <c r="W1091" s="62"/>
      <c r="X1091" s="62"/>
      <c r="Y1091" s="62"/>
      <c r="Z1091" s="62"/>
      <c r="AA1091" s="62"/>
      <c r="AB1091" s="62"/>
      <c r="AC1091" s="62"/>
      <c r="AD1091" s="62"/>
      <c r="AE1091" s="62"/>
    </row>
    <row r="1092" spans="5:31" x14ac:dyDescent="0.25">
      <c r="E1092" s="61"/>
      <c r="F1092" s="61"/>
      <c r="G1092" s="61"/>
      <c r="H1092" s="62"/>
      <c r="I1092" s="62"/>
      <c r="J1092" s="62"/>
      <c r="K1092" s="62"/>
      <c r="L1092" s="62"/>
      <c r="M1092" s="62"/>
      <c r="N1092" s="62"/>
      <c r="O1092" s="62"/>
      <c r="P1092" s="62"/>
      <c r="Q1092" s="62"/>
      <c r="R1092" s="62"/>
      <c r="S1092" s="62"/>
      <c r="T1092" s="62"/>
      <c r="U1092" s="62"/>
      <c r="V1092" s="62"/>
      <c r="W1092" s="62"/>
      <c r="X1092" s="62"/>
      <c r="Y1092" s="62"/>
      <c r="Z1092" s="62"/>
      <c r="AA1092" s="62"/>
      <c r="AB1092" s="62"/>
      <c r="AC1092" s="62"/>
      <c r="AD1092" s="62"/>
      <c r="AE1092" s="62"/>
    </row>
    <row r="1093" spans="5:31" x14ac:dyDescent="0.25">
      <c r="E1093" s="61"/>
      <c r="F1093" s="61"/>
      <c r="G1093" s="61"/>
      <c r="H1093" s="62"/>
      <c r="I1093" s="62"/>
      <c r="J1093" s="62"/>
      <c r="K1093" s="62"/>
      <c r="L1093" s="62"/>
      <c r="M1093" s="62"/>
      <c r="N1093" s="62"/>
      <c r="O1093" s="62"/>
      <c r="P1093" s="62"/>
      <c r="Q1093" s="62"/>
      <c r="R1093" s="62"/>
      <c r="S1093" s="62"/>
      <c r="T1093" s="62"/>
      <c r="U1093" s="62"/>
      <c r="V1093" s="62"/>
      <c r="W1093" s="62"/>
      <c r="X1093" s="62"/>
      <c r="Y1093" s="62"/>
      <c r="Z1093" s="62"/>
      <c r="AA1093" s="62"/>
      <c r="AB1093" s="62"/>
      <c r="AC1093" s="62"/>
      <c r="AD1093" s="62"/>
      <c r="AE1093" s="62"/>
    </row>
    <row r="1094" spans="5:31" x14ac:dyDescent="0.25">
      <c r="E1094" s="61"/>
      <c r="F1094" s="61"/>
      <c r="G1094" s="61"/>
      <c r="H1094" s="62"/>
      <c r="I1094" s="62"/>
      <c r="J1094" s="62"/>
      <c r="K1094" s="62"/>
      <c r="L1094" s="62"/>
      <c r="M1094" s="62"/>
      <c r="N1094" s="62"/>
      <c r="O1094" s="62"/>
      <c r="P1094" s="62"/>
      <c r="Q1094" s="62"/>
      <c r="R1094" s="62"/>
      <c r="S1094" s="62"/>
      <c r="T1094" s="62"/>
      <c r="U1094" s="62"/>
      <c r="V1094" s="62"/>
      <c r="W1094" s="62"/>
      <c r="X1094" s="62"/>
      <c r="Y1094" s="62"/>
      <c r="Z1094" s="62"/>
      <c r="AA1094" s="62"/>
      <c r="AB1094" s="62"/>
      <c r="AC1094" s="62"/>
      <c r="AD1094" s="62"/>
      <c r="AE1094" s="62"/>
    </row>
    <row r="1095" spans="5:31" x14ac:dyDescent="0.25">
      <c r="E1095" s="61"/>
      <c r="F1095" s="61"/>
      <c r="G1095" s="61"/>
      <c r="H1095" s="62"/>
      <c r="I1095" s="62"/>
      <c r="J1095" s="62"/>
      <c r="K1095" s="62"/>
      <c r="L1095" s="62"/>
      <c r="M1095" s="62"/>
      <c r="N1095" s="62"/>
      <c r="O1095" s="62"/>
      <c r="P1095" s="62"/>
      <c r="Q1095" s="62"/>
      <c r="R1095" s="62"/>
      <c r="S1095" s="62"/>
      <c r="T1095" s="62"/>
      <c r="U1095" s="62"/>
      <c r="V1095" s="62"/>
      <c r="W1095" s="62"/>
      <c r="X1095" s="62"/>
      <c r="Y1095" s="62"/>
      <c r="Z1095" s="62"/>
      <c r="AA1095" s="62"/>
      <c r="AB1095" s="62"/>
      <c r="AC1095" s="62"/>
      <c r="AD1095" s="62"/>
      <c r="AE1095" s="62"/>
    </row>
    <row r="1096" spans="5:31" x14ac:dyDescent="0.25">
      <c r="E1096" s="61"/>
      <c r="F1096" s="61"/>
      <c r="G1096" s="61"/>
      <c r="H1096" s="62"/>
      <c r="I1096" s="62"/>
      <c r="J1096" s="62"/>
      <c r="K1096" s="62"/>
      <c r="L1096" s="62"/>
      <c r="M1096" s="62"/>
      <c r="N1096" s="62"/>
      <c r="O1096" s="62"/>
      <c r="P1096" s="62"/>
      <c r="Q1096" s="62"/>
      <c r="R1096" s="62"/>
      <c r="S1096" s="62"/>
      <c r="T1096" s="62"/>
      <c r="U1096" s="62"/>
      <c r="V1096" s="62"/>
      <c r="W1096" s="62"/>
      <c r="X1096" s="62"/>
      <c r="Y1096" s="62"/>
      <c r="Z1096" s="62"/>
      <c r="AA1096" s="62"/>
      <c r="AB1096" s="62"/>
      <c r="AC1096" s="62"/>
      <c r="AD1096" s="62"/>
      <c r="AE1096" s="62"/>
    </row>
    <row r="1097" spans="5:31" x14ac:dyDescent="0.25">
      <c r="E1097" s="61"/>
      <c r="F1097" s="61"/>
      <c r="G1097" s="61"/>
      <c r="H1097" s="62"/>
      <c r="I1097" s="62"/>
      <c r="J1097" s="62"/>
      <c r="K1097" s="62"/>
      <c r="L1097" s="62"/>
      <c r="M1097" s="62"/>
      <c r="N1097" s="62"/>
      <c r="O1097" s="62"/>
      <c r="P1097" s="62"/>
      <c r="Q1097" s="62"/>
      <c r="R1097" s="62"/>
      <c r="S1097" s="62"/>
      <c r="T1097" s="62"/>
      <c r="U1097" s="62"/>
      <c r="V1097" s="62"/>
      <c r="W1097" s="62"/>
      <c r="X1097" s="62"/>
      <c r="Y1097" s="62"/>
      <c r="Z1097" s="62"/>
      <c r="AA1097" s="62"/>
      <c r="AB1097" s="62"/>
      <c r="AC1097" s="62"/>
      <c r="AD1097" s="62"/>
      <c r="AE1097" s="62"/>
    </row>
    <row r="1098" spans="5:31" x14ac:dyDescent="0.25">
      <c r="E1098" s="61"/>
      <c r="F1098" s="61"/>
      <c r="G1098" s="61"/>
      <c r="H1098" s="62"/>
      <c r="I1098" s="62"/>
      <c r="J1098" s="62"/>
      <c r="K1098" s="62"/>
      <c r="L1098" s="62"/>
      <c r="M1098" s="62"/>
      <c r="N1098" s="62"/>
      <c r="O1098" s="62"/>
      <c r="P1098" s="62"/>
      <c r="Q1098" s="62"/>
      <c r="R1098" s="62"/>
      <c r="S1098" s="62"/>
      <c r="T1098" s="62"/>
      <c r="U1098" s="62"/>
      <c r="V1098" s="62"/>
      <c r="W1098" s="62"/>
      <c r="X1098" s="62"/>
      <c r="Y1098" s="62"/>
      <c r="Z1098" s="62"/>
      <c r="AA1098" s="62"/>
      <c r="AB1098" s="62"/>
      <c r="AC1098" s="62"/>
      <c r="AD1098" s="62"/>
      <c r="AE1098" s="62"/>
    </row>
    <row r="1099" spans="5:31" x14ac:dyDescent="0.25">
      <c r="E1099" s="61"/>
      <c r="F1099" s="61"/>
      <c r="G1099" s="61"/>
      <c r="H1099" s="62"/>
      <c r="I1099" s="62"/>
      <c r="J1099" s="62"/>
      <c r="K1099" s="62"/>
      <c r="L1099" s="62"/>
      <c r="M1099" s="62"/>
      <c r="N1099" s="62"/>
      <c r="O1099" s="62"/>
      <c r="P1099" s="62"/>
      <c r="Q1099" s="62"/>
      <c r="R1099" s="62"/>
      <c r="S1099" s="62"/>
      <c r="T1099" s="62"/>
      <c r="U1099" s="62"/>
      <c r="V1099" s="62"/>
      <c r="W1099" s="62"/>
      <c r="X1099" s="62"/>
      <c r="Y1099" s="62"/>
      <c r="Z1099" s="62"/>
      <c r="AA1099" s="62"/>
      <c r="AB1099" s="62"/>
      <c r="AC1099" s="62"/>
      <c r="AD1099" s="62"/>
      <c r="AE1099" s="62"/>
    </row>
    <row r="1100" spans="5:31" x14ac:dyDescent="0.25">
      <c r="E1100" s="61"/>
      <c r="F1100" s="61"/>
      <c r="G1100" s="61"/>
      <c r="H1100" s="62"/>
      <c r="I1100" s="62"/>
      <c r="J1100" s="62"/>
      <c r="K1100" s="62"/>
      <c r="L1100" s="62"/>
      <c r="M1100" s="62"/>
      <c r="N1100" s="62"/>
      <c r="O1100" s="62"/>
      <c r="P1100" s="62"/>
      <c r="Q1100" s="62"/>
      <c r="R1100" s="62"/>
      <c r="S1100" s="62"/>
      <c r="T1100" s="62"/>
      <c r="U1100" s="62"/>
      <c r="V1100" s="62"/>
      <c r="W1100" s="62"/>
      <c r="X1100" s="62"/>
      <c r="Y1100" s="62"/>
      <c r="Z1100" s="62"/>
      <c r="AA1100" s="62"/>
      <c r="AB1100" s="62"/>
      <c r="AC1100" s="62"/>
      <c r="AD1100" s="62"/>
      <c r="AE1100" s="62"/>
    </row>
    <row r="1101" spans="5:31" x14ac:dyDescent="0.25">
      <c r="E1101" s="61"/>
      <c r="F1101" s="61"/>
      <c r="G1101" s="61"/>
      <c r="H1101" s="62"/>
      <c r="I1101" s="62"/>
      <c r="J1101" s="62"/>
      <c r="K1101" s="62"/>
      <c r="L1101" s="62"/>
      <c r="M1101" s="62"/>
      <c r="N1101" s="62"/>
      <c r="O1101" s="62"/>
      <c r="P1101" s="62"/>
      <c r="Q1101" s="62"/>
      <c r="R1101" s="62"/>
      <c r="S1101" s="62"/>
      <c r="T1101" s="62"/>
      <c r="U1101" s="62"/>
      <c r="V1101" s="62"/>
      <c r="W1101" s="62"/>
      <c r="X1101" s="62"/>
      <c r="Y1101" s="62"/>
      <c r="Z1101" s="62"/>
      <c r="AA1101" s="62"/>
      <c r="AB1101" s="62"/>
      <c r="AC1101" s="62"/>
      <c r="AD1101" s="62"/>
      <c r="AE1101" s="62"/>
    </row>
    <row r="1102" spans="5:31" x14ac:dyDescent="0.25">
      <c r="E1102" s="61"/>
      <c r="F1102" s="61"/>
      <c r="G1102" s="61"/>
      <c r="H1102" s="62"/>
      <c r="I1102" s="62"/>
      <c r="J1102" s="62"/>
      <c r="K1102" s="62"/>
      <c r="L1102" s="62"/>
      <c r="M1102" s="62"/>
      <c r="N1102" s="62"/>
      <c r="O1102" s="62"/>
      <c r="P1102" s="62"/>
      <c r="Q1102" s="62"/>
      <c r="R1102" s="62"/>
      <c r="S1102" s="62"/>
      <c r="T1102" s="62"/>
      <c r="U1102" s="62"/>
      <c r="V1102" s="62"/>
      <c r="W1102" s="62"/>
      <c r="X1102" s="62"/>
      <c r="Y1102" s="62"/>
      <c r="Z1102" s="62"/>
      <c r="AA1102" s="62"/>
      <c r="AB1102" s="62"/>
      <c r="AC1102" s="62"/>
      <c r="AD1102" s="62"/>
      <c r="AE1102" s="62"/>
    </row>
    <row r="1103" spans="5:31" x14ac:dyDescent="0.25">
      <c r="E1103" s="61"/>
      <c r="F1103" s="61"/>
      <c r="G1103" s="61"/>
      <c r="H1103" s="62"/>
      <c r="I1103" s="62"/>
      <c r="J1103" s="62"/>
      <c r="K1103" s="62"/>
      <c r="L1103" s="62"/>
      <c r="M1103" s="62"/>
      <c r="N1103" s="62"/>
      <c r="O1103" s="62"/>
      <c r="P1103" s="62"/>
      <c r="Q1103" s="62"/>
      <c r="R1103" s="62"/>
      <c r="S1103" s="62"/>
      <c r="T1103" s="62"/>
      <c r="U1103" s="62"/>
      <c r="V1103" s="62"/>
      <c r="W1103" s="62"/>
      <c r="X1103" s="62"/>
      <c r="Y1103" s="62"/>
      <c r="Z1103" s="62"/>
      <c r="AA1103" s="62"/>
      <c r="AB1103" s="62"/>
      <c r="AC1103" s="62"/>
      <c r="AD1103" s="62"/>
      <c r="AE1103" s="62"/>
    </row>
    <row r="1104" spans="5:31" x14ac:dyDescent="0.25">
      <c r="E1104" s="61"/>
      <c r="F1104" s="61"/>
      <c r="G1104" s="61"/>
      <c r="H1104" s="62"/>
      <c r="I1104" s="62"/>
      <c r="J1104" s="62"/>
      <c r="K1104" s="62"/>
      <c r="L1104" s="62"/>
      <c r="M1104" s="62"/>
      <c r="N1104" s="62"/>
      <c r="O1104" s="62"/>
      <c r="P1104" s="62"/>
      <c r="Q1104" s="62"/>
      <c r="R1104" s="62"/>
      <c r="S1104" s="62"/>
      <c r="T1104" s="62"/>
      <c r="U1104" s="62"/>
      <c r="V1104" s="62"/>
      <c r="W1104" s="62"/>
      <c r="X1104" s="62"/>
      <c r="Y1104" s="62"/>
      <c r="Z1104" s="62"/>
      <c r="AA1104" s="62"/>
      <c r="AB1104" s="62"/>
      <c r="AC1104" s="62"/>
      <c r="AD1104" s="62"/>
      <c r="AE1104" s="62"/>
    </row>
    <row r="1105" spans="1:31" x14ac:dyDescent="0.25">
      <c r="A1105" s="3" t="str">
        <f>B2&amp;C2&amp;D2</f>
        <v>AllAll Customers10/14/2020 (6:00pm-7:00pm)</v>
      </c>
      <c r="E1105" s="61"/>
      <c r="F1105" s="61"/>
      <c r="G1105" s="61"/>
      <c r="H1105" s="62"/>
      <c r="I1105" s="62"/>
      <c r="J1105" s="62"/>
      <c r="K1105" s="62"/>
      <c r="L1105" s="62"/>
      <c r="M1105" s="62"/>
      <c r="N1105" s="62"/>
      <c r="O1105" s="62"/>
      <c r="P1105" s="62"/>
      <c r="Q1105" s="62"/>
      <c r="R1105" s="62"/>
      <c r="S1105" s="62"/>
      <c r="T1105" s="62"/>
      <c r="U1105" s="62"/>
      <c r="V1105" s="62"/>
      <c r="W1105" s="62"/>
      <c r="X1105" s="62"/>
      <c r="Y1105" s="62"/>
      <c r="Z1105" s="62"/>
      <c r="AA1105" s="62"/>
      <c r="AB1105" s="62"/>
      <c r="AC1105" s="62"/>
      <c r="AD1105" s="62"/>
      <c r="AE1105" s="62"/>
    </row>
    <row r="1106" spans="1:31" x14ac:dyDescent="0.25">
      <c r="E1106" s="61"/>
      <c r="F1106" s="61"/>
      <c r="G1106" s="61"/>
      <c r="H1106" s="62"/>
      <c r="I1106" s="62"/>
      <c r="J1106" s="62"/>
      <c r="K1106" s="62"/>
      <c r="L1106" s="62"/>
      <c r="M1106" s="62"/>
      <c r="N1106" s="62"/>
      <c r="O1106" s="62"/>
      <c r="P1106" s="62"/>
      <c r="Q1106" s="62"/>
      <c r="R1106" s="62"/>
      <c r="S1106" s="62"/>
      <c r="T1106" s="62"/>
      <c r="U1106" s="62"/>
      <c r="V1106" s="62"/>
      <c r="W1106" s="62"/>
      <c r="X1106" s="62"/>
      <c r="Y1106" s="62"/>
      <c r="Z1106" s="62"/>
      <c r="AA1106" s="62"/>
      <c r="AB1106" s="62"/>
      <c r="AC1106" s="62"/>
      <c r="AD1106" s="62"/>
      <c r="AE1106" s="62"/>
    </row>
    <row r="1107" spans="1:31" x14ac:dyDescent="0.25">
      <c r="E1107" s="61"/>
      <c r="F1107" s="61"/>
      <c r="G1107" s="61"/>
      <c r="H1107" s="62"/>
      <c r="I1107" s="62"/>
      <c r="J1107" s="62"/>
      <c r="K1107" s="62"/>
      <c r="L1107" s="62"/>
      <c r="M1107" s="62"/>
      <c r="N1107" s="62"/>
      <c r="O1107" s="62"/>
      <c r="P1107" s="62"/>
      <c r="Q1107" s="62"/>
      <c r="R1107" s="62"/>
      <c r="S1107" s="62"/>
      <c r="T1107" s="62"/>
      <c r="U1107" s="62"/>
      <c r="V1107" s="62"/>
      <c r="W1107" s="62"/>
      <c r="X1107" s="62"/>
      <c r="Y1107" s="62"/>
      <c r="Z1107" s="62"/>
      <c r="AA1107" s="62"/>
      <c r="AB1107" s="62"/>
      <c r="AC1107" s="62"/>
      <c r="AD1107" s="62"/>
      <c r="AE1107" s="62"/>
    </row>
    <row r="1108" spans="1:31" x14ac:dyDescent="0.25">
      <c r="E1108" s="61"/>
      <c r="F1108" s="61"/>
      <c r="G1108" s="61"/>
      <c r="H1108" s="62"/>
      <c r="I1108" s="62"/>
      <c r="J1108" s="62"/>
      <c r="K1108" s="62"/>
      <c r="L1108" s="62"/>
      <c r="M1108" s="62"/>
      <c r="N1108" s="62"/>
      <c r="O1108" s="62"/>
      <c r="P1108" s="62"/>
      <c r="Q1108" s="62"/>
      <c r="R1108" s="62"/>
      <c r="S1108" s="62"/>
      <c r="T1108" s="62"/>
      <c r="U1108" s="62"/>
      <c r="V1108" s="62"/>
      <c r="W1108" s="62"/>
      <c r="X1108" s="62"/>
      <c r="Y1108" s="62"/>
      <c r="Z1108" s="62"/>
      <c r="AA1108" s="62"/>
      <c r="AB1108" s="62"/>
      <c r="AC1108" s="62"/>
      <c r="AD1108" s="62"/>
      <c r="AE1108" s="62"/>
    </row>
    <row r="1109" spans="1:31" x14ac:dyDescent="0.25">
      <c r="E1109" s="61"/>
      <c r="F1109" s="61"/>
      <c r="G1109" s="61"/>
      <c r="H1109" s="62"/>
      <c r="I1109" s="62"/>
      <c r="J1109" s="62"/>
      <c r="K1109" s="62"/>
      <c r="L1109" s="62"/>
      <c r="M1109" s="62"/>
      <c r="N1109" s="62"/>
      <c r="O1109" s="62"/>
      <c r="P1109" s="62"/>
      <c r="Q1109" s="62"/>
      <c r="R1109" s="62"/>
      <c r="S1109" s="62"/>
      <c r="T1109" s="62"/>
      <c r="U1109" s="62"/>
      <c r="V1109" s="62"/>
      <c r="W1109" s="62"/>
      <c r="X1109" s="62"/>
      <c r="Y1109" s="62"/>
      <c r="Z1109" s="62"/>
      <c r="AA1109" s="62"/>
      <c r="AB1109" s="62"/>
      <c r="AC1109" s="62"/>
      <c r="AD1109" s="62"/>
      <c r="AE1109" s="62"/>
    </row>
    <row r="1110" spans="1:31" x14ac:dyDescent="0.25">
      <c r="E1110" s="61"/>
      <c r="F1110" s="61"/>
      <c r="G1110" s="61"/>
      <c r="H1110" s="62"/>
      <c r="I1110" s="62"/>
      <c r="J1110" s="62"/>
      <c r="K1110" s="62"/>
      <c r="L1110" s="62"/>
      <c r="M1110" s="62"/>
      <c r="N1110" s="62"/>
      <c r="O1110" s="62"/>
      <c r="P1110" s="62"/>
      <c r="Q1110" s="62"/>
      <c r="R1110" s="62"/>
      <c r="S1110" s="62"/>
      <c r="T1110" s="62"/>
      <c r="U1110" s="62"/>
      <c r="V1110" s="62"/>
      <c r="W1110" s="62"/>
      <c r="X1110" s="62"/>
      <c r="Y1110" s="62"/>
      <c r="Z1110" s="62"/>
      <c r="AA1110" s="62"/>
      <c r="AB1110" s="62"/>
      <c r="AC1110" s="62"/>
      <c r="AD1110" s="62"/>
      <c r="AE1110" s="62"/>
    </row>
    <row r="1111" spans="1:31" x14ac:dyDescent="0.25">
      <c r="E1111" s="61"/>
      <c r="F1111" s="61"/>
      <c r="G1111" s="61"/>
      <c r="H1111" s="62"/>
      <c r="I1111" s="62"/>
      <c r="J1111" s="62"/>
      <c r="K1111" s="62"/>
      <c r="L1111" s="62"/>
      <c r="M1111" s="62"/>
      <c r="N1111" s="62"/>
      <c r="O1111" s="62"/>
      <c r="P1111" s="62"/>
      <c r="Q1111" s="62"/>
      <c r="R1111" s="62"/>
      <c r="S1111" s="62"/>
      <c r="T1111" s="62"/>
      <c r="U1111" s="62"/>
      <c r="V1111" s="62"/>
      <c r="W1111" s="62"/>
      <c r="X1111" s="62"/>
      <c r="Y1111" s="62"/>
      <c r="Z1111" s="62"/>
      <c r="AA1111" s="62"/>
      <c r="AB1111" s="62"/>
      <c r="AC1111" s="62"/>
      <c r="AD1111" s="62"/>
      <c r="AE1111" s="62"/>
    </row>
    <row r="1112" spans="1:31" x14ac:dyDescent="0.25">
      <c r="E1112" s="61"/>
      <c r="F1112" s="61"/>
      <c r="G1112" s="61"/>
      <c r="H1112" s="62"/>
      <c r="I1112" s="62"/>
      <c r="J1112" s="62"/>
      <c r="K1112" s="62"/>
      <c r="L1112" s="62"/>
      <c r="M1112" s="62"/>
      <c r="N1112" s="62"/>
      <c r="O1112" s="62"/>
      <c r="P1112" s="62"/>
      <c r="Q1112" s="62"/>
      <c r="R1112" s="62"/>
      <c r="S1112" s="62"/>
      <c r="T1112" s="62"/>
      <c r="U1112" s="62"/>
      <c r="V1112" s="62"/>
      <c r="W1112" s="62"/>
      <c r="X1112" s="62"/>
      <c r="Y1112" s="62"/>
      <c r="Z1112" s="62"/>
      <c r="AA1112" s="62"/>
      <c r="AB1112" s="62"/>
      <c r="AC1112" s="62"/>
      <c r="AD1112" s="62"/>
      <c r="AE1112" s="62"/>
    </row>
    <row r="1113" spans="1:31" x14ac:dyDescent="0.25">
      <c r="E1113" s="61"/>
      <c r="F1113" s="61"/>
      <c r="G1113" s="61"/>
      <c r="H1113" s="62"/>
      <c r="I1113" s="62"/>
      <c r="J1113" s="62"/>
      <c r="K1113" s="62"/>
      <c r="L1113" s="62"/>
      <c r="M1113" s="62"/>
      <c r="N1113" s="62"/>
      <c r="O1113" s="62"/>
      <c r="P1113" s="62"/>
      <c r="Q1113" s="62"/>
      <c r="R1113" s="62"/>
      <c r="S1113" s="62"/>
      <c r="T1113" s="62"/>
      <c r="U1113" s="62"/>
      <c r="V1113" s="62"/>
      <c r="W1113" s="62"/>
      <c r="X1113" s="62"/>
      <c r="Y1113" s="62"/>
      <c r="Z1113" s="62"/>
      <c r="AA1113" s="62"/>
      <c r="AB1113" s="62"/>
      <c r="AC1113" s="62"/>
      <c r="AD1113" s="62"/>
      <c r="AE1113" s="62"/>
    </row>
    <row r="1114" spans="1:31" x14ac:dyDescent="0.25">
      <c r="E1114" s="61"/>
      <c r="F1114" s="61"/>
      <c r="G1114" s="61"/>
      <c r="H1114" s="62"/>
      <c r="I1114" s="62"/>
      <c r="J1114" s="62"/>
      <c r="K1114" s="62"/>
      <c r="L1114" s="62"/>
      <c r="M1114" s="62"/>
      <c r="N1114" s="62"/>
      <c r="O1114" s="62"/>
      <c r="P1114" s="62"/>
      <c r="Q1114" s="62"/>
      <c r="R1114" s="62"/>
      <c r="S1114" s="62"/>
      <c r="T1114" s="62"/>
      <c r="U1114" s="62"/>
      <c r="V1114" s="62"/>
      <c r="W1114" s="62"/>
      <c r="X1114" s="62"/>
      <c r="Y1114" s="62"/>
      <c r="Z1114" s="62"/>
      <c r="AA1114" s="62"/>
      <c r="AB1114" s="62"/>
      <c r="AC1114" s="62"/>
      <c r="AD1114" s="62"/>
      <c r="AE1114" s="62"/>
    </row>
    <row r="1115" spans="1:31" x14ac:dyDescent="0.25">
      <c r="E1115" s="61"/>
      <c r="F1115" s="61"/>
      <c r="G1115" s="61"/>
      <c r="H1115" s="62"/>
      <c r="I1115" s="62"/>
      <c r="J1115" s="62"/>
      <c r="K1115" s="62"/>
      <c r="L1115" s="62"/>
      <c r="M1115" s="62"/>
      <c r="N1115" s="62"/>
      <c r="O1115" s="62"/>
      <c r="P1115" s="62"/>
      <c r="Q1115" s="62"/>
      <c r="R1115" s="62"/>
      <c r="S1115" s="62"/>
      <c r="T1115" s="62"/>
      <c r="U1115" s="62"/>
      <c r="V1115" s="62"/>
      <c r="W1115" s="62"/>
      <c r="X1115" s="62"/>
      <c r="Y1115" s="62"/>
      <c r="Z1115" s="62"/>
      <c r="AA1115" s="62"/>
      <c r="AB1115" s="62"/>
      <c r="AC1115" s="62"/>
      <c r="AD1115" s="62"/>
      <c r="AE1115" s="62"/>
    </row>
    <row r="1116" spans="1:31" x14ac:dyDescent="0.25">
      <c r="E1116" s="61"/>
      <c r="F1116" s="61"/>
      <c r="G1116" s="61"/>
      <c r="H1116" s="62"/>
      <c r="I1116" s="62"/>
      <c r="J1116" s="62"/>
      <c r="K1116" s="62"/>
      <c r="L1116" s="62"/>
      <c r="M1116" s="62"/>
      <c r="N1116" s="62"/>
      <c r="O1116" s="62"/>
      <c r="P1116" s="62"/>
      <c r="Q1116" s="62"/>
      <c r="R1116" s="62"/>
      <c r="S1116" s="62"/>
      <c r="T1116" s="62"/>
      <c r="U1116" s="62"/>
      <c r="V1116" s="62"/>
      <c r="W1116" s="62"/>
      <c r="X1116" s="62"/>
      <c r="Y1116" s="62"/>
      <c r="Z1116" s="62"/>
      <c r="AA1116" s="62"/>
      <c r="AB1116" s="62"/>
      <c r="AC1116" s="62"/>
      <c r="AD1116" s="62"/>
      <c r="AE1116" s="62"/>
    </row>
    <row r="1117" spans="1:31" x14ac:dyDescent="0.25">
      <c r="E1117" s="61"/>
      <c r="F1117" s="61"/>
      <c r="G1117" s="61"/>
      <c r="H1117" s="62"/>
      <c r="I1117" s="62"/>
      <c r="J1117" s="62"/>
      <c r="K1117" s="62"/>
      <c r="L1117" s="62"/>
      <c r="M1117" s="62"/>
      <c r="N1117" s="62"/>
      <c r="O1117" s="62"/>
      <c r="P1117" s="62"/>
      <c r="Q1117" s="62"/>
      <c r="R1117" s="62"/>
      <c r="S1117" s="62"/>
      <c r="T1117" s="62"/>
      <c r="U1117" s="62"/>
      <c r="V1117" s="62"/>
      <c r="W1117" s="62"/>
      <c r="X1117" s="62"/>
      <c r="Y1117" s="62"/>
      <c r="Z1117" s="62"/>
      <c r="AA1117" s="62"/>
      <c r="AB1117" s="62"/>
      <c r="AC1117" s="62"/>
      <c r="AD1117" s="62"/>
      <c r="AE1117" s="62"/>
    </row>
    <row r="1118" spans="1:31" x14ac:dyDescent="0.25">
      <c r="E1118" s="61"/>
      <c r="F1118" s="61"/>
      <c r="G1118" s="61"/>
      <c r="H1118" s="62"/>
      <c r="I1118" s="62"/>
      <c r="J1118" s="62"/>
      <c r="K1118" s="62"/>
      <c r="L1118" s="62"/>
      <c r="M1118" s="62"/>
      <c r="N1118" s="62"/>
      <c r="O1118" s="62"/>
      <c r="P1118" s="62"/>
      <c r="Q1118" s="62"/>
      <c r="R1118" s="62"/>
      <c r="S1118" s="62"/>
      <c r="T1118" s="62"/>
      <c r="U1118" s="62"/>
      <c r="V1118" s="62"/>
      <c r="W1118" s="62"/>
      <c r="X1118" s="62"/>
      <c r="Y1118" s="62"/>
      <c r="Z1118" s="62"/>
      <c r="AA1118" s="62"/>
      <c r="AB1118" s="62"/>
      <c r="AC1118" s="62"/>
      <c r="AD1118" s="62"/>
      <c r="AE1118" s="62"/>
    </row>
    <row r="1119" spans="1:31" x14ac:dyDescent="0.25">
      <c r="E1119" s="61"/>
      <c r="F1119" s="61"/>
      <c r="G1119" s="61"/>
      <c r="H1119" s="62"/>
      <c r="I1119" s="62"/>
      <c r="J1119" s="62"/>
      <c r="K1119" s="62"/>
      <c r="L1119" s="62"/>
      <c r="M1119" s="62"/>
      <c r="N1119" s="62"/>
      <c r="O1119" s="62"/>
      <c r="P1119" s="62"/>
      <c r="Q1119" s="62"/>
      <c r="R1119" s="62"/>
      <c r="S1119" s="62"/>
      <c r="T1119" s="62"/>
      <c r="U1119" s="62"/>
      <c r="V1119" s="62"/>
      <c r="W1119" s="62"/>
      <c r="X1119" s="62"/>
      <c r="Y1119" s="62"/>
      <c r="Z1119" s="62"/>
      <c r="AA1119" s="62"/>
      <c r="AB1119" s="62"/>
      <c r="AC1119" s="62"/>
      <c r="AD1119" s="62"/>
      <c r="AE1119" s="62"/>
    </row>
    <row r="1120" spans="1:31" x14ac:dyDescent="0.25">
      <c r="E1120" s="61"/>
      <c r="F1120" s="61"/>
      <c r="G1120" s="61"/>
      <c r="H1120" s="62"/>
      <c r="I1120" s="62"/>
      <c r="J1120" s="62"/>
      <c r="K1120" s="62"/>
      <c r="L1120" s="62"/>
      <c r="M1120" s="62"/>
      <c r="N1120" s="62"/>
      <c r="O1120" s="62"/>
      <c r="P1120" s="62"/>
      <c r="Q1120" s="62"/>
      <c r="R1120" s="62"/>
      <c r="S1120" s="62"/>
      <c r="T1120" s="62"/>
      <c r="U1120" s="62"/>
      <c r="V1120" s="62"/>
      <c r="W1120" s="62"/>
      <c r="X1120" s="62"/>
      <c r="Y1120" s="62"/>
      <c r="Z1120" s="62"/>
      <c r="AA1120" s="62"/>
      <c r="AB1120" s="62"/>
      <c r="AC1120" s="62"/>
      <c r="AD1120" s="62"/>
      <c r="AE1120" s="62"/>
    </row>
    <row r="1121" spans="5:31" x14ac:dyDescent="0.25">
      <c r="E1121" s="61"/>
      <c r="F1121" s="61"/>
      <c r="G1121" s="61"/>
      <c r="H1121" s="62"/>
      <c r="I1121" s="62"/>
      <c r="J1121" s="62"/>
      <c r="K1121" s="62"/>
      <c r="L1121" s="62"/>
      <c r="M1121" s="62"/>
      <c r="N1121" s="62"/>
      <c r="O1121" s="62"/>
      <c r="P1121" s="62"/>
      <c r="Q1121" s="62"/>
      <c r="R1121" s="62"/>
      <c r="S1121" s="62"/>
      <c r="T1121" s="62"/>
      <c r="U1121" s="62"/>
      <c r="V1121" s="62"/>
      <c r="W1121" s="62"/>
      <c r="X1121" s="62"/>
      <c r="Y1121" s="62"/>
      <c r="Z1121" s="62"/>
      <c r="AA1121" s="62"/>
      <c r="AB1121" s="62"/>
      <c r="AC1121" s="62"/>
      <c r="AD1121" s="62"/>
      <c r="AE1121" s="62"/>
    </row>
    <row r="1122" spans="5:31" x14ac:dyDescent="0.25">
      <c r="E1122" s="61"/>
      <c r="F1122" s="61"/>
      <c r="G1122" s="61"/>
      <c r="H1122" s="62"/>
      <c r="I1122" s="62"/>
      <c r="J1122" s="62"/>
      <c r="K1122" s="62"/>
      <c r="L1122" s="62"/>
      <c r="M1122" s="62"/>
      <c r="N1122" s="62"/>
      <c r="O1122" s="62"/>
      <c r="P1122" s="62"/>
      <c r="Q1122" s="62"/>
      <c r="R1122" s="62"/>
      <c r="S1122" s="62"/>
      <c r="T1122" s="62"/>
      <c r="U1122" s="62"/>
      <c r="V1122" s="62"/>
      <c r="W1122" s="62"/>
      <c r="X1122" s="62"/>
      <c r="Y1122" s="62"/>
      <c r="Z1122" s="62"/>
      <c r="AA1122" s="62"/>
      <c r="AB1122" s="62"/>
      <c r="AC1122" s="62"/>
      <c r="AD1122" s="62"/>
      <c r="AE1122" s="62"/>
    </row>
    <row r="1123" spans="5:31" x14ac:dyDescent="0.25">
      <c r="E1123" s="61"/>
      <c r="F1123" s="61"/>
      <c r="G1123" s="61"/>
      <c r="H1123" s="62"/>
      <c r="I1123" s="62"/>
      <c r="J1123" s="62"/>
      <c r="K1123" s="62"/>
      <c r="L1123" s="62"/>
      <c r="M1123" s="62"/>
      <c r="N1123" s="62"/>
      <c r="O1123" s="62"/>
      <c r="P1123" s="62"/>
      <c r="Q1123" s="62"/>
      <c r="R1123" s="62"/>
      <c r="S1123" s="62"/>
      <c r="T1123" s="62"/>
      <c r="U1123" s="62"/>
      <c r="V1123" s="62"/>
      <c r="W1123" s="62"/>
      <c r="X1123" s="62"/>
      <c r="Y1123" s="62"/>
      <c r="Z1123" s="62"/>
      <c r="AA1123" s="62"/>
      <c r="AB1123" s="62"/>
      <c r="AC1123" s="62"/>
      <c r="AD1123" s="62"/>
      <c r="AE1123" s="62"/>
    </row>
    <row r="1124" spans="5:31" x14ac:dyDescent="0.25">
      <c r="E1124" s="61"/>
      <c r="F1124" s="61"/>
      <c r="G1124" s="61"/>
      <c r="H1124" s="62"/>
      <c r="I1124" s="62"/>
      <c r="J1124" s="62"/>
      <c r="K1124" s="62"/>
      <c r="L1124" s="62"/>
      <c r="M1124" s="62"/>
      <c r="N1124" s="62"/>
      <c r="O1124" s="62"/>
      <c r="P1124" s="62"/>
      <c r="Q1124" s="62"/>
      <c r="R1124" s="62"/>
      <c r="S1124" s="62"/>
      <c r="T1124" s="62"/>
      <c r="U1124" s="62"/>
      <c r="V1124" s="62"/>
      <c r="W1124" s="62"/>
      <c r="X1124" s="62"/>
      <c r="Y1124" s="62"/>
      <c r="Z1124" s="62"/>
      <c r="AA1124" s="62"/>
      <c r="AB1124" s="62"/>
      <c r="AC1124" s="62"/>
      <c r="AD1124" s="62"/>
      <c r="AE1124" s="62"/>
    </row>
    <row r="1125" spans="5:31" x14ac:dyDescent="0.25">
      <c r="E1125" s="61"/>
      <c r="F1125" s="61"/>
      <c r="G1125" s="61"/>
      <c r="H1125" s="62"/>
      <c r="I1125" s="62"/>
      <c r="J1125" s="62"/>
      <c r="K1125" s="62"/>
      <c r="L1125" s="62"/>
      <c r="M1125" s="62"/>
      <c r="N1125" s="62"/>
      <c r="O1125" s="62"/>
      <c r="P1125" s="62"/>
      <c r="Q1125" s="62"/>
      <c r="R1125" s="62"/>
      <c r="S1125" s="62"/>
      <c r="T1125" s="62"/>
      <c r="U1125" s="62"/>
      <c r="V1125" s="62"/>
      <c r="W1125" s="62"/>
      <c r="X1125" s="62"/>
      <c r="Y1125" s="62"/>
      <c r="Z1125" s="62"/>
      <c r="AA1125" s="62"/>
      <c r="AB1125" s="62"/>
      <c r="AC1125" s="62"/>
      <c r="AD1125" s="62"/>
      <c r="AE1125" s="62"/>
    </row>
    <row r="1126" spans="5:31" x14ac:dyDescent="0.25">
      <c r="E1126" s="61"/>
      <c r="F1126" s="61"/>
      <c r="G1126" s="61"/>
      <c r="H1126" s="62"/>
      <c r="I1126" s="62"/>
      <c r="J1126" s="62"/>
      <c r="K1126" s="62"/>
      <c r="L1126" s="62"/>
      <c r="M1126" s="62"/>
      <c r="N1126" s="62"/>
      <c r="O1126" s="62"/>
      <c r="P1126" s="62"/>
      <c r="Q1126" s="62"/>
      <c r="R1126" s="62"/>
      <c r="S1126" s="62"/>
      <c r="T1126" s="62"/>
      <c r="U1126" s="62"/>
      <c r="V1126" s="62"/>
      <c r="W1126" s="62"/>
      <c r="X1126" s="62"/>
      <c r="Y1126" s="62"/>
      <c r="Z1126" s="62"/>
      <c r="AA1126" s="62"/>
      <c r="AB1126" s="62"/>
      <c r="AC1126" s="62"/>
      <c r="AD1126" s="62"/>
      <c r="AE1126" s="62"/>
    </row>
    <row r="1127" spans="5:31" x14ac:dyDescent="0.25">
      <c r="E1127" s="61"/>
      <c r="F1127" s="61"/>
      <c r="G1127" s="61"/>
      <c r="H1127" s="62"/>
      <c r="I1127" s="62"/>
      <c r="J1127" s="62"/>
      <c r="K1127" s="62"/>
      <c r="L1127" s="62"/>
      <c r="M1127" s="62"/>
      <c r="N1127" s="62"/>
      <c r="O1127" s="62"/>
      <c r="P1127" s="62"/>
      <c r="Q1127" s="62"/>
      <c r="R1127" s="62"/>
      <c r="S1127" s="62"/>
      <c r="T1127" s="62"/>
      <c r="U1127" s="62"/>
      <c r="V1127" s="62"/>
      <c r="W1127" s="62"/>
      <c r="X1127" s="62"/>
      <c r="Y1127" s="62"/>
      <c r="Z1127" s="62"/>
      <c r="AA1127" s="62"/>
      <c r="AB1127" s="62"/>
      <c r="AC1127" s="62"/>
      <c r="AD1127" s="62"/>
      <c r="AE1127" s="62"/>
    </row>
    <row r="1128" spans="5:31" x14ac:dyDescent="0.25">
      <c r="E1128" s="61"/>
      <c r="F1128" s="61"/>
      <c r="G1128" s="61"/>
      <c r="H1128" s="62"/>
      <c r="I1128" s="62"/>
      <c r="J1128" s="62"/>
      <c r="K1128" s="62"/>
      <c r="L1128" s="62"/>
      <c r="M1128" s="62"/>
      <c r="N1128" s="62"/>
      <c r="O1128" s="62"/>
      <c r="P1128" s="62"/>
      <c r="Q1128" s="62"/>
      <c r="R1128" s="62"/>
      <c r="S1128" s="62"/>
      <c r="T1128" s="62"/>
      <c r="U1128" s="62"/>
      <c r="V1128" s="62"/>
      <c r="W1128" s="62"/>
      <c r="X1128" s="62"/>
      <c r="Y1128" s="62"/>
      <c r="Z1128" s="62"/>
      <c r="AA1128" s="62"/>
      <c r="AB1128" s="62"/>
      <c r="AC1128" s="62"/>
      <c r="AD1128" s="62"/>
      <c r="AE1128" s="62"/>
    </row>
    <row r="1129" spans="5:31" x14ac:dyDescent="0.25">
      <c r="E1129" s="61"/>
      <c r="F1129" s="61"/>
      <c r="G1129" s="61"/>
      <c r="H1129" s="62"/>
      <c r="I1129" s="62"/>
      <c r="J1129" s="62"/>
      <c r="K1129" s="62"/>
      <c r="L1129" s="62"/>
      <c r="M1129" s="62"/>
      <c r="N1129" s="62"/>
      <c r="O1129" s="62"/>
      <c r="P1129" s="62"/>
      <c r="Q1129" s="62"/>
      <c r="R1129" s="62"/>
      <c r="S1129" s="62"/>
      <c r="T1129" s="62"/>
      <c r="U1129" s="62"/>
      <c r="V1129" s="62"/>
      <c r="W1129" s="62"/>
      <c r="X1129" s="62"/>
      <c r="Y1129" s="62"/>
      <c r="Z1129" s="62"/>
      <c r="AA1129" s="62"/>
      <c r="AB1129" s="62"/>
      <c r="AC1129" s="62"/>
      <c r="AD1129" s="62"/>
      <c r="AE1129" s="62"/>
    </row>
    <row r="1130" spans="5:31" x14ac:dyDescent="0.25">
      <c r="E1130" s="61"/>
      <c r="F1130" s="61"/>
      <c r="G1130" s="61"/>
      <c r="H1130" s="62"/>
      <c r="I1130" s="62"/>
      <c r="J1130" s="62"/>
      <c r="K1130" s="62"/>
      <c r="L1130" s="62"/>
      <c r="M1130" s="62"/>
      <c r="N1130" s="62"/>
      <c r="O1130" s="62"/>
      <c r="P1130" s="62"/>
      <c r="Q1130" s="62"/>
      <c r="R1130" s="62"/>
      <c r="S1130" s="62"/>
      <c r="T1130" s="62"/>
      <c r="U1130" s="62"/>
      <c r="V1130" s="62"/>
      <c r="W1130" s="62"/>
      <c r="X1130" s="62"/>
      <c r="Y1130" s="62"/>
      <c r="Z1130" s="62"/>
      <c r="AA1130" s="62"/>
      <c r="AB1130" s="62"/>
      <c r="AC1130" s="62"/>
      <c r="AD1130" s="62"/>
      <c r="AE1130" s="62"/>
    </row>
    <row r="1131" spans="5:31" x14ac:dyDescent="0.25">
      <c r="E1131" s="61"/>
      <c r="F1131" s="61"/>
      <c r="G1131" s="61"/>
      <c r="H1131" s="62"/>
      <c r="I1131" s="62"/>
      <c r="J1131" s="62"/>
      <c r="K1131" s="62"/>
      <c r="L1131" s="62"/>
      <c r="M1131" s="62"/>
      <c r="N1131" s="62"/>
      <c r="O1131" s="62"/>
      <c r="P1131" s="62"/>
      <c r="Q1131" s="62"/>
      <c r="R1131" s="62"/>
      <c r="S1131" s="62"/>
      <c r="T1131" s="62"/>
      <c r="U1131" s="62"/>
      <c r="V1131" s="62"/>
      <c r="W1131" s="62"/>
      <c r="X1131" s="62"/>
      <c r="Y1131" s="62"/>
      <c r="Z1131" s="62"/>
      <c r="AA1131" s="62"/>
      <c r="AB1131" s="62"/>
      <c r="AC1131" s="62"/>
      <c r="AD1131" s="62"/>
      <c r="AE1131" s="62"/>
    </row>
    <row r="1132" spans="5:31" x14ac:dyDescent="0.25">
      <c r="E1132" s="61"/>
      <c r="F1132" s="61"/>
      <c r="G1132" s="61"/>
      <c r="H1132" s="62"/>
      <c r="I1132" s="62"/>
      <c r="J1132" s="62"/>
      <c r="K1132" s="62"/>
      <c r="L1132" s="62"/>
      <c r="M1132" s="62"/>
      <c r="N1132" s="62"/>
      <c r="O1132" s="62"/>
      <c r="P1132" s="62"/>
      <c r="Q1132" s="62"/>
      <c r="R1132" s="62"/>
      <c r="S1132" s="62"/>
      <c r="T1132" s="62"/>
      <c r="U1132" s="62"/>
      <c r="V1132" s="62"/>
      <c r="W1132" s="62"/>
      <c r="X1132" s="62"/>
      <c r="Y1132" s="62"/>
      <c r="Z1132" s="62"/>
      <c r="AA1132" s="62"/>
      <c r="AB1132" s="62"/>
      <c r="AC1132" s="62"/>
      <c r="AD1132" s="62"/>
      <c r="AE1132" s="62"/>
    </row>
    <row r="1133" spans="5:31" x14ac:dyDescent="0.25">
      <c r="E1133" s="61"/>
      <c r="F1133" s="61"/>
      <c r="G1133" s="61"/>
      <c r="H1133" s="62"/>
      <c r="I1133" s="62"/>
      <c r="J1133" s="62"/>
      <c r="K1133" s="62"/>
      <c r="L1133" s="62"/>
      <c r="M1133" s="62"/>
      <c r="N1133" s="62"/>
      <c r="O1133" s="62"/>
      <c r="P1133" s="62"/>
      <c r="Q1133" s="62"/>
      <c r="R1133" s="62"/>
      <c r="S1133" s="62"/>
      <c r="T1133" s="62"/>
      <c r="U1133" s="62"/>
      <c r="V1133" s="62"/>
      <c r="W1133" s="62"/>
      <c r="X1133" s="62"/>
      <c r="Y1133" s="62"/>
      <c r="Z1133" s="62"/>
      <c r="AA1133" s="62"/>
      <c r="AB1133" s="62"/>
      <c r="AC1133" s="62"/>
      <c r="AD1133" s="62"/>
      <c r="AE1133" s="62"/>
    </row>
    <row r="1134" spans="5:31" x14ac:dyDescent="0.25">
      <c r="E1134" s="61"/>
      <c r="F1134" s="61"/>
      <c r="G1134" s="61"/>
      <c r="H1134" s="62"/>
      <c r="I1134" s="62"/>
      <c r="J1134" s="62"/>
      <c r="K1134" s="62"/>
      <c r="L1134" s="62"/>
      <c r="M1134" s="62"/>
      <c r="N1134" s="62"/>
      <c r="O1134" s="62"/>
      <c r="P1134" s="62"/>
      <c r="Q1134" s="62"/>
      <c r="R1134" s="62"/>
      <c r="S1134" s="62"/>
      <c r="T1134" s="62"/>
      <c r="U1134" s="62"/>
      <c r="V1134" s="62"/>
      <c r="W1134" s="62"/>
      <c r="X1134" s="62"/>
      <c r="Y1134" s="62"/>
      <c r="Z1134" s="62"/>
      <c r="AA1134" s="62"/>
      <c r="AB1134" s="62"/>
      <c r="AC1134" s="62"/>
      <c r="AD1134" s="62"/>
      <c r="AE1134" s="62"/>
    </row>
    <row r="1135" spans="5:31" x14ac:dyDescent="0.25">
      <c r="E1135" s="61"/>
      <c r="F1135" s="61"/>
      <c r="G1135" s="61"/>
      <c r="H1135" s="62"/>
      <c r="I1135" s="62"/>
      <c r="J1135" s="62"/>
      <c r="K1135" s="62"/>
      <c r="L1135" s="62"/>
      <c r="M1135" s="62"/>
      <c r="N1135" s="62"/>
      <c r="O1135" s="62"/>
      <c r="P1135" s="62"/>
      <c r="Q1135" s="62"/>
      <c r="R1135" s="62"/>
      <c r="S1135" s="62"/>
      <c r="T1135" s="62"/>
      <c r="U1135" s="62"/>
      <c r="V1135" s="62"/>
      <c r="W1135" s="62"/>
      <c r="X1135" s="62"/>
      <c r="Y1135" s="62"/>
      <c r="Z1135" s="62"/>
      <c r="AA1135" s="62"/>
      <c r="AB1135" s="62"/>
      <c r="AC1135" s="62"/>
      <c r="AD1135" s="62"/>
      <c r="AE1135" s="62"/>
    </row>
    <row r="1136" spans="5:31" x14ac:dyDescent="0.25">
      <c r="E1136" s="61"/>
      <c r="F1136" s="61"/>
      <c r="G1136" s="61"/>
      <c r="H1136" s="62"/>
      <c r="I1136" s="62"/>
      <c r="J1136" s="62"/>
      <c r="K1136" s="62"/>
      <c r="L1136" s="62"/>
      <c r="M1136" s="62"/>
      <c r="N1136" s="62"/>
      <c r="O1136" s="62"/>
      <c r="P1136" s="62"/>
      <c r="Q1136" s="62"/>
      <c r="R1136" s="62"/>
      <c r="S1136" s="62"/>
      <c r="T1136" s="62"/>
      <c r="U1136" s="62"/>
      <c r="V1136" s="62"/>
      <c r="W1136" s="62"/>
      <c r="X1136" s="62"/>
      <c r="Y1136" s="62"/>
      <c r="Z1136" s="62"/>
      <c r="AA1136" s="62"/>
      <c r="AB1136" s="62"/>
      <c r="AC1136" s="62"/>
      <c r="AD1136" s="62"/>
      <c r="AE1136" s="62"/>
    </row>
    <row r="1137" spans="5:31" x14ac:dyDescent="0.25">
      <c r="E1137" s="61"/>
      <c r="F1137" s="61"/>
      <c r="G1137" s="61"/>
      <c r="H1137" s="62"/>
      <c r="I1137" s="62"/>
      <c r="J1137" s="62"/>
      <c r="K1137" s="62"/>
      <c r="L1137" s="62"/>
      <c r="M1137" s="62"/>
      <c r="N1137" s="62"/>
      <c r="O1137" s="62"/>
      <c r="P1137" s="62"/>
      <c r="Q1137" s="62"/>
      <c r="R1137" s="62"/>
      <c r="S1137" s="62"/>
      <c r="T1137" s="62"/>
      <c r="U1137" s="62"/>
      <c r="V1137" s="62"/>
      <c r="W1137" s="62"/>
      <c r="X1137" s="62"/>
      <c r="Y1137" s="62"/>
      <c r="Z1137" s="62"/>
      <c r="AA1137" s="62"/>
      <c r="AB1137" s="62"/>
      <c r="AC1137" s="62"/>
      <c r="AD1137" s="62"/>
      <c r="AE1137" s="62"/>
    </row>
    <row r="1138" spans="5:31" x14ac:dyDescent="0.25">
      <c r="E1138" s="61"/>
      <c r="F1138" s="61"/>
      <c r="G1138" s="61"/>
      <c r="H1138" s="62"/>
      <c r="I1138" s="62"/>
      <c r="J1138" s="62"/>
      <c r="K1138" s="62"/>
      <c r="L1138" s="62"/>
      <c r="M1138" s="62"/>
      <c r="N1138" s="62"/>
      <c r="O1138" s="62"/>
      <c r="P1138" s="62"/>
      <c r="Q1138" s="62"/>
      <c r="R1138" s="62"/>
      <c r="S1138" s="62"/>
      <c r="T1138" s="62"/>
      <c r="U1138" s="62"/>
      <c r="V1138" s="62"/>
      <c r="W1138" s="62"/>
      <c r="X1138" s="62"/>
      <c r="Y1138" s="62"/>
      <c r="Z1138" s="62"/>
      <c r="AA1138" s="62"/>
      <c r="AB1138" s="62"/>
      <c r="AC1138" s="62"/>
      <c r="AD1138" s="62"/>
      <c r="AE1138" s="62"/>
    </row>
    <row r="1139" spans="5:31" x14ac:dyDescent="0.25">
      <c r="E1139" s="61"/>
      <c r="F1139" s="61"/>
      <c r="G1139" s="61"/>
      <c r="H1139" s="62"/>
      <c r="I1139" s="62"/>
      <c r="J1139" s="62"/>
      <c r="K1139" s="62"/>
      <c r="L1139" s="62"/>
      <c r="M1139" s="62"/>
      <c r="N1139" s="62"/>
      <c r="O1139" s="62"/>
      <c r="P1139" s="62"/>
      <c r="Q1139" s="62"/>
      <c r="R1139" s="62"/>
      <c r="S1139" s="62"/>
      <c r="T1139" s="62"/>
      <c r="U1139" s="62"/>
      <c r="V1139" s="62"/>
      <c r="W1139" s="62"/>
      <c r="X1139" s="62"/>
      <c r="Y1139" s="62"/>
      <c r="Z1139" s="62"/>
      <c r="AA1139" s="62"/>
      <c r="AB1139" s="62"/>
      <c r="AC1139" s="62"/>
      <c r="AD1139" s="62"/>
      <c r="AE1139" s="62"/>
    </row>
    <row r="1140" spans="5:31" x14ac:dyDescent="0.25">
      <c r="E1140" s="61"/>
      <c r="F1140" s="61"/>
      <c r="G1140" s="61"/>
      <c r="H1140" s="62"/>
      <c r="I1140" s="62"/>
      <c r="J1140" s="62"/>
      <c r="K1140" s="62"/>
      <c r="L1140" s="62"/>
      <c r="M1140" s="62"/>
      <c r="N1140" s="62"/>
      <c r="O1140" s="62"/>
      <c r="P1140" s="62"/>
      <c r="Q1140" s="62"/>
      <c r="R1140" s="62"/>
      <c r="S1140" s="62"/>
      <c r="T1140" s="62"/>
      <c r="U1140" s="62"/>
      <c r="V1140" s="62"/>
      <c r="W1140" s="62"/>
      <c r="X1140" s="62"/>
      <c r="Y1140" s="62"/>
      <c r="Z1140" s="62"/>
      <c r="AA1140" s="62"/>
      <c r="AB1140" s="62"/>
      <c r="AC1140" s="62"/>
      <c r="AD1140" s="62"/>
      <c r="AE1140" s="62"/>
    </row>
    <row r="1141" spans="5:31" x14ac:dyDescent="0.25">
      <c r="E1141" s="61"/>
      <c r="F1141" s="61"/>
      <c r="G1141" s="61"/>
      <c r="H1141" s="62"/>
      <c r="I1141" s="62"/>
      <c r="J1141" s="62"/>
      <c r="K1141" s="62"/>
      <c r="L1141" s="62"/>
      <c r="M1141" s="62"/>
      <c r="N1141" s="62"/>
      <c r="O1141" s="62"/>
      <c r="P1141" s="62"/>
      <c r="Q1141" s="62"/>
      <c r="R1141" s="62"/>
      <c r="S1141" s="62"/>
      <c r="T1141" s="62"/>
      <c r="U1141" s="62"/>
      <c r="V1141" s="62"/>
      <c r="W1141" s="62"/>
      <c r="X1141" s="62"/>
      <c r="Y1141" s="62"/>
      <c r="Z1141" s="62"/>
      <c r="AA1141" s="62"/>
      <c r="AB1141" s="62"/>
      <c r="AC1141" s="62"/>
      <c r="AD1141" s="62"/>
      <c r="AE1141" s="62"/>
    </row>
    <row r="1142" spans="5:31" x14ac:dyDescent="0.25">
      <c r="E1142" s="61"/>
      <c r="F1142" s="61"/>
      <c r="G1142" s="61"/>
      <c r="H1142" s="62"/>
      <c r="I1142" s="62"/>
      <c r="J1142" s="62"/>
      <c r="K1142" s="62"/>
      <c r="L1142" s="62"/>
      <c r="M1142" s="62"/>
      <c r="N1142" s="62"/>
      <c r="O1142" s="62"/>
      <c r="P1142" s="62"/>
      <c r="Q1142" s="62"/>
      <c r="R1142" s="62"/>
      <c r="S1142" s="62"/>
      <c r="T1142" s="62"/>
      <c r="U1142" s="62"/>
      <c r="V1142" s="62"/>
      <c r="W1142" s="62"/>
      <c r="X1142" s="62"/>
      <c r="Y1142" s="62"/>
      <c r="Z1142" s="62"/>
      <c r="AA1142" s="62"/>
      <c r="AB1142" s="62"/>
      <c r="AC1142" s="62"/>
      <c r="AD1142" s="62"/>
      <c r="AE1142" s="62"/>
    </row>
    <row r="1143" spans="5:31" x14ac:dyDescent="0.25">
      <c r="E1143" s="61"/>
      <c r="F1143" s="61"/>
      <c r="G1143" s="61"/>
      <c r="H1143" s="62"/>
      <c r="I1143" s="62"/>
      <c r="J1143" s="62"/>
      <c r="K1143" s="62"/>
      <c r="L1143" s="62"/>
      <c r="M1143" s="62"/>
      <c r="N1143" s="62"/>
      <c r="O1143" s="62"/>
      <c r="P1143" s="62"/>
      <c r="Q1143" s="62"/>
      <c r="R1143" s="62"/>
      <c r="S1143" s="62"/>
      <c r="T1143" s="62"/>
      <c r="U1143" s="62"/>
      <c r="V1143" s="62"/>
      <c r="W1143" s="62"/>
      <c r="X1143" s="62"/>
      <c r="Y1143" s="62"/>
      <c r="Z1143" s="62"/>
      <c r="AA1143" s="62"/>
      <c r="AB1143" s="62"/>
      <c r="AC1143" s="62"/>
      <c r="AD1143" s="62"/>
      <c r="AE1143" s="62"/>
    </row>
    <row r="1144" spans="5:31" x14ac:dyDescent="0.25">
      <c r="E1144" s="61"/>
      <c r="F1144" s="61"/>
      <c r="G1144" s="61"/>
      <c r="H1144" s="62"/>
      <c r="I1144" s="62"/>
      <c r="J1144" s="62"/>
      <c r="K1144" s="62"/>
      <c r="L1144" s="62"/>
      <c r="M1144" s="62"/>
      <c r="N1144" s="62"/>
      <c r="O1144" s="62"/>
      <c r="P1144" s="62"/>
      <c r="Q1144" s="62"/>
      <c r="R1144" s="62"/>
      <c r="S1144" s="62"/>
      <c r="T1144" s="62"/>
      <c r="U1144" s="62"/>
      <c r="V1144" s="62"/>
      <c r="W1144" s="62"/>
      <c r="X1144" s="62"/>
      <c r="Y1144" s="62"/>
      <c r="Z1144" s="62"/>
      <c r="AA1144" s="62"/>
      <c r="AB1144" s="62"/>
      <c r="AC1144" s="62"/>
      <c r="AD1144" s="62"/>
      <c r="AE1144" s="62"/>
    </row>
    <row r="1145" spans="5:31" x14ac:dyDescent="0.25">
      <c r="E1145" s="61"/>
      <c r="F1145" s="61"/>
      <c r="G1145" s="61"/>
      <c r="H1145" s="62"/>
      <c r="I1145" s="62"/>
      <c r="J1145" s="62"/>
      <c r="K1145" s="62"/>
      <c r="L1145" s="62"/>
      <c r="M1145" s="62"/>
      <c r="N1145" s="62"/>
      <c r="O1145" s="62"/>
      <c r="P1145" s="62"/>
      <c r="Q1145" s="62"/>
      <c r="R1145" s="62"/>
      <c r="S1145" s="62"/>
      <c r="T1145" s="62"/>
      <c r="U1145" s="62"/>
      <c r="V1145" s="62"/>
      <c r="W1145" s="62"/>
      <c r="X1145" s="62"/>
      <c r="Y1145" s="62"/>
      <c r="Z1145" s="62"/>
      <c r="AA1145" s="62"/>
      <c r="AB1145" s="62"/>
      <c r="AC1145" s="62"/>
      <c r="AD1145" s="62"/>
      <c r="AE1145" s="62"/>
    </row>
    <row r="1146" spans="5:31" x14ac:dyDescent="0.25">
      <c r="E1146" s="61"/>
      <c r="F1146" s="61"/>
      <c r="G1146" s="61"/>
      <c r="H1146" s="62"/>
      <c r="I1146" s="62"/>
      <c r="J1146" s="62"/>
      <c r="K1146" s="62"/>
      <c r="L1146" s="62"/>
      <c r="M1146" s="62"/>
      <c r="N1146" s="62"/>
      <c r="O1146" s="62"/>
      <c r="P1146" s="62"/>
      <c r="Q1146" s="62"/>
      <c r="R1146" s="62"/>
      <c r="S1146" s="62"/>
      <c r="T1146" s="62"/>
      <c r="U1146" s="62"/>
      <c r="V1146" s="62"/>
      <c r="W1146" s="62"/>
      <c r="X1146" s="62"/>
      <c r="Y1146" s="62"/>
      <c r="Z1146" s="62"/>
      <c r="AA1146" s="62"/>
      <c r="AB1146" s="62"/>
      <c r="AC1146" s="62"/>
      <c r="AD1146" s="62"/>
      <c r="AE1146" s="62"/>
    </row>
    <row r="1147" spans="5:31" x14ac:dyDescent="0.25">
      <c r="E1147" s="61"/>
      <c r="F1147" s="61"/>
      <c r="G1147" s="61"/>
      <c r="H1147" s="62"/>
      <c r="I1147" s="62"/>
      <c r="J1147" s="62"/>
      <c r="K1147" s="62"/>
      <c r="L1147" s="62"/>
      <c r="M1147" s="62"/>
      <c r="N1147" s="62"/>
      <c r="O1147" s="62"/>
      <c r="P1147" s="62"/>
      <c r="Q1147" s="62"/>
      <c r="R1147" s="62"/>
      <c r="S1147" s="62"/>
      <c r="T1147" s="62"/>
      <c r="U1147" s="62"/>
      <c r="V1147" s="62"/>
      <c r="W1147" s="62"/>
      <c r="X1147" s="62"/>
      <c r="Y1147" s="62"/>
      <c r="Z1147" s="62"/>
      <c r="AA1147" s="62"/>
      <c r="AB1147" s="62"/>
      <c r="AC1147" s="62"/>
      <c r="AD1147" s="62"/>
      <c r="AE1147" s="62"/>
    </row>
    <row r="1148" spans="5:31" x14ac:dyDescent="0.25">
      <c r="E1148" s="61"/>
      <c r="F1148" s="61"/>
      <c r="G1148" s="61"/>
      <c r="H1148" s="62"/>
      <c r="I1148" s="62"/>
      <c r="J1148" s="62"/>
      <c r="K1148" s="62"/>
      <c r="L1148" s="62"/>
      <c r="M1148" s="62"/>
      <c r="N1148" s="62"/>
      <c r="O1148" s="62"/>
      <c r="P1148" s="62"/>
      <c r="Q1148" s="62"/>
      <c r="R1148" s="62"/>
      <c r="S1148" s="62"/>
      <c r="T1148" s="62"/>
      <c r="U1148" s="62"/>
      <c r="V1148" s="62"/>
      <c r="W1148" s="62"/>
      <c r="X1148" s="62"/>
      <c r="Y1148" s="62"/>
      <c r="Z1148" s="62"/>
      <c r="AA1148" s="62"/>
      <c r="AB1148" s="62"/>
      <c r="AC1148" s="62"/>
      <c r="AD1148" s="62"/>
      <c r="AE1148" s="62"/>
    </row>
    <row r="1149" spans="5:31" x14ac:dyDescent="0.25">
      <c r="E1149" s="61"/>
      <c r="F1149" s="61"/>
      <c r="G1149" s="61"/>
      <c r="H1149" s="62"/>
      <c r="I1149" s="62"/>
      <c r="J1149" s="62"/>
      <c r="K1149" s="62"/>
      <c r="L1149" s="62"/>
      <c r="M1149" s="62"/>
      <c r="N1149" s="62"/>
      <c r="O1149" s="62"/>
      <c r="P1149" s="62"/>
      <c r="Q1149" s="62"/>
      <c r="R1149" s="62"/>
      <c r="S1149" s="62"/>
      <c r="T1149" s="62"/>
      <c r="U1149" s="62"/>
      <c r="V1149" s="62"/>
      <c r="W1149" s="62"/>
      <c r="X1149" s="62"/>
      <c r="Y1149" s="62"/>
      <c r="Z1149" s="62"/>
      <c r="AA1149" s="62"/>
      <c r="AB1149" s="62"/>
      <c r="AC1149" s="62"/>
      <c r="AD1149" s="62"/>
      <c r="AE1149" s="62"/>
    </row>
    <row r="1150" spans="5:31" x14ac:dyDescent="0.25">
      <c r="E1150" s="61"/>
      <c r="F1150" s="61"/>
      <c r="G1150" s="61"/>
      <c r="H1150" s="62"/>
      <c r="I1150" s="62"/>
      <c r="J1150" s="62"/>
      <c r="K1150" s="62"/>
      <c r="L1150" s="62"/>
      <c r="M1150" s="62"/>
      <c r="N1150" s="62"/>
      <c r="O1150" s="62"/>
      <c r="P1150" s="62"/>
      <c r="Q1150" s="62"/>
      <c r="R1150" s="62"/>
      <c r="S1150" s="62"/>
      <c r="T1150" s="62"/>
      <c r="U1150" s="62"/>
      <c r="V1150" s="62"/>
      <c r="W1150" s="62"/>
      <c r="X1150" s="62"/>
      <c r="Y1150" s="62"/>
      <c r="Z1150" s="62"/>
      <c r="AA1150" s="62"/>
      <c r="AB1150" s="62"/>
      <c r="AC1150" s="62"/>
      <c r="AD1150" s="62"/>
      <c r="AE1150" s="62"/>
    </row>
    <row r="1151" spans="5:31" x14ac:dyDescent="0.25">
      <c r="E1151" s="61"/>
      <c r="F1151" s="61"/>
      <c r="G1151" s="61"/>
      <c r="H1151" s="62"/>
      <c r="I1151" s="62"/>
      <c r="J1151" s="62"/>
      <c r="K1151" s="62"/>
      <c r="L1151" s="62"/>
      <c r="M1151" s="62"/>
      <c r="N1151" s="62"/>
      <c r="O1151" s="62"/>
      <c r="P1151" s="62"/>
      <c r="Q1151" s="62"/>
      <c r="R1151" s="62"/>
      <c r="S1151" s="62"/>
      <c r="T1151" s="62"/>
      <c r="U1151" s="62"/>
      <c r="V1151" s="62"/>
      <c r="W1151" s="62"/>
      <c r="X1151" s="62"/>
      <c r="Y1151" s="62"/>
      <c r="Z1151" s="62"/>
      <c r="AA1151" s="62"/>
      <c r="AB1151" s="62"/>
      <c r="AC1151" s="62"/>
      <c r="AD1151" s="62"/>
      <c r="AE1151" s="62"/>
    </row>
    <row r="1152" spans="5:31" x14ac:dyDescent="0.25">
      <c r="E1152" s="61"/>
      <c r="F1152" s="61"/>
      <c r="G1152" s="61"/>
      <c r="H1152" s="62"/>
      <c r="I1152" s="62"/>
      <c r="J1152" s="62"/>
      <c r="K1152" s="62"/>
      <c r="L1152" s="62"/>
      <c r="M1152" s="62"/>
      <c r="N1152" s="62"/>
      <c r="O1152" s="62"/>
      <c r="P1152" s="62"/>
      <c r="Q1152" s="62"/>
      <c r="R1152" s="62"/>
      <c r="S1152" s="62"/>
      <c r="T1152" s="62"/>
      <c r="U1152" s="62"/>
      <c r="V1152" s="62"/>
      <c r="W1152" s="62"/>
      <c r="X1152" s="62"/>
      <c r="Y1152" s="62"/>
      <c r="Z1152" s="62"/>
      <c r="AA1152" s="62"/>
      <c r="AB1152" s="62"/>
      <c r="AC1152" s="62"/>
      <c r="AD1152" s="62"/>
      <c r="AE1152" s="62"/>
    </row>
    <row r="1153" spans="5:31" x14ac:dyDescent="0.25">
      <c r="E1153" s="61"/>
      <c r="F1153" s="61"/>
      <c r="G1153" s="61"/>
      <c r="H1153" s="62"/>
      <c r="I1153" s="62"/>
      <c r="J1153" s="62"/>
      <c r="K1153" s="62"/>
      <c r="L1153" s="62"/>
      <c r="M1153" s="62"/>
      <c r="N1153" s="62"/>
      <c r="O1153" s="62"/>
      <c r="P1153" s="62"/>
      <c r="Q1153" s="62"/>
      <c r="R1153" s="62"/>
      <c r="S1153" s="62"/>
      <c r="T1153" s="62"/>
      <c r="U1153" s="62"/>
      <c r="V1153" s="62"/>
      <c r="W1153" s="62"/>
      <c r="X1153" s="62"/>
      <c r="Y1153" s="62"/>
      <c r="Z1153" s="62"/>
      <c r="AA1153" s="62"/>
      <c r="AB1153" s="62"/>
      <c r="AC1153" s="62"/>
      <c r="AD1153" s="62"/>
      <c r="AE1153" s="62"/>
    </row>
    <row r="1154" spans="5:31" x14ac:dyDescent="0.25">
      <c r="E1154" s="61"/>
      <c r="F1154" s="61"/>
      <c r="G1154" s="61"/>
      <c r="H1154" s="62"/>
      <c r="I1154" s="62"/>
      <c r="J1154" s="62"/>
      <c r="K1154" s="62"/>
      <c r="L1154" s="62"/>
      <c r="M1154" s="62"/>
      <c r="N1154" s="62"/>
      <c r="O1154" s="62"/>
      <c r="P1154" s="62"/>
      <c r="Q1154" s="62"/>
      <c r="R1154" s="62"/>
      <c r="S1154" s="62"/>
      <c r="T1154" s="62"/>
      <c r="U1154" s="62"/>
      <c r="V1154" s="62"/>
      <c r="W1154" s="62"/>
      <c r="X1154" s="62"/>
      <c r="Y1154" s="62"/>
      <c r="Z1154" s="62"/>
      <c r="AA1154" s="62"/>
      <c r="AB1154" s="62"/>
      <c r="AC1154" s="62"/>
      <c r="AD1154" s="62"/>
      <c r="AE1154" s="62"/>
    </row>
    <row r="1155" spans="5:31" x14ac:dyDescent="0.25">
      <c r="E1155" s="61"/>
      <c r="F1155" s="61"/>
      <c r="G1155" s="61"/>
      <c r="H1155" s="62"/>
      <c r="I1155" s="62"/>
      <c r="J1155" s="62"/>
      <c r="K1155" s="62"/>
      <c r="L1155" s="62"/>
      <c r="M1155" s="62"/>
      <c r="N1155" s="62"/>
      <c r="O1155" s="62"/>
      <c r="P1155" s="62"/>
      <c r="Q1155" s="62"/>
      <c r="R1155" s="62"/>
      <c r="S1155" s="62"/>
      <c r="T1155" s="62"/>
      <c r="U1155" s="62"/>
      <c r="V1155" s="62"/>
      <c r="W1155" s="62"/>
      <c r="X1155" s="62"/>
      <c r="Y1155" s="62"/>
      <c r="Z1155" s="62"/>
      <c r="AA1155" s="62"/>
      <c r="AB1155" s="62"/>
      <c r="AC1155" s="62"/>
      <c r="AD1155" s="62"/>
      <c r="AE1155" s="62"/>
    </row>
    <row r="1156" spans="5:31" x14ac:dyDescent="0.25">
      <c r="E1156" s="61"/>
      <c r="F1156" s="61"/>
      <c r="G1156" s="61"/>
      <c r="H1156" s="62"/>
      <c r="I1156" s="62"/>
      <c r="J1156" s="62"/>
      <c r="K1156" s="62"/>
      <c r="L1156" s="62"/>
      <c r="M1156" s="62"/>
      <c r="N1156" s="62"/>
      <c r="O1156" s="62"/>
      <c r="P1156" s="62"/>
      <c r="Q1156" s="62"/>
      <c r="R1156" s="62"/>
      <c r="S1156" s="62"/>
      <c r="T1156" s="62"/>
      <c r="U1156" s="62"/>
      <c r="V1156" s="62"/>
      <c r="W1156" s="62"/>
      <c r="X1156" s="62"/>
      <c r="Y1156" s="62"/>
      <c r="Z1156" s="62"/>
      <c r="AA1156" s="62"/>
      <c r="AB1156" s="62"/>
      <c r="AC1156" s="62"/>
      <c r="AD1156" s="62"/>
      <c r="AE1156" s="62"/>
    </row>
    <row r="1157" spans="5:31" x14ac:dyDescent="0.25">
      <c r="E1157" s="61"/>
      <c r="F1157" s="61"/>
      <c r="G1157" s="61"/>
      <c r="H1157" s="62"/>
      <c r="I1157" s="62"/>
      <c r="J1157" s="62"/>
      <c r="K1157" s="62"/>
      <c r="L1157" s="62"/>
      <c r="M1157" s="62"/>
      <c r="N1157" s="62"/>
      <c r="O1157" s="62"/>
      <c r="P1157" s="62"/>
      <c r="Q1157" s="62"/>
      <c r="R1157" s="62"/>
      <c r="S1157" s="62"/>
      <c r="T1157" s="62"/>
      <c r="U1157" s="62"/>
      <c r="V1157" s="62"/>
      <c r="W1157" s="62"/>
      <c r="X1157" s="62"/>
      <c r="Y1157" s="62"/>
      <c r="Z1157" s="62"/>
      <c r="AA1157" s="62"/>
      <c r="AB1157" s="62"/>
      <c r="AC1157" s="62"/>
      <c r="AD1157" s="62"/>
      <c r="AE1157" s="62"/>
    </row>
    <row r="1158" spans="5:31" x14ac:dyDescent="0.25">
      <c r="E1158" s="61"/>
      <c r="F1158" s="61"/>
      <c r="G1158" s="61"/>
      <c r="H1158" s="62"/>
      <c r="I1158" s="62"/>
      <c r="J1158" s="62"/>
      <c r="K1158" s="62"/>
      <c r="L1158" s="62"/>
      <c r="M1158" s="62"/>
      <c r="N1158" s="62"/>
      <c r="O1158" s="62"/>
      <c r="P1158" s="62"/>
      <c r="Q1158" s="62"/>
      <c r="R1158" s="62"/>
      <c r="S1158" s="62"/>
      <c r="T1158" s="62"/>
      <c r="U1158" s="62"/>
      <c r="V1158" s="62"/>
      <c r="W1158" s="62"/>
      <c r="X1158" s="62"/>
      <c r="Y1158" s="62"/>
      <c r="Z1158" s="62"/>
      <c r="AA1158" s="62"/>
      <c r="AB1158" s="62"/>
      <c r="AC1158" s="62"/>
      <c r="AD1158" s="62"/>
      <c r="AE1158" s="62"/>
    </row>
    <row r="1159" spans="5:31" x14ac:dyDescent="0.25">
      <c r="E1159" s="61"/>
      <c r="F1159" s="61"/>
      <c r="G1159" s="61"/>
      <c r="H1159" s="62"/>
      <c r="I1159" s="62"/>
      <c r="J1159" s="62"/>
      <c r="K1159" s="62"/>
      <c r="L1159" s="62"/>
      <c r="M1159" s="62"/>
      <c r="N1159" s="62"/>
      <c r="O1159" s="62"/>
      <c r="P1159" s="62"/>
      <c r="Q1159" s="62"/>
      <c r="R1159" s="62"/>
      <c r="S1159" s="62"/>
      <c r="T1159" s="62"/>
      <c r="U1159" s="62"/>
      <c r="V1159" s="62"/>
      <c r="W1159" s="62"/>
      <c r="X1159" s="62"/>
      <c r="Y1159" s="62"/>
      <c r="Z1159" s="62"/>
      <c r="AA1159" s="62"/>
      <c r="AB1159" s="62"/>
      <c r="AC1159" s="62"/>
      <c r="AD1159" s="62"/>
      <c r="AE1159" s="62"/>
    </row>
    <row r="1160" spans="5:31" x14ac:dyDescent="0.25">
      <c r="E1160" s="61"/>
      <c r="F1160" s="61"/>
      <c r="G1160" s="61"/>
      <c r="H1160" s="62"/>
      <c r="I1160" s="62"/>
      <c r="J1160" s="62"/>
      <c r="K1160" s="62"/>
      <c r="L1160" s="62"/>
      <c r="M1160" s="62"/>
      <c r="N1160" s="62"/>
      <c r="O1160" s="62"/>
      <c r="P1160" s="62"/>
      <c r="Q1160" s="62"/>
      <c r="R1160" s="62"/>
      <c r="S1160" s="62"/>
      <c r="T1160" s="62"/>
      <c r="U1160" s="62"/>
      <c r="V1160" s="62"/>
      <c r="W1160" s="62"/>
      <c r="X1160" s="62"/>
      <c r="Y1160" s="62"/>
      <c r="Z1160" s="62"/>
      <c r="AA1160" s="62"/>
      <c r="AB1160" s="62"/>
      <c r="AC1160" s="62"/>
      <c r="AD1160" s="62"/>
      <c r="AE1160" s="62"/>
    </row>
    <row r="1161" spans="5:31" x14ac:dyDescent="0.25">
      <c r="E1161" s="61"/>
      <c r="F1161" s="61"/>
      <c r="G1161" s="61"/>
      <c r="H1161" s="62"/>
      <c r="I1161" s="62"/>
      <c r="J1161" s="62"/>
      <c r="K1161" s="62"/>
      <c r="L1161" s="62"/>
      <c r="M1161" s="62"/>
      <c r="N1161" s="62"/>
      <c r="O1161" s="62"/>
      <c r="P1161" s="62"/>
      <c r="Q1161" s="62"/>
      <c r="R1161" s="62"/>
      <c r="S1161" s="62"/>
      <c r="T1161" s="62"/>
      <c r="U1161" s="62"/>
      <c r="V1161" s="62"/>
      <c r="W1161" s="62"/>
      <c r="X1161" s="62"/>
      <c r="Y1161" s="62"/>
      <c r="Z1161" s="62"/>
      <c r="AA1161" s="62"/>
      <c r="AB1161" s="62"/>
      <c r="AC1161" s="62"/>
      <c r="AD1161" s="62"/>
      <c r="AE1161" s="62"/>
    </row>
    <row r="1162" spans="5:31" x14ac:dyDescent="0.25">
      <c r="E1162" s="61"/>
      <c r="F1162" s="61"/>
      <c r="G1162" s="61"/>
      <c r="H1162" s="62"/>
      <c r="I1162" s="62"/>
      <c r="J1162" s="62"/>
      <c r="K1162" s="62"/>
      <c r="L1162" s="62"/>
      <c r="M1162" s="62"/>
      <c r="N1162" s="62"/>
      <c r="O1162" s="62"/>
      <c r="P1162" s="62"/>
      <c r="Q1162" s="62"/>
      <c r="R1162" s="62"/>
      <c r="S1162" s="62"/>
      <c r="T1162" s="62"/>
      <c r="U1162" s="62"/>
      <c r="V1162" s="62"/>
      <c r="W1162" s="62"/>
      <c r="X1162" s="62"/>
      <c r="Y1162" s="62"/>
      <c r="Z1162" s="62"/>
      <c r="AA1162" s="62"/>
      <c r="AB1162" s="62"/>
      <c r="AC1162" s="62"/>
      <c r="AD1162" s="62"/>
      <c r="AE1162" s="62"/>
    </row>
    <row r="1163" spans="5:31" x14ac:dyDescent="0.25">
      <c r="E1163" s="61"/>
      <c r="F1163" s="61"/>
      <c r="G1163" s="61"/>
      <c r="H1163" s="62"/>
      <c r="I1163" s="62"/>
      <c r="J1163" s="62"/>
      <c r="K1163" s="62"/>
      <c r="L1163" s="62"/>
      <c r="M1163" s="62"/>
      <c r="N1163" s="62"/>
      <c r="O1163" s="62"/>
      <c r="P1163" s="62"/>
      <c r="Q1163" s="62"/>
      <c r="R1163" s="62"/>
      <c r="S1163" s="62"/>
      <c r="T1163" s="62"/>
      <c r="U1163" s="62"/>
      <c r="V1163" s="62"/>
      <c r="W1163" s="62"/>
      <c r="X1163" s="62"/>
      <c r="Y1163" s="62"/>
      <c r="Z1163" s="62"/>
      <c r="AA1163" s="62"/>
      <c r="AB1163" s="62"/>
      <c r="AC1163" s="62"/>
      <c r="AD1163" s="62"/>
      <c r="AE1163" s="62"/>
    </row>
    <row r="1164" spans="5:31" x14ac:dyDescent="0.25">
      <c r="E1164" s="61"/>
      <c r="F1164" s="61"/>
      <c r="G1164" s="61"/>
      <c r="H1164" s="62"/>
      <c r="I1164" s="62"/>
      <c r="J1164" s="62"/>
      <c r="K1164" s="62"/>
      <c r="L1164" s="62"/>
      <c r="M1164" s="62"/>
      <c r="N1164" s="62"/>
      <c r="O1164" s="62"/>
      <c r="P1164" s="62"/>
      <c r="Q1164" s="62"/>
      <c r="R1164" s="62"/>
      <c r="S1164" s="62"/>
      <c r="T1164" s="62"/>
      <c r="U1164" s="62"/>
      <c r="V1164" s="62"/>
      <c r="W1164" s="62"/>
      <c r="X1164" s="62"/>
      <c r="Y1164" s="62"/>
      <c r="Z1164" s="62"/>
      <c r="AA1164" s="62"/>
      <c r="AB1164" s="62"/>
      <c r="AC1164" s="62"/>
      <c r="AD1164" s="62"/>
      <c r="AE1164" s="62"/>
    </row>
    <row r="1165" spans="5:31" x14ac:dyDescent="0.25">
      <c r="E1165" s="61"/>
      <c r="F1165" s="61"/>
      <c r="G1165" s="61"/>
      <c r="H1165" s="62"/>
      <c r="I1165" s="62"/>
      <c r="J1165" s="62"/>
      <c r="K1165" s="62"/>
      <c r="L1165" s="62"/>
      <c r="M1165" s="62"/>
      <c r="N1165" s="62"/>
      <c r="O1165" s="62"/>
      <c r="P1165" s="62"/>
      <c r="Q1165" s="62"/>
      <c r="R1165" s="62"/>
      <c r="S1165" s="62"/>
      <c r="T1165" s="62"/>
      <c r="U1165" s="62"/>
      <c r="V1165" s="62"/>
      <c r="W1165" s="62"/>
      <c r="X1165" s="62"/>
      <c r="Y1165" s="62"/>
      <c r="Z1165" s="62"/>
      <c r="AA1165" s="62"/>
      <c r="AB1165" s="62"/>
      <c r="AC1165" s="62"/>
      <c r="AD1165" s="62"/>
      <c r="AE1165" s="62"/>
    </row>
    <row r="1166" spans="5:31" x14ac:dyDescent="0.25">
      <c r="E1166" s="61"/>
      <c r="F1166" s="61"/>
      <c r="G1166" s="61"/>
      <c r="H1166" s="62"/>
      <c r="I1166" s="62"/>
      <c r="J1166" s="62"/>
      <c r="K1166" s="62"/>
      <c r="L1166" s="62"/>
      <c r="M1166" s="62"/>
      <c r="N1166" s="62"/>
      <c r="O1166" s="62"/>
      <c r="P1166" s="62"/>
      <c r="Q1166" s="62"/>
      <c r="R1166" s="62"/>
      <c r="S1166" s="62"/>
      <c r="T1166" s="62"/>
      <c r="U1166" s="62"/>
      <c r="V1166" s="62"/>
      <c r="W1166" s="62"/>
      <c r="X1166" s="62"/>
      <c r="Y1166" s="62"/>
      <c r="Z1166" s="62"/>
      <c r="AA1166" s="62"/>
      <c r="AB1166" s="62"/>
      <c r="AC1166" s="62"/>
      <c r="AD1166" s="62"/>
      <c r="AE1166" s="62"/>
    </row>
    <row r="1167" spans="5:31" x14ac:dyDescent="0.25">
      <c r="E1167" s="61"/>
      <c r="F1167" s="61"/>
      <c r="G1167" s="61"/>
      <c r="H1167" s="62"/>
      <c r="I1167" s="62"/>
      <c r="J1167" s="62"/>
      <c r="K1167" s="62"/>
      <c r="L1167" s="62"/>
      <c r="M1167" s="62"/>
      <c r="N1167" s="62"/>
      <c r="O1167" s="62"/>
      <c r="P1167" s="62"/>
      <c r="Q1167" s="62"/>
      <c r="R1167" s="62"/>
      <c r="S1167" s="62"/>
      <c r="T1167" s="62"/>
      <c r="U1167" s="62"/>
      <c r="V1167" s="62"/>
      <c r="W1167" s="62"/>
      <c r="X1167" s="62"/>
      <c r="Y1167" s="62"/>
      <c r="Z1167" s="62"/>
      <c r="AA1167" s="62"/>
      <c r="AB1167" s="62"/>
      <c r="AC1167" s="62"/>
      <c r="AD1167" s="62"/>
      <c r="AE1167" s="62"/>
    </row>
    <row r="1168" spans="5:31" x14ac:dyDescent="0.25">
      <c r="E1168" s="61"/>
      <c r="F1168" s="61"/>
      <c r="G1168" s="61"/>
      <c r="H1168" s="62"/>
      <c r="I1168" s="62"/>
      <c r="J1168" s="62"/>
      <c r="K1168" s="62"/>
      <c r="L1168" s="62"/>
      <c r="M1168" s="62"/>
      <c r="N1168" s="62"/>
      <c r="O1168" s="62"/>
      <c r="P1168" s="62"/>
      <c r="Q1168" s="62"/>
      <c r="R1168" s="62"/>
      <c r="S1168" s="62"/>
      <c r="T1168" s="62"/>
      <c r="U1168" s="62"/>
      <c r="V1168" s="62"/>
      <c r="W1168" s="62"/>
      <c r="X1168" s="62"/>
      <c r="Y1168" s="62"/>
      <c r="Z1168" s="62"/>
      <c r="AA1168" s="62"/>
      <c r="AB1168" s="62"/>
      <c r="AC1168" s="62"/>
      <c r="AD1168" s="62"/>
      <c r="AE1168" s="62"/>
    </row>
    <row r="1169" spans="5:31" x14ac:dyDescent="0.25">
      <c r="E1169" s="61"/>
      <c r="F1169" s="61"/>
      <c r="G1169" s="61"/>
      <c r="H1169" s="62"/>
      <c r="I1169" s="62"/>
      <c r="J1169" s="62"/>
      <c r="K1169" s="62"/>
      <c r="L1169" s="62"/>
      <c r="M1169" s="62"/>
      <c r="N1169" s="62"/>
      <c r="O1169" s="62"/>
      <c r="P1169" s="62"/>
      <c r="Q1169" s="62"/>
      <c r="R1169" s="62"/>
      <c r="S1169" s="62"/>
      <c r="T1169" s="62"/>
      <c r="U1169" s="62"/>
      <c r="V1169" s="62"/>
      <c r="W1169" s="62"/>
      <c r="X1169" s="62"/>
      <c r="Y1169" s="62"/>
      <c r="Z1169" s="62"/>
      <c r="AA1169" s="62"/>
      <c r="AB1169" s="62"/>
      <c r="AC1169" s="62"/>
      <c r="AD1169" s="62"/>
      <c r="AE1169" s="62"/>
    </row>
    <row r="1170" spans="5:31" x14ac:dyDescent="0.25">
      <c r="E1170" s="61"/>
      <c r="F1170" s="61"/>
      <c r="G1170" s="61"/>
      <c r="H1170" s="62"/>
      <c r="I1170" s="62"/>
      <c r="J1170" s="62"/>
      <c r="K1170" s="62"/>
      <c r="L1170" s="62"/>
      <c r="M1170" s="62"/>
      <c r="N1170" s="62"/>
      <c r="O1170" s="62"/>
      <c r="P1170" s="62"/>
      <c r="Q1170" s="62"/>
      <c r="R1170" s="62"/>
      <c r="S1170" s="62"/>
      <c r="T1170" s="62"/>
      <c r="U1170" s="62"/>
      <c r="V1170" s="62"/>
      <c r="W1170" s="62"/>
      <c r="X1170" s="62"/>
      <c r="Y1170" s="62"/>
      <c r="Z1170" s="62"/>
      <c r="AA1170" s="62"/>
      <c r="AB1170" s="62"/>
      <c r="AC1170" s="62"/>
      <c r="AD1170" s="62"/>
      <c r="AE1170" s="62"/>
    </row>
    <row r="1171" spans="5:31" x14ac:dyDescent="0.25">
      <c r="E1171" s="61"/>
      <c r="F1171" s="61"/>
      <c r="G1171" s="61"/>
      <c r="H1171" s="62"/>
      <c r="I1171" s="62"/>
      <c r="J1171" s="62"/>
      <c r="K1171" s="62"/>
      <c r="L1171" s="62"/>
      <c r="M1171" s="62"/>
      <c r="N1171" s="62"/>
      <c r="O1171" s="62"/>
      <c r="P1171" s="62"/>
      <c r="Q1171" s="62"/>
      <c r="R1171" s="62"/>
      <c r="S1171" s="62"/>
      <c r="T1171" s="62"/>
      <c r="U1171" s="62"/>
      <c r="V1171" s="62"/>
      <c r="W1171" s="62"/>
      <c r="X1171" s="62"/>
      <c r="Y1171" s="62"/>
      <c r="Z1171" s="62"/>
      <c r="AA1171" s="62"/>
      <c r="AB1171" s="62"/>
      <c r="AC1171" s="62"/>
      <c r="AD1171" s="62"/>
      <c r="AE1171" s="62"/>
    </row>
    <row r="1172" spans="5:31" x14ac:dyDescent="0.25">
      <c r="E1172" s="61"/>
      <c r="F1172" s="61"/>
      <c r="G1172" s="61"/>
      <c r="H1172" s="62"/>
      <c r="I1172" s="62"/>
      <c r="J1172" s="62"/>
      <c r="K1172" s="62"/>
      <c r="L1172" s="62"/>
      <c r="M1172" s="62"/>
      <c r="N1172" s="62"/>
      <c r="O1172" s="62"/>
      <c r="P1172" s="62"/>
      <c r="Q1172" s="62"/>
      <c r="R1172" s="62"/>
      <c r="S1172" s="62"/>
      <c r="T1172" s="62"/>
      <c r="U1172" s="62"/>
      <c r="V1172" s="62"/>
      <c r="W1172" s="62"/>
      <c r="X1172" s="62"/>
      <c r="Y1172" s="62"/>
      <c r="Z1172" s="62"/>
      <c r="AA1172" s="62"/>
      <c r="AB1172" s="62"/>
      <c r="AC1172" s="62"/>
      <c r="AD1172" s="62"/>
      <c r="AE1172" s="62"/>
    </row>
    <row r="1173" spans="5:31" x14ac:dyDescent="0.25">
      <c r="E1173" s="61"/>
      <c r="F1173" s="61"/>
      <c r="G1173" s="61"/>
      <c r="H1173" s="62"/>
      <c r="I1173" s="62"/>
      <c r="J1173" s="62"/>
      <c r="K1173" s="62"/>
      <c r="L1173" s="62"/>
      <c r="M1173" s="62"/>
      <c r="N1173" s="62"/>
      <c r="O1173" s="62"/>
      <c r="P1173" s="62"/>
      <c r="Q1173" s="62"/>
      <c r="R1173" s="62"/>
      <c r="S1173" s="62"/>
      <c r="T1173" s="62"/>
      <c r="U1173" s="62"/>
      <c r="V1173" s="62"/>
      <c r="W1173" s="62"/>
      <c r="X1173" s="62"/>
      <c r="Y1173" s="62"/>
      <c r="Z1173" s="62"/>
      <c r="AA1173" s="62"/>
      <c r="AB1173" s="62"/>
      <c r="AC1173" s="62"/>
      <c r="AD1173" s="62"/>
      <c r="AE1173" s="62"/>
    </row>
    <row r="1174" spans="5:31" x14ac:dyDescent="0.25">
      <c r="E1174" s="61"/>
      <c r="F1174" s="61"/>
      <c r="G1174" s="61"/>
      <c r="H1174" s="62"/>
      <c r="I1174" s="62"/>
      <c r="J1174" s="62"/>
      <c r="K1174" s="62"/>
      <c r="L1174" s="62"/>
      <c r="M1174" s="62"/>
      <c r="N1174" s="62"/>
      <c r="O1174" s="62"/>
      <c r="P1174" s="62"/>
      <c r="Q1174" s="62"/>
      <c r="R1174" s="62"/>
      <c r="S1174" s="62"/>
      <c r="T1174" s="62"/>
      <c r="U1174" s="62"/>
      <c r="V1174" s="62"/>
      <c r="W1174" s="62"/>
      <c r="X1174" s="62"/>
      <c r="Y1174" s="62"/>
      <c r="Z1174" s="62"/>
      <c r="AA1174" s="62"/>
      <c r="AB1174" s="62"/>
      <c r="AC1174" s="62"/>
      <c r="AD1174" s="62"/>
      <c r="AE1174" s="62"/>
    </row>
    <row r="1175" spans="5:31" x14ac:dyDescent="0.25">
      <c r="E1175" s="61"/>
      <c r="F1175" s="61"/>
      <c r="G1175" s="61"/>
      <c r="H1175" s="62"/>
      <c r="I1175" s="62"/>
      <c r="J1175" s="62"/>
      <c r="K1175" s="62"/>
      <c r="L1175" s="62"/>
      <c r="M1175" s="62"/>
      <c r="N1175" s="62"/>
      <c r="O1175" s="62"/>
      <c r="P1175" s="62"/>
      <c r="Q1175" s="62"/>
      <c r="R1175" s="62"/>
      <c r="S1175" s="62"/>
      <c r="T1175" s="62"/>
      <c r="U1175" s="62"/>
      <c r="V1175" s="62"/>
      <c r="W1175" s="62"/>
      <c r="X1175" s="62"/>
      <c r="Y1175" s="62"/>
      <c r="Z1175" s="62"/>
      <c r="AA1175" s="62"/>
      <c r="AB1175" s="62"/>
      <c r="AC1175" s="62"/>
      <c r="AD1175" s="62"/>
      <c r="AE1175" s="62"/>
    </row>
    <row r="1176" spans="5:31" x14ac:dyDescent="0.25">
      <c r="E1176" s="61"/>
      <c r="F1176" s="61"/>
      <c r="G1176" s="61"/>
      <c r="H1176" s="62"/>
      <c r="I1176" s="62"/>
      <c r="J1176" s="62"/>
      <c r="K1176" s="62"/>
      <c r="L1176" s="62"/>
      <c r="M1176" s="62"/>
      <c r="N1176" s="62"/>
      <c r="O1176" s="62"/>
      <c r="P1176" s="62"/>
      <c r="Q1176" s="62"/>
      <c r="R1176" s="62"/>
      <c r="S1176" s="62"/>
      <c r="T1176" s="62"/>
      <c r="U1176" s="62"/>
      <c r="V1176" s="62"/>
      <c r="W1176" s="62"/>
      <c r="X1176" s="62"/>
      <c r="Y1176" s="62"/>
      <c r="Z1176" s="62"/>
      <c r="AA1176" s="62"/>
      <c r="AB1176" s="62"/>
      <c r="AC1176" s="62"/>
      <c r="AD1176" s="62"/>
      <c r="AE1176" s="62"/>
    </row>
    <row r="1177" spans="5:31" x14ac:dyDescent="0.25">
      <c r="E1177" s="61"/>
      <c r="F1177" s="61"/>
      <c r="G1177" s="61"/>
      <c r="H1177" s="62"/>
      <c r="I1177" s="62"/>
      <c r="J1177" s="62"/>
      <c r="K1177" s="62"/>
      <c r="L1177" s="62"/>
      <c r="M1177" s="62"/>
      <c r="N1177" s="62"/>
      <c r="O1177" s="62"/>
      <c r="P1177" s="62"/>
      <c r="Q1177" s="62"/>
      <c r="R1177" s="62"/>
      <c r="S1177" s="62"/>
      <c r="T1177" s="62"/>
      <c r="U1177" s="62"/>
      <c r="V1177" s="62"/>
      <c r="W1177" s="62"/>
      <c r="X1177" s="62"/>
      <c r="Y1177" s="62"/>
      <c r="Z1177" s="62"/>
      <c r="AA1177" s="62"/>
      <c r="AB1177" s="62"/>
      <c r="AC1177" s="62"/>
      <c r="AD1177" s="62"/>
      <c r="AE1177" s="62"/>
    </row>
    <row r="1178" spans="5:31" x14ac:dyDescent="0.25">
      <c r="E1178" s="61"/>
      <c r="F1178" s="61"/>
      <c r="G1178" s="61"/>
      <c r="H1178" s="62"/>
      <c r="I1178" s="62"/>
      <c r="J1178" s="62"/>
      <c r="K1178" s="62"/>
      <c r="L1178" s="62"/>
      <c r="M1178" s="62"/>
      <c r="N1178" s="62"/>
      <c r="O1178" s="62"/>
      <c r="P1178" s="62"/>
      <c r="Q1178" s="62"/>
      <c r="R1178" s="62"/>
      <c r="S1178" s="62"/>
      <c r="T1178" s="62"/>
      <c r="U1178" s="62"/>
      <c r="V1178" s="62"/>
      <c r="W1178" s="62"/>
      <c r="X1178" s="62"/>
      <c r="Y1178" s="62"/>
      <c r="Z1178" s="62"/>
      <c r="AA1178" s="62"/>
      <c r="AB1178" s="62"/>
      <c r="AC1178" s="62"/>
      <c r="AD1178" s="62"/>
      <c r="AE1178" s="62"/>
    </row>
    <row r="1179" spans="5:31" x14ac:dyDescent="0.25">
      <c r="E1179" s="61"/>
      <c r="F1179" s="61"/>
      <c r="G1179" s="61"/>
      <c r="H1179" s="62"/>
      <c r="I1179" s="62"/>
      <c r="J1179" s="62"/>
      <c r="K1179" s="62"/>
      <c r="L1179" s="62"/>
      <c r="M1179" s="62"/>
      <c r="N1179" s="62"/>
      <c r="O1179" s="62"/>
      <c r="P1179" s="62"/>
      <c r="Q1179" s="62"/>
      <c r="R1179" s="62"/>
      <c r="S1179" s="62"/>
      <c r="T1179" s="62"/>
      <c r="U1179" s="62"/>
      <c r="V1179" s="62"/>
      <c r="W1179" s="62"/>
      <c r="X1179" s="62"/>
      <c r="Y1179" s="62"/>
      <c r="Z1179" s="62"/>
      <c r="AA1179" s="62"/>
      <c r="AB1179" s="62"/>
      <c r="AC1179" s="62"/>
      <c r="AD1179" s="62"/>
      <c r="AE1179" s="62"/>
    </row>
    <row r="1180" spans="5:31" x14ac:dyDescent="0.25">
      <c r="E1180" s="61"/>
      <c r="F1180" s="61"/>
      <c r="G1180" s="61"/>
      <c r="H1180" s="62"/>
      <c r="I1180" s="62"/>
      <c r="J1180" s="62"/>
      <c r="K1180" s="62"/>
      <c r="L1180" s="62"/>
      <c r="M1180" s="62"/>
      <c r="N1180" s="62"/>
      <c r="O1180" s="62"/>
      <c r="P1180" s="62"/>
      <c r="Q1180" s="62"/>
      <c r="R1180" s="62"/>
      <c r="S1180" s="62"/>
      <c r="T1180" s="62"/>
      <c r="U1180" s="62"/>
      <c r="V1180" s="62"/>
      <c r="W1180" s="62"/>
      <c r="X1180" s="62"/>
      <c r="Y1180" s="62"/>
      <c r="Z1180" s="62"/>
      <c r="AA1180" s="62"/>
      <c r="AB1180" s="62"/>
      <c r="AC1180" s="62"/>
      <c r="AD1180" s="62"/>
      <c r="AE1180" s="62"/>
    </row>
    <row r="1181" spans="5:31" x14ac:dyDescent="0.25">
      <c r="E1181" s="61"/>
      <c r="F1181" s="61"/>
      <c r="G1181" s="61"/>
      <c r="H1181" s="62"/>
      <c r="I1181" s="62"/>
      <c r="J1181" s="62"/>
      <c r="K1181" s="62"/>
      <c r="L1181" s="62"/>
      <c r="M1181" s="62"/>
      <c r="N1181" s="62"/>
      <c r="O1181" s="62"/>
      <c r="P1181" s="62"/>
      <c r="Q1181" s="62"/>
      <c r="R1181" s="62"/>
      <c r="S1181" s="62"/>
      <c r="T1181" s="62"/>
      <c r="U1181" s="62"/>
      <c r="V1181" s="62"/>
      <c r="W1181" s="62"/>
      <c r="X1181" s="62"/>
      <c r="Y1181" s="62"/>
      <c r="Z1181" s="62"/>
      <c r="AA1181" s="62"/>
      <c r="AB1181" s="62"/>
      <c r="AC1181" s="62"/>
      <c r="AD1181" s="62"/>
      <c r="AE1181" s="62"/>
    </row>
    <row r="1182" spans="5:31" x14ac:dyDescent="0.25">
      <c r="E1182" s="61"/>
      <c r="F1182" s="61"/>
      <c r="G1182" s="61"/>
      <c r="H1182" s="62"/>
      <c r="I1182" s="62"/>
      <c r="J1182" s="62"/>
      <c r="K1182" s="62"/>
      <c r="L1182" s="62"/>
      <c r="M1182" s="62"/>
      <c r="N1182" s="62"/>
      <c r="O1182" s="62"/>
      <c r="P1182" s="62"/>
      <c r="Q1182" s="62"/>
      <c r="R1182" s="62"/>
      <c r="S1182" s="62"/>
      <c r="T1182" s="62"/>
      <c r="U1182" s="62"/>
      <c r="V1182" s="62"/>
      <c r="W1182" s="62"/>
      <c r="X1182" s="62"/>
      <c r="Y1182" s="62"/>
      <c r="Z1182" s="62"/>
      <c r="AA1182" s="62"/>
      <c r="AB1182" s="62"/>
      <c r="AC1182" s="62"/>
      <c r="AD1182" s="62"/>
      <c r="AE1182" s="62"/>
    </row>
    <row r="1183" spans="5:31" x14ac:dyDescent="0.25">
      <c r="E1183" s="61"/>
      <c r="F1183" s="61"/>
      <c r="G1183" s="61"/>
      <c r="H1183" s="62"/>
      <c r="I1183" s="62"/>
      <c r="J1183" s="62"/>
      <c r="K1183" s="62"/>
      <c r="L1183" s="62"/>
      <c r="M1183" s="62"/>
      <c r="N1183" s="62"/>
      <c r="O1183" s="62"/>
      <c r="P1183" s="62"/>
      <c r="Q1183" s="62"/>
      <c r="R1183" s="62"/>
      <c r="S1183" s="62"/>
      <c r="T1183" s="62"/>
      <c r="U1183" s="62"/>
      <c r="V1183" s="62"/>
      <c r="W1183" s="62"/>
      <c r="X1183" s="62"/>
      <c r="Y1183" s="62"/>
      <c r="Z1183" s="62"/>
      <c r="AA1183" s="62"/>
      <c r="AB1183" s="62"/>
      <c r="AC1183" s="62"/>
      <c r="AD1183" s="62"/>
      <c r="AE1183" s="62"/>
    </row>
    <row r="1184" spans="5:31" x14ac:dyDescent="0.25">
      <c r="E1184" s="61"/>
      <c r="F1184" s="61"/>
      <c r="G1184" s="61"/>
      <c r="H1184" s="62"/>
      <c r="I1184" s="62"/>
      <c r="J1184" s="62"/>
      <c r="K1184" s="62"/>
      <c r="L1184" s="62"/>
      <c r="M1184" s="62"/>
      <c r="N1184" s="62"/>
      <c r="O1184" s="62"/>
      <c r="P1184" s="62"/>
      <c r="Q1184" s="62"/>
      <c r="R1184" s="62"/>
      <c r="S1184" s="62"/>
      <c r="T1184" s="62"/>
      <c r="U1184" s="62"/>
      <c r="V1184" s="62"/>
      <c r="W1184" s="62"/>
      <c r="X1184" s="62"/>
      <c r="Y1184" s="62"/>
      <c r="Z1184" s="62"/>
      <c r="AA1184" s="62"/>
      <c r="AB1184" s="62"/>
      <c r="AC1184" s="62"/>
      <c r="AD1184" s="62"/>
      <c r="AE1184" s="62"/>
    </row>
    <row r="1185" spans="5:31" x14ac:dyDescent="0.25">
      <c r="E1185" s="61"/>
      <c r="F1185" s="61"/>
      <c r="G1185" s="61"/>
      <c r="H1185" s="62"/>
      <c r="I1185" s="62"/>
      <c r="J1185" s="62"/>
      <c r="K1185" s="62"/>
      <c r="L1185" s="62"/>
      <c r="M1185" s="62"/>
      <c r="N1185" s="62"/>
      <c r="O1185" s="62"/>
      <c r="P1185" s="62"/>
      <c r="Q1185" s="62"/>
      <c r="R1185" s="62"/>
      <c r="S1185" s="62"/>
      <c r="T1185" s="62"/>
      <c r="U1185" s="62"/>
      <c r="V1185" s="62"/>
      <c r="W1185" s="62"/>
      <c r="X1185" s="62"/>
      <c r="Y1185" s="62"/>
      <c r="Z1185" s="62"/>
      <c r="AA1185" s="62"/>
      <c r="AB1185" s="62"/>
      <c r="AC1185" s="62"/>
      <c r="AD1185" s="62"/>
      <c r="AE1185" s="62"/>
    </row>
    <row r="1186" spans="5:31" x14ac:dyDescent="0.25">
      <c r="E1186" s="61"/>
      <c r="F1186" s="61"/>
      <c r="G1186" s="61"/>
      <c r="H1186" s="62"/>
      <c r="I1186" s="62"/>
      <c r="J1186" s="62"/>
      <c r="K1186" s="62"/>
      <c r="L1186" s="62"/>
      <c r="M1186" s="62"/>
      <c r="N1186" s="62"/>
      <c r="O1186" s="62"/>
      <c r="P1186" s="62"/>
      <c r="Q1186" s="62"/>
      <c r="R1186" s="62"/>
      <c r="S1186" s="62"/>
      <c r="T1186" s="62"/>
      <c r="U1186" s="62"/>
      <c r="V1186" s="62"/>
      <c r="W1186" s="62"/>
      <c r="X1186" s="62"/>
      <c r="Y1186" s="62"/>
      <c r="Z1186" s="62"/>
      <c r="AA1186" s="62"/>
      <c r="AB1186" s="62"/>
      <c r="AC1186" s="62"/>
      <c r="AD1186" s="62"/>
      <c r="AE1186" s="62"/>
    </row>
    <row r="1187" spans="5:31" x14ac:dyDescent="0.25">
      <c r="E1187" s="61"/>
      <c r="F1187" s="61"/>
      <c r="G1187" s="61"/>
      <c r="H1187" s="62"/>
      <c r="I1187" s="62"/>
      <c r="J1187" s="62"/>
      <c r="K1187" s="62"/>
      <c r="L1187" s="62"/>
      <c r="M1187" s="62"/>
      <c r="N1187" s="62"/>
      <c r="O1187" s="62"/>
      <c r="P1187" s="62"/>
      <c r="Q1187" s="62"/>
      <c r="R1187" s="62"/>
      <c r="S1187" s="62"/>
      <c r="T1187" s="62"/>
      <c r="U1187" s="62"/>
      <c r="V1187" s="62"/>
      <c r="W1187" s="62"/>
      <c r="X1187" s="62"/>
      <c r="Y1187" s="62"/>
      <c r="Z1187" s="62"/>
      <c r="AA1187" s="62"/>
      <c r="AB1187" s="62"/>
      <c r="AC1187" s="62"/>
      <c r="AD1187" s="62"/>
      <c r="AE1187" s="62"/>
    </row>
    <row r="1188" spans="5:31" x14ac:dyDescent="0.25">
      <c r="E1188" s="61"/>
      <c r="F1188" s="61"/>
      <c r="G1188" s="61"/>
      <c r="H1188" s="62"/>
      <c r="I1188" s="62"/>
      <c r="J1188" s="62"/>
      <c r="K1188" s="62"/>
      <c r="L1188" s="62"/>
      <c r="M1188" s="62"/>
      <c r="N1188" s="62"/>
      <c r="O1188" s="62"/>
      <c r="P1188" s="62"/>
      <c r="Q1188" s="62"/>
      <c r="R1188" s="62"/>
      <c r="S1188" s="62"/>
      <c r="T1188" s="62"/>
      <c r="U1188" s="62"/>
      <c r="V1188" s="62"/>
      <c r="W1188" s="62"/>
      <c r="X1188" s="62"/>
      <c r="Y1188" s="62"/>
      <c r="Z1188" s="62"/>
      <c r="AA1188" s="62"/>
      <c r="AB1188" s="62"/>
      <c r="AC1188" s="62"/>
      <c r="AD1188" s="62"/>
      <c r="AE1188" s="62"/>
    </row>
    <row r="1189" spans="5:31" x14ac:dyDescent="0.25">
      <c r="E1189" s="61"/>
      <c r="F1189" s="61"/>
      <c r="G1189" s="61"/>
      <c r="H1189" s="62"/>
      <c r="I1189" s="62"/>
      <c r="J1189" s="62"/>
      <c r="K1189" s="62"/>
      <c r="L1189" s="62"/>
      <c r="M1189" s="62"/>
      <c r="N1189" s="62"/>
      <c r="O1189" s="62"/>
      <c r="P1189" s="62"/>
      <c r="Q1189" s="62"/>
      <c r="R1189" s="62"/>
      <c r="S1189" s="62"/>
      <c r="T1189" s="62"/>
      <c r="U1189" s="62"/>
      <c r="V1189" s="62"/>
      <c r="W1189" s="62"/>
      <c r="X1189" s="62"/>
      <c r="Y1189" s="62"/>
      <c r="Z1189" s="62"/>
      <c r="AA1189" s="62"/>
      <c r="AB1189" s="62"/>
      <c r="AC1189" s="62"/>
      <c r="AD1189" s="62"/>
      <c r="AE1189" s="62"/>
    </row>
    <row r="1190" spans="5:31" x14ac:dyDescent="0.25">
      <c r="E1190" s="61"/>
      <c r="F1190" s="61"/>
      <c r="G1190" s="61"/>
      <c r="H1190" s="62"/>
      <c r="I1190" s="62"/>
      <c r="J1190" s="62"/>
      <c r="K1190" s="62"/>
      <c r="L1190" s="62"/>
      <c r="M1190" s="62"/>
      <c r="N1190" s="62"/>
      <c r="O1190" s="62"/>
      <c r="P1190" s="62"/>
      <c r="Q1190" s="62"/>
      <c r="R1190" s="62"/>
      <c r="S1190" s="62"/>
      <c r="T1190" s="62"/>
      <c r="U1190" s="62"/>
      <c r="V1190" s="62"/>
      <c r="W1190" s="62"/>
      <c r="X1190" s="62"/>
      <c r="Y1190" s="62"/>
      <c r="Z1190" s="62"/>
      <c r="AA1190" s="62"/>
      <c r="AB1190" s="62"/>
      <c r="AC1190" s="62"/>
      <c r="AD1190" s="62"/>
      <c r="AE1190" s="62"/>
    </row>
    <row r="1191" spans="5:31" x14ac:dyDescent="0.25">
      <c r="E1191" s="61"/>
      <c r="F1191" s="61"/>
      <c r="G1191" s="61"/>
      <c r="H1191" s="62"/>
      <c r="I1191" s="62"/>
      <c r="J1191" s="62"/>
      <c r="K1191" s="62"/>
      <c r="L1191" s="62"/>
      <c r="M1191" s="62"/>
      <c r="N1191" s="62"/>
      <c r="O1191" s="62"/>
      <c r="P1191" s="62"/>
      <c r="Q1191" s="62"/>
      <c r="R1191" s="62"/>
      <c r="S1191" s="62"/>
      <c r="T1191" s="62"/>
      <c r="U1191" s="62"/>
      <c r="V1191" s="62"/>
      <c r="W1191" s="62"/>
      <c r="X1191" s="62"/>
      <c r="Y1191" s="62"/>
      <c r="Z1191" s="62"/>
      <c r="AA1191" s="62"/>
      <c r="AB1191" s="62"/>
      <c r="AC1191" s="62"/>
      <c r="AD1191" s="62"/>
      <c r="AE1191" s="62"/>
    </row>
    <row r="1192" spans="5:31" x14ac:dyDescent="0.25">
      <c r="E1192" s="61"/>
      <c r="F1192" s="61"/>
      <c r="G1192" s="61"/>
      <c r="H1192" s="62"/>
      <c r="I1192" s="62"/>
      <c r="J1192" s="62"/>
      <c r="K1192" s="62"/>
      <c r="L1192" s="62"/>
      <c r="M1192" s="62"/>
      <c r="N1192" s="62"/>
      <c r="O1192" s="62"/>
      <c r="P1192" s="62"/>
      <c r="Q1192" s="62"/>
      <c r="R1192" s="62"/>
      <c r="S1192" s="62"/>
      <c r="T1192" s="62"/>
      <c r="U1192" s="62"/>
      <c r="V1192" s="62"/>
      <c r="W1192" s="62"/>
      <c r="X1192" s="62"/>
      <c r="Y1192" s="62"/>
      <c r="Z1192" s="62"/>
      <c r="AA1192" s="62"/>
      <c r="AB1192" s="62"/>
      <c r="AC1192" s="62"/>
      <c r="AD1192" s="62"/>
      <c r="AE1192" s="62"/>
    </row>
    <row r="1193" spans="5:31" x14ac:dyDescent="0.25">
      <c r="E1193" s="61"/>
      <c r="F1193" s="61"/>
      <c r="G1193" s="61"/>
      <c r="H1193" s="62"/>
      <c r="I1193" s="62"/>
      <c r="J1193" s="62"/>
      <c r="K1193" s="62"/>
      <c r="L1193" s="62"/>
      <c r="M1193" s="62"/>
      <c r="N1193" s="62"/>
      <c r="O1193" s="62"/>
      <c r="P1193" s="62"/>
      <c r="Q1193" s="62"/>
      <c r="R1193" s="62"/>
      <c r="S1193" s="62"/>
      <c r="T1193" s="62"/>
      <c r="U1193" s="62"/>
      <c r="V1193" s="62"/>
      <c r="W1193" s="62"/>
      <c r="X1193" s="62"/>
      <c r="Y1193" s="62"/>
      <c r="Z1193" s="62"/>
      <c r="AA1193" s="62"/>
      <c r="AB1193" s="62"/>
      <c r="AC1193" s="62"/>
      <c r="AD1193" s="62"/>
      <c r="AE1193" s="62"/>
    </row>
    <row r="1194" spans="5:31" x14ac:dyDescent="0.25">
      <c r="E1194" s="61"/>
      <c r="F1194" s="61"/>
      <c r="G1194" s="61"/>
      <c r="H1194" s="62"/>
      <c r="I1194" s="62"/>
      <c r="J1194" s="62"/>
      <c r="K1194" s="62"/>
      <c r="L1194" s="62"/>
      <c r="M1194" s="62"/>
      <c r="N1194" s="62"/>
      <c r="O1194" s="62"/>
      <c r="P1194" s="62"/>
      <c r="Q1194" s="62"/>
      <c r="R1194" s="62"/>
      <c r="S1194" s="62"/>
      <c r="T1194" s="62"/>
      <c r="U1194" s="62"/>
      <c r="V1194" s="62"/>
      <c r="W1194" s="62"/>
      <c r="X1194" s="62"/>
      <c r="Y1194" s="62"/>
      <c r="Z1194" s="62"/>
      <c r="AA1194" s="62"/>
      <c r="AB1194" s="62"/>
      <c r="AC1194" s="62"/>
      <c r="AD1194" s="62"/>
      <c r="AE1194" s="62"/>
    </row>
    <row r="1195" spans="5:31" x14ac:dyDescent="0.25">
      <c r="E1195" s="61"/>
      <c r="F1195" s="61"/>
      <c r="G1195" s="61"/>
      <c r="H1195" s="62"/>
      <c r="I1195" s="62"/>
      <c r="J1195" s="62"/>
      <c r="K1195" s="62"/>
      <c r="L1195" s="62"/>
      <c r="M1195" s="62"/>
      <c r="N1195" s="62"/>
      <c r="O1195" s="62"/>
      <c r="P1195" s="62"/>
      <c r="Q1195" s="62"/>
      <c r="R1195" s="62"/>
      <c r="S1195" s="62"/>
      <c r="T1195" s="62"/>
      <c r="U1195" s="62"/>
      <c r="V1195" s="62"/>
      <c r="W1195" s="62"/>
      <c r="X1195" s="62"/>
      <c r="Y1195" s="62"/>
      <c r="Z1195" s="62"/>
      <c r="AA1195" s="62"/>
      <c r="AB1195" s="62"/>
      <c r="AC1195" s="62"/>
      <c r="AD1195" s="62"/>
      <c r="AE1195" s="62"/>
    </row>
    <row r="1196" spans="5:31" x14ac:dyDescent="0.25">
      <c r="E1196" s="61"/>
      <c r="F1196" s="61"/>
      <c r="G1196" s="61"/>
      <c r="H1196" s="62"/>
      <c r="I1196" s="62"/>
      <c r="J1196" s="62"/>
      <c r="K1196" s="62"/>
      <c r="L1196" s="62"/>
      <c r="M1196" s="62"/>
      <c r="N1196" s="62"/>
      <c r="O1196" s="62"/>
      <c r="P1196" s="62"/>
      <c r="Q1196" s="62"/>
      <c r="R1196" s="62"/>
      <c r="S1196" s="62"/>
      <c r="T1196" s="62"/>
      <c r="U1196" s="62"/>
      <c r="V1196" s="62"/>
      <c r="W1196" s="62"/>
      <c r="X1196" s="62"/>
      <c r="Y1196" s="62"/>
      <c r="Z1196" s="62"/>
      <c r="AA1196" s="62"/>
      <c r="AB1196" s="62"/>
      <c r="AC1196" s="62"/>
      <c r="AD1196" s="62"/>
      <c r="AE1196" s="62"/>
    </row>
    <row r="1197" spans="5:31" x14ac:dyDescent="0.25">
      <c r="E1197" s="61"/>
      <c r="F1197" s="61"/>
      <c r="G1197" s="61"/>
      <c r="H1197" s="62"/>
      <c r="I1197" s="62"/>
      <c r="J1197" s="62"/>
      <c r="K1197" s="62"/>
      <c r="L1197" s="62"/>
      <c r="M1197" s="62"/>
      <c r="N1197" s="62"/>
      <c r="O1197" s="62"/>
      <c r="P1197" s="62"/>
      <c r="Q1197" s="62"/>
      <c r="R1197" s="62"/>
      <c r="S1197" s="62"/>
      <c r="T1197" s="62"/>
      <c r="U1197" s="62"/>
      <c r="V1197" s="62"/>
      <c r="W1197" s="62"/>
      <c r="X1197" s="62"/>
      <c r="Y1197" s="62"/>
      <c r="Z1197" s="62"/>
      <c r="AA1197" s="62"/>
      <c r="AB1197" s="62"/>
      <c r="AC1197" s="62"/>
      <c r="AD1197" s="62"/>
      <c r="AE1197" s="62"/>
    </row>
    <row r="1198" spans="5:31" x14ac:dyDescent="0.25">
      <c r="E1198" s="61"/>
      <c r="F1198" s="61"/>
      <c r="G1198" s="61"/>
      <c r="H1198" s="62"/>
      <c r="I1198" s="62"/>
      <c r="J1198" s="62"/>
      <c r="K1198" s="62"/>
      <c r="L1198" s="62"/>
      <c r="M1198" s="62"/>
      <c r="N1198" s="62"/>
      <c r="O1198" s="62"/>
      <c r="P1198" s="62"/>
      <c r="Q1198" s="62"/>
      <c r="R1198" s="62"/>
      <c r="S1198" s="62"/>
      <c r="T1198" s="62"/>
      <c r="U1198" s="62"/>
      <c r="V1198" s="62"/>
      <c r="W1198" s="62"/>
      <c r="X1198" s="62"/>
      <c r="Y1198" s="62"/>
      <c r="Z1198" s="62"/>
      <c r="AA1198" s="62"/>
      <c r="AB1198" s="62"/>
      <c r="AC1198" s="62"/>
      <c r="AD1198" s="62"/>
      <c r="AE1198" s="62"/>
    </row>
    <row r="1199" spans="5:31" x14ac:dyDescent="0.25">
      <c r="E1199" s="61"/>
      <c r="F1199" s="61"/>
      <c r="G1199" s="61"/>
      <c r="H1199" s="62"/>
      <c r="I1199" s="62"/>
      <c r="J1199" s="62"/>
      <c r="K1199" s="62"/>
      <c r="L1199" s="62"/>
      <c r="M1199" s="62"/>
      <c r="N1199" s="62"/>
      <c r="O1199" s="62"/>
      <c r="P1199" s="62"/>
      <c r="Q1199" s="62"/>
      <c r="R1199" s="62"/>
      <c r="S1199" s="62"/>
      <c r="T1199" s="62"/>
      <c r="U1199" s="62"/>
      <c r="V1199" s="62"/>
      <c r="W1199" s="62"/>
      <c r="X1199" s="62"/>
      <c r="Y1199" s="62"/>
      <c r="Z1199" s="62"/>
      <c r="AA1199" s="62"/>
      <c r="AB1199" s="62"/>
      <c r="AC1199" s="62"/>
      <c r="AD1199" s="62"/>
      <c r="AE1199" s="62"/>
    </row>
    <row r="1200" spans="5:31" x14ac:dyDescent="0.25">
      <c r="E1200" s="61"/>
      <c r="F1200" s="61"/>
      <c r="G1200" s="61"/>
      <c r="H1200" s="62"/>
      <c r="I1200" s="62"/>
      <c r="J1200" s="62"/>
      <c r="K1200" s="62"/>
      <c r="L1200" s="62"/>
      <c r="M1200" s="62"/>
      <c r="N1200" s="62"/>
      <c r="O1200" s="62"/>
      <c r="P1200" s="62"/>
      <c r="Q1200" s="62"/>
      <c r="R1200" s="62"/>
      <c r="S1200" s="62"/>
      <c r="T1200" s="62"/>
      <c r="U1200" s="62"/>
      <c r="V1200" s="62"/>
      <c r="W1200" s="62"/>
      <c r="X1200" s="62"/>
      <c r="Y1200" s="62"/>
      <c r="Z1200" s="62"/>
      <c r="AA1200" s="62"/>
      <c r="AB1200" s="62"/>
      <c r="AC1200" s="62"/>
      <c r="AD1200" s="62"/>
      <c r="AE1200" s="62"/>
    </row>
    <row r="1201" spans="5:31" x14ac:dyDescent="0.25">
      <c r="E1201" s="61"/>
      <c r="F1201" s="61"/>
      <c r="G1201" s="61"/>
      <c r="H1201" s="62"/>
      <c r="I1201" s="62"/>
      <c r="J1201" s="62"/>
      <c r="K1201" s="62"/>
      <c r="L1201" s="62"/>
      <c r="M1201" s="62"/>
      <c r="N1201" s="62"/>
      <c r="O1201" s="62"/>
      <c r="P1201" s="62"/>
      <c r="Q1201" s="62"/>
      <c r="R1201" s="62"/>
      <c r="S1201" s="62"/>
      <c r="T1201" s="62"/>
      <c r="U1201" s="62"/>
      <c r="V1201" s="62"/>
      <c r="W1201" s="62"/>
      <c r="X1201" s="62"/>
      <c r="Y1201" s="62"/>
      <c r="Z1201" s="62"/>
      <c r="AA1201" s="62"/>
      <c r="AB1201" s="62"/>
      <c r="AC1201" s="62"/>
      <c r="AD1201" s="62"/>
      <c r="AE1201" s="62"/>
    </row>
    <row r="1202" spans="5:31" x14ac:dyDescent="0.25">
      <c r="E1202" s="61"/>
      <c r="F1202" s="61"/>
      <c r="G1202" s="61"/>
      <c r="H1202" s="62"/>
      <c r="I1202" s="62"/>
      <c r="J1202" s="62"/>
      <c r="K1202" s="62"/>
      <c r="L1202" s="62"/>
      <c r="M1202" s="62"/>
      <c r="N1202" s="62"/>
      <c r="O1202" s="62"/>
      <c r="P1202" s="62"/>
      <c r="Q1202" s="62"/>
      <c r="R1202" s="62"/>
      <c r="S1202" s="62"/>
      <c r="T1202" s="62"/>
      <c r="U1202" s="62"/>
      <c r="V1202" s="62"/>
      <c r="W1202" s="62"/>
      <c r="X1202" s="62"/>
      <c r="Y1202" s="62"/>
      <c r="Z1202" s="62"/>
      <c r="AA1202" s="62"/>
      <c r="AB1202" s="62"/>
      <c r="AC1202" s="62"/>
      <c r="AD1202" s="62"/>
      <c r="AE1202" s="62"/>
    </row>
    <row r="1203" spans="5:31" x14ac:dyDescent="0.25">
      <c r="E1203" s="61"/>
      <c r="F1203" s="61"/>
      <c r="G1203" s="61"/>
      <c r="H1203" s="62"/>
      <c r="I1203" s="62"/>
      <c r="J1203" s="62"/>
      <c r="K1203" s="62"/>
      <c r="L1203" s="62"/>
      <c r="M1203" s="62"/>
      <c r="N1203" s="62"/>
      <c r="O1203" s="62"/>
      <c r="P1203" s="62"/>
      <c r="Q1203" s="62"/>
      <c r="R1203" s="62"/>
      <c r="S1203" s="62"/>
      <c r="T1203" s="62"/>
      <c r="U1203" s="62"/>
      <c r="V1203" s="62"/>
      <c r="W1203" s="62"/>
      <c r="X1203" s="62"/>
      <c r="Y1203" s="62"/>
      <c r="Z1203" s="62"/>
      <c r="AA1203" s="62"/>
      <c r="AB1203" s="62"/>
      <c r="AC1203" s="62"/>
      <c r="AD1203" s="62"/>
      <c r="AE1203" s="62"/>
    </row>
    <row r="1204" spans="5:31" x14ac:dyDescent="0.25">
      <c r="E1204" s="61"/>
      <c r="F1204" s="61"/>
      <c r="G1204" s="61"/>
      <c r="H1204" s="62"/>
      <c r="I1204" s="62"/>
      <c r="J1204" s="62"/>
      <c r="K1204" s="62"/>
      <c r="L1204" s="62"/>
      <c r="M1204" s="62"/>
      <c r="N1204" s="62"/>
      <c r="O1204" s="62"/>
      <c r="P1204" s="62"/>
      <c r="Q1204" s="62"/>
      <c r="R1204" s="62"/>
      <c r="S1204" s="62"/>
      <c r="T1204" s="62"/>
      <c r="U1204" s="62"/>
      <c r="V1204" s="62"/>
      <c r="W1204" s="62"/>
      <c r="X1204" s="62"/>
      <c r="Y1204" s="62"/>
      <c r="Z1204" s="62"/>
      <c r="AA1204" s="62"/>
      <c r="AB1204" s="62"/>
      <c r="AC1204" s="62"/>
      <c r="AD1204" s="62"/>
      <c r="AE1204" s="62"/>
    </row>
    <row r="1205" spans="5:31" x14ac:dyDescent="0.25">
      <c r="E1205" s="61"/>
      <c r="F1205" s="61"/>
      <c r="G1205" s="61"/>
      <c r="H1205" s="62"/>
      <c r="I1205" s="62"/>
      <c r="J1205" s="62"/>
      <c r="K1205" s="62"/>
      <c r="L1205" s="62"/>
      <c r="M1205" s="62"/>
      <c r="N1205" s="62"/>
      <c r="O1205" s="62"/>
      <c r="P1205" s="62"/>
      <c r="Q1205" s="62"/>
      <c r="R1205" s="62"/>
      <c r="S1205" s="62"/>
      <c r="T1205" s="62"/>
      <c r="U1205" s="62"/>
      <c r="V1205" s="62"/>
      <c r="W1205" s="62"/>
      <c r="X1205" s="62"/>
      <c r="Y1205" s="62"/>
      <c r="Z1205" s="62"/>
      <c r="AA1205" s="62"/>
      <c r="AB1205" s="62"/>
      <c r="AC1205" s="62"/>
      <c r="AD1205" s="62"/>
      <c r="AE1205" s="62"/>
    </row>
    <row r="1206" spans="5:31" x14ac:dyDescent="0.25">
      <c r="E1206" s="61"/>
      <c r="F1206" s="61"/>
      <c r="G1206" s="61"/>
      <c r="H1206" s="62"/>
      <c r="I1206" s="62"/>
      <c r="J1206" s="62"/>
      <c r="K1206" s="62"/>
      <c r="L1206" s="62"/>
      <c r="M1206" s="62"/>
      <c r="N1206" s="62"/>
      <c r="O1206" s="62"/>
      <c r="P1206" s="62"/>
      <c r="Q1206" s="62"/>
      <c r="R1206" s="62"/>
      <c r="S1206" s="62"/>
      <c r="T1206" s="62"/>
      <c r="U1206" s="62"/>
      <c r="V1206" s="62"/>
      <c r="W1206" s="62"/>
      <c r="X1206" s="62"/>
      <c r="Y1206" s="62"/>
      <c r="Z1206" s="62"/>
      <c r="AA1206" s="62"/>
      <c r="AB1206" s="62"/>
      <c r="AC1206" s="62"/>
      <c r="AD1206" s="62"/>
      <c r="AE1206" s="62"/>
    </row>
    <row r="1207" spans="5:31" x14ac:dyDescent="0.25">
      <c r="E1207" s="61"/>
      <c r="F1207" s="61"/>
      <c r="G1207" s="61"/>
      <c r="H1207" s="62"/>
      <c r="I1207" s="62"/>
      <c r="J1207" s="62"/>
      <c r="K1207" s="62"/>
      <c r="L1207" s="62"/>
      <c r="M1207" s="62"/>
      <c r="N1207" s="62"/>
      <c r="O1207" s="62"/>
      <c r="P1207" s="62"/>
      <c r="Q1207" s="62"/>
      <c r="R1207" s="62"/>
      <c r="S1207" s="62"/>
      <c r="T1207" s="62"/>
      <c r="U1207" s="62"/>
      <c r="V1207" s="62"/>
      <c r="W1207" s="62"/>
      <c r="X1207" s="62"/>
      <c r="Y1207" s="62"/>
      <c r="Z1207" s="62"/>
      <c r="AA1207" s="62"/>
      <c r="AB1207" s="62"/>
      <c r="AC1207" s="62"/>
      <c r="AD1207" s="62"/>
      <c r="AE1207" s="62"/>
    </row>
    <row r="1208" spans="5:31" x14ac:dyDescent="0.25">
      <c r="E1208" s="61"/>
      <c r="F1208" s="61"/>
      <c r="G1208" s="61"/>
      <c r="H1208" s="62"/>
      <c r="I1208" s="62"/>
      <c r="J1208" s="62"/>
      <c r="K1208" s="62"/>
      <c r="L1208" s="62"/>
      <c r="M1208" s="62"/>
      <c r="N1208" s="62"/>
      <c r="O1208" s="62"/>
      <c r="P1208" s="62"/>
      <c r="Q1208" s="62"/>
      <c r="R1208" s="62"/>
      <c r="S1208" s="62"/>
      <c r="T1208" s="62"/>
      <c r="U1208" s="62"/>
      <c r="V1208" s="62"/>
      <c r="W1208" s="62"/>
      <c r="X1208" s="62"/>
      <c r="Y1208" s="62"/>
      <c r="Z1208" s="62"/>
      <c r="AA1208" s="62"/>
      <c r="AB1208" s="62"/>
      <c r="AC1208" s="62"/>
      <c r="AD1208" s="62"/>
      <c r="AE1208" s="62"/>
    </row>
    <row r="1209" spans="5:31" x14ac:dyDescent="0.25">
      <c r="E1209" s="61"/>
      <c r="F1209" s="61"/>
      <c r="G1209" s="61"/>
      <c r="H1209" s="62"/>
      <c r="I1209" s="62"/>
      <c r="J1209" s="62"/>
      <c r="K1209" s="62"/>
      <c r="L1209" s="62"/>
      <c r="M1209" s="62"/>
      <c r="N1209" s="62"/>
      <c r="O1209" s="62"/>
      <c r="P1209" s="62"/>
      <c r="Q1209" s="62"/>
      <c r="R1209" s="62"/>
      <c r="S1209" s="62"/>
      <c r="T1209" s="62"/>
      <c r="U1209" s="62"/>
      <c r="V1209" s="62"/>
      <c r="W1209" s="62"/>
      <c r="X1209" s="62"/>
      <c r="Y1209" s="62"/>
      <c r="Z1209" s="62"/>
      <c r="AA1209" s="62"/>
      <c r="AB1209" s="62"/>
      <c r="AC1209" s="62"/>
      <c r="AD1209" s="62"/>
      <c r="AE1209" s="62"/>
    </row>
    <row r="1210" spans="5:31" x14ac:dyDescent="0.25">
      <c r="E1210" s="61"/>
      <c r="F1210" s="61"/>
      <c r="G1210" s="61"/>
      <c r="H1210" s="62"/>
      <c r="I1210" s="62"/>
      <c r="J1210" s="62"/>
      <c r="K1210" s="62"/>
      <c r="L1210" s="62"/>
      <c r="M1210" s="62"/>
      <c r="N1210" s="62"/>
      <c r="O1210" s="62"/>
      <c r="P1210" s="62"/>
      <c r="Q1210" s="62"/>
      <c r="R1210" s="62"/>
      <c r="S1210" s="62"/>
      <c r="T1210" s="62"/>
      <c r="U1210" s="62"/>
      <c r="V1210" s="62"/>
      <c r="W1210" s="62"/>
      <c r="X1210" s="62"/>
      <c r="Y1210" s="62"/>
      <c r="Z1210" s="62"/>
      <c r="AA1210" s="62"/>
      <c r="AB1210" s="62"/>
      <c r="AC1210" s="62"/>
      <c r="AD1210" s="62"/>
      <c r="AE1210" s="62"/>
    </row>
    <row r="1211" spans="5:31" x14ac:dyDescent="0.25">
      <c r="E1211" s="61"/>
      <c r="F1211" s="61"/>
      <c r="G1211" s="61"/>
      <c r="H1211" s="62"/>
      <c r="I1211" s="62"/>
      <c r="J1211" s="62"/>
      <c r="K1211" s="62"/>
      <c r="L1211" s="62"/>
      <c r="M1211" s="62"/>
      <c r="N1211" s="62"/>
      <c r="O1211" s="62"/>
      <c r="P1211" s="62"/>
      <c r="Q1211" s="62"/>
      <c r="R1211" s="62"/>
      <c r="S1211" s="62"/>
      <c r="T1211" s="62"/>
      <c r="U1211" s="62"/>
      <c r="V1211" s="62"/>
      <c r="W1211" s="62"/>
      <c r="X1211" s="62"/>
      <c r="Y1211" s="62"/>
      <c r="Z1211" s="62"/>
      <c r="AA1211" s="62"/>
      <c r="AB1211" s="62"/>
      <c r="AC1211" s="62"/>
      <c r="AD1211" s="62"/>
      <c r="AE1211" s="62"/>
    </row>
    <row r="1212" spans="5:31" x14ac:dyDescent="0.25">
      <c r="E1212" s="61"/>
      <c r="F1212" s="61"/>
      <c r="G1212" s="61"/>
      <c r="H1212" s="62"/>
      <c r="I1212" s="62"/>
      <c r="J1212" s="62"/>
      <c r="K1212" s="62"/>
      <c r="L1212" s="62"/>
      <c r="M1212" s="62"/>
      <c r="N1212" s="62"/>
      <c r="O1212" s="62"/>
      <c r="P1212" s="62"/>
      <c r="Q1212" s="62"/>
      <c r="R1212" s="62"/>
      <c r="S1212" s="62"/>
      <c r="T1212" s="62"/>
      <c r="U1212" s="62"/>
      <c r="V1212" s="62"/>
      <c r="W1212" s="62"/>
      <c r="X1212" s="62"/>
      <c r="Y1212" s="62"/>
      <c r="Z1212" s="62"/>
      <c r="AA1212" s="62"/>
      <c r="AB1212" s="62"/>
      <c r="AC1212" s="62"/>
      <c r="AD1212" s="62"/>
      <c r="AE1212" s="62"/>
    </row>
    <row r="1213" spans="5:31" x14ac:dyDescent="0.25">
      <c r="E1213" s="61"/>
      <c r="F1213" s="61"/>
      <c r="G1213" s="61"/>
      <c r="H1213" s="62"/>
      <c r="I1213" s="62"/>
      <c r="J1213" s="62"/>
      <c r="K1213" s="62"/>
      <c r="L1213" s="62"/>
      <c r="M1213" s="62"/>
      <c r="N1213" s="62"/>
      <c r="O1213" s="62"/>
      <c r="P1213" s="62"/>
      <c r="Q1213" s="62"/>
      <c r="R1213" s="62"/>
      <c r="S1213" s="62"/>
      <c r="T1213" s="62"/>
      <c r="U1213" s="62"/>
      <c r="V1213" s="62"/>
      <c r="W1213" s="62"/>
      <c r="X1213" s="62"/>
      <c r="Y1213" s="62"/>
      <c r="Z1213" s="62"/>
      <c r="AA1213" s="62"/>
      <c r="AB1213" s="62"/>
      <c r="AC1213" s="62"/>
      <c r="AD1213" s="62"/>
      <c r="AE1213" s="62"/>
    </row>
    <row r="1214" spans="5:31" x14ac:dyDescent="0.25">
      <c r="E1214" s="61"/>
      <c r="F1214" s="61"/>
      <c r="G1214" s="61"/>
      <c r="H1214" s="62"/>
      <c r="I1214" s="62"/>
      <c r="J1214" s="62"/>
      <c r="K1214" s="62"/>
      <c r="L1214" s="62"/>
      <c r="M1214" s="62"/>
      <c r="N1214" s="62"/>
      <c r="O1214" s="62"/>
      <c r="P1214" s="62"/>
      <c r="Q1214" s="62"/>
      <c r="R1214" s="62"/>
      <c r="S1214" s="62"/>
      <c r="T1214" s="62"/>
      <c r="U1214" s="62"/>
      <c r="V1214" s="62"/>
      <c r="W1214" s="62"/>
      <c r="X1214" s="62"/>
      <c r="Y1214" s="62"/>
      <c r="Z1214" s="62"/>
      <c r="AA1214" s="62"/>
      <c r="AB1214" s="62"/>
      <c r="AC1214" s="62"/>
      <c r="AD1214" s="62"/>
      <c r="AE1214" s="62"/>
    </row>
    <row r="1215" spans="5:31" x14ac:dyDescent="0.25">
      <c r="E1215" s="61"/>
      <c r="F1215" s="61"/>
      <c r="G1215" s="61"/>
      <c r="H1215" s="62"/>
      <c r="I1215" s="62"/>
      <c r="J1215" s="62"/>
      <c r="K1215" s="62"/>
      <c r="L1215" s="62"/>
      <c r="M1215" s="62"/>
      <c r="N1215" s="62"/>
      <c r="O1215" s="62"/>
      <c r="P1215" s="62"/>
      <c r="Q1215" s="62"/>
      <c r="R1215" s="62"/>
      <c r="S1215" s="62"/>
      <c r="T1215" s="62"/>
      <c r="U1215" s="62"/>
      <c r="V1215" s="62"/>
      <c r="W1215" s="62"/>
      <c r="X1215" s="62"/>
      <c r="Y1215" s="62"/>
      <c r="Z1215" s="62"/>
      <c r="AA1215" s="62"/>
      <c r="AB1215" s="62"/>
      <c r="AC1215" s="62"/>
      <c r="AD1215" s="62"/>
      <c r="AE1215" s="62"/>
    </row>
    <row r="1216" spans="5:31" x14ac:dyDescent="0.25">
      <c r="E1216" s="61"/>
      <c r="F1216" s="61"/>
      <c r="G1216" s="61"/>
      <c r="H1216" s="62"/>
      <c r="I1216" s="62"/>
      <c r="J1216" s="62"/>
      <c r="K1216" s="62"/>
      <c r="L1216" s="62"/>
      <c r="M1216" s="62"/>
      <c r="N1216" s="62"/>
      <c r="O1216" s="62"/>
      <c r="P1216" s="62"/>
      <c r="Q1216" s="62"/>
      <c r="R1216" s="62"/>
      <c r="S1216" s="62"/>
      <c r="T1216" s="62"/>
      <c r="U1216" s="62"/>
      <c r="V1216" s="62"/>
      <c r="W1216" s="62"/>
      <c r="X1216" s="62"/>
      <c r="Y1216" s="62"/>
      <c r="Z1216" s="62"/>
      <c r="AA1216" s="62"/>
      <c r="AB1216" s="62"/>
      <c r="AC1216" s="62"/>
      <c r="AD1216" s="62"/>
      <c r="AE1216" s="62"/>
    </row>
    <row r="1217" spans="5:31" x14ac:dyDescent="0.25">
      <c r="E1217" s="61"/>
      <c r="F1217" s="61"/>
      <c r="G1217" s="61"/>
      <c r="H1217" s="62"/>
      <c r="I1217" s="62"/>
      <c r="J1217" s="62"/>
      <c r="K1217" s="62"/>
      <c r="L1217" s="62"/>
      <c r="M1217" s="62"/>
      <c r="N1217" s="62"/>
      <c r="O1217" s="62"/>
      <c r="P1217" s="62"/>
      <c r="Q1217" s="62"/>
      <c r="R1217" s="62"/>
      <c r="S1217" s="62"/>
      <c r="T1217" s="62"/>
      <c r="U1217" s="62"/>
      <c r="V1217" s="62"/>
      <c r="W1217" s="62"/>
      <c r="X1217" s="62"/>
      <c r="Y1217" s="62"/>
      <c r="Z1217" s="62"/>
      <c r="AA1217" s="62"/>
      <c r="AB1217" s="62"/>
      <c r="AC1217" s="62"/>
      <c r="AD1217" s="62"/>
      <c r="AE1217" s="62"/>
    </row>
    <row r="1218" spans="5:31" x14ac:dyDescent="0.25">
      <c r="E1218" s="61"/>
      <c r="F1218" s="61"/>
      <c r="G1218" s="61"/>
      <c r="H1218" s="62"/>
      <c r="I1218" s="62"/>
      <c r="J1218" s="62"/>
      <c r="K1218" s="62"/>
      <c r="L1218" s="62"/>
      <c r="M1218" s="62"/>
      <c r="N1218" s="62"/>
      <c r="O1218" s="62"/>
      <c r="P1218" s="62"/>
      <c r="Q1218" s="62"/>
      <c r="R1218" s="62"/>
      <c r="S1218" s="62"/>
      <c r="T1218" s="62"/>
      <c r="U1218" s="62"/>
      <c r="V1218" s="62"/>
      <c r="W1218" s="62"/>
      <c r="X1218" s="62"/>
      <c r="Y1218" s="62"/>
      <c r="Z1218" s="62"/>
      <c r="AA1218" s="62"/>
      <c r="AB1218" s="62"/>
      <c r="AC1218" s="62"/>
      <c r="AD1218" s="62"/>
      <c r="AE1218" s="62"/>
    </row>
    <row r="1219" spans="5:31" x14ac:dyDescent="0.25">
      <c r="E1219" s="61"/>
      <c r="F1219" s="61"/>
      <c r="G1219" s="61"/>
      <c r="H1219" s="62"/>
      <c r="I1219" s="62"/>
      <c r="J1219" s="62"/>
      <c r="K1219" s="62"/>
      <c r="L1219" s="62"/>
      <c r="M1219" s="62"/>
      <c r="N1219" s="62"/>
      <c r="O1219" s="62"/>
      <c r="P1219" s="62"/>
      <c r="Q1219" s="62"/>
      <c r="R1219" s="62"/>
      <c r="S1219" s="62"/>
      <c r="T1219" s="62"/>
      <c r="U1219" s="62"/>
      <c r="V1219" s="62"/>
      <c r="W1219" s="62"/>
      <c r="X1219" s="62"/>
      <c r="Y1219" s="62"/>
      <c r="Z1219" s="62"/>
      <c r="AA1219" s="62"/>
      <c r="AB1219" s="62"/>
      <c r="AC1219" s="62"/>
      <c r="AD1219" s="62"/>
      <c r="AE1219" s="62"/>
    </row>
    <row r="1220" spans="5:31" x14ac:dyDescent="0.25">
      <c r="E1220" s="61"/>
      <c r="F1220" s="61"/>
      <c r="G1220" s="61"/>
      <c r="H1220" s="62"/>
      <c r="I1220" s="62"/>
      <c r="J1220" s="62"/>
      <c r="K1220" s="62"/>
      <c r="L1220" s="62"/>
      <c r="M1220" s="62"/>
      <c r="N1220" s="62"/>
      <c r="O1220" s="62"/>
      <c r="P1220" s="62"/>
      <c r="Q1220" s="62"/>
      <c r="R1220" s="62"/>
      <c r="S1220" s="62"/>
      <c r="T1220" s="62"/>
      <c r="U1220" s="62"/>
      <c r="V1220" s="62"/>
      <c r="W1220" s="62"/>
      <c r="X1220" s="62"/>
      <c r="Y1220" s="62"/>
      <c r="Z1220" s="62"/>
      <c r="AA1220" s="62"/>
      <c r="AB1220" s="62"/>
      <c r="AC1220" s="62"/>
      <c r="AD1220" s="62"/>
      <c r="AE1220" s="62"/>
    </row>
    <row r="1221" spans="5:31" x14ac:dyDescent="0.25">
      <c r="E1221" s="61"/>
      <c r="F1221" s="61"/>
      <c r="G1221" s="61"/>
      <c r="H1221" s="62"/>
      <c r="I1221" s="62"/>
      <c r="J1221" s="62"/>
      <c r="K1221" s="62"/>
      <c r="L1221" s="62"/>
      <c r="M1221" s="62"/>
      <c r="N1221" s="62"/>
      <c r="O1221" s="62"/>
      <c r="P1221" s="62"/>
      <c r="Q1221" s="62"/>
      <c r="R1221" s="62"/>
      <c r="S1221" s="62"/>
      <c r="T1221" s="62"/>
      <c r="U1221" s="62"/>
      <c r="V1221" s="62"/>
      <c r="W1221" s="62"/>
      <c r="X1221" s="62"/>
      <c r="Y1221" s="62"/>
      <c r="Z1221" s="62"/>
      <c r="AA1221" s="62"/>
      <c r="AB1221" s="62"/>
      <c r="AC1221" s="62"/>
      <c r="AD1221" s="62"/>
      <c r="AE1221" s="62"/>
    </row>
    <row r="1222" spans="5:31" x14ac:dyDescent="0.25">
      <c r="E1222" s="61"/>
      <c r="F1222" s="61"/>
      <c r="G1222" s="61"/>
      <c r="H1222" s="62"/>
      <c r="I1222" s="62"/>
      <c r="J1222" s="62"/>
      <c r="K1222" s="62"/>
      <c r="L1222" s="62"/>
      <c r="M1222" s="62"/>
      <c r="N1222" s="62"/>
      <c r="O1222" s="62"/>
      <c r="P1222" s="62"/>
      <c r="Q1222" s="62"/>
      <c r="R1222" s="62"/>
      <c r="S1222" s="62"/>
      <c r="T1222" s="62"/>
      <c r="U1222" s="62"/>
      <c r="V1222" s="62"/>
      <c r="W1222" s="62"/>
      <c r="X1222" s="62"/>
      <c r="Y1222" s="62"/>
      <c r="Z1222" s="62"/>
      <c r="AA1222" s="62"/>
      <c r="AB1222" s="62"/>
      <c r="AC1222" s="62"/>
      <c r="AD1222" s="62"/>
      <c r="AE1222" s="62"/>
    </row>
    <row r="1223" spans="5:31" x14ac:dyDescent="0.25">
      <c r="E1223" s="61"/>
      <c r="F1223" s="61"/>
      <c r="G1223" s="61"/>
      <c r="H1223" s="62"/>
      <c r="I1223" s="62"/>
      <c r="J1223" s="62"/>
      <c r="K1223" s="62"/>
      <c r="L1223" s="62"/>
      <c r="M1223" s="62"/>
      <c r="N1223" s="62"/>
      <c r="O1223" s="62"/>
      <c r="P1223" s="62"/>
      <c r="Q1223" s="62"/>
      <c r="R1223" s="62"/>
      <c r="S1223" s="62"/>
      <c r="T1223" s="62"/>
      <c r="U1223" s="62"/>
      <c r="V1223" s="62"/>
      <c r="W1223" s="62"/>
      <c r="X1223" s="62"/>
      <c r="Y1223" s="62"/>
      <c r="Z1223" s="62"/>
      <c r="AA1223" s="62"/>
      <c r="AB1223" s="62"/>
      <c r="AC1223" s="62"/>
      <c r="AD1223" s="62"/>
      <c r="AE1223" s="62"/>
    </row>
    <row r="1224" spans="5:31" x14ac:dyDescent="0.25">
      <c r="E1224" s="61"/>
      <c r="F1224" s="61"/>
      <c r="G1224" s="61"/>
      <c r="H1224" s="62"/>
      <c r="I1224" s="62"/>
      <c r="J1224" s="62"/>
      <c r="K1224" s="62"/>
      <c r="L1224" s="62"/>
      <c r="M1224" s="62"/>
      <c r="N1224" s="62"/>
      <c r="O1224" s="62"/>
      <c r="P1224" s="62"/>
      <c r="Q1224" s="62"/>
      <c r="R1224" s="62"/>
      <c r="S1224" s="62"/>
      <c r="T1224" s="62"/>
      <c r="U1224" s="62"/>
      <c r="V1224" s="62"/>
      <c r="W1224" s="62"/>
      <c r="X1224" s="62"/>
      <c r="Y1224" s="62"/>
      <c r="Z1224" s="62"/>
      <c r="AA1224" s="62"/>
      <c r="AB1224" s="62"/>
      <c r="AC1224" s="62"/>
      <c r="AD1224" s="62"/>
      <c r="AE1224" s="62"/>
    </row>
    <row r="1225" spans="5:31" x14ac:dyDescent="0.25">
      <c r="E1225" s="61"/>
      <c r="F1225" s="61"/>
      <c r="G1225" s="61"/>
      <c r="H1225" s="62"/>
      <c r="I1225" s="62"/>
      <c r="J1225" s="62"/>
      <c r="K1225" s="62"/>
      <c r="L1225" s="62"/>
      <c r="M1225" s="62"/>
      <c r="N1225" s="62"/>
      <c r="O1225" s="62"/>
      <c r="P1225" s="62"/>
      <c r="Q1225" s="62"/>
      <c r="R1225" s="62"/>
      <c r="S1225" s="62"/>
      <c r="T1225" s="62"/>
      <c r="U1225" s="62"/>
      <c r="V1225" s="62"/>
      <c r="W1225" s="62"/>
      <c r="X1225" s="62"/>
      <c r="Y1225" s="62"/>
      <c r="Z1225" s="62"/>
      <c r="AA1225" s="62"/>
      <c r="AB1225" s="62"/>
      <c r="AC1225" s="62"/>
      <c r="AD1225" s="62"/>
      <c r="AE1225" s="62"/>
    </row>
    <row r="1226" spans="5:31" x14ac:dyDescent="0.25">
      <c r="E1226" s="61"/>
      <c r="F1226" s="61"/>
      <c r="G1226" s="61"/>
      <c r="H1226" s="62"/>
      <c r="I1226" s="62"/>
      <c r="J1226" s="62"/>
      <c r="K1226" s="62"/>
      <c r="L1226" s="62"/>
      <c r="M1226" s="62"/>
      <c r="N1226" s="62"/>
      <c r="O1226" s="62"/>
      <c r="P1226" s="62"/>
      <c r="Q1226" s="62"/>
      <c r="R1226" s="62"/>
      <c r="S1226" s="62"/>
      <c r="T1226" s="62"/>
      <c r="U1226" s="62"/>
      <c r="V1226" s="62"/>
      <c r="W1226" s="62"/>
      <c r="X1226" s="62"/>
      <c r="Y1226" s="62"/>
      <c r="Z1226" s="62"/>
      <c r="AA1226" s="62"/>
      <c r="AB1226" s="62"/>
      <c r="AC1226" s="62"/>
      <c r="AD1226" s="62"/>
      <c r="AE1226" s="62"/>
    </row>
    <row r="1227" spans="5:31" x14ac:dyDescent="0.25">
      <c r="E1227" s="61"/>
      <c r="F1227" s="61"/>
      <c r="G1227" s="61"/>
      <c r="H1227" s="62"/>
      <c r="I1227" s="62"/>
      <c r="J1227" s="62"/>
      <c r="K1227" s="62"/>
      <c r="L1227" s="62"/>
      <c r="M1227" s="62"/>
      <c r="N1227" s="62"/>
      <c r="O1227" s="62"/>
      <c r="P1227" s="62"/>
      <c r="Q1227" s="62"/>
      <c r="R1227" s="62"/>
      <c r="S1227" s="62"/>
      <c r="T1227" s="62"/>
      <c r="U1227" s="62"/>
      <c r="V1227" s="62"/>
      <c r="W1227" s="62"/>
      <c r="X1227" s="62"/>
      <c r="Y1227" s="62"/>
      <c r="Z1227" s="62"/>
      <c r="AA1227" s="62"/>
      <c r="AB1227" s="62"/>
      <c r="AC1227" s="62"/>
      <c r="AD1227" s="62"/>
      <c r="AE1227" s="62"/>
    </row>
    <row r="1228" spans="5:31" x14ac:dyDescent="0.25">
      <c r="E1228" s="61"/>
      <c r="F1228" s="61"/>
      <c r="G1228" s="61"/>
      <c r="H1228" s="62"/>
      <c r="I1228" s="62"/>
      <c r="J1228" s="62"/>
      <c r="K1228" s="62"/>
      <c r="L1228" s="62"/>
      <c r="M1228" s="62"/>
      <c r="N1228" s="62"/>
      <c r="O1228" s="62"/>
      <c r="P1228" s="62"/>
      <c r="Q1228" s="62"/>
      <c r="R1228" s="62"/>
      <c r="S1228" s="62"/>
      <c r="T1228" s="62"/>
      <c r="U1228" s="62"/>
      <c r="V1228" s="62"/>
      <c r="W1228" s="62"/>
      <c r="X1228" s="62"/>
      <c r="Y1228" s="62"/>
      <c r="Z1228" s="62"/>
      <c r="AA1228" s="62"/>
      <c r="AB1228" s="62"/>
      <c r="AC1228" s="62"/>
      <c r="AD1228" s="62"/>
      <c r="AE1228" s="62"/>
    </row>
    <row r="1229" spans="5:31" x14ac:dyDescent="0.25">
      <c r="E1229" s="61"/>
      <c r="F1229" s="61"/>
      <c r="G1229" s="61"/>
      <c r="H1229" s="62"/>
      <c r="I1229" s="62"/>
      <c r="J1229" s="62"/>
      <c r="K1229" s="62"/>
      <c r="L1229" s="62"/>
      <c r="M1229" s="62"/>
      <c r="N1229" s="62"/>
      <c r="O1229" s="62"/>
      <c r="P1229" s="62"/>
      <c r="Q1229" s="62"/>
      <c r="R1229" s="62"/>
      <c r="S1229" s="62"/>
      <c r="T1229" s="62"/>
      <c r="U1229" s="62"/>
      <c r="V1229" s="62"/>
      <c r="W1229" s="62"/>
      <c r="X1229" s="62"/>
      <c r="Y1229" s="62"/>
      <c r="Z1229" s="62"/>
      <c r="AA1229" s="62"/>
      <c r="AB1229" s="62"/>
      <c r="AC1229" s="62"/>
      <c r="AD1229" s="62"/>
      <c r="AE1229" s="62"/>
    </row>
    <row r="1230" spans="5:31" x14ac:dyDescent="0.25">
      <c r="E1230" s="61"/>
      <c r="F1230" s="61"/>
      <c r="G1230" s="61"/>
      <c r="H1230" s="62"/>
      <c r="I1230" s="62"/>
      <c r="J1230" s="62"/>
      <c r="K1230" s="62"/>
      <c r="L1230" s="62"/>
      <c r="M1230" s="62"/>
      <c r="N1230" s="62"/>
      <c r="O1230" s="62"/>
      <c r="P1230" s="62"/>
      <c r="Q1230" s="62"/>
      <c r="R1230" s="62"/>
      <c r="S1230" s="62"/>
      <c r="T1230" s="62"/>
      <c r="U1230" s="62"/>
      <c r="V1230" s="62"/>
      <c r="W1230" s="62"/>
      <c r="X1230" s="62"/>
      <c r="Y1230" s="62"/>
      <c r="Z1230" s="62"/>
      <c r="AA1230" s="62"/>
      <c r="AB1230" s="62"/>
      <c r="AC1230" s="62"/>
      <c r="AD1230" s="62"/>
      <c r="AE1230" s="62"/>
    </row>
    <row r="1231" spans="5:31" x14ac:dyDescent="0.25">
      <c r="E1231" s="61"/>
      <c r="F1231" s="61"/>
      <c r="G1231" s="61"/>
      <c r="H1231" s="62"/>
      <c r="I1231" s="62"/>
      <c r="J1231" s="62"/>
      <c r="K1231" s="62"/>
      <c r="L1231" s="62"/>
      <c r="M1231" s="62"/>
      <c r="N1231" s="62"/>
      <c r="O1231" s="62"/>
      <c r="P1231" s="62"/>
      <c r="Q1231" s="62"/>
      <c r="R1231" s="62"/>
      <c r="S1231" s="62"/>
      <c r="T1231" s="62"/>
      <c r="U1231" s="62"/>
      <c r="V1231" s="62"/>
      <c r="W1231" s="62"/>
      <c r="X1231" s="62"/>
      <c r="Y1231" s="62"/>
      <c r="Z1231" s="62"/>
      <c r="AA1231" s="62"/>
      <c r="AB1231" s="62"/>
      <c r="AC1231" s="62"/>
      <c r="AD1231" s="62"/>
      <c r="AE1231" s="62"/>
    </row>
    <row r="1232" spans="5:31" x14ac:dyDescent="0.25">
      <c r="E1232" s="61"/>
      <c r="F1232" s="61"/>
      <c r="G1232" s="61"/>
      <c r="H1232" s="62"/>
      <c r="I1232" s="62"/>
      <c r="J1232" s="62"/>
      <c r="K1232" s="62"/>
      <c r="L1232" s="62"/>
      <c r="M1232" s="62"/>
      <c r="N1232" s="62"/>
      <c r="O1232" s="62"/>
      <c r="P1232" s="62"/>
      <c r="Q1232" s="62"/>
      <c r="R1232" s="62"/>
      <c r="S1232" s="62"/>
      <c r="T1232" s="62"/>
      <c r="U1232" s="62"/>
      <c r="V1232" s="62"/>
      <c r="W1232" s="62"/>
      <c r="X1232" s="62"/>
      <c r="Y1232" s="62"/>
      <c r="Z1232" s="62"/>
      <c r="AA1232" s="62"/>
      <c r="AB1232" s="62"/>
      <c r="AC1232" s="62"/>
      <c r="AD1232" s="62"/>
      <c r="AE1232" s="62"/>
    </row>
    <row r="1233" spans="5:31" x14ac:dyDescent="0.25">
      <c r="E1233" s="61"/>
      <c r="F1233" s="61"/>
      <c r="G1233" s="61"/>
      <c r="H1233" s="62"/>
      <c r="I1233" s="62"/>
      <c r="J1233" s="62"/>
      <c r="K1233" s="62"/>
      <c r="L1233" s="62"/>
      <c r="M1233" s="62"/>
      <c r="N1233" s="62"/>
      <c r="O1233" s="62"/>
      <c r="P1233" s="62"/>
      <c r="Q1233" s="62"/>
      <c r="R1233" s="62"/>
      <c r="S1233" s="62"/>
      <c r="T1233" s="62"/>
      <c r="U1233" s="62"/>
      <c r="V1233" s="62"/>
      <c r="W1233" s="62"/>
      <c r="X1233" s="62"/>
      <c r="Y1233" s="62"/>
      <c r="Z1233" s="62"/>
      <c r="AA1233" s="62"/>
      <c r="AB1233" s="62"/>
      <c r="AC1233" s="62"/>
      <c r="AD1233" s="62"/>
      <c r="AE1233" s="62"/>
    </row>
    <row r="1234" spans="5:31" x14ac:dyDescent="0.25">
      <c r="E1234" s="61"/>
      <c r="F1234" s="61"/>
      <c r="G1234" s="61"/>
      <c r="H1234" s="62"/>
      <c r="I1234" s="62"/>
      <c r="J1234" s="62"/>
      <c r="K1234" s="62"/>
      <c r="L1234" s="62"/>
      <c r="M1234" s="62"/>
      <c r="N1234" s="62"/>
      <c r="O1234" s="62"/>
      <c r="P1234" s="62"/>
      <c r="Q1234" s="62"/>
      <c r="R1234" s="62"/>
      <c r="S1234" s="62"/>
      <c r="T1234" s="62"/>
      <c r="U1234" s="62"/>
      <c r="V1234" s="62"/>
      <c r="W1234" s="62"/>
      <c r="X1234" s="62"/>
      <c r="Y1234" s="62"/>
      <c r="Z1234" s="62"/>
      <c r="AA1234" s="62"/>
      <c r="AB1234" s="62"/>
      <c r="AC1234" s="62"/>
      <c r="AD1234" s="62"/>
      <c r="AE1234" s="62"/>
    </row>
    <row r="1235" spans="5:31" x14ac:dyDescent="0.25">
      <c r="E1235" s="61"/>
      <c r="F1235" s="61"/>
      <c r="G1235" s="61"/>
      <c r="H1235" s="62"/>
      <c r="I1235" s="62"/>
      <c r="J1235" s="62"/>
      <c r="K1235" s="62"/>
      <c r="L1235" s="62"/>
      <c r="M1235" s="62"/>
      <c r="N1235" s="62"/>
      <c r="O1235" s="62"/>
      <c r="P1235" s="62"/>
      <c r="Q1235" s="62"/>
      <c r="R1235" s="62"/>
      <c r="S1235" s="62"/>
      <c r="T1235" s="62"/>
      <c r="U1235" s="62"/>
      <c r="V1235" s="62"/>
      <c r="W1235" s="62"/>
      <c r="X1235" s="62"/>
      <c r="Y1235" s="62"/>
      <c r="Z1235" s="62"/>
      <c r="AA1235" s="62"/>
      <c r="AB1235" s="62"/>
      <c r="AC1235" s="62"/>
      <c r="AD1235" s="62"/>
      <c r="AE1235" s="62"/>
    </row>
    <row r="1236" spans="5:31" x14ac:dyDescent="0.25">
      <c r="E1236" s="61"/>
      <c r="F1236" s="61"/>
      <c r="G1236" s="61"/>
      <c r="H1236" s="62"/>
      <c r="I1236" s="62"/>
      <c r="J1236" s="62"/>
      <c r="K1236" s="62"/>
      <c r="L1236" s="62"/>
      <c r="M1236" s="62"/>
      <c r="N1236" s="62"/>
      <c r="O1236" s="62"/>
      <c r="P1236" s="62"/>
      <c r="Q1236" s="62"/>
      <c r="R1236" s="62"/>
      <c r="S1236" s="62"/>
      <c r="T1236" s="62"/>
      <c r="U1236" s="62"/>
      <c r="V1236" s="62"/>
      <c r="W1236" s="62"/>
      <c r="X1236" s="62"/>
      <c r="Y1236" s="62"/>
      <c r="Z1236" s="62"/>
      <c r="AA1236" s="62"/>
      <c r="AB1236" s="62"/>
      <c r="AC1236" s="62"/>
      <c r="AD1236" s="62"/>
      <c r="AE1236" s="62"/>
    </row>
    <row r="1237" spans="5:31" x14ac:dyDescent="0.25">
      <c r="E1237" s="61"/>
      <c r="F1237" s="61"/>
      <c r="G1237" s="61"/>
      <c r="H1237" s="62"/>
      <c r="I1237" s="62"/>
      <c r="J1237" s="62"/>
      <c r="K1237" s="62"/>
      <c r="L1237" s="62"/>
      <c r="M1237" s="62"/>
      <c r="N1237" s="62"/>
      <c r="O1237" s="62"/>
      <c r="P1237" s="62"/>
      <c r="Q1237" s="62"/>
      <c r="R1237" s="62"/>
      <c r="S1237" s="62"/>
      <c r="T1237" s="62"/>
      <c r="U1237" s="62"/>
      <c r="V1237" s="62"/>
      <c r="W1237" s="62"/>
      <c r="X1237" s="62"/>
      <c r="Y1237" s="62"/>
      <c r="Z1237" s="62"/>
      <c r="AA1237" s="62"/>
      <c r="AB1237" s="62"/>
      <c r="AC1237" s="62"/>
      <c r="AD1237" s="62"/>
      <c r="AE1237" s="62"/>
    </row>
    <row r="1238" spans="5:31" x14ac:dyDescent="0.25">
      <c r="E1238" s="61"/>
      <c r="F1238" s="61"/>
      <c r="G1238" s="61"/>
      <c r="H1238" s="62"/>
      <c r="I1238" s="62"/>
      <c r="J1238" s="62"/>
      <c r="K1238" s="62"/>
      <c r="L1238" s="62"/>
      <c r="M1238" s="62"/>
      <c r="N1238" s="62"/>
      <c r="O1238" s="62"/>
      <c r="P1238" s="62"/>
      <c r="Q1238" s="62"/>
      <c r="R1238" s="62"/>
      <c r="S1238" s="62"/>
      <c r="T1238" s="62"/>
      <c r="U1238" s="62"/>
      <c r="V1238" s="62"/>
      <c r="W1238" s="62"/>
      <c r="X1238" s="62"/>
      <c r="Y1238" s="62"/>
      <c r="Z1238" s="62"/>
      <c r="AA1238" s="62"/>
      <c r="AB1238" s="62"/>
      <c r="AC1238" s="62"/>
      <c r="AD1238" s="62"/>
      <c r="AE1238" s="62"/>
    </row>
    <row r="1239" spans="5:31" x14ac:dyDescent="0.25">
      <c r="E1239" s="61"/>
      <c r="F1239" s="61"/>
      <c r="G1239" s="61"/>
      <c r="H1239" s="62"/>
      <c r="I1239" s="62"/>
      <c r="J1239" s="62"/>
      <c r="K1239" s="62"/>
      <c r="L1239" s="62"/>
      <c r="M1239" s="62"/>
      <c r="N1239" s="62"/>
      <c r="O1239" s="62"/>
      <c r="P1239" s="62"/>
      <c r="Q1239" s="62"/>
      <c r="R1239" s="62"/>
      <c r="S1239" s="62"/>
      <c r="T1239" s="62"/>
      <c r="U1239" s="62"/>
      <c r="V1239" s="62"/>
      <c r="W1239" s="62"/>
      <c r="X1239" s="62"/>
      <c r="Y1239" s="62"/>
      <c r="Z1239" s="62"/>
      <c r="AA1239" s="62"/>
      <c r="AB1239" s="62"/>
      <c r="AC1239" s="62"/>
      <c r="AD1239" s="62"/>
      <c r="AE1239" s="62"/>
    </row>
    <row r="1240" spans="5:31" x14ac:dyDescent="0.25">
      <c r="E1240" s="61"/>
      <c r="F1240" s="61"/>
      <c r="G1240" s="61"/>
      <c r="H1240" s="62"/>
      <c r="I1240" s="62"/>
      <c r="J1240" s="62"/>
      <c r="K1240" s="62"/>
      <c r="L1240" s="62"/>
      <c r="M1240" s="62"/>
      <c r="N1240" s="62"/>
      <c r="O1240" s="62"/>
      <c r="P1240" s="62"/>
      <c r="Q1240" s="62"/>
      <c r="R1240" s="62"/>
      <c r="S1240" s="62"/>
      <c r="T1240" s="62"/>
      <c r="U1240" s="62"/>
      <c r="V1240" s="62"/>
      <c r="W1240" s="62"/>
      <c r="X1240" s="62"/>
      <c r="Y1240" s="62"/>
      <c r="Z1240" s="62"/>
      <c r="AA1240" s="62"/>
      <c r="AB1240" s="62"/>
      <c r="AC1240" s="62"/>
      <c r="AD1240" s="62"/>
      <c r="AE1240" s="62"/>
    </row>
    <row r="1241" spans="5:31" x14ac:dyDescent="0.25">
      <c r="E1241" s="61"/>
      <c r="F1241" s="61"/>
      <c r="G1241" s="61"/>
      <c r="H1241" s="62"/>
      <c r="I1241" s="62"/>
      <c r="J1241" s="62"/>
      <c r="K1241" s="62"/>
      <c r="L1241" s="62"/>
      <c r="M1241" s="62"/>
      <c r="N1241" s="62"/>
      <c r="O1241" s="62"/>
      <c r="P1241" s="62"/>
      <c r="Q1241" s="62"/>
      <c r="R1241" s="62"/>
      <c r="S1241" s="62"/>
      <c r="T1241" s="62"/>
      <c r="U1241" s="62"/>
      <c r="V1241" s="62"/>
      <c r="W1241" s="62"/>
      <c r="X1241" s="62"/>
      <c r="Y1241" s="62"/>
      <c r="Z1241" s="62"/>
      <c r="AA1241" s="62"/>
      <c r="AB1241" s="62"/>
      <c r="AC1241" s="62"/>
      <c r="AD1241" s="62"/>
      <c r="AE1241" s="62"/>
    </row>
    <row r="1242" spans="5:31" x14ac:dyDescent="0.25">
      <c r="E1242" s="61"/>
      <c r="F1242" s="61"/>
      <c r="G1242" s="61"/>
      <c r="H1242" s="62"/>
      <c r="I1242" s="62"/>
      <c r="J1242" s="62"/>
      <c r="K1242" s="62"/>
      <c r="L1242" s="62"/>
      <c r="M1242" s="62"/>
      <c r="N1242" s="62"/>
      <c r="O1242" s="62"/>
      <c r="P1242" s="62"/>
      <c r="Q1242" s="62"/>
      <c r="R1242" s="62"/>
      <c r="S1242" s="62"/>
      <c r="T1242" s="62"/>
      <c r="U1242" s="62"/>
      <c r="V1242" s="62"/>
      <c r="W1242" s="62"/>
      <c r="X1242" s="62"/>
      <c r="Y1242" s="62"/>
      <c r="Z1242" s="62"/>
      <c r="AA1242" s="62"/>
      <c r="AB1242" s="62"/>
      <c r="AC1242" s="62"/>
      <c r="AD1242" s="62"/>
      <c r="AE1242" s="62"/>
    </row>
    <row r="1243" spans="5:31" x14ac:dyDescent="0.25">
      <c r="E1243" s="61"/>
      <c r="F1243" s="61"/>
      <c r="G1243" s="61"/>
      <c r="H1243" s="62"/>
      <c r="I1243" s="62"/>
      <c r="J1243" s="62"/>
      <c r="K1243" s="62"/>
      <c r="L1243" s="62"/>
      <c r="M1243" s="62"/>
      <c r="N1243" s="62"/>
      <c r="O1243" s="62"/>
      <c r="P1243" s="62"/>
      <c r="Q1243" s="62"/>
      <c r="R1243" s="62"/>
      <c r="S1243" s="62"/>
      <c r="T1243" s="62"/>
      <c r="U1243" s="62"/>
      <c r="V1243" s="62"/>
      <c r="W1243" s="62"/>
      <c r="X1243" s="62"/>
      <c r="Y1243" s="62"/>
      <c r="Z1243" s="62"/>
      <c r="AA1243" s="62"/>
      <c r="AB1243" s="62"/>
      <c r="AC1243" s="62"/>
      <c r="AD1243" s="62"/>
      <c r="AE1243" s="62"/>
    </row>
    <row r="1244" spans="5:31" x14ac:dyDescent="0.25">
      <c r="E1244" s="61"/>
      <c r="F1244" s="61"/>
      <c r="G1244" s="61"/>
      <c r="H1244" s="62"/>
      <c r="I1244" s="62"/>
      <c r="J1244" s="62"/>
      <c r="K1244" s="62"/>
      <c r="L1244" s="62"/>
      <c r="M1244" s="62"/>
      <c r="N1244" s="62"/>
      <c r="O1244" s="62"/>
      <c r="P1244" s="62"/>
      <c r="Q1244" s="62"/>
      <c r="R1244" s="62"/>
      <c r="S1244" s="62"/>
      <c r="T1244" s="62"/>
      <c r="U1244" s="62"/>
      <c r="V1244" s="62"/>
      <c r="W1244" s="62"/>
      <c r="X1244" s="62"/>
      <c r="Y1244" s="62"/>
      <c r="Z1244" s="62"/>
      <c r="AA1244" s="62"/>
      <c r="AB1244" s="62"/>
      <c r="AC1244" s="62"/>
      <c r="AD1244" s="62"/>
      <c r="AE1244" s="62"/>
    </row>
    <row r="1245" spans="5:31" x14ac:dyDescent="0.25">
      <c r="E1245" s="61"/>
      <c r="F1245" s="61"/>
      <c r="G1245" s="61"/>
      <c r="H1245" s="62"/>
      <c r="I1245" s="62"/>
      <c r="J1245" s="62"/>
      <c r="K1245" s="62"/>
      <c r="L1245" s="62"/>
      <c r="M1245" s="62"/>
      <c r="N1245" s="62"/>
      <c r="O1245" s="62"/>
      <c r="P1245" s="62"/>
      <c r="Q1245" s="62"/>
      <c r="R1245" s="62"/>
      <c r="S1245" s="62"/>
      <c r="T1245" s="62"/>
      <c r="U1245" s="62"/>
      <c r="V1245" s="62"/>
      <c r="W1245" s="62"/>
      <c r="X1245" s="62"/>
      <c r="Y1245" s="62"/>
      <c r="Z1245" s="62"/>
      <c r="AA1245" s="62"/>
      <c r="AB1245" s="62"/>
      <c r="AC1245" s="62"/>
      <c r="AD1245" s="62"/>
      <c r="AE1245" s="62"/>
    </row>
    <row r="1246" spans="5:31" x14ac:dyDescent="0.25">
      <c r="E1246" s="61"/>
      <c r="F1246" s="61"/>
      <c r="G1246" s="61"/>
      <c r="H1246" s="62"/>
      <c r="I1246" s="62"/>
      <c r="J1246" s="62"/>
      <c r="K1246" s="62"/>
      <c r="L1246" s="62"/>
      <c r="M1246" s="62"/>
      <c r="N1246" s="62"/>
      <c r="O1246" s="62"/>
      <c r="P1246" s="62"/>
      <c r="Q1246" s="62"/>
      <c r="R1246" s="62"/>
      <c r="S1246" s="62"/>
      <c r="T1246" s="62"/>
      <c r="U1246" s="62"/>
      <c r="V1246" s="62"/>
      <c r="W1246" s="62"/>
      <c r="X1246" s="62"/>
      <c r="Y1246" s="62"/>
      <c r="Z1246" s="62"/>
      <c r="AA1246" s="62"/>
      <c r="AB1246" s="62"/>
      <c r="AC1246" s="62"/>
      <c r="AD1246" s="62"/>
      <c r="AE1246" s="62"/>
    </row>
    <row r="1247" spans="5:31" x14ac:dyDescent="0.25">
      <c r="E1247" s="61"/>
      <c r="F1247" s="61"/>
      <c r="G1247" s="61"/>
      <c r="H1247" s="62"/>
      <c r="I1247" s="62"/>
      <c r="J1247" s="62"/>
      <c r="K1247" s="62"/>
      <c r="L1247" s="62"/>
      <c r="M1247" s="62"/>
      <c r="N1247" s="62"/>
      <c r="O1247" s="62"/>
      <c r="P1247" s="62"/>
      <c r="Q1247" s="62"/>
      <c r="R1247" s="62"/>
      <c r="S1247" s="62"/>
      <c r="T1247" s="62"/>
      <c r="U1247" s="62"/>
      <c r="V1247" s="62"/>
      <c r="W1247" s="62"/>
      <c r="X1247" s="62"/>
      <c r="Y1247" s="62"/>
      <c r="Z1247" s="62"/>
      <c r="AA1247" s="62"/>
      <c r="AB1247" s="62"/>
      <c r="AC1247" s="62"/>
      <c r="AD1247" s="62"/>
      <c r="AE1247" s="62"/>
    </row>
    <row r="1248" spans="5:31" x14ac:dyDescent="0.25">
      <c r="E1248" s="61"/>
      <c r="F1248" s="61"/>
      <c r="G1248" s="61"/>
      <c r="H1248" s="62"/>
      <c r="I1248" s="62"/>
      <c r="J1248" s="62"/>
      <c r="K1248" s="62"/>
      <c r="L1248" s="62"/>
      <c r="M1248" s="62"/>
      <c r="N1248" s="62"/>
      <c r="O1248" s="62"/>
      <c r="P1248" s="62"/>
      <c r="Q1248" s="62"/>
      <c r="R1248" s="62"/>
      <c r="S1248" s="62"/>
      <c r="T1248" s="62"/>
      <c r="U1248" s="62"/>
      <c r="V1248" s="62"/>
      <c r="W1248" s="62"/>
      <c r="X1248" s="62"/>
      <c r="Y1248" s="62"/>
      <c r="Z1248" s="62"/>
      <c r="AA1248" s="62"/>
      <c r="AB1248" s="62"/>
      <c r="AC1248" s="62"/>
      <c r="AD1248" s="62"/>
      <c r="AE1248" s="62"/>
    </row>
    <row r="1249" spans="5:31" x14ac:dyDescent="0.25">
      <c r="E1249" s="61"/>
      <c r="F1249" s="61"/>
      <c r="G1249" s="61"/>
      <c r="H1249" s="62"/>
      <c r="I1249" s="62"/>
      <c r="J1249" s="62"/>
      <c r="K1249" s="62"/>
      <c r="L1249" s="62"/>
      <c r="M1249" s="62"/>
      <c r="N1249" s="62"/>
      <c r="O1249" s="62"/>
      <c r="P1249" s="62"/>
      <c r="Q1249" s="62"/>
      <c r="R1249" s="62"/>
      <c r="S1249" s="62"/>
      <c r="T1249" s="62"/>
      <c r="U1249" s="62"/>
      <c r="V1249" s="62"/>
      <c r="W1249" s="62"/>
      <c r="X1249" s="62"/>
      <c r="Y1249" s="62"/>
      <c r="Z1249" s="62"/>
      <c r="AA1249" s="62"/>
      <c r="AB1249" s="62"/>
      <c r="AC1249" s="62"/>
      <c r="AD1249" s="62"/>
      <c r="AE1249" s="62"/>
    </row>
    <row r="1250" spans="5:31" x14ac:dyDescent="0.25">
      <c r="E1250" s="61"/>
      <c r="F1250" s="61"/>
      <c r="G1250" s="61"/>
      <c r="H1250" s="62"/>
      <c r="I1250" s="62"/>
      <c r="J1250" s="62"/>
      <c r="K1250" s="62"/>
      <c r="L1250" s="62"/>
      <c r="M1250" s="62"/>
      <c r="N1250" s="62"/>
      <c r="O1250" s="62"/>
      <c r="P1250" s="62"/>
      <c r="Q1250" s="62"/>
      <c r="R1250" s="62"/>
      <c r="S1250" s="62"/>
      <c r="T1250" s="62"/>
      <c r="U1250" s="62"/>
      <c r="V1250" s="62"/>
      <c r="W1250" s="62"/>
      <c r="X1250" s="62"/>
      <c r="Y1250" s="62"/>
      <c r="Z1250" s="62"/>
      <c r="AA1250" s="62"/>
      <c r="AB1250" s="62"/>
      <c r="AC1250" s="62"/>
      <c r="AD1250" s="62"/>
      <c r="AE1250" s="62"/>
    </row>
    <row r="1251" spans="5:31" x14ac:dyDescent="0.25">
      <c r="E1251" s="61"/>
      <c r="F1251" s="61"/>
      <c r="G1251" s="61"/>
      <c r="H1251" s="62"/>
      <c r="I1251" s="62"/>
      <c r="J1251" s="62"/>
      <c r="K1251" s="62"/>
      <c r="L1251" s="62"/>
      <c r="M1251" s="62"/>
      <c r="N1251" s="62"/>
      <c r="O1251" s="62"/>
      <c r="P1251" s="62"/>
      <c r="Q1251" s="62"/>
      <c r="R1251" s="62"/>
      <c r="S1251" s="62"/>
      <c r="T1251" s="62"/>
      <c r="U1251" s="62"/>
      <c r="V1251" s="62"/>
      <c r="W1251" s="62"/>
      <c r="X1251" s="62"/>
      <c r="Y1251" s="62"/>
      <c r="Z1251" s="62"/>
      <c r="AA1251" s="62"/>
      <c r="AB1251" s="62"/>
      <c r="AC1251" s="62"/>
      <c r="AD1251" s="62"/>
      <c r="AE1251" s="62"/>
    </row>
    <row r="1252" spans="5:31" x14ac:dyDescent="0.25">
      <c r="E1252" s="61"/>
      <c r="F1252" s="61"/>
      <c r="G1252" s="61"/>
      <c r="H1252" s="62"/>
      <c r="I1252" s="62"/>
      <c r="J1252" s="62"/>
      <c r="K1252" s="62"/>
      <c r="L1252" s="62"/>
      <c r="M1252" s="62"/>
      <c r="N1252" s="62"/>
      <c r="O1252" s="62"/>
      <c r="P1252" s="62"/>
      <c r="Q1252" s="62"/>
      <c r="R1252" s="62"/>
      <c r="S1252" s="62"/>
      <c r="T1252" s="62"/>
      <c r="U1252" s="62"/>
      <c r="V1252" s="62"/>
      <c r="W1252" s="62"/>
      <c r="X1252" s="62"/>
      <c r="Y1252" s="62"/>
      <c r="Z1252" s="62"/>
      <c r="AA1252" s="62"/>
      <c r="AB1252" s="62"/>
      <c r="AC1252" s="62"/>
      <c r="AD1252" s="62"/>
      <c r="AE1252" s="62"/>
    </row>
    <row r="1253" spans="5:31" x14ac:dyDescent="0.25">
      <c r="E1253" s="61"/>
      <c r="F1253" s="61"/>
      <c r="G1253" s="61"/>
      <c r="H1253" s="62"/>
      <c r="I1253" s="62"/>
      <c r="J1253" s="62"/>
      <c r="K1253" s="62"/>
      <c r="L1253" s="62"/>
      <c r="M1253" s="62"/>
      <c r="N1253" s="62"/>
      <c r="O1253" s="62"/>
      <c r="P1253" s="62"/>
      <c r="Q1253" s="62"/>
      <c r="R1253" s="62"/>
      <c r="S1253" s="62"/>
      <c r="T1253" s="62"/>
      <c r="U1253" s="62"/>
      <c r="V1253" s="62"/>
      <c r="W1253" s="62"/>
      <c r="X1253" s="62"/>
      <c r="Y1253" s="62"/>
      <c r="Z1253" s="62"/>
      <c r="AA1253" s="62"/>
      <c r="AB1253" s="62"/>
      <c r="AC1253" s="62"/>
      <c r="AD1253" s="62"/>
      <c r="AE1253" s="62"/>
    </row>
    <row r="1254" spans="5:31" x14ac:dyDescent="0.25">
      <c r="E1254" s="61"/>
      <c r="F1254" s="61"/>
      <c r="G1254" s="61"/>
      <c r="H1254" s="62"/>
      <c r="I1254" s="62"/>
      <c r="J1254" s="62"/>
      <c r="K1254" s="62"/>
      <c r="L1254" s="62"/>
      <c r="M1254" s="62"/>
      <c r="N1254" s="62"/>
      <c r="O1254" s="62"/>
      <c r="P1254" s="62"/>
      <c r="Q1254" s="62"/>
      <c r="R1254" s="62"/>
      <c r="S1254" s="62"/>
      <c r="T1254" s="62"/>
      <c r="U1254" s="62"/>
      <c r="V1254" s="62"/>
      <c r="W1254" s="62"/>
      <c r="X1254" s="62"/>
      <c r="Y1254" s="62"/>
      <c r="Z1254" s="62"/>
      <c r="AA1254" s="62"/>
      <c r="AB1254" s="62"/>
      <c r="AC1254" s="62"/>
      <c r="AD1254" s="62"/>
      <c r="AE1254" s="62"/>
    </row>
    <row r="1255" spans="5:31" x14ac:dyDescent="0.25">
      <c r="E1255" s="61"/>
      <c r="F1255" s="61"/>
      <c r="G1255" s="61"/>
      <c r="H1255" s="62"/>
      <c r="I1255" s="62"/>
      <c r="J1255" s="62"/>
      <c r="K1255" s="62"/>
      <c r="L1255" s="62"/>
      <c r="M1255" s="62"/>
      <c r="N1255" s="62"/>
      <c r="O1255" s="62"/>
      <c r="P1255" s="62"/>
      <c r="Q1255" s="62"/>
      <c r="R1255" s="62"/>
      <c r="S1255" s="62"/>
      <c r="T1255" s="62"/>
      <c r="U1255" s="62"/>
      <c r="V1255" s="62"/>
      <c r="W1255" s="62"/>
      <c r="X1255" s="62"/>
      <c r="Y1255" s="62"/>
      <c r="Z1255" s="62"/>
      <c r="AA1255" s="62"/>
      <c r="AB1255" s="62"/>
      <c r="AC1255" s="62"/>
      <c r="AD1255" s="62"/>
      <c r="AE1255" s="62"/>
    </row>
    <row r="1256" spans="5:31" x14ac:dyDescent="0.25">
      <c r="E1256" s="61"/>
      <c r="F1256" s="61"/>
      <c r="G1256" s="61"/>
      <c r="H1256" s="62"/>
      <c r="I1256" s="62"/>
      <c r="J1256" s="62"/>
      <c r="K1256" s="62"/>
      <c r="L1256" s="62"/>
      <c r="M1256" s="62"/>
      <c r="N1256" s="62"/>
      <c r="O1256" s="62"/>
      <c r="P1256" s="62"/>
      <c r="Q1256" s="62"/>
      <c r="R1256" s="62"/>
      <c r="S1256" s="62"/>
      <c r="T1256" s="62"/>
      <c r="U1256" s="62"/>
      <c r="V1256" s="62"/>
      <c r="W1256" s="62"/>
      <c r="X1256" s="62"/>
      <c r="Y1256" s="62"/>
      <c r="Z1256" s="62"/>
      <c r="AA1256" s="62"/>
      <c r="AB1256" s="62"/>
      <c r="AC1256" s="62"/>
      <c r="AD1256" s="62"/>
      <c r="AE1256" s="62"/>
    </row>
    <row r="1257" spans="5:31" x14ac:dyDescent="0.25">
      <c r="E1257" s="61"/>
      <c r="F1257" s="61"/>
      <c r="G1257" s="61"/>
      <c r="H1257" s="62"/>
      <c r="I1257" s="62"/>
      <c r="J1257" s="62"/>
      <c r="K1257" s="62"/>
      <c r="L1257" s="62"/>
      <c r="M1257" s="62"/>
      <c r="N1257" s="62"/>
      <c r="O1257" s="62"/>
      <c r="P1257" s="62"/>
      <c r="Q1257" s="62"/>
      <c r="R1257" s="62"/>
      <c r="S1257" s="62"/>
      <c r="T1257" s="62"/>
      <c r="U1257" s="62"/>
      <c r="V1257" s="62"/>
      <c r="W1257" s="62"/>
      <c r="X1257" s="62"/>
      <c r="Y1257" s="62"/>
      <c r="Z1257" s="62"/>
      <c r="AA1257" s="62"/>
      <c r="AB1257" s="62"/>
      <c r="AC1257" s="62"/>
      <c r="AD1257" s="62"/>
      <c r="AE1257" s="62"/>
    </row>
    <row r="1258" spans="5:31" x14ac:dyDescent="0.25">
      <c r="E1258" s="61"/>
      <c r="F1258" s="61"/>
      <c r="G1258" s="61"/>
      <c r="H1258" s="62"/>
      <c r="I1258" s="62"/>
      <c r="J1258" s="62"/>
      <c r="K1258" s="62"/>
      <c r="L1258" s="62"/>
      <c r="M1258" s="62"/>
      <c r="N1258" s="62"/>
      <c r="O1258" s="62"/>
      <c r="P1258" s="62"/>
      <c r="Q1258" s="62"/>
      <c r="R1258" s="62"/>
      <c r="S1258" s="62"/>
      <c r="T1258" s="62"/>
      <c r="U1258" s="62"/>
      <c r="V1258" s="62"/>
      <c r="W1258" s="62"/>
      <c r="X1258" s="62"/>
      <c r="Y1258" s="62"/>
      <c r="Z1258" s="62"/>
      <c r="AA1258" s="62"/>
      <c r="AB1258" s="62"/>
      <c r="AC1258" s="62"/>
      <c r="AD1258" s="62"/>
      <c r="AE1258" s="62"/>
    </row>
    <row r="1259" spans="5:31" x14ac:dyDescent="0.25">
      <c r="E1259" s="61"/>
      <c r="F1259" s="61"/>
      <c r="G1259" s="61"/>
      <c r="H1259" s="62"/>
      <c r="I1259" s="62"/>
      <c r="J1259" s="62"/>
      <c r="K1259" s="62"/>
      <c r="L1259" s="62"/>
      <c r="M1259" s="62"/>
      <c r="N1259" s="62"/>
      <c r="O1259" s="62"/>
      <c r="P1259" s="62"/>
      <c r="Q1259" s="62"/>
      <c r="R1259" s="62"/>
      <c r="S1259" s="62"/>
      <c r="T1259" s="62"/>
      <c r="U1259" s="62"/>
      <c r="V1259" s="62"/>
      <c r="W1259" s="62"/>
      <c r="X1259" s="62"/>
      <c r="Y1259" s="62"/>
      <c r="Z1259" s="62"/>
      <c r="AA1259" s="62"/>
      <c r="AB1259" s="62"/>
      <c r="AC1259" s="62"/>
      <c r="AD1259" s="62"/>
      <c r="AE1259" s="62"/>
    </row>
    <row r="1260" spans="5:31" x14ac:dyDescent="0.25">
      <c r="E1260" s="61"/>
      <c r="F1260" s="61"/>
      <c r="G1260" s="61"/>
      <c r="H1260" s="62"/>
      <c r="I1260" s="62"/>
      <c r="J1260" s="62"/>
      <c r="K1260" s="62"/>
      <c r="L1260" s="62"/>
      <c r="M1260" s="62"/>
      <c r="N1260" s="62"/>
      <c r="O1260" s="62"/>
      <c r="P1260" s="62"/>
      <c r="Q1260" s="62"/>
      <c r="R1260" s="62"/>
      <c r="S1260" s="62"/>
      <c r="T1260" s="62"/>
      <c r="U1260" s="62"/>
      <c r="V1260" s="62"/>
      <c r="W1260" s="62"/>
      <c r="X1260" s="62"/>
      <c r="Y1260" s="62"/>
      <c r="Z1260" s="62"/>
      <c r="AA1260" s="62"/>
      <c r="AB1260" s="62"/>
      <c r="AC1260" s="62"/>
      <c r="AD1260" s="62"/>
      <c r="AE1260" s="62"/>
    </row>
    <row r="1261" spans="5:31" x14ac:dyDescent="0.25">
      <c r="E1261" s="61"/>
      <c r="F1261" s="61"/>
      <c r="G1261" s="61"/>
      <c r="H1261" s="62"/>
      <c r="I1261" s="62"/>
      <c r="J1261" s="62"/>
      <c r="K1261" s="62"/>
      <c r="L1261" s="62"/>
      <c r="M1261" s="62"/>
      <c r="N1261" s="62"/>
      <c r="O1261" s="62"/>
      <c r="P1261" s="62"/>
      <c r="Q1261" s="62"/>
      <c r="R1261" s="62"/>
      <c r="S1261" s="62"/>
      <c r="T1261" s="62"/>
      <c r="U1261" s="62"/>
      <c r="V1261" s="62"/>
      <c r="W1261" s="62"/>
      <c r="X1261" s="62"/>
      <c r="Y1261" s="62"/>
      <c r="Z1261" s="62"/>
      <c r="AA1261" s="62"/>
      <c r="AB1261" s="62"/>
      <c r="AC1261" s="62"/>
      <c r="AD1261" s="62"/>
      <c r="AE1261" s="62"/>
    </row>
    <row r="1262" spans="5:31" x14ac:dyDescent="0.25">
      <c r="E1262" s="61"/>
      <c r="F1262" s="61"/>
      <c r="G1262" s="61"/>
      <c r="H1262" s="62"/>
      <c r="I1262" s="62"/>
      <c r="J1262" s="62"/>
      <c r="K1262" s="62"/>
      <c r="L1262" s="62"/>
      <c r="M1262" s="62"/>
      <c r="N1262" s="62"/>
      <c r="O1262" s="62"/>
      <c r="P1262" s="62"/>
      <c r="Q1262" s="62"/>
      <c r="R1262" s="62"/>
      <c r="S1262" s="62"/>
      <c r="T1262" s="62"/>
      <c r="U1262" s="62"/>
      <c r="V1262" s="62"/>
      <c r="W1262" s="62"/>
      <c r="X1262" s="62"/>
      <c r="Y1262" s="62"/>
      <c r="Z1262" s="62"/>
      <c r="AA1262" s="62"/>
      <c r="AB1262" s="62"/>
      <c r="AC1262" s="62"/>
      <c r="AD1262" s="62"/>
      <c r="AE1262" s="62"/>
    </row>
    <row r="1263" spans="5:31" x14ac:dyDescent="0.25">
      <c r="E1263" s="61"/>
      <c r="F1263" s="61"/>
      <c r="G1263" s="61"/>
      <c r="H1263" s="62"/>
      <c r="I1263" s="62"/>
      <c r="J1263" s="62"/>
      <c r="K1263" s="62"/>
      <c r="L1263" s="62"/>
      <c r="M1263" s="62"/>
      <c r="N1263" s="62"/>
      <c r="O1263" s="62"/>
      <c r="P1263" s="62"/>
      <c r="Q1263" s="62"/>
      <c r="R1263" s="62"/>
      <c r="S1263" s="62"/>
      <c r="T1263" s="62"/>
      <c r="U1263" s="62"/>
      <c r="V1263" s="62"/>
      <c r="W1263" s="62"/>
      <c r="X1263" s="62"/>
      <c r="Y1263" s="62"/>
      <c r="Z1263" s="62"/>
      <c r="AA1263" s="62"/>
      <c r="AB1263" s="62"/>
      <c r="AC1263" s="62"/>
      <c r="AD1263" s="62"/>
      <c r="AE1263" s="62"/>
    </row>
    <row r="1264" spans="5:31" x14ac:dyDescent="0.25">
      <c r="E1264" s="61"/>
      <c r="F1264" s="61"/>
      <c r="G1264" s="61"/>
      <c r="H1264" s="62"/>
      <c r="I1264" s="62"/>
      <c r="J1264" s="62"/>
      <c r="K1264" s="62"/>
      <c r="L1264" s="62"/>
      <c r="M1264" s="62"/>
      <c r="N1264" s="62"/>
      <c r="O1264" s="62"/>
      <c r="P1264" s="62"/>
      <c r="Q1264" s="62"/>
      <c r="R1264" s="62"/>
      <c r="S1264" s="62"/>
      <c r="T1264" s="62"/>
      <c r="U1264" s="62"/>
      <c r="V1264" s="62"/>
      <c r="W1264" s="62"/>
      <c r="X1264" s="62"/>
      <c r="Y1264" s="62"/>
      <c r="Z1264" s="62"/>
      <c r="AA1264" s="62"/>
      <c r="AB1264" s="62"/>
      <c r="AC1264" s="62"/>
      <c r="AD1264" s="62"/>
      <c r="AE1264" s="62"/>
    </row>
    <row r="1265" spans="5:31" x14ac:dyDescent="0.25">
      <c r="E1265" s="61"/>
      <c r="F1265" s="61"/>
      <c r="G1265" s="61"/>
      <c r="H1265" s="62"/>
      <c r="I1265" s="62"/>
      <c r="J1265" s="62"/>
      <c r="K1265" s="62"/>
      <c r="L1265" s="62"/>
      <c r="M1265" s="62"/>
      <c r="N1265" s="62"/>
      <c r="O1265" s="62"/>
      <c r="P1265" s="62"/>
      <c r="Q1265" s="62"/>
      <c r="R1265" s="62"/>
      <c r="S1265" s="62"/>
      <c r="T1265" s="62"/>
      <c r="U1265" s="62"/>
      <c r="V1265" s="62"/>
      <c r="W1265" s="62"/>
      <c r="X1265" s="62"/>
      <c r="Y1265" s="62"/>
      <c r="Z1265" s="62"/>
      <c r="AA1265" s="62"/>
      <c r="AB1265" s="62"/>
      <c r="AC1265" s="62"/>
      <c r="AD1265" s="62"/>
      <c r="AE1265" s="62"/>
    </row>
    <row r="1266" spans="5:31" x14ac:dyDescent="0.25">
      <c r="E1266" s="61"/>
      <c r="F1266" s="61"/>
      <c r="G1266" s="61"/>
      <c r="H1266" s="62"/>
      <c r="I1266" s="62"/>
      <c r="J1266" s="62"/>
      <c r="K1266" s="62"/>
      <c r="L1266" s="62"/>
      <c r="M1266" s="62"/>
      <c r="N1266" s="62"/>
      <c r="O1266" s="62"/>
      <c r="P1266" s="62"/>
      <c r="Q1266" s="62"/>
      <c r="R1266" s="62"/>
      <c r="S1266" s="62"/>
      <c r="T1266" s="62"/>
      <c r="U1266" s="62"/>
      <c r="V1266" s="62"/>
      <c r="W1266" s="62"/>
      <c r="X1266" s="62"/>
      <c r="Y1266" s="62"/>
      <c r="Z1266" s="62"/>
      <c r="AA1266" s="62"/>
      <c r="AB1266" s="62"/>
      <c r="AC1266" s="62"/>
      <c r="AD1266" s="62"/>
      <c r="AE1266" s="62"/>
    </row>
    <row r="1267" spans="5:31" x14ac:dyDescent="0.25">
      <c r="E1267" s="61"/>
      <c r="F1267" s="61"/>
      <c r="G1267" s="61"/>
      <c r="H1267" s="62"/>
      <c r="I1267" s="62"/>
      <c r="J1267" s="62"/>
      <c r="K1267" s="62"/>
      <c r="L1267" s="62"/>
      <c r="M1267" s="62"/>
      <c r="N1267" s="62"/>
      <c r="O1267" s="62"/>
      <c r="P1267" s="62"/>
      <c r="Q1267" s="62"/>
      <c r="R1267" s="62"/>
      <c r="S1267" s="62"/>
      <c r="T1267" s="62"/>
      <c r="U1267" s="62"/>
      <c r="V1267" s="62"/>
      <c r="W1267" s="62"/>
      <c r="X1267" s="62"/>
      <c r="Y1267" s="62"/>
      <c r="Z1267" s="62"/>
      <c r="AA1267" s="62"/>
      <c r="AB1267" s="62"/>
      <c r="AC1267" s="62"/>
      <c r="AD1267" s="62"/>
      <c r="AE1267" s="62"/>
    </row>
    <row r="1268" spans="5:31" x14ac:dyDescent="0.25">
      <c r="E1268" s="61"/>
      <c r="F1268" s="61"/>
      <c r="G1268" s="61"/>
      <c r="H1268" s="62"/>
      <c r="I1268" s="62"/>
      <c r="J1268" s="62"/>
      <c r="K1268" s="62"/>
      <c r="L1268" s="62"/>
      <c r="M1268" s="62"/>
      <c r="N1268" s="62"/>
      <c r="O1268" s="62"/>
      <c r="P1268" s="62"/>
      <c r="Q1268" s="62"/>
      <c r="R1268" s="62"/>
      <c r="S1268" s="62"/>
      <c r="T1268" s="62"/>
      <c r="U1268" s="62"/>
      <c r="V1268" s="62"/>
      <c r="W1268" s="62"/>
      <c r="X1268" s="62"/>
      <c r="Y1268" s="62"/>
      <c r="Z1268" s="62"/>
      <c r="AA1268" s="62"/>
      <c r="AB1268" s="62"/>
      <c r="AC1268" s="62"/>
      <c r="AD1268" s="62"/>
      <c r="AE1268" s="62"/>
    </row>
    <row r="1269" spans="5:31" x14ac:dyDescent="0.25">
      <c r="E1269" s="61"/>
      <c r="F1269" s="61"/>
      <c r="G1269" s="61"/>
      <c r="H1269" s="62"/>
      <c r="I1269" s="62"/>
      <c r="J1269" s="62"/>
      <c r="K1269" s="62"/>
      <c r="L1269" s="62"/>
      <c r="M1269" s="62"/>
      <c r="N1269" s="62"/>
      <c r="O1269" s="62"/>
      <c r="P1269" s="62"/>
      <c r="Q1269" s="62"/>
      <c r="R1269" s="62"/>
      <c r="S1269" s="62"/>
      <c r="T1269" s="62"/>
      <c r="U1269" s="62"/>
      <c r="V1269" s="62"/>
      <c r="W1269" s="62"/>
      <c r="X1269" s="62"/>
      <c r="Y1269" s="62"/>
      <c r="Z1269" s="62"/>
      <c r="AA1269" s="62"/>
      <c r="AB1269" s="62"/>
      <c r="AC1269" s="62"/>
      <c r="AD1269" s="62"/>
      <c r="AE1269" s="62"/>
    </row>
    <row r="1270" spans="5:31" x14ac:dyDescent="0.25">
      <c r="E1270" s="61"/>
      <c r="F1270" s="61"/>
      <c r="G1270" s="61"/>
      <c r="H1270" s="62"/>
      <c r="I1270" s="62"/>
      <c r="J1270" s="62"/>
      <c r="K1270" s="62"/>
      <c r="L1270" s="62"/>
      <c r="M1270" s="62"/>
      <c r="N1270" s="62"/>
      <c r="O1270" s="62"/>
      <c r="P1270" s="62"/>
      <c r="Q1270" s="62"/>
      <c r="R1270" s="62"/>
      <c r="S1270" s="62"/>
      <c r="T1270" s="62"/>
      <c r="U1270" s="62"/>
      <c r="V1270" s="62"/>
      <c r="W1270" s="62"/>
      <c r="X1270" s="62"/>
      <c r="Y1270" s="62"/>
      <c r="Z1270" s="62"/>
      <c r="AA1270" s="62"/>
      <c r="AB1270" s="62"/>
      <c r="AC1270" s="62"/>
      <c r="AD1270" s="62"/>
      <c r="AE1270" s="62"/>
    </row>
    <row r="1271" spans="5:31" x14ac:dyDescent="0.25">
      <c r="E1271" s="61"/>
      <c r="F1271" s="61"/>
      <c r="G1271" s="61"/>
      <c r="H1271" s="62"/>
      <c r="I1271" s="62"/>
      <c r="J1271" s="62"/>
      <c r="K1271" s="62"/>
      <c r="L1271" s="62"/>
      <c r="M1271" s="62"/>
      <c r="N1271" s="62"/>
      <c r="O1271" s="62"/>
      <c r="P1271" s="62"/>
      <c r="Q1271" s="62"/>
      <c r="R1271" s="62"/>
      <c r="S1271" s="62"/>
      <c r="T1271" s="62"/>
      <c r="U1271" s="62"/>
      <c r="V1271" s="62"/>
      <c r="W1271" s="62"/>
      <c r="X1271" s="62"/>
      <c r="Y1271" s="62"/>
      <c r="Z1271" s="62"/>
      <c r="AA1271" s="62"/>
      <c r="AB1271" s="62"/>
      <c r="AC1271" s="62"/>
      <c r="AD1271" s="62"/>
      <c r="AE1271" s="62"/>
    </row>
    <row r="1272" spans="5:31" x14ac:dyDescent="0.25">
      <c r="E1272" s="61"/>
      <c r="F1272" s="61"/>
      <c r="G1272" s="61"/>
      <c r="H1272" s="62"/>
      <c r="I1272" s="62"/>
      <c r="J1272" s="62"/>
      <c r="K1272" s="62"/>
      <c r="L1272" s="62"/>
      <c r="M1272" s="62"/>
      <c r="N1272" s="62"/>
      <c r="O1272" s="62"/>
      <c r="P1272" s="62"/>
      <c r="Q1272" s="62"/>
      <c r="R1272" s="62"/>
      <c r="S1272" s="62"/>
      <c r="T1272" s="62"/>
      <c r="U1272" s="62"/>
      <c r="V1272" s="62"/>
      <c r="W1272" s="62"/>
      <c r="X1272" s="62"/>
      <c r="Y1272" s="62"/>
      <c r="Z1272" s="62"/>
      <c r="AA1272" s="62"/>
      <c r="AB1272" s="62"/>
      <c r="AC1272" s="62"/>
      <c r="AD1272" s="62"/>
      <c r="AE1272" s="62"/>
    </row>
    <row r="1273" spans="5:31" x14ac:dyDescent="0.25">
      <c r="E1273" s="61"/>
      <c r="F1273" s="61"/>
      <c r="G1273" s="61"/>
      <c r="H1273" s="62"/>
      <c r="I1273" s="62"/>
      <c r="J1273" s="62"/>
      <c r="K1273" s="62"/>
      <c r="L1273" s="62"/>
      <c r="M1273" s="62"/>
      <c r="N1273" s="62"/>
      <c r="O1273" s="62"/>
      <c r="P1273" s="62"/>
      <c r="Q1273" s="62"/>
      <c r="R1273" s="62"/>
      <c r="S1273" s="62"/>
      <c r="T1273" s="62"/>
      <c r="U1273" s="62"/>
      <c r="V1273" s="62"/>
      <c r="W1273" s="62"/>
      <c r="X1273" s="62"/>
      <c r="Y1273" s="62"/>
      <c r="Z1273" s="62"/>
      <c r="AA1273" s="62"/>
      <c r="AB1273" s="62"/>
      <c r="AC1273" s="62"/>
      <c r="AD1273" s="62"/>
      <c r="AE1273" s="62"/>
    </row>
    <row r="1274" spans="5:31" x14ac:dyDescent="0.25">
      <c r="E1274" s="61"/>
      <c r="F1274" s="61"/>
      <c r="G1274" s="61"/>
      <c r="H1274" s="62"/>
      <c r="I1274" s="62"/>
      <c r="J1274" s="62"/>
      <c r="K1274" s="62"/>
      <c r="L1274" s="62"/>
      <c r="M1274" s="62"/>
      <c r="N1274" s="62"/>
      <c r="O1274" s="62"/>
      <c r="P1274" s="62"/>
      <c r="Q1274" s="62"/>
      <c r="R1274" s="62"/>
      <c r="S1274" s="62"/>
      <c r="T1274" s="62"/>
      <c r="U1274" s="62"/>
      <c r="V1274" s="62"/>
      <c r="W1274" s="62"/>
      <c r="X1274" s="62"/>
      <c r="Y1274" s="62"/>
      <c r="Z1274" s="62"/>
      <c r="AA1274" s="62"/>
      <c r="AB1274" s="62"/>
      <c r="AC1274" s="62"/>
      <c r="AD1274" s="62"/>
      <c r="AE1274" s="62"/>
    </row>
    <row r="1275" spans="5:31" x14ac:dyDescent="0.25">
      <c r="E1275" s="61"/>
      <c r="F1275" s="61"/>
      <c r="G1275" s="61"/>
      <c r="H1275" s="62"/>
      <c r="I1275" s="62"/>
      <c r="J1275" s="62"/>
      <c r="K1275" s="62"/>
      <c r="L1275" s="62"/>
      <c r="M1275" s="62"/>
      <c r="N1275" s="62"/>
      <c r="O1275" s="62"/>
      <c r="P1275" s="62"/>
      <c r="Q1275" s="62"/>
      <c r="R1275" s="62"/>
      <c r="S1275" s="62"/>
      <c r="T1275" s="62"/>
      <c r="U1275" s="62"/>
      <c r="V1275" s="62"/>
      <c r="W1275" s="62"/>
      <c r="X1275" s="62"/>
      <c r="Y1275" s="62"/>
      <c r="Z1275" s="62"/>
      <c r="AA1275" s="62"/>
      <c r="AB1275" s="62"/>
      <c r="AC1275" s="62"/>
      <c r="AD1275" s="62"/>
      <c r="AE1275" s="62"/>
    </row>
    <row r="1276" spans="5:31" x14ac:dyDescent="0.25">
      <c r="E1276" s="61"/>
      <c r="F1276" s="61"/>
      <c r="G1276" s="61"/>
      <c r="H1276" s="62"/>
      <c r="I1276" s="62"/>
      <c r="J1276" s="62"/>
      <c r="K1276" s="62"/>
      <c r="L1276" s="62"/>
      <c r="M1276" s="62"/>
      <c r="N1276" s="62"/>
      <c r="O1276" s="62"/>
      <c r="P1276" s="62"/>
      <c r="Q1276" s="62"/>
      <c r="R1276" s="62"/>
      <c r="S1276" s="62"/>
      <c r="T1276" s="62"/>
      <c r="U1276" s="62"/>
      <c r="V1276" s="62"/>
      <c r="W1276" s="62"/>
      <c r="X1276" s="62"/>
      <c r="Y1276" s="62"/>
      <c r="Z1276" s="62"/>
      <c r="AA1276" s="62"/>
      <c r="AB1276" s="62"/>
      <c r="AC1276" s="62"/>
      <c r="AD1276" s="62"/>
      <c r="AE1276" s="62"/>
    </row>
    <row r="1277" spans="5:31" x14ac:dyDescent="0.25">
      <c r="E1277" s="61"/>
      <c r="F1277" s="61"/>
      <c r="G1277" s="61"/>
      <c r="H1277" s="62"/>
      <c r="I1277" s="62"/>
      <c r="J1277" s="62"/>
      <c r="K1277" s="62"/>
      <c r="L1277" s="62"/>
      <c r="M1277" s="62"/>
      <c r="N1277" s="62"/>
      <c r="O1277" s="62"/>
      <c r="P1277" s="62"/>
      <c r="Q1277" s="62"/>
      <c r="R1277" s="62"/>
      <c r="S1277" s="62"/>
      <c r="T1277" s="62"/>
      <c r="U1277" s="62"/>
      <c r="V1277" s="62"/>
      <c r="W1277" s="62"/>
      <c r="X1277" s="62"/>
      <c r="Y1277" s="62"/>
      <c r="Z1277" s="62"/>
      <c r="AA1277" s="62"/>
      <c r="AB1277" s="62"/>
      <c r="AC1277" s="62"/>
      <c r="AD1277" s="62"/>
      <c r="AE1277" s="62"/>
    </row>
    <row r="1278" spans="5:31" x14ac:dyDescent="0.25">
      <c r="E1278" s="61"/>
      <c r="F1278" s="61"/>
      <c r="G1278" s="61"/>
      <c r="H1278" s="62"/>
      <c r="I1278" s="62"/>
      <c r="J1278" s="62"/>
      <c r="K1278" s="62"/>
      <c r="L1278" s="62"/>
      <c r="M1278" s="62"/>
      <c r="N1278" s="62"/>
      <c r="O1278" s="62"/>
      <c r="P1278" s="62"/>
      <c r="Q1278" s="62"/>
      <c r="R1278" s="62"/>
      <c r="S1278" s="62"/>
      <c r="T1278" s="62"/>
      <c r="U1278" s="62"/>
      <c r="V1278" s="62"/>
      <c r="W1278" s="62"/>
      <c r="X1278" s="62"/>
      <c r="Y1278" s="62"/>
      <c r="Z1278" s="62"/>
      <c r="AA1278" s="62"/>
      <c r="AB1278" s="62"/>
      <c r="AC1278" s="62"/>
      <c r="AD1278" s="62"/>
      <c r="AE1278" s="62"/>
    </row>
    <row r="1279" spans="5:31" x14ac:dyDescent="0.25">
      <c r="E1279" s="61"/>
      <c r="F1279" s="61"/>
      <c r="G1279" s="61"/>
      <c r="H1279" s="62"/>
      <c r="I1279" s="62"/>
      <c r="J1279" s="62"/>
      <c r="K1279" s="62"/>
      <c r="L1279" s="62"/>
      <c r="M1279" s="62"/>
      <c r="N1279" s="62"/>
      <c r="O1279" s="62"/>
      <c r="P1279" s="62"/>
      <c r="Q1279" s="62"/>
      <c r="R1279" s="62"/>
      <c r="S1279" s="62"/>
      <c r="T1279" s="62"/>
      <c r="U1279" s="62"/>
      <c r="V1279" s="62"/>
      <c r="W1279" s="62"/>
      <c r="X1279" s="62"/>
      <c r="Y1279" s="62"/>
      <c r="Z1279" s="62"/>
      <c r="AA1279" s="62"/>
      <c r="AB1279" s="62"/>
      <c r="AC1279" s="62"/>
      <c r="AD1279" s="62"/>
      <c r="AE1279" s="62"/>
    </row>
    <row r="1280" spans="5:31" x14ac:dyDescent="0.25">
      <c r="E1280" s="61"/>
      <c r="F1280" s="61"/>
      <c r="G1280" s="61"/>
      <c r="H1280" s="62"/>
      <c r="I1280" s="62"/>
      <c r="J1280" s="62"/>
      <c r="K1280" s="62"/>
      <c r="L1280" s="62"/>
      <c r="M1280" s="62"/>
      <c r="N1280" s="62"/>
      <c r="O1280" s="62"/>
      <c r="P1280" s="62"/>
      <c r="Q1280" s="62"/>
      <c r="R1280" s="62"/>
      <c r="S1280" s="62"/>
      <c r="T1280" s="62"/>
      <c r="U1280" s="62"/>
      <c r="V1280" s="62"/>
      <c r="W1280" s="62"/>
      <c r="X1280" s="62"/>
      <c r="Y1280" s="62"/>
      <c r="Z1280" s="62"/>
      <c r="AA1280" s="62"/>
      <c r="AB1280" s="62"/>
      <c r="AC1280" s="62"/>
      <c r="AD1280" s="62"/>
      <c r="AE1280" s="62"/>
    </row>
    <row r="1281" spans="5:31" x14ac:dyDescent="0.25">
      <c r="E1281" s="61"/>
      <c r="F1281" s="61"/>
      <c r="G1281" s="61"/>
      <c r="H1281" s="62"/>
      <c r="I1281" s="62"/>
      <c r="J1281" s="62"/>
      <c r="K1281" s="62"/>
      <c r="L1281" s="62"/>
      <c r="M1281" s="62"/>
      <c r="N1281" s="62"/>
      <c r="O1281" s="62"/>
      <c r="P1281" s="62"/>
      <c r="Q1281" s="62"/>
      <c r="R1281" s="62"/>
      <c r="S1281" s="62"/>
      <c r="T1281" s="62"/>
      <c r="U1281" s="62"/>
      <c r="V1281" s="62"/>
      <c r="W1281" s="62"/>
      <c r="X1281" s="62"/>
      <c r="Y1281" s="62"/>
      <c r="Z1281" s="62"/>
      <c r="AA1281" s="62"/>
      <c r="AB1281" s="62"/>
      <c r="AC1281" s="62"/>
      <c r="AD1281" s="62"/>
      <c r="AE1281" s="62"/>
    </row>
    <row r="1282" spans="5:31" x14ac:dyDescent="0.25">
      <c r="E1282" s="61"/>
      <c r="F1282" s="61"/>
      <c r="G1282" s="61"/>
      <c r="H1282" s="62"/>
      <c r="I1282" s="62"/>
      <c r="J1282" s="62"/>
      <c r="K1282" s="62"/>
      <c r="L1282" s="62"/>
      <c r="M1282" s="62"/>
      <c r="N1282" s="62"/>
      <c r="O1282" s="62"/>
      <c r="P1282" s="62"/>
      <c r="Q1282" s="62"/>
      <c r="R1282" s="62"/>
      <c r="S1282" s="62"/>
      <c r="T1282" s="62"/>
      <c r="U1282" s="62"/>
      <c r="V1282" s="62"/>
      <c r="W1282" s="62"/>
      <c r="X1282" s="62"/>
      <c r="Y1282" s="62"/>
      <c r="Z1282" s="62"/>
      <c r="AA1282" s="62"/>
      <c r="AB1282" s="62"/>
      <c r="AC1282" s="62"/>
      <c r="AD1282" s="62"/>
      <c r="AE1282" s="62"/>
    </row>
    <row r="1283" spans="5:31" x14ac:dyDescent="0.25">
      <c r="E1283" s="61"/>
      <c r="F1283" s="61"/>
      <c r="G1283" s="61"/>
      <c r="H1283" s="62"/>
      <c r="I1283" s="62"/>
      <c r="J1283" s="62"/>
      <c r="K1283" s="62"/>
      <c r="L1283" s="62"/>
      <c r="M1283" s="62"/>
      <c r="N1283" s="62"/>
      <c r="O1283" s="62"/>
      <c r="P1283" s="62"/>
      <c r="Q1283" s="62"/>
      <c r="R1283" s="62"/>
      <c r="S1283" s="62"/>
      <c r="T1283" s="62"/>
      <c r="U1283" s="62"/>
      <c r="V1283" s="62"/>
      <c r="W1283" s="62"/>
      <c r="X1283" s="62"/>
      <c r="Y1283" s="62"/>
      <c r="Z1283" s="62"/>
      <c r="AA1283" s="62"/>
      <c r="AB1283" s="62"/>
      <c r="AC1283" s="62"/>
      <c r="AD1283" s="62"/>
      <c r="AE1283" s="62"/>
    </row>
    <row r="1284" spans="5:31" x14ac:dyDescent="0.25">
      <c r="E1284" s="61"/>
      <c r="F1284" s="61"/>
      <c r="G1284" s="61"/>
      <c r="H1284" s="62"/>
      <c r="I1284" s="62"/>
      <c r="J1284" s="62"/>
      <c r="K1284" s="62"/>
      <c r="L1284" s="62"/>
      <c r="M1284" s="62"/>
      <c r="N1284" s="62"/>
      <c r="O1284" s="62"/>
      <c r="P1284" s="62"/>
      <c r="Q1284" s="62"/>
      <c r="R1284" s="62"/>
      <c r="S1284" s="62"/>
      <c r="T1284" s="62"/>
      <c r="U1284" s="62"/>
      <c r="V1284" s="62"/>
      <c r="W1284" s="62"/>
      <c r="X1284" s="62"/>
      <c r="Y1284" s="62"/>
      <c r="Z1284" s="62"/>
      <c r="AA1284" s="62"/>
      <c r="AB1284" s="62"/>
      <c r="AC1284" s="62"/>
      <c r="AD1284" s="62"/>
      <c r="AE1284" s="62"/>
    </row>
    <row r="1285" spans="5:31" x14ac:dyDescent="0.25">
      <c r="E1285" s="61"/>
      <c r="F1285" s="61"/>
      <c r="G1285" s="61"/>
      <c r="H1285" s="62"/>
      <c r="I1285" s="62"/>
      <c r="J1285" s="62"/>
      <c r="K1285" s="62"/>
      <c r="L1285" s="62"/>
      <c r="M1285" s="62"/>
      <c r="N1285" s="62"/>
      <c r="O1285" s="62"/>
      <c r="P1285" s="62"/>
      <c r="Q1285" s="62"/>
      <c r="R1285" s="62"/>
      <c r="S1285" s="62"/>
      <c r="T1285" s="62"/>
      <c r="U1285" s="62"/>
      <c r="V1285" s="62"/>
      <c r="W1285" s="62"/>
      <c r="X1285" s="62"/>
      <c r="Y1285" s="62"/>
      <c r="Z1285" s="62"/>
      <c r="AA1285" s="62"/>
      <c r="AB1285" s="62"/>
      <c r="AC1285" s="62"/>
      <c r="AD1285" s="62"/>
      <c r="AE1285" s="62"/>
    </row>
    <row r="1286" spans="5:31" x14ac:dyDescent="0.25">
      <c r="E1286" s="61"/>
      <c r="F1286" s="61"/>
      <c r="G1286" s="61"/>
      <c r="H1286" s="62"/>
      <c r="I1286" s="62"/>
      <c r="J1286" s="62"/>
      <c r="K1286" s="62"/>
      <c r="L1286" s="62"/>
      <c r="M1286" s="62"/>
      <c r="N1286" s="62"/>
      <c r="O1286" s="62"/>
      <c r="P1286" s="62"/>
      <c r="Q1286" s="62"/>
      <c r="R1286" s="62"/>
      <c r="S1286" s="62"/>
      <c r="T1286" s="62"/>
      <c r="U1286" s="62"/>
      <c r="V1286" s="62"/>
      <c r="W1286" s="62"/>
      <c r="X1286" s="62"/>
      <c r="Y1286" s="62"/>
      <c r="Z1286" s="62"/>
      <c r="AA1286" s="62"/>
      <c r="AB1286" s="62"/>
      <c r="AC1286" s="62"/>
      <c r="AD1286" s="62"/>
      <c r="AE1286" s="62"/>
    </row>
    <row r="1287" spans="5:31" x14ac:dyDescent="0.25">
      <c r="E1287" s="61"/>
      <c r="F1287" s="61"/>
      <c r="G1287" s="61"/>
      <c r="H1287" s="62"/>
      <c r="I1287" s="62"/>
      <c r="J1287" s="62"/>
      <c r="K1287" s="62"/>
      <c r="L1287" s="62"/>
      <c r="M1287" s="62"/>
      <c r="N1287" s="62"/>
      <c r="O1287" s="62"/>
      <c r="P1287" s="62"/>
      <c r="Q1287" s="62"/>
      <c r="R1287" s="62"/>
      <c r="S1287" s="62"/>
      <c r="T1287" s="62"/>
      <c r="U1287" s="62"/>
      <c r="V1287" s="62"/>
      <c r="W1287" s="62"/>
      <c r="X1287" s="62"/>
      <c r="Y1287" s="62"/>
      <c r="Z1287" s="62"/>
      <c r="AA1287" s="62"/>
      <c r="AB1287" s="62"/>
      <c r="AC1287" s="62"/>
      <c r="AD1287" s="62"/>
      <c r="AE1287" s="62"/>
    </row>
    <row r="1288" spans="5:31" x14ac:dyDescent="0.25">
      <c r="E1288" s="61"/>
      <c r="F1288" s="61"/>
      <c r="G1288" s="61"/>
      <c r="H1288" s="62"/>
      <c r="I1288" s="62"/>
      <c r="J1288" s="62"/>
      <c r="K1288" s="62"/>
      <c r="L1288" s="62"/>
      <c r="M1288" s="62"/>
      <c r="N1288" s="62"/>
      <c r="O1288" s="62"/>
      <c r="P1288" s="62"/>
      <c r="Q1288" s="62"/>
      <c r="R1288" s="62"/>
      <c r="S1288" s="62"/>
      <c r="T1288" s="62"/>
      <c r="U1288" s="62"/>
      <c r="V1288" s="62"/>
      <c r="W1288" s="62"/>
      <c r="X1288" s="62"/>
      <c r="Y1288" s="62"/>
      <c r="Z1288" s="62"/>
      <c r="AA1288" s="62"/>
      <c r="AB1288" s="62"/>
      <c r="AC1288" s="62"/>
      <c r="AD1288" s="62"/>
      <c r="AE1288" s="62"/>
    </row>
    <row r="1289" spans="5:31" x14ac:dyDescent="0.25">
      <c r="E1289" s="61"/>
      <c r="F1289" s="61"/>
      <c r="G1289" s="61"/>
      <c r="H1289" s="62"/>
      <c r="I1289" s="62"/>
      <c r="J1289" s="62"/>
      <c r="K1289" s="62"/>
      <c r="L1289" s="62"/>
      <c r="M1289" s="62"/>
      <c r="N1289" s="62"/>
      <c r="O1289" s="62"/>
      <c r="P1289" s="62"/>
      <c r="Q1289" s="62"/>
      <c r="R1289" s="62"/>
      <c r="S1289" s="62"/>
      <c r="T1289" s="62"/>
      <c r="U1289" s="62"/>
      <c r="V1289" s="62"/>
      <c r="W1289" s="62"/>
      <c r="X1289" s="62"/>
      <c r="Y1289" s="62"/>
      <c r="Z1289" s="62"/>
      <c r="AA1289" s="62"/>
      <c r="AB1289" s="62"/>
      <c r="AC1289" s="62"/>
      <c r="AD1289" s="62"/>
      <c r="AE1289" s="62"/>
    </row>
    <row r="1290" spans="5:31" x14ac:dyDescent="0.25">
      <c r="E1290" s="61"/>
      <c r="F1290" s="61"/>
      <c r="G1290" s="61"/>
      <c r="H1290" s="62"/>
      <c r="I1290" s="62"/>
      <c r="J1290" s="62"/>
      <c r="K1290" s="62"/>
      <c r="L1290" s="62"/>
      <c r="M1290" s="62"/>
      <c r="N1290" s="62"/>
      <c r="O1290" s="62"/>
      <c r="P1290" s="62"/>
      <c r="Q1290" s="62"/>
      <c r="R1290" s="62"/>
      <c r="S1290" s="62"/>
      <c r="T1290" s="62"/>
      <c r="U1290" s="62"/>
      <c r="V1290" s="62"/>
      <c r="W1290" s="62"/>
      <c r="X1290" s="62"/>
      <c r="Y1290" s="62"/>
      <c r="Z1290" s="62"/>
      <c r="AA1290" s="62"/>
      <c r="AB1290" s="62"/>
      <c r="AC1290" s="62"/>
      <c r="AD1290" s="62"/>
      <c r="AE1290" s="62"/>
    </row>
    <row r="1291" spans="5:31" x14ac:dyDescent="0.25">
      <c r="E1291" s="61"/>
      <c r="F1291" s="61"/>
      <c r="G1291" s="61"/>
      <c r="H1291" s="62"/>
      <c r="I1291" s="62"/>
      <c r="J1291" s="62"/>
      <c r="K1291" s="62"/>
      <c r="L1291" s="62"/>
      <c r="M1291" s="62"/>
      <c r="N1291" s="62"/>
      <c r="O1291" s="62"/>
      <c r="P1291" s="62"/>
      <c r="Q1291" s="62"/>
      <c r="R1291" s="62"/>
      <c r="S1291" s="62"/>
      <c r="T1291" s="62"/>
      <c r="U1291" s="62"/>
      <c r="V1291" s="62"/>
      <c r="W1291" s="62"/>
      <c r="X1291" s="62"/>
      <c r="Y1291" s="62"/>
      <c r="Z1291" s="62"/>
      <c r="AA1291" s="62"/>
      <c r="AB1291" s="62"/>
      <c r="AC1291" s="62"/>
      <c r="AD1291" s="62"/>
      <c r="AE1291" s="62"/>
    </row>
    <row r="1292" spans="5:31" x14ac:dyDescent="0.25">
      <c r="E1292" s="61"/>
      <c r="F1292" s="61"/>
      <c r="G1292" s="61"/>
      <c r="H1292" s="62"/>
      <c r="I1292" s="62"/>
      <c r="J1292" s="62"/>
      <c r="K1292" s="62"/>
      <c r="L1292" s="62"/>
      <c r="M1292" s="62"/>
      <c r="N1292" s="62"/>
      <c r="O1292" s="62"/>
      <c r="P1292" s="62"/>
      <c r="Q1292" s="62"/>
      <c r="R1292" s="62"/>
      <c r="S1292" s="62"/>
      <c r="T1292" s="62"/>
      <c r="U1292" s="62"/>
      <c r="V1292" s="62"/>
      <c r="W1292" s="62"/>
      <c r="X1292" s="62"/>
      <c r="Y1292" s="62"/>
      <c r="Z1292" s="62"/>
      <c r="AA1292" s="62"/>
      <c r="AB1292" s="62"/>
      <c r="AC1292" s="62"/>
      <c r="AD1292" s="62"/>
      <c r="AE1292" s="62"/>
    </row>
    <row r="1293" spans="5:31" x14ac:dyDescent="0.25">
      <c r="E1293" s="61"/>
      <c r="F1293" s="61"/>
      <c r="G1293" s="61"/>
      <c r="H1293" s="62"/>
      <c r="I1293" s="62"/>
      <c r="J1293" s="62"/>
      <c r="K1293" s="62"/>
      <c r="L1293" s="62"/>
      <c r="M1293" s="62"/>
      <c r="N1293" s="62"/>
      <c r="O1293" s="62"/>
      <c r="P1293" s="62"/>
      <c r="Q1293" s="62"/>
      <c r="R1293" s="62"/>
      <c r="S1293" s="62"/>
      <c r="T1293" s="62"/>
      <c r="U1293" s="62"/>
      <c r="V1293" s="62"/>
      <c r="W1293" s="62"/>
      <c r="X1293" s="62"/>
      <c r="Y1293" s="62"/>
      <c r="Z1293" s="62"/>
      <c r="AA1293" s="62"/>
      <c r="AB1293" s="62"/>
      <c r="AC1293" s="62"/>
      <c r="AD1293" s="62"/>
      <c r="AE1293" s="62"/>
    </row>
    <row r="1294" spans="5:31" x14ac:dyDescent="0.25">
      <c r="E1294" s="61"/>
      <c r="F1294" s="61"/>
      <c r="G1294" s="61"/>
      <c r="H1294" s="62"/>
      <c r="I1294" s="62"/>
      <c r="J1294" s="62"/>
      <c r="K1294" s="62"/>
      <c r="L1294" s="62"/>
      <c r="M1294" s="62"/>
      <c r="N1294" s="62"/>
      <c r="O1294" s="62"/>
      <c r="P1294" s="62"/>
      <c r="Q1294" s="62"/>
      <c r="R1294" s="62"/>
      <c r="S1294" s="62"/>
      <c r="T1294" s="62"/>
      <c r="U1294" s="62"/>
      <c r="V1294" s="62"/>
      <c r="W1294" s="62"/>
      <c r="X1294" s="62"/>
      <c r="Y1294" s="62"/>
      <c r="Z1294" s="62"/>
      <c r="AA1294" s="62"/>
      <c r="AB1294" s="62"/>
      <c r="AC1294" s="62"/>
      <c r="AD1294" s="62"/>
      <c r="AE1294" s="62"/>
    </row>
    <row r="1295" spans="5:31" x14ac:dyDescent="0.25">
      <c r="E1295" s="61"/>
      <c r="F1295" s="61"/>
      <c r="G1295" s="61"/>
      <c r="H1295" s="62"/>
      <c r="I1295" s="62"/>
      <c r="J1295" s="62"/>
      <c r="K1295" s="62"/>
      <c r="L1295" s="62"/>
      <c r="M1295" s="62"/>
      <c r="N1295" s="62"/>
      <c r="O1295" s="62"/>
      <c r="P1295" s="62"/>
      <c r="Q1295" s="62"/>
      <c r="R1295" s="62"/>
      <c r="S1295" s="62"/>
      <c r="T1295" s="62"/>
      <c r="U1295" s="62"/>
      <c r="V1295" s="62"/>
      <c r="W1295" s="62"/>
      <c r="X1295" s="62"/>
      <c r="Y1295" s="62"/>
      <c r="Z1295" s="62"/>
      <c r="AA1295" s="62"/>
      <c r="AB1295" s="62"/>
      <c r="AC1295" s="62"/>
      <c r="AD1295" s="62"/>
      <c r="AE1295" s="62"/>
    </row>
    <row r="1296" spans="5:31" x14ac:dyDescent="0.25">
      <c r="E1296" s="61"/>
      <c r="F1296" s="61"/>
      <c r="G1296" s="61"/>
      <c r="H1296" s="62"/>
      <c r="I1296" s="62"/>
      <c r="J1296" s="62"/>
      <c r="K1296" s="62"/>
      <c r="L1296" s="62"/>
      <c r="M1296" s="62"/>
      <c r="N1296" s="62"/>
      <c r="O1296" s="62"/>
      <c r="P1296" s="62"/>
      <c r="Q1296" s="62"/>
      <c r="R1296" s="62"/>
      <c r="S1296" s="62"/>
      <c r="T1296" s="62"/>
      <c r="U1296" s="62"/>
      <c r="V1296" s="62"/>
      <c r="W1296" s="62"/>
      <c r="X1296" s="62"/>
      <c r="Y1296" s="62"/>
      <c r="Z1296" s="62"/>
      <c r="AA1296" s="62"/>
      <c r="AB1296" s="62"/>
      <c r="AC1296" s="62"/>
      <c r="AD1296" s="62"/>
      <c r="AE1296" s="62"/>
    </row>
    <row r="1297" spans="5:31" x14ac:dyDescent="0.25">
      <c r="E1297" s="61"/>
      <c r="F1297" s="61"/>
      <c r="G1297" s="61"/>
      <c r="H1297" s="62"/>
      <c r="I1297" s="62"/>
      <c r="J1297" s="62"/>
      <c r="K1297" s="62"/>
      <c r="L1297" s="62"/>
      <c r="M1297" s="62"/>
      <c r="N1297" s="62"/>
      <c r="O1297" s="62"/>
      <c r="P1297" s="62"/>
      <c r="Q1297" s="62"/>
      <c r="R1297" s="62"/>
      <c r="S1297" s="62"/>
      <c r="T1297" s="62"/>
      <c r="U1297" s="62"/>
      <c r="V1297" s="62"/>
      <c r="W1297" s="62"/>
      <c r="X1297" s="62"/>
      <c r="Y1297" s="62"/>
      <c r="Z1297" s="62"/>
      <c r="AA1297" s="62"/>
      <c r="AB1297" s="62"/>
      <c r="AC1297" s="62"/>
      <c r="AD1297" s="62"/>
      <c r="AE1297" s="62"/>
    </row>
    <row r="1298" spans="5:31" x14ac:dyDescent="0.25">
      <c r="E1298" s="61"/>
      <c r="F1298" s="61"/>
      <c r="G1298" s="61"/>
      <c r="H1298" s="62"/>
      <c r="I1298" s="62"/>
      <c r="J1298" s="62"/>
      <c r="K1298" s="62"/>
      <c r="L1298" s="62"/>
      <c r="M1298" s="62"/>
      <c r="N1298" s="62"/>
      <c r="O1298" s="62"/>
      <c r="P1298" s="62"/>
      <c r="Q1298" s="62"/>
      <c r="R1298" s="62"/>
      <c r="S1298" s="62"/>
      <c r="T1298" s="62"/>
      <c r="U1298" s="62"/>
      <c r="V1298" s="62"/>
      <c r="W1298" s="62"/>
      <c r="X1298" s="62"/>
      <c r="Y1298" s="62"/>
      <c r="Z1298" s="62"/>
      <c r="AA1298" s="62"/>
      <c r="AB1298" s="62"/>
      <c r="AC1298" s="62"/>
      <c r="AD1298" s="62"/>
      <c r="AE1298" s="62"/>
    </row>
    <row r="1299" spans="5:31" x14ac:dyDescent="0.25">
      <c r="E1299" s="61"/>
      <c r="F1299" s="61"/>
      <c r="G1299" s="61"/>
      <c r="H1299" s="62"/>
      <c r="I1299" s="62"/>
      <c r="J1299" s="62"/>
      <c r="K1299" s="62"/>
      <c r="L1299" s="62"/>
      <c r="M1299" s="62"/>
      <c r="N1299" s="62"/>
      <c r="O1299" s="62"/>
      <c r="P1299" s="62"/>
      <c r="Q1299" s="62"/>
      <c r="R1299" s="62"/>
      <c r="S1299" s="62"/>
      <c r="T1299" s="62"/>
      <c r="U1299" s="62"/>
      <c r="V1299" s="62"/>
      <c r="W1299" s="62"/>
      <c r="X1299" s="62"/>
      <c r="Y1299" s="62"/>
      <c r="Z1299" s="62"/>
      <c r="AA1299" s="62"/>
      <c r="AB1299" s="62"/>
      <c r="AC1299" s="62"/>
      <c r="AD1299" s="62"/>
      <c r="AE1299" s="62"/>
    </row>
    <row r="1300" spans="5:31" x14ac:dyDescent="0.25">
      <c r="E1300" s="61"/>
      <c r="F1300" s="61"/>
      <c r="G1300" s="61"/>
      <c r="H1300" s="62"/>
      <c r="I1300" s="62"/>
      <c r="J1300" s="62"/>
      <c r="K1300" s="62"/>
      <c r="L1300" s="62"/>
      <c r="M1300" s="62"/>
      <c r="N1300" s="62"/>
      <c r="O1300" s="62"/>
      <c r="P1300" s="62"/>
      <c r="Q1300" s="62"/>
      <c r="R1300" s="62"/>
      <c r="S1300" s="62"/>
      <c r="T1300" s="62"/>
      <c r="U1300" s="62"/>
      <c r="V1300" s="62"/>
      <c r="W1300" s="62"/>
      <c r="X1300" s="62"/>
      <c r="Y1300" s="62"/>
      <c r="Z1300" s="62"/>
      <c r="AA1300" s="62"/>
      <c r="AB1300" s="62"/>
      <c r="AC1300" s="62"/>
      <c r="AD1300" s="62"/>
      <c r="AE1300" s="62"/>
    </row>
    <row r="1301" spans="5:31" x14ac:dyDescent="0.25">
      <c r="E1301" s="61"/>
      <c r="F1301" s="61"/>
      <c r="G1301" s="61"/>
      <c r="H1301" s="62"/>
      <c r="I1301" s="62"/>
      <c r="J1301" s="62"/>
      <c r="K1301" s="62"/>
      <c r="L1301" s="62"/>
      <c r="M1301" s="62"/>
      <c r="N1301" s="62"/>
      <c r="O1301" s="62"/>
      <c r="P1301" s="62"/>
      <c r="Q1301" s="62"/>
      <c r="R1301" s="62"/>
      <c r="S1301" s="62"/>
      <c r="T1301" s="62"/>
      <c r="U1301" s="62"/>
      <c r="V1301" s="62"/>
      <c r="W1301" s="62"/>
      <c r="X1301" s="62"/>
      <c r="Y1301" s="62"/>
      <c r="Z1301" s="62"/>
      <c r="AA1301" s="62"/>
      <c r="AB1301" s="62"/>
      <c r="AC1301" s="62"/>
      <c r="AD1301" s="62"/>
      <c r="AE1301" s="62"/>
    </row>
    <row r="1302" spans="5:31" x14ac:dyDescent="0.25">
      <c r="E1302" s="61"/>
      <c r="F1302" s="61"/>
      <c r="G1302" s="61"/>
      <c r="H1302" s="62"/>
      <c r="I1302" s="62"/>
      <c r="J1302" s="62"/>
      <c r="K1302" s="62"/>
      <c r="L1302" s="62"/>
      <c r="M1302" s="62"/>
      <c r="N1302" s="62"/>
      <c r="O1302" s="62"/>
      <c r="P1302" s="62"/>
      <c r="Q1302" s="62"/>
      <c r="R1302" s="62"/>
      <c r="S1302" s="62"/>
      <c r="T1302" s="62"/>
      <c r="U1302" s="62"/>
      <c r="V1302" s="62"/>
      <c r="W1302" s="62"/>
      <c r="X1302" s="62"/>
      <c r="Y1302" s="62"/>
      <c r="Z1302" s="62"/>
      <c r="AA1302" s="62"/>
      <c r="AB1302" s="62"/>
      <c r="AC1302" s="62"/>
      <c r="AD1302" s="62"/>
      <c r="AE1302" s="62"/>
    </row>
    <row r="1303" spans="5:31" x14ac:dyDescent="0.25">
      <c r="E1303" s="61"/>
      <c r="F1303" s="61"/>
      <c r="G1303" s="61"/>
      <c r="H1303" s="62"/>
      <c r="I1303" s="62"/>
      <c r="J1303" s="62"/>
      <c r="K1303" s="62"/>
      <c r="L1303" s="62"/>
      <c r="M1303" s="62"/>
      <c r="N1303" s="62"/>
      <c r="O1303" s="62"/>
      <c r="P1303" s="62"/>
      <c r="Q1303" s="62"/>
      <c r="R1303" s="62"/>
      <c r="S1303" s="62"/>
      <c r="T1303" s="62"/>
      <c r="U1303" s="62"/>
      <c r="V1303" s="62"/>
      <c r="W1303" s="62"/>
      <c r="X1303" s="62"/>
      <c r="Y1303" s="62"/>
      <c r="Z1303" s="62"/>
      <c r="AA1303" s="62"/>
      <c r="AB1303" s="62"/>
      <c r="AC1303" s="62"/>
      <c r="AD1303" s="62"/>
      <c r="AE1303" s="62"/>
    </row>
    <row r="1304" spans="5:31" x14ac:dyDescent="0.25">
      <c r="E1304" s="61"/>
      <c r="F1304" s="61"/>
      <c r="G1304" s="61"/>
      <c r="H1304" s="62"/>
      <c r="I1304" s="62"/>
      <c r="J1304" s="62"/>
      <c r="K1304" s="62"/>
      <c r="L1304" s="62"/>
      <c r="M1304" s="62"/>
      <c r="N1304" s="62"/>
      <c r="O1304" s="62"/>
      <c r="P1304" s="62"/>
      <c r="Q1304" s="62"/>
      <c r="R1304" s="62"/>
      <c r="S1304" s="62"/>
      <c r="T1304" s="62"/>
      <c r="U1304" s="62"/>
      <c r="V1304" s="62"/>
      <c r="W1304" s="62"/>
      <c r="X1304" s="62"/>
      <c r="Y1304" s="62"/>
      <c r="Z1304" s="62"/>
      <c r="AA1304" s="62"/>
      <c r="AB1304" s="62"/>
      <c r="AC1304" s="62"/>
      <c r="AD1304" s="62"/>
      <c r="AE1304" s="62"/>
    </row>
    <row r="1305" spans="5:31" x14ac:dyDescent="0.25">
      <c r="E1305" s="61"/>
      <c r="F1305" s="61"/>
      <c r="G1305" s="61"/>
      <c r="H1305" s="62"/>
      <c r="I1305" s="62"/>
      <c r="J1305" s="62"/>
      <c r="K1305" s="62"/>
      <c r="L1305" s="62"/>
      <c r="M1305" s="62"/>
      <c r="N1305" s="62"/>
      <c r="O1305" s="62"/>
      <c r="P1305" s="62"/>
      <c r="Q1305" s="62"/>
      <c r="R1305" s="62"/>
      <c r="S1305" s="62"/>
      <c r="T1305" s="62"/>
      <c r="U1305" s="62"/>
      <c r="V1305" s="62"/>
      <c r="W1305" s="62"/>
      <c r="X1305" s="62"/>
      <c r="Y1305" s="62"/>
      <c r="Z1305" s="62"/>
      <c r="AA1305" s="62"/>
      <c r="AB1305" s="62"/>
      <c r="AC1305" s="62"/>
      <c r="AD1305" s="62"/>
      <c r="AE1305" s="62"/>
    </row>
    <row r="1306" spans="5:31" x14ac:dyDescent="0.25">
      <c r="E1306" s="61"/>
      <c r="F1306" s="61"/>
      <c r="G1306" s="61"/>
      <c r="H1306" s="62"/>
      <c r="I1306" s="62"/>
      <c r="J1306" s="62"/>
      <c r="K1306" s="62"/>
      <c r="L1306" s="62"/>
      <c r="M1306" s="62"/>
      <c r="N1306" s="62"/>
      <c r="O1306" s="62"/>
      <c r="P1306" s="62"/>
      <c r="Q1306" s="62"/>
      <c r="R1306" s="62"/>
      <c r="S1306" s="62"/>
      <c r="T1306" s="62"/>
      <c r="U1306" s="62"/>
      <c r="V1306" s="62"/>
      <c r="W1306" s="62"/>
      <c r="X1306" s="62"/>
      <c r="Y1306" s="62"/>
      <c r="Z1306" s="62"/>
      <c r="AA1306" s="62"/>
      <c r="AB1306" s="62"/>
      <c r="AC1306" s="62"/>
      <c r="AD1306" s="62"/>
      <c r="AE1306" s="62"/>
    </row>
    <row r="1307" spans="5:31" x14ac:dyDescent="0.25">
      <c r="E1307" s="61"/>
      <c r="F1307" s="61"/>
      <c r="G1307" s="61"/>
      <c r="H1307" s="62"/>
      <c r="I1307" s="62"/>
      <c r="J1307" s="62"/>
      <c r="K1307" s="62"/>
      <c r="L1307" s="62"/>
      <c r="M1307" s="62"/>
      <c r="N1307" s="62"/>
      <c r="O1307" s="62"/>
      <c r="P1307" s="62"/>
      <c r="Q1307" s="62"/>
      <c r="R1307" s="62"/>
      <c r="S1307" s="62"/>
      <c r="T1307" s="62"/>
      <c r="U1307" s="62"/>
      <c r="V1307" s="62"/>
      <c r="W1307" s="62"/>
      <c r="X1307" s="62"/>
      <c r="Y1307" s="62"/>
      <c r="Z1307" s="62"/>
      <c r="AA1307" s="62"/>
      <c r="AB1307" s="62"/>
      <c r="AC1307" s="62"/>
      <c r="AD1307" s="62"/>
      <c r="AE1307" s="62"/>
    </row>
    <row r="1308" spans="5:31" x14ac:dyDescent="0.25">
      <c r="E1308" s="61"/>
      <c r="F1308" s="61"/>
      <c r="G1308" s="61"/>
      <c r="H1308" s="62"/>
      <c r="I1308" s="62"/>
      <c r="J1308" s="62"/>
      <c r="K1308" s="62"/>
      <c r="L1308" s="62"/>
      <c r="M1308" s="62"/>
      <c r="N1308" s="62"/>
      <c r="O1308" s="62"/>
      <c r="P1308" s="62"/>
      <c r="Q1308" s="62"/>
      <c r="R1308" s="62"/>
      <c r="S1308" s="62"/>
      <c r="T1308" s="62"/>
      <c r="U1308" s="62"/>
      <c r="V1308" s="62"/>
      <c r="W1308" s="62"/>
      <c r="X1308" s="62"/>
      <c r="Y1308" s="62"/>
      <c r="Z1308" s="62"/>
      <c r="AA1308" s="62"/>
      <c r="AB1308" s="62"/>
      <c r="AC1308" s="62"/>
      <c r="AD1308" s="62"/>
      <c r="AE1308" s="62"/>
    </row>
    <row r="1309" spans="5:31" x14ac:dyDescent="0.25">
      <c r="E1309" s="61"/>
      <c r="F1309" s="61"/>
      <c r="G1309" s="61"/>
      <c r="H1309" s="62"/>
      <c r="I1309" s="62"/>
      <c r="J1309" s="62"/>
      <c r="K1309" s="62"/>
      <c r="L1309" s="62"/>
      <c r="M1309" s="62"/>
      <c r="N1309" s="62"/>
      <c r="O1309" s="62"/>
      <c r="P1309" s="62"/>
      <c r="Q1309" s="62"/>
      <c r="R1309" s="62"/>
      <c r="S1309" s="62"/>
      <c r="T1309" s="62"/>
      <c r="U1309" s="62"/>
      <c r="V1309" s="62"/>
      <c r="W1309" s="62"/>
      <c r="X1309" s="62"/>
      <c r="Y1309" s="62"/>
      <c r="Z1309" s="62"/>
      <c r="AA1309" s="62"/>
      <c r="AB1309" s="62"/>
      <c r="AC1309" s="62"/>
      <c r="AD1309" s="62"/>
      <c r="AE1309" s="62"/>
    </row>
    <row r="1310" spans="5:31" x14ac:dyDescent="0.25">
      <c r="E1310" s="61"/>
      <c r="F1310" s="61"/>
      <c r="G1310" s="61"/>
      <c r="H1310" s="62"/>
      <c r="I1310" s="62"/>
      <c r="J1310" s="62"/>
      <c r="K1310" s="62"/>
      <c r="L1310" s="62"/>
      <c r="M1310" s="62"/>
      <c r="N1310" s="62"/>
      <c r="O1310" s="62"/>
      <c r="P1310" s="62"/>
      <c r="Q1310" s="62"/>
      <c r="R1310" s="62"/>
      <c r="S1310" s="62"/>
      <c r="T1310" s="62"/>
      <c r="U1310" s="62"/>
      <c r="V1310" s="62"/>
      <c r="W1310" s="62"/>
      <c r="X1310" s="62"/>
      <c r="Y1310" s="62"/>
      <c r="Z1310" s="62"/>
      <c r="AA1310" s="62"/>
      <c r="AB1310" s="62"/>
      <c r="AC1310" s="62"/>
      <c r="AD1310" s="62"/>
      <c r="AE1310" s="62"/>
    </row>
    <row r="1311" spans="5:31" x14ac:dyDescent="0.25">
      <c r="E1311" s="61"/>
      <c r="F1311" s="61"/>
      <c r="G1311" s="61"/>
      <c r="H1311" s="62"/>
      <c r="I1311" s="62"/>
      <c r="J1311" s="62"/>
      <c r="K1311" s="62"/>
      <c r="L1311" s="62"/>
      <c r="M1311" s="62"/>
      <c r="N1311" s="62"/>
      <c r="O1311" s="62"/>
      <c r="P1311" s="62"/>
      <c r="Q1311" s="62"/>
      <c r="R1311" s="62"/>
      <c r="S1311" s="62"/>
      <c r="T1311" s="62"/>
      <c r="U1311" s="62"/>
      <c r="V1311" s="62"/>
      <c r="W1311" s="62"/>
      <c r="X1311" s="62"/>
      <c r="Y1311" s="62"/>
      <c r="Z1311" s="62"/>
      <c r="AA1311" s="62"/>
      <c r="AB1311" s="62"/>
      <c r="AC1311" s="62"/>
      <c r="AD1311" s="62"/>
      <c r="AE1311" s="62"/>
    </row>
    <row r="1312" spans="5:31" x14ac:dyDescent="0.25">
      <c r="E1312" s="61"/>
      <c r="F1312" s="61"/>
      <c r="G1312" s="61"/>
      <c r="H1312" s="62"/>
      <c r="I1312" s="62"/>
      <c r="J1312" s="62"/>
      <c r="K1312" s="62"/>
      <c r="L1312" s="62"/>
      <c r="M1312" s="62"/>
      <c r="N1312" s="62"/>
      <c r="O1312" s="62"/>
      <c r="P1312" s="62"/>
      <c r="Q1312" s="62"/>
      <c r="R1312" s="62"/>
      <c r="S1312" s="62"/>
      <c r="T1312" s="62"/>
      <c r="U1312" s="62"/>
      <c r="V1312" s="62"/>
      <c r="W1312" s="62"/>
      <c r="X1312" s="62"/>
      <c r="Y1312" s="62"/>
      <c r="Z1312" s="62"/>
      <c r="AA1312" s="62"/>
      <c r="AB1312" s="62"/>
      <c r="AC1312" s="62"/>
      <c r="AD1312" s="62"/>
      <c r="AE1312" s="62"/>
    </row>
    <row r="1313" spans="5:31" x14ac:dyDescent="0.25">
      <c r="E1313" s="61"/>
      <c r="F1313" s="61"/>
      <c r="G1313" s="61"/>
      <c r="H1313" s="62"/>
      <c r="I1313" s="62"/>
      <c r="J1313" s="62"/>
      <c r="K1313" s="62"/>
      <c r="L1313" s="62"/>
      <c r="M1313" s="62"/>
      <c r="N1313" s="62"/>
      <c r="O1313" s="62"/>
      <c r="P1313" s="62"/>
      <c r="Q1313" s="62"/>
      <c r="R1313" s="62"/>
      <c r="S1313" s="62"/>
      <c r="T1313" s="62"/>
      <c r="U1313" s="62"/>
      <c r="V1313" s="62"/>
      <c r="W1313" s="62"/>
      <c r="X1313" s="62"/>
      <c r="Y1313" s="62"/>
      <c r="Z1313" s="62"/>
      <c r="AA1313" s="62"/>
      <c r="AB1313" s="62"/>
      <c r="AC1313" s="62"/>
      <c r="AD1313" s="62"/>
      <c r="AE1313" s="62"/>
    </row>
    <row r="1314" spans="5:31" x14ac:dyDescent="0.25">
      <c r="E1314" s="61"/>
      <c r="F1314" s="61"/>
      <c r="G1314" s="61"/>
      <c r="H1314" s="62"/>
      <c r="I1314" s="62"/>
      <c r="J1314" s="62"/>
      <c r="K1314" s="62"/>
      <c r="L1314" s="62"/>
      <c r="M1314" s="62"/>
      <c r="N1314" s="62"/>
      <c r="O1314" s="62"/>
      <c r="P1314" s="62"/>
      <c r="Q1314" s="62"/>
      <c r="R1314" s="62"/>
      <c r="S1314" s="62"/>
      <c r="T1314" s="62"/>
      <c r="U1314" s="62"/>
      <c r="V1314" s="62"/>
      <c r="W1314" s="62"/>
      <c r="X1314" s="62"/>
      <c r="Y1314" s="62"/>
      <c r="Z1314" s="62"/>
      <c r="AA1314" s="62"/>
      <c r="AB1314" s="62"/>
      <c r="AC1314" s="62"/>
      <c r="AD1314" s="62"/>
      <c r="AE1314" s="62"/>
    </row>
    <row r="1315" spans="5:31" x14ac:dyDescent="0.25">
      <c r="E1315" s="61"/>
      <c r="F1315" s="61"/>
      <c r="G1315" s="61"/>
      <c r="H1315" s="62"/>
      <c r="I1315" s="62"/>
      <c r="J1315" s="62"/>
      <c r="K1315" s="62"/>
      <c r="L1315" s="62"/>
      <c r="M1315" s="62"/>
      <c r="N1315" s="62"/>
      <c r="O1315" s="62"/>
      <c r="P1315" s="62"/>
      <c r="Q1315" s="62"/>
      <c r="R1315" s="62"/>
      <c r="S1315" s="62"/>
      <c r="T1315" s="62"/>
      <c r="U1315" s="62"/>
      <c r="V1315" s="62"/>
      <c r="W1315" s="62"/>
      <c r="X1315" s="62"/>
      <c r="Y1315" s="62"/>
      <c r="Z1315" s="62"/>
      <c r="AA1315" s="62"/>
      <c r="AB1315" s="62"/>
      <c r="AC1315" s="62"/>
      <c r="AD1315" s="62"/>
      <c r="AE1315" s="62"/>
    </row>
    <row r="1316" spans="5:31" x14ac:dyDescent="0.25">
      <c r="E1316" s="61"/>
      <c r="F1316" s="61"/>
      <c r="G1316" s="61"/>
      <c r="H1316" s="62"/>
      <c r="I1316" s="62"/>
      <c r="J1316" s="62"/>
      <c r="K1316" s="62"/>
      <c r="L1316" s="62"/>
      <c r="M1316" s="62"/>
      <c r="N1316" s="62"/>
      <c r="O1316" s="62"/>
      <c r="P1316" s="62"/>
      <c r="Q1316" s="62"/>
      <c r="R1316" s="62"/>
      <c r="S1316" s="62"/>
      <c r="T1316" s="62"/>
      <c r="U1316" s="62"/>
      <c r="V1316" s="62"/>
      <c r="W1316" s="62"/>
      <c r="X1316" s="62"/>
      <c r="Y1316" s="62"/>
      <c r="Z1316" s="62"/>
      <c r="AA1316" s="62"/>
      <c r="AB1316" s="62"/>
      <c r="AC1316" s="62"/>
      <c r="AD1316" s="62"/>
      <c r="AE1316" s="62"/>
    </row>
    <row r="1317" spans="5:31" x14ac:dyDescent="0.25">
      <c r="E1317" s="61"/>
      <c r="F1317" s="61"/>
      <c r="G1317" s="61"/>
      <c r="H1317" s="62"/>
      <c r="I1317" s="62"/>
      <c r="J1317" s="62"/>
      <c r="K1317" s="62"/>
      <c r="L1317" s="62"/>
      <c r="M1317" s="62"/>
      <c r="N1317" s="62"/>
      <c r="O1317" s="62"/>
      <c r="P1317" s="62"/>
      <c r="Q1317" s="62"/>
      <c r="R1317" s="62"/>
      <c r="S1317" s="62"/>
      <c r="T1317" s="62"/>
      <c r="U1317" s="62"/>
      <c r="V1317" s="62"/>
      <c r="W1317" s="62"/>
      <c r="X1317" s="62"/>
      <c r="Y1317" s="62"/>
      <c r="Z1317" s="62"/>
      <c r="AA1317" s="62"/>
      <c r="AB1317" s="62"/>
      <c r="AC1317" s="62"/>
      <c r="AD1317" s="62"/>
      <c r="AE1317" s="62"/>
    </row>
    <row r="1318" spans="5:31" x14ac:dyDescent="0.25">
      <c r="E1318" s="61"/>
      <c r="F1318" s="61"/>
      <c r="G1318" s="61"/>
      <c r="H1318" s="62"/>
      <c r="I1318" s="62"/>
      <c r="J1318" s="62"/>
      <c r="K1318" s="62"/>
      <c r="L1318" s="62"/>
      <c r="M1318" s="62"/>
      <c r="N1318" s="62"/>
      <c r="O1318" s="62"/>
      <c r="P1318" s="62"/>
      <c r="Q1318" s="62"/>
      <c r="R1318" s="62"/>
      <c r="S1318" s="62"/>
      <c r="T1318" s="62"/>
      <c r="U1318" s="62"/>
      <c r="V1318" s="62"/>
      <c r="W1318" s="62"/>
      <c r="X1318" s="62"/>
      <c r="Y1318" s="62"/>
      <c r="Z1318" s="62"/>
      <c r="AA1318" s="62"/>
      <c r="AB1318" s="62"/>
      <c r="AC1318" s="62"/>
      <c r="AD1318" s="62"/>
      <c r="AE1318" s="62"/>
    </row>
    <row r="1319" spans="5:31" x14ac:dyDescent="0.25">
      <c r="E1319" s="61"/>
      <c r="F1319" s="61"/>
      <c r="G1319" s="61"/>
      <c r="H1319" s="62"/>
      <c r="I1319" s="62"/>
      <c r="J1319" s="62"/>
      <c r="K1319" s="62"/>
      <c r="L1319" s="62"/>
      <c r="M1319" s="62"/>
      <c r="N1319" s="62"/>
      <c r="O1319" s="62"/>
      <c r="P1319" s="62"/>
      <c r="Q1319" s="62"/>
      <c r="R1319" s="62"/>
      <c r="S1319" s="62"/>
      <c r="T1319" s="62"/>
      <c r="U1319" s="62"/>
      <c r="V1319" s="62"/>
      <c r="W1319" s="62"/>
      <c r="X1319" s="62"/>
      <c r="Y1319" s="62"/>
      <c r="Z1319" s="62"/>
      <c r="AA1319" s="62"/>
      <c r="AB1319" s="62"/>
      <c r="AC1319" s="62"/>
      <c r="AD1319" s="62"/>
      <c r="AE1319" s="62"/>
    </row>
    <row r="1320" spans="5:31" x14ac:dyDescent="0.25">
      <c r="E1320" s="61"/>
      <c r="F1320" s="61"/>
      <c r="G1320" s="61"/>
      <c r="H1320" s="62"/>
      <c r="I1320" s="62"/>
      <c r="J1320" s="62"/>
      <c r="K1320" s="62"/>
      <c r="L1320" s="62"/>
      <c r="M1320" s="62"/>
      <c r="N1320" s="62"/>
      <c r="O1320" s="62"/>
      <c r="P1320" s="62"/>
      <c r="Q1320" s="62"/>
      <c r="R1320" s="62"/>
      <c r="S1320" s="62"/>
      <c r="T1320" s="62"/>
      <c r="U1320" s="62"/>
      <c r="V1320" s="62"/>
      <c r="W1320" s="62"/>
      <c r="X1320" s="62"/>
      <c r="Y1320" s="62"/>
      <c r="Z1320" s="62"/>
      <c r="AA1320" s="62"/>
      <c r="AB1320" s="62"/>
      <c r="AC1320" s="62"/>
      <c r="AD1320" s="62"/>
      <c r="AE1320" s="62"/>
    </row>
    <row r="1321" spans="5:31" x14ac:dyDescent="0.25">
      <c r="E1321" s="61"/>
      <c r="F1321" s="61"/>
      <c r="G1321" s="61"/>
      <c r="H1321" s="62"/>
      <c r="I1321" s="62"/>
      <c r="J1321" s="62"/>
      <c r="K1321" s="62"/>
      <c r="L1321" s="62"/>
      <c r="M1321" s="62"/>
      <c r="N1321" s="62"/>
      <c r="O1321" s="62"/>
      <c r="P1321" s="62"/>
      <c r="Q1321" s="62"/>
      <c r="R1321" s="62"/>
      <c r="S1321" s="62"/>
      <c r="T1321" s="62"/>
      <c r="U1321" s="62"/>
      <c r="V1321" s="62"/>
      <c r="W1321" s="62"/>
      <c r="X1321" s="62"/>
      <c r="Y1321" s="62"/>
      <c r="Z1321" s="62"/>
      <c r="AA1321" s="62"/>
      <c r="AB1321" s="62"/>
      <c r="AC1321" s="62"/>
      <c r="AD1321" s="62"/>
      <c r="AE1321" s="62"/>
    </row>
    <row r="1322" spans="5:31" x14ac:dyDescent="0.25">
      <c r="E1322" s="61"/>
      <c r="F1322" s="61"/>
      <c r="G1322" s="61"/>
      <c r="H1322" s="62"/>
      <c r="I1322" s="62"/>
      <c r="J1322" s="62"/>
      <c r="K1322" s="62"/>
      <c r="L1322" s="62"/>
      <c r="M1322" s="62"/>
      <c r="N1322" s="62"/>
      <c r="O1322" s="62"/>
      <c r="P1322" s="62"/>
      <c r="Q1322" s="62"/>
      <c r="R1322" s="62"/>
      <c r="S1322" s="62"/>
      <c r="T1322" s="62"/>
      <c r="U1322" s="62"/>
      <c r="V1322" s="62"/>
      <c r="W1322" s="62"/>
      <c r="X1322" s="62"/>
      <c r="Y1322" s="62"/>
      <c r="Z1322" s="62"/>
      <c r="AA1322" s="62"/>
      <c r="AB1322" s="62"/>
      <c r="AC1322" s="62"/>
      <c r="AD1322" s="62"/>
      <c r="AE1322" s="62"/>
    </row>
    <row r="1323" spans="5:31" x14ac:dyDescent="0.25">
      <c r="E1323" s="61"/>
      <c r="F1323" s="61"/>
      <c r="G1323" s="61"/>
      <c r="H1323" s="62"/>
      <c r="I1323" s="62"/>
      <c r="J1323" s="62"/>
      <c r="K1323" s="62"/>
      <c r="L1323" s="62"/>
      <c r="M1323" s="62"/>
      <c r="N1323" s="62"/>
      <c r="O1323" s="62"/>
      <c r="P1323" s="62"/>
      <c r="Q1323" s="62"/>
      <c r="R1323" s="62"/>
      <c r="S1323" s="62"/>
      <c r="T1323" s="62"/>
      <c r="U1323" s="62"/>
      <c r="V1323" s="62"/>
      <c r="W1323" s="62"/>
      <c r="X1323" s="62"/>
      <c r="Y1323" s="62"/>
      <c r="Z1323" s="62"/>
      <c r="AA1323" s="62"/>
      <c r="AB1323" s="62"/>
      <c r="AC1323" s="62"/>
      <c r="AD1323" s="62"/>
      <c r="AE1323" s="62"/>
    </row>
    <row r="1324" spans="5:31" x14ac:dyDescent="0.25">
      <c r="E1324" s="61"/>
      <c r="F1324" s="61"/>
      <c r="G1324" s="61"/>
      <c r="H1324" s="62"/>
      <c r="I1324" s="62"/>
      <c r="J1324" s="62"/>
      <c r="K1324" s="62"/>
      <c r="L1324" s="62"/>
      <c r="M1324" s="62"/>
      <c r="N1324" s="62"/>
      <c r="O1324" s="62"/>
      <c r="P1324" s="62"/>
      <c r="Q1324" s="62"/>
      <c r="R1324" s="62"/>
      <c r="S1324" s="62"/>
      <c r="T1324" s="62"/>
      <c r="U1324" s="62"/>
      <c r="V1324" s="62"/>
      <c r="W1324" s="62"/>
      <c r="X1324" s="62"/>
      <c r="Y1324" s="62"/>
      <c r="Z1324" s="62"/>
      <c r="AA1324" s="62"/>
      <c r="AB1324" s="62"/>
      <c r="AC1324" s="62"/>
      <c r="AD1324" s="62"/>
      <c r="AE1324" s="62"/>
    </row>
    <row r="1325" spans="5:31" x14ac:dyDescent="0.25">
      <c r="E1325" s="61"/>
      <c r="F1325" s="61"/>
      <c r="G1325" s="61"/>
      <c r="H1325" s="62"/>
      <c r="I1325" s="62"/>
      <c r="J1325" s="62"/>
      <c r="K1325" s="62"/>
      <c r="L1325" s="62"/>
      <c r="M1325" s="62"/>
      <c r="N1325" s="62"/>
      <c r="O1325" s="62"/>
      <c r="P1325" s="62"/>
      <c r="Q1325" s="62"/>
      <c r="R1325" s="62"/>
      <c r="S1325" s="62"/>
      <c r="T1325" s="62"/>
      <c r="U1325" s="62"/>
      <c r="V1325" s="62"/>
      <c r="W1325" s="62"/>
      <c r="X1325" s="62"/>
      <c r="Y1325" s="62"/>
      <c r="Z1325" s="62"/>
      <c r="AA1325" s="62"/>
      <c r="AB1325" s="62"/>
      <c r="AC1325" s="62"/>
      <c r="AD1325" s="62"/>
      <c r="AE1325" s="62"/>
    </row>
    <row r="1326" spans="5:31" x14ac:dyDescent="0.25">
      <c r="E1326" s="61"/>
      <c r="F1326" s="61"/>
      <c r="G1326" s="61"/>
      <c r="H1326" s="62"/>
      <c r="I1326" s="62"/>
      <c r="J1326" s="62"/>
      <c r="K1326" s="62"/>
      <c r="L1326" s="62"/>
      <c r="M1326" s="62"/>
      <c r="N1326" s="62"/>
      <c r="O1326" s="62"/>
      <c r="P1326" s="62"/>
      <c r="Q1326" s="62"/>
      <c r="R1326" s="62"/>
      <c r="S1326" s="62"/>
      <c r="T1326" s="62"/>
      <c r="U1326" s="62"/>
      <c r="V1326" s="62"/>
      <c r="W1326" s="62"/>
      <c r="X1326" s="62"/>
      <c r="Y1326" s="62"/>
      <c r="Z1326" s="62"/>
      <c r="AA1326" s="62"/>
      <c r="AB1326" s="62"/>
      <c r="AC1326" s="62"/>
      <c r="AD1326" s="62"/>
      <c r="AE1326" s="62"/>
    </row>
    <row r="1327" spans="5:31" x14ac:dyDescent="0.25">
      <c r="E1327" s="61"/>
      <c r="F1327" s="61"/>
      <c r="G1327" s="61"/>
      <c r="H1327" s="62"/>
      <c r="I1327" s="62"/>
      <c r="J1327" s="62"/>
      <c r="K1327" s="62"/>
      <c r="L1327" s="62"/>
      <c r="M1327" s="62"/>
      <c r="N1327" s="62"/>
      <c r="O1327" s="62"/>
      <c r="P1327" s="62"/>
      <c r="Q1327" s="62"/>
      <c r="R1327" s="62"/>
      <c r="S1327" s="62"/>
      <c r="T1327" s="62"/>
      <c r="U1327" s="62"/>
      <c r="V1327" s="62"/>
      <c r="W1327" s="62"/>
      <c r="X1327" s="62"/>
      <c r="Y1327" s="62"/>
      <c r="Z1327" s="62"/>
      <c r="AA1327" s="62"/>
      <c r="AB1327" s="62"/>
      <c r="AC1327" s="62"/>
      <c r="AD1327" s="62"/>
      <c r="AE1327" s="62"/>
    </row>
    <row r="1328" spans="5:31" x14ac:dyDescent="0.25">
      <c r="E1328" s="61"/>
      <c r="F1328" s="61"/>
      <c r="G1328" s="61"/>
      <c r="H1328" s="62"/>
      <c r="I1328" s="62"/>
      <c r="J1328" s="62"/>
      <c r="K1328" s="62"/>
      <c r="L1328" s="62"/>
      <c r="M1328" s="62"/>
      <c r="N1328" s="62"/>
      <c r="O1328" s="62"/>
      <c r="P1328" s="62"/>
      <c r="Q1328" s="62"/>
      <c r="R1328" s="62"/>
      <c r="S1328" s="62"/>
      <c r="T1328" s="62"/>
      <c r="U1328" s="62"/>
      <c r="V1328" s="62"/>
      <c r="W1328" s="62"/>
      <c r="X1328" s="62"/>
      <c r="Y1328" s="62"/>
      <c r="Z1328" s="62"/>
      <c r="AA1328" s="62"/>
      <c r="AB1328" s="62"/>
      <c r="AC1328" s="62"/>
      <c r="AD1328" s="62"/>
      <c r="AE1328" s="62"/>
    </row>
    <row r="1329" spans="5:31" x14ac:dyDescent="0.25">
      <c r="E1329" s="61"/>
      <c r="F1329" s="61"/>
      <c r="G1329" s="61"/>
      <c r="H1329" s="62"/>
      <c r="I1329" s="62"/>
      <c r="J1329" s="62"/>
      <c r="K1329" s="62"/>
      <c r="L1329" s="62"/>
      <c r="M1329" s="62"/>
      <c r="N1329" s="62"/>
      <c r="O1329" s="62"/>
      <c r="P1329" s="62"/>
      <c r="Q1329" s="62"/>
      <c r="R1329" s="62"/>
      <c r="S1329" s="62"/>
      <c r="T1329" s="62"/>
      <c r="U1329" s="62"/>
      <c r="V1329" s="62"/>
      <c r="W1329" s="62"/>
      <c r="X1329" s="62"/>
      <c r="Y1329" s="62"/>
      <c r="Z1329" s="62"/>
      <c r="AA1329" s="62"/>
      <c r="AB1329" s="62"/>
      <c r="AC1329" s="62"/>
      <c r="AD1329" s="62"/>
      <c r="AE1329" s="62"/>
    </row>
    <row r="1330" spans="5:31" x14ac:dyDescent="0.25">
      <c r="E1330" s="61"/>
      <c r="F1330" s="61"/>
      <c r="G1330" s="61"/>
      <c r="H1330" s="62"/>
      <c r="I1330" s="62"/>
      <c r="J1330" s="62"/>
      <c r="K1330" s="62"/>
      <c r="L1330" s="62"/>
      <c r="M1330" s="62"/>
      <c r="N1330" s="62"/>
      <c r="O1330" s="62"/>
      <c r="P1330" s="62"/>
      <c r="Q1330" s="62"/>
      <c r="R1330" s="62"/>
      <c r="S1330" s="62"/>
      <c r="T1330" s="62"/>
      <c r="U1330" s="62"/>
      <c r="V1330" s="62"/>
      <c r="W1330" s="62"/>
      <c r="X1330" s="62"/>
      <c r="Y1330" s="62"/>
      <c r="Z1330" s="62"/>
      <c r="AA1330" s="62"/>
      <c r="AB1330" s="62"/>
      <c r="AC1330" s="62"/>
      <c r="AD1330" s="62"/>
      <c r="AE1330" s="62"/>
    </row>
    <row r="1331" spans="5:31" x14ac:dyDescent="0.25">
      <c r="E1331" s="61"/>
      <c r="F1331" s="61"/>
      <c r="G1331" s="61"/>
      <c r="H1331" s="62"/>
      <c r="I1331" s="62"/>
      <c r="J1331" s="62"/>
      <c r="K1331" s="62"/>
      <c r="L1331" s="62"/>
      <c r="M1331" s="62"/>
      <c r="N1331" s="62"/>
      <c r="O1331" s="62"/>
      <c r="P1331" s="62"/>
      <c r="Q1331" s="62"/>
      <c r="R1331" s="62"/>
      <c r="S1331" s="62"/>
      <c r="T1331" s="62"/>
      <c r="U1331" s="62"/>
      <c r="V1331" s="62"/>
      <c r="W1331" s="62"/>
      <c r="X1331" s="62"/>
      <c r="Y1331" s="62"/>
      <c r="Z1331" s="62"/>
      <c r="AA1331" s="62"/>
      <c r="AB1331" s="62"/>
      <c r="AC1331" s="62"/>
      <c r="AD1331" s="62"/>
      <c r="AE1331" s="62"/>
    </row>
    <row r="1332" spans="5:31" x14ac:dyDescent="0.25">
      <c r="E1332" s="61"/>
      <c r="F1332" s="61"/>
      <c r="G1332" s="61"/>
      <c r="H1332" s="62"/>
      <c r="I1332" s="62"/>
      <c r="J1332" s="62"/>
      <c r="K1332" s="62"/>
      <c r="L1332" s="62"/>
      <c r="M1332" s="62"/>
      <c r="N1332" s="62"/>
      <c r="O1332" s="62"/>
      <c r="P1332" s="62"/>
      <c r="Q1332" s="62"/>
      <c r="R1332" s="62"/>
      <c r="S1332" s="62"/>
      <c r="T1332" s="62"/>
      <c r="U1332" s="62"/>
      <c r="V1332" s="62"/>
      <c r="W1332" s="62"/>
      <c r="X1332" s="62"/>
      <c r="Y1332" s="62"/>
      <c r="Z1332" s="62"/>
      <c r="AA1332" s="62"/>
      <c r="AB1332" s="62"/>
      <c r="AC1332" s="62"/>
      <c r="AD1332" s="62"/>
      <c r="AE1332" s="62"/>
    </row>
    <row r="1333" spans="5:31" x14ac:dyDescent="0.25">
      <c r="E1333" s="61"/>
      <c r="F1333" s="61"/>
      <c r="G1333" s="61"/>
      <c r="H1333" s="62"/>
      <c r="I1333" s="62"/>
      <c r="J1333" s="62"/>
      <c r="K1333" s="62"/>
      <c r="L1333" s="62"/>
      <c r="M1333" s="62"/>
      <c r="N1333" s="62"/>
      <c r="O1333" s="62"/>
      <c r="P1333" s="62"/>
      <c r="Q1333" s="62"/>
      <c r="R1333" s="62"/>
      <c r="S1333" s="62"/>
      <c r="T1333" s="62"/>
      <c r="U1333" s="62"/>
      <c r="V1333" s="62"/>
      <c r="W1333" s="62"/>
      <c r="X1333" s="62"/>
      <c r="Y1333" s="62"/>
      <c r="Z1333" s="62"/>
      <c r="AA1333" s="62"/>
      <c r="AB1333" s="62"/>
      <c r="AC1333" s="62"/>
      <c r="AD1333" s="62"/>
      <c r="AE1333" s="62"/>
    </row>
    <row r="1334" spans="5:31" x14ac:dyDescent="0.25">
      <c r="E1334" s="61"/>
      <c r="F1334" s="61"/>
      <c r="G1334" s="61"/>
      <c r="H1334" s="62"/>
      <c r="I1334" s="62"/>
      <c r="J1334" s="62"/>
      <c r="K1334" s="62"/>
      <c r="L1334" s="62"/>
      <c r="M1334" s="62"/>
      <c r="N1334" s="62"/>
      <c r="O1334" s="62"/>
      <c r="P1334" s="62"/>
      <c r="Q1334" s="62"/>
      <c r="R1334" s="62"/>
      <c r="S1334" s="62"/>
      <c r="T1334" s="62"/>
      <c r="U1334" s="62"/>
      <c r="V1334" s="62"/>
      <c r="W1334" s="62"/>
      <c r="X1334" s="62"/>
      <c r="Y1334" s="62"/>
      <c r="Z1334" s="62"/>
      <c r="AA1334" s="62"/>
      <c r="AB1334" s="62"/>
      <c r="AC1334" s="62"/>
      <c r="AD1334" s="62"/>
      <c r="AE1334" s="62"/>
    </row>
    <row r="1335" spans="5:31" x14ac:dyDescent="0.25">
      <c r="E1335" s="61"/>
      <c r="F1335" s="61"/>
      <c r="G1335" s="61"/>
      <c r="H1335" s="62"/>
      <c r="I1335" s="62"/>
      <c r="J1335" s="62"/>
      <c r="K1335" s="62"/>
      <c r="L1335" s="62"/>
      <c r="M1335" s="62"/>
      <c r="N1335" s="62"/>
      <c r="O1335" s="62"/>
      <c r="P1335" s="62"/>
      <c r="Q1335" s="62"/>
      <c r="R1335" s="62"/>
      <c r="S1335" s="62"/>
      <c r="T1335" s="62"/>
      <c r="U1335" s="62"/>
      <c r="V1335" s="62"/>
      <c r="W1335" s="62"/>
      <c r="X1335" s="62"/>
      <c r="Y1335" s="62"/>
      <c r="Z1335" s="62"/>
      <c r="AA1335" s="62"/>
      <c r="AB1335" s="62"/>
      <c r="AC1335" s="62"/>
      <c r="AD1335" s="62"/>
      <c r="AE1335" s="62"/>
    </row>
    <row r="1336" spans="5:31" x14ac:dyDescent="0.25">
      <c r="E1336" s="61"/>
      <c r="F1336" s="61"/>
      <c r="G1336" s="61"/>
      <c r="H1336" s="62"/>
      <c r="I1336" s="62"/>
      <c r="J1336" s="62"/>
      <c r="K1336" s="62"/>
      <c r="L1336" s="62"/>
      <c r="M1336" s="62"/>
      <c r="N1336" s="62"/>
      <c r="O1336" s="62"/>
      <c r="P1336" s="62"/>
      <c r="Q1336" s="62"/>
      <c r="R1336" s="62"/>
      <c r="S1336" s="62"/>
      <c r="T1336" s="62"/>
      <c r="U1336" s="62"/>
      <c r="V1336" s="62"/>
      <c r="W1336" s="62"/>
      <c r="X1336" s="62"/>
      <c r="Y1336" s="62"/>
      <c r="Z1336" s="62"/>
      <c r="AA1336" s="62"/>
      <c r="AB1336" s="62"/>
      <c r="AC1336" s="62"/>
      <c r="AD1336" s="62"/>
      <c r="AE1336" s="62"/>
    </row>
    <row r="1337" spans="5:31" x14ac:dyDescent="0.25">
      <c r="E1337" s="61"/>
      <c r="F1337" s="61"/>
      <c r="G1337" s="61"/>
      <c r="H1337" s="62"/>
      <c r="I1337" s="62"/>
      <c r="J1337" s="62"/>
      <c r="K1337" s="62"/>
      <c r="L1337" s="62"/>
      <c r="M1337" s="62"/>
      <c r="N1337" s="62"/>
      <c r="O1337" s="62"/>
      <c r="P1337" s="62"/>
      <c r="Q1337" s="62"/>
      <c r="R1337" s="62"/>
      <c r="S1337" s="62"/>
      <c r="T1337" s="62"/>
      <c r="U1337" s="62"/>
      <c r="V1337" s="62"/>
      <c r="W1337" s="62"/>
      <c r="X1337" s="62"/>
      <c r="Y1337" s="62"/>
      <c r="Z1337" s="62"/>
      <c r="AA1337" s="62"/>
      <c r="AB1337" s="62"/>
      <c r="AC1337" s="62"/>
      <c r="AD1337" s="62"/>
      <c r="AE1337" s="62"/>
    </row>
    <row r="1338" spans="5:31" x14ac:dyDescent="0.25">
      <c r="E1338" s="61"/>
      <c r="F1338" s="61"/>
      <c r="G1338" s="61"/>
      <c r="H1338" s="62"/>
      <c r="I1338" s="62"/>
      <c r="J1338" s="62"/>
      <c r="K1338" s="62"/>
      <c r="L1338" s="62"/>
      <c r="M1338" s="62"/>
      <c r="N1338" s="62"/>
      <c r="O1338" s="62"/>
      <c r="P1338" s="62"/>
      <c r="Q1338" s="62"/>
      <c r="R1338" s="62"/>
      <c r="S1338" s="62"/>
      <c r="T1338" s="62"/>
      <c r="U1338" s="62"/>
      <c r="V1338" s="62"/>
      <c r="W1338" s="62"/>
      <c r="X1338" s="62"/>
      <c r="Y1338" s="62"/>
      <c r="Z1338" s="62"/>
      <c r="AA1338" s="62"/>
      <c r="AB1338" s="62"/>
      <c r="AC1338" s="62"/>
      <c r="AD1338" s="62"/>
      <c r="AE1338" s="62"/>
    </row>
    <row r="1339" spans="5:31" x14ac:dyDescent="0.25">
      <c r="E1339" s="61"/>
      <c r="F1339" s="61"/>
      <c r="G1339" s="61"/>
      <c r="H1339" s="62"/>
      <c r="I1339" s="62"/>
      <c r="J1339" s="62"/>
      <c r="K1339" s="62"/>
      <c r="L1339" s="62"/>
      <c r="M1339" s="62"/>
      <c r="N1339" s="62"/>
      <c r="O1339" s="62"/>
      <c r="P1339" s="62"/>
      <c r="Q1339" s="62"/>
      <c r="R1339" s="62"/>
      <c r="S1339" s="62"/>
      <c r="T1339" s="62"/>
      <c r="U1339" s="62"/>
      <c r="V1339" s="62"/>
      <c r="W1339" s="62"/>
      <c r="X1339" s="62"/>
      <c r="Y1339" s="62"/>
      <c r="Z1339" s="62"/>
      <c r="AA1339" s="62"/>
      <c r="AB1339" s="62"/>
      <c r="AC1339" s="62"/>
      <c r="AD1339" s="62"/>
      <c r="AE1339" s="62"/>
    </row>
    <row r="1340" spans="5:31" x14ac:dyDescent="0.25">
      <c r="E1340" s="61"/>
      <c r="F1340" s="61"/>
      <c r="G1340" s="61"/>
      <c r="H1340" s="62"/>
      <c r="I1340" s="62"/>
      <c r="J1340" s="62"/>
      <c r="K1340" s="62"/>
      <c r="L1340" s="62"/>
      <c r="M1340" s="62"/>
      <c r="N1340" s="62"/>
      <c r="O1340" s="62"/>
      <c r="P1340" s="62"/>
      <c r="Q1340" s="62"/>
      <c r="R1340" s="62"/>
      <c r="S1340" s="62"/>
      <c r="T1340" s="62"/>
      <c r="U1340" s="62"/>
      <c r="V1340" s="62"/>
      <c r="W1340" s="62"/>
      <c r="X1340" s="62"/>
      <c r="Y1340" s="62"/>
      <c r="Z1340" s="62"/>
      <c r="AA1340" s="62"/>
      <c r="AB1340" s="62"/>
      <c r="AC1340" s="62"/>
      <c r="AD1340" s="62"/>
      <c r="AE1340" s="62"/>
    </row>
    <row r="1341" spans="5:31" x14ac:dyDescent="0.25">
      <c r="E1341" s="61"/>
      <c r="F1341" s="61"/>
      <c r="G1341" s="61"/>
      <c r="H1341" s="62"/>
      <c r="I1341" s="62"/>
      <c r="J1341" s="62"/>
      <c r="K1341" s="62"/>
      <c r="L1341" s="62"/>
      <c r="M1341" s="62"/>
      <c r="N1341" s="62"/>
      <c r="O1341" s="62"/>
      <c r="P1341" s="62"/>
      <c r="Q1341" s="62"/>
      <c r="R1341" s="62"/>
      <c r="S1341" s="62"/>
      <c r="T1341" s="62"/>
      <c r="U1341" s="62"/>
      <c r="V1341" s="62"/>
      <c r="W1341" s="62"/>
      <c r="X1341" s="62"/>
      <c r="Y1341" s="62"/>
      <c r="Z1341" s="62"/>
      <c r="AA1341" s="62"/>
      <c r="AB1341" s="62"/>
      <c r="AC1341" s="62"/>
      <c r="AD1341" s="62"/>
      <c r="AE1341" s="62"/>
    </row>
    <row r="1342" spans="5:31" x14ac:dyDescent="0.25">
      <c r="E1342" s="61"/>
      <c r="F1342" s="61"/>
      <c r="G1342" s="61"/>
      <c r="H1342" s="62"/>
      <c r="I1342" s="62"/>
      <c r="J1342" s="62"/>
      <c r="K1342" s="62"/>
      <c r="L1342" s="62"/>
      <c r="M1342" s="62"/>
      <c r="N1342" s="62"/>
      <c r="O1342" s="62"/>
      <c r="P1342" s="62"/>
      <c r="Q1342" s="62"/>
      <c r="R1342" s="62"/>
      <c r="S1342" s="62"/>
      <c r="T1342" s="62"/>
      <c r="U1342" s="62"/>
      <c r="V1342" s="62"/>
      <c r="W1342" s="62"/>
      <c r="X1342" s="62"/>
      <c r="Y1342" s="62"/>
      <c r="Z1342" s="62"/>
      <c r="AA1342" s="62"/>
      <c r="AB1342" s="62"/>
      <c r="AC1342" s="62"/>
      <c r="AD1342" s="62"/>
      <c r="AE1342" s="62"/>
    </row>
    <row r="1343" spans="5:31" x14ac:dyDescent="0.25">
      <c r="E1343" s="61"/>
      <c r="F1343" s="61"/>
      <c r="G1343" s="61"/>
      <c r="H1343" s="62"/>
      <c r="I1343" s="62"/>
      <c r="J1343" s="62"/>
      <c r="K1343" s="62"/>
      <c r="L1343" s="62"/>
      <c r="M1343" s="62"/>
      <c r="N1343" s="62"/>
      <c r="O1343" s="62"/>
      <c r="P1343" s="62"/>
      <c r="Q1343" s="62"/>
      <c r="R1343" s="62"/>
      <c r="S1343" s="62"/>
      <c r="T1343" s="62"/>
      <c r="U1343" s="62"/>
      <c r="V1343" s="62"/>
      <c r="W1343" s="62"/>
      <c r="X1343" s="62"/>
      <c r="Y1343" s="62"/>
      <c r="Z1343" s="62"/>
      <c r="AA1343" s="62"/>
      <c r="AB1343" s="62"/>
      <c r="AC1343" s="62"/>
      <c r="AD1343" s="62"/>
      <c r="AE1343" s="62"/>
    </row>
    <row r="1344" spans="5:31" x14ac:dyDescent="0.25">
      <c r="E1344" s="61"/>
      <c r="F1344" s="61"/>
      <c r="G1344" s="61"/>
      <c r="H1344" s="62"/>
      <c r="I1344" s="62"/>
      <c r="J1344" s="62"/>
      <c r="K1344" s="62"/>
      <c r="L1344" s="62"/>
      <c r="M1344" s="62"/>
      <c r="N1344" s="62"/>
      <c r="O1344" s="62"/>
      <c r="P1344" s="62"/>
      <c r="Q1344" s="62"/>
      <c r="R1344" s="62"/>
      <c r="S1344" s="62"/>
      <c r="T1344" s="62"/>
      <c r="U1344" s="62"/>
      <c r="V1344" s="62"/>
      <c r="W1344" s="62"/>
      <c r="X1344" s="62"/>
      <c r="Y1344" s="62"/>
      <c r="Z1344" s="62"/>
      <c r="AA1344" s="62"/>
      <c r="AB1344" s="62"/>
      <c r="AC1344" s="62"/>
      <c r="AD1344" s="62"/>
      <c r="AE1344" s="62"/>
    </row>
    <row r="1345" spans="5:31" x14ac:dyDescent="0.25">
      <c r="E1345" s="61"/>
      <c r="F1345" s="61"/>
      <c r="G1345" s="61"/>
      <c r="H1345" s="62"/>
      <c r="I1345" s="62"/>
      <c r="J1345" s="62"/>
      <c r="K1345" s="62"/>
      <c r="L1345" s="62"/>
      <c r="M1345" s="62"/>
      <c r="N1345" s="62"/>
      <c r="O1345" s="62"/>
      <c r="P1345" s="62"/>
      <c r="Q1345" s="62"/>
      <c r="R1345" s="62"/>
      <c r="S1345" s="62"/>
      <c r="T1345" s="62"/>
      <c r="U1345" s="62"/>
      <c r="V1345" s="62"/>
      <c r="W1345" s="62"/>
      <c r="X1345" s="62"/>
      <c r="Y1345" s="62"/>
      <c r="Z1345" s="62"/>
      <c r="AA1345" s="62"/>
      <c r="AB1345" s="62"/>
      <c r="AC1345" s="62"/>
      <c r="AD1345" s="62"/>
      <c r="AE1345" s="62"/>
    </row>
    <row r="1346" spans="5:31" x14ac:dyDescent="0.25">
      <c r="E1346" s="61"/>
      <c r="F1346" s="61"/>
      <c r="G1346" s="61"/>
      <c r="H1346" s="62"/>
      <c r="I1346" s="62"/>
      <c r="J1346" s="62"/>
      <c r="K1346" s="62"/>
      <c r="L1346" s="62"/>
      <c r="M1346" s="62"/>
      <c r="N1346" s="62"/>
      <c r="O1346" s="62"/>
      <c r="P1346" s="62"/>
      <c r="Q1346" s="62"/>
      <c r="R1346" s="62"/>
      <c r="S1346" s="62"/>
      <c r="T1346" s="62"/>
      <c r="U1346" s="62"/>
      <c r="V1346" s="62"/>
      <c r="W1346" s="62"/>
      <c r="X1346" s="62"/>
      <c r="Y1346" s="62"/>
      <c r="Z1346" s="62"/>
      <c r="AA1346" s="62"/>
      <c r="AB1346" s="62"/>
      <c r="AC1346" s="62"/>
      <c r="AD1346" s="62"/>
      <c r="AE1346" s="62"/>
    </row>
    <row r="1347" spans="5:31" x14ac:dyDescent="0.25">
      <c r="E1347" s="61"/>
      <c r="F1347" s="61"/>
      <c r="G1347" s="61"/>
      <c r="H1347" s="62"/>
      <c r="I1347" s="62"/>
      <c r="J1347" s="62"/>
      <c r="K1347" s="62"/>
      <c r="L1347" s="62"/>
      <c r="M1347" s="62"/>
      <c r="N1347" s="62"/>
      <c r="O1347" s="62"/>
      <c r="P1347" s="62"/>
      <c r="Q1347" s="62"/>
      <c r="R1347" s="62"/>
      <c r="S1347" s="62"/>
      <c r="T1347" s="62"/>
      <c r="U1347" s="62"/>
      <c r="V1347" s="62"/>
      <c r="W1347" s="62"/>
      <c r="X1347" s="62"/>
      <c r="Y1347" s="62"/>
      <c r="Z1347" s="62"/>
      <c r="AA1347" s="62"/>
      <c r="AB1347" s="62"/>
      <c r="AC1347" s="62"/>
      <c r="AD1347" s="62"/>
      <c r="AE1347" s="62"/>
    </row>
    <row r="1348" spans="5:31" x14ac:dyDescent="0.25">
      <c r="E1348" s="61"/>
      <c r="F1348" s="61"/>
      <c r="G1348" s="61"/>
      <c r="H1348" s="62"/>
      <c r="I1348" s="62"/>
      <c r="J1348" s="62"/>
      <c r="K1348" s="62"/>
      <c r="L1348" s="62"/>
      <c r="M1348" s="62"/>
      <c r="N1348" s="62"/>
      <c r="O1348" s="62"/>
      <c r="P1348" s="62"/>
      <c r="Q1348" s="62"/>
      <c r="R1348" s="62"/>
      <c r="S1348" s="62"/>
      <c r="T1348" s="62"/>
      <c r="U1348" s="62"/>
      <c r="V1348" s="62"/>
      <c r="W1348" s="62"/>
      <c r="X1348" s="62"/>
      <c r="Y1348" s="62"/>
      <c r="Z1348" s="62"/>
      <c r="AA1348" s="62"/>
      <c r="AB1348" s="62"/>
      <c r="AC1348" s="62"/>
      <c r="AD1348" s="62"/>
      <c r="AE1348" s="62"/>
    </row>
    <row r="1349" spans="5:31" x14ac:dyDescent="0.25">
      <c r="E1349" s="61"/>
      <c r="F1349" s="61"/>
      <c r="G1349" s="61"/>
      <c r="H1349" s="62"/>
      <c r="I1349" s="62"/>
      <c r="J1349" s="62"/>
      <c r="K1349" s="62"/>
      <c r="L1349" s="62"/>
      <c r="M1349" s="62"/>
      <c r="N1349" s="62"/>
      <c r="O1349" s="62"/>
      <c r="P1349" s="62"/>
      <c r="Q1349" s="62"/>
      <c r="R1349" s="62"/>
      <c r="S1349" s="62"/>
      <c r="T1349" s="62"/>
      <c r="U1349" s="62"/>
      <c r="V1349" s="62"/>
      <c r="W1349" s="62"/>
      <c r="X1349" s="62"/>
      <c r="Y1349" s="62"/>
      <c r="Z1349" s="62"/>
      <c r="AA1349" s="62"/>
      <c r="AB1349" s="62"/>
      <c r="AC1349" s="62"/>
      <c r="AD1349" s="62"/>
      <c r="AE1349" s="62"/>
    </row>
    <row r="1350" spans="5:31" x14ac:dyDescent="0.25">
      <c r="E1350" s="61"/>
      <c r="F1350" s="61"/>
      <c r="G1350" s="61"/>
      <c r="H1350" s="62"/>
      <c r="I1350" s="62"/>
      <c r="J1350" s="62"/>
      <c r="K1350" s="62"/>
      <c r="L1350" s="62"/>
      <c r="M1350" s="62"/>
      <c r="N1350" s="62"/>
      <c r="O1350" s="62"/>
      <c r="P1350" s="62"/>
      <c r="Q1350" s="62"/>
      <c r="R1350" s="62"/>
      <c r="S1350" s="62"/>
      <c r="T1350" s="62"/>
      <c r="U1350" s="62"/>
      <c r="V1350" s="62"/>
      <c r="W1350" s="62"/>
      <c r="X1350" s="62"/>
      <c r="Y1350" s="62"/>
      <c r="Z1350" s="62"/>
      <c r="AA1350" s="62"/>
      <c r="AB1350" s="62"/>
      <c r="AC1350" s="62"/>
      <c r="AD1350" s="62"/>
      <c r="AE1350" s="62"/>
    </row>
    <row r="1351" spans="5:31" x14ac:dyDescent="0.25">
      <c r="E1351" s="61"/>
      <c r="F1351" s="61"/>
      <c r="G1351" s="61"/>
      <c r="H1351" s="62"/>
      <c r="I1351" s="62"/>
      <c r="J1351" s="62"/>
      <c r="K1351" s="62"/>
      <c r="L1351" s="62"/>
      <c r="M1351" s="62"/>
      <c r="N1351" s="62"/>
      <c r="O1351" s="62"/>
      <c r="P1351" s="62"/>
      <c r="Q1351" s="62"/>
      <c r="R1351" s="62"/>
      <c r="S1351" s="62"/>
      <c r="T1351" s="62"/>
      <c r="U1351" s="62"/>
      <c r="V1351" s="62"/>
      <c r="W1351" s="62"/>
      <c r="X1351" s="62"/>
      <c r="Y1351" s="62"/>
      <c r="Z1351" s="62"/>
      <c r="AA1351" s="62"/>
      <c r="AB1351" s="62"/>
      <c r="AC1351" s="62"/>
      <c r="AD1351" s="62"/>
      <c r="AE1351" s="62"/>
    </row>
    <row r="1352" spans="5:31" x14ac:dyDescent="0.25">
      <c r="E1352" s="61"/>
      <c r="F1352" s="61"/>
      <c r="G1352" s="61"/>
      <c r="H1352" s="62"/>
      <c r="I1352" s="62"/>
      <c r="J1352" s="62"/>
      <c r="K1352" s="62"/>
      <c r="L1352" s="62"/>
      <c r="M1352" s="62"/>
      <c r="N1352" s="62"/>
      <c r="O1352" s="62"/>
      <c r="P1352" s="62"/>
      <c r="Q1352" s="62"/>
      <c r="R1352" s="62"/>
      <c r="S1352" s="62"/>
      <c r="T1352" s="62"/>
      <c r="U1352" s="62"/>
      <c r="V1352" s="62"/>
      <c r="W1352" s="62"/>
      <c r="X1352" s="62"/>
      <c r="Y1352" s="62"/>
      <c r="Z1352" s="62"/>
      <c r="AA1352" s="62"/>
      <c r="AB1352" s="62"/>
      <c r="AC1352" s="62"/>
      <c r="AD1352" s="62"/>
      <c r="AE1352" s="62"/>
    </row>
    <row r="1353" spans="5:31" x14ac:dyDescent="0.25">
      <c r="E1353" s="61"/>
      <c r="F1353" s="61"/>
      <c r="G1353" s="61"/>
      <c r="H1353" s="62"/>
      <c r="I1353" s="62"/>
      <c r="J1353" s="62"/>
      <c r="K1353" s="62"/>
      <c r="L1353" s="62"/>
      <c r="M1353" s="62"/>
      <c r="N1353" s="62"/>
      <c r="O1353" s="62"/>
      <c r="P1353" s="62"/>
      <c r="Q1353" s="62"/>
      <c r="R1353" s="62"/>
      <c r="S1353" s="62"/>
      <c r="T1353" s="62"/>
      <c r="U1353" s="62"/>
      <c r="V1353" s="62"/>
      <c r="W1353" s="62"/>
      <c r="X1353" s="62"/>
      <c r="Y1353" s="62"/>
      <c r="Z1353" s="62"/>
      <c r="AA1353" s="62"/>
      <c r="AB1353" s="62"/>
      <c r="AC1353" s="62"/>
      <c r="AD1353" s="62"/>
      <c r="AE1353" s="62"/>
    </row>
    <row r="1354" spans="5:31" x14ac:dyDescent="0.25">
      <c r="E1354" s="61"/>
      <c r="F1354" s="61"/>
      <c r="G1354" s="61"/>
      <c r="H1354" s="62"/>
      <c r="I1354" s="62"/>
      <c r="J1354" s="62"/>
      <c r="K1354" s="62"/>
      <c r="L1354" s="62"/>
      <c r="M1354" s="62"/>
      <c r="N1354" s="62"/>
      <c r="O1354" s="62"/>
      <c r="P1354" s="62"/>
      <c r="Q1354" s="62"/>
      <c r="R1354" s="62"/>
      <c r="S1354" s="62"/>
      <c r="T1354" s="62"/>
      <c r="U1354" s="62"/>
      <c r="V1354" s="62"/>
      <c r="W1354" s="62"/>
      <c r="X1354" s="62"/>
      <c r="Y1354" s="62"/>
      <c r="Z1354" s="62"/>
      <c r="AA1354" s="62"/>
      <c r="AB1354" s="62"/>
      <c r="AC1354" s="62"/>
      <c r="AD1354" s="62"/>
      <c r="AE1354" s="62"/>
    </row>
    <row r="1355" spans="5:31" x14ac:dyDescent="0.25">
      <c r="E1355" s="61"/>
      <c r="F1355" s="61"/>
      <c r="G1355" s="61"/>
      <c r="H1355" s="62"/>
      <c r="I1355" s="62"/>
      <c r="J1355" s="62"/>
      <c r="K1355" s="62"/>
      <c r="L1355" s="62"/>
      <c r="M1355" s="62"/>
      <c r="N1355" s="62"/>
      <c r="O1355" s="62"/>
      <c r="P1355" s="62"/>
      <c r="Q1355" s="62"/>
      <c r="R1355" s="62"/>
      <c r="S1355" s="62"/>
      <c r="T1355" s="62"/>
      <c r="U1355" s="62"/>
      <c r="V1355" s="62"/>
      <c r="W1355" s="62"/>
      <c r="X1355" s="62"/>
      <c r="Y1355" s="62"/>
      <c r="Z1355" s="62"/>
      <c r="AA1355" s="62"/>
      <c r="AB1355" s="62"/>
      <c r="AC1355" s="62"/>
      <c r="AD1355" s="62"/>
      <c r="AE1355" s="62"/>
    </row>
    <row r="1356" spans="5:31" x14ac:dyDescent="0.25">
      <c r="E1356" s="61"/>
      <c r="F1356" s="61"/>
      <c r="G1356" s="61"/>
      <c r="H1356" s="62"/>
      <c r="I1356" s="62"/>
      <c r="J1356" s="62"/>
      <c r="K1356" s="62"/>
      <c r="L1356" s="62"/>
      <c r="M1356" s="62"/>
      <c r="N1356" s="62"/>
      <c r="O1356" s="62"/>
      <c r="P1356" s="62"/>
      <c r="Q1356" s="62"/>
      <c r="R1356" s="62"/>
      <c r="S1356" s="62"/>
      <c r="T1356" s="62"/>
      <c r="U1356" s="62"/>
      <c r="V1356" s="62"/>
      <c r="W1356" s="62"/>
      <c r="X1356" s="62"/>
      <c r="Y1356" s="62"/>
      <c r="Z1356" s="62"/>
      <c r="AA1356" s="62"/>
      <c r="AB1356" s="62"/>
      <c r="AC1356" s="62"/>
      <c r="AD1356" s="62"/>
      <c r="AE1356" s="62"/>
    </row>
    <row r="1357" spans="5:31" x14ac:dyDescent="0.25">
      <c r="E1357" s="61"/>
      <c r="F1357" s="61"/>
      <c r="G1357" s="61"/>
      <c r="H1357" s="62"/>
      <c r="I1357" s="62"/>
      <c r="J1357" s="62"/>
      <c r="K1357" s="62"/>
      <c r="L1357" s="62"/>
      <c r="M1357" s="62"/>
      <c r="N1357" s="62"/>
      <c r="O1357" s="62"/>
      <c r="P1357" s="62"/>
      <c r="Q1357" s="62"/>
      <c r="R1357" s="62"/>
      <c r="S1357" s="62"/>
      <c r="T1357" s="62"/>
      <c r="U1357" s="62"/>
      <c r="V1357" s="62"/>
      <c r="W1357" s="62"/>
      <c r="X1357" s="62"/>
      <c r="Y1357" s="62"/>
      <c r="Z1357" s="62"/>
      <c r="AA1357" s="62"/>
      <c r="AB1357" s="62"/>
      <c r="AC1357" s="62"/>
      <c r="AD1357" s="62"/>
      <c r="AE1357" s="62"/>
    </row>
    <row r="1358" spans="5:31" x14ac:dyDescent="0.25">
      <c r="E1358" s="61"/>
      <c r="F1358" s="61"/>
      <c r="G1358" s="61"/>
      <c r="H1358" s="62"/>
      <c r="I1358" s="62"/>
      <c r="J1358" s="62"/>
      <c r="K1358" s="62"/>
      <c r="L1358" s="62"/>
      <c r="M1358" s="62"/>
      <c r="N1358" s="62"/>
      <c r="O1358" s="62"/>
      <c r="P1358" s="62"/>
      <c r="Q1358" s="62"/>
      <c r="R1358" s="62"/>
      <c r="S1358" s="62"/>
      <c r="T1358" s="62"/>
      <c r="U1358" s="62"/>
      <c r="V1358" s="62"/>
      <c r="W1358" s="62"/>
      <c r="X1358" s="62"/>
      <c r="Y1358" s="62"/>
      <c r="Z1358" s="62"/>
      <c r="AA1358" s="62"/>
      <c r="AB1358" s="62"/>
      <c r="AC1358" s="62"/>
      <c r="AD1358" s="62"/>
      <c r="AE1358" s="62"/>
    </row>
    <row r="1359" spans="5:31" x14ac:dyDescent="0.25">
      <c r="E1359" s="61"/>
      <c r="F1359" s="61"/>
      <c r="G1359" s="61"/>
      <c r="H1359" s="62"/>
      <c r="I1359" s="62"/>
      <c r="J1359" s="62"/>
      <c r="K1359" s="62"/>
      <c r="L1359" s="62"/>
      <c r="M1359" s="62"/>
      <c r="N1359" s="62"/>
      <c r="O1359" s="62"/>
      <c r="P1359" s="62"/>
      <c r="Q1359" s="62"/>
      <c r="R1359" s="62"/>
      <c r="S1359" s="62"/>
      <c r="T1359" s="62"/>
      <c r="U1359" s="62"/>
      <c r="V1359" s="62"/>
      <c r="W1359" s="62"/>
      <c r="X1359" s="62"/>
      <c r="Y1359" s="62"/>
      <c r="Z1359" s="62"/>
      <c r="AA1359" s="62"/>
      <c r="AB1359" s="62"/>
      <c r="AC1359" s="62"/>
      <c r="AD1359" s="62"/>
      <c r="AE1359" s="62"/>
    </row>
    <row r="1360" spans="5:31" x14ac:dyDescent="0.25">
      <c r="E1360" s="61"/>
      <c r="F1360" s="61"/>
      <c r="G1360" s="61"/>
      <c r="H1360" s="62"/>
      <c r="I1360" s="62"/>
      <c r="J1360" s="62"/>
      <c r="K1360" s="62"/>
      <c r="L1360" s="62"/>
      <c r="M1360" s="62"/>
      <c r="N1360" s="62"/>
      <c r="O1360" s="62"/>
      <c r="P1360" s="62"/>
      <c r="Q1360" s="62"/>
      <c r="R1360" s="62"/>
      <c r="S1360" s="62"/>
      <c r="T1360" s="62"/>
      <c r="U1360" s="62"/>
      <c r="V1360" s="62"/>
      <c r="W1360" s="62"/>
      <c r="X1360" s="62"/>
      <c r="Y1360" s="62"/>
      <c r="Z1360" s="62"/>
      <c r="AA1360" s="62"/>
      <c r="AB1360" s="62"/>
      <c r="AC1360" s="62"/>
      <c r="AD1360" s="62"/>
      <c r="AE1360" s="62"/>
    </row>
    <row r="1361" spans="5:31" x14ac:dyDescent="0.25">
      <c r="E1361" s="61"/>
      <c r="F1361" s="61"/>
      <c r="G1361" s="61"/>
      <c r="H1361" s="62"/>
      <c r="I1361" s="62"/>
      <c r="J1361" s="62"/>
      <c r="K1361" s="62"/>
      <c r="L1361" s="62"/>
      <c r="M1361" s="62"/>
      <c r="N1361" s="62"/>
      <c r="O1361" s="62"/>
      <c r="P1361" s="62"/>
      <c r="Q1361" s="62"/>
      <c r="R1361" s="62"/>
      <c r="S1361" s="62"/>
      <c r="T1361" s="62"/>
      <c r="U1361" s="62"/>
      <c r="V1361" s="62"/>
      <c r="W1361" s="62"/>
      <c r="X1361" s="62"/>
      <c r="Y1361" s="62"/>
      <c r="Z1361" s="62"/>
      <c r="AA1361" s="62"/>
      <c r="AB1361" s="62"/>
      <c r="AC1361" s="62"/>
      <c r="AD1361" s="62"/>
      <c r="AE1361" s="62"/>
    </row>
    <row r="1362" spans="5:31" x14ac:dyDescent="0.25">
      <c r="E1362" s="61"/>
      <c r="F1362" s="61"/>
      <c r="G1362" s="61"/>
      <c r="H1362" s="62"/>
      <c r="I1362" s="62"/>
      <c r="J1362" s="62"/>
      <c r="K1362" s="62"/>
      <c r="L1362" s="62"/>
      <c r="M1362" s="62"/>
      <c r="N1362" s="62"/>
      <c r="O1362" s="62"/>
      <c r="P1362" s="62"/>
      <c r="Q1362" s="62"/>
      <c r="R1362" s="62"/>
      <c r="S1362" s="62"/>
      <c r="T1362" s="62"/>
      <c r="U1362" s="62"/>
      <c r="V1362" s="62"/>
      <c r="W1362" s="62"/>
      <c r="X1362" s="62"/>
      <c r="Y1362" s="62"/>
      <c r="Z1362" s="62"/>
      <c r="AA1362" s="62"/>
      <c r="AB1362" s="62"/>
      <c r="AC1362" s="62"/>
      <c r="AD1362" s="62"/>
      <c r="AE1362" s="62"/>
    </row>
    <row r="1363" spans="5:31" x14ac:dyDescent="0.25">
      <c r="E1363" s="61"/>
      <c r="F1363" s="61"/>
      <c r="G1363" s="61"/>
      <c r="H1363" s="62"/>
      <c r="I1363" s="62"/>
      <c r="J1363" s="62"/>
      <c r="K1363" s="62"/>
      <c r="L1363" s="62"/>
      <c r="M1363" s="62"/>
      <c r="N1363" s="62"/>
      <c r="O1363" s="62"/>
      <c r="P1363" s="62"/>
      <c r="Q1363" s="62"/>
      <c r="R1363" s="62"/>
      <c r="S1363" s="62"/>
      <c r="T1363" s="62"/>
      <c r="U1363" s="62"/>
      <c r="V1363" s="62"/>
      <c r="W1363" s="62"/>
      <c r="X1363" s="62"/>
      <c r="Y1363" s="62"/>
      <c r="Z1363" s="62"/>
      <c r="AA1363" s="62"/>
      <c r="AB1363" s="62"/>
      <c r="AC1363" s="62"/>
      <c r="AD1363" s="62"/>
      <c r="AE1363" s="62"/>
    </row>
    <row r="1364" spans="5:31" x14ac:dyDescent="0.25">
      <c r="E1364" s="61"/>
      <c r="F1364" s="61"/>
      <c r="G1364" s="61"/>
      <c r="H1364" s="62"/>
      <c r="I1364" s="62"/>
      <c r="J1364" s="62"/>
      <c r="K1364" s="62"/>
      <c r="L1364" s="62"/>
      <c r="M1364" s="62"/>
      <c r="N1364" s="62"/>
      <c r="O1364" s="62"/>
      <c r="P1364" s="62"/>
      <c r="Q1364" s="62"/>
      <c r="R1364" s="62"/>
      <c r="S1364" s="62"/>
      <c r="T1364" s="62"/>
      <c r="U1364" s="62"/>
      <c r="V1364" s="62"/>
      <c r="W1364" s="62"/>
      <c r="X1364" s="62"/>
      <c r="Y1364" s="62"/>
      <c r="Z1364" s="62"/>
      <c r="AA1364" s="62"/>
      <c r="AB1364" s="62"/>
      <c r="AC1364" s="62"/>
      <c r="AD1364" s="62"/>
      <c r="AE1364" s="62"/>
    </row>
    <row r="1365" spans="5:31" x14ac:dyDescent="0.25">
      <c r="E1365" s="61"/>
      <c r="F1365" s="61"/>
      <c r="G1365" s="61"/>
      <c r="H1365" s="62"/>
      <c r="I1365" s="62"/>
      <c r="J1365" s="62"/>
      <c r="K1365" s="62"/>
      <c r="L1365" s="62"/>
      <c r="M1365" s="62"/>
      <c r="N1365" s="62"/>
      <c r="O1365" s="62"/>
      <c r="P1365" s="62"/>
      <c r="Q1365" s="62"/>
      <c r="R1365" s="62"/>
      <c r="S1365" s="62"/>
      <c r="T1365" s="62"/>
      <c r="U1365" s="62"/>
      <c r="V1365" s="62"/>
      <c r="W1365" s="62"/>
      <c r="X1365" s="62"/>
      <c r="Y1365" s="62"/>
      <c r="Z1365" s="62"/>
      <c r="AA1365" s="62"/>
      <c r="AB1365" s="62"/>
      <c r="AC1365" s="62"/>
      <c r="AD1365" s="62"/>
      <c r="AE1365" s="62"/>
    </row>
    <row r="1366" spans="5:31" x14ac:dyDescent="0.25">
      <c r="E1366" s="61"/>
      <c r="F1366" s="61"/>
      <c r="G1366" s="61"/>
      <c r="H1366" s="62"/>
      <c r="I1366" s="62"/>
      <c r="J1366" s="62"/>
      <c r="K1366" s="62"/>
      <c r="L1366" s="62"/>
      <c r="M1366" s="62"/>
      <c r="N1366" s="62"/>
      <c r="O1366" s="62"/>
      <c r="P1366" s="62"/>
      <c r="Q1366" s="62"/>
      <c r="R1366" s="62"/>
      <c r="S1366" s="62"/>
      <c r="T1366" s="62"/>
      <c r="U1366" s="62"/>
      <c r="V1366" s="62"/>
      <c r="W1366" s="62"/>
      <c r="X1366" s="62"/>
      <c r="Y1366" s="62"/>
      <c r="Z1366" s="62"/>
      <c r="AA1366" s="62"/>
      <c r="AB1366" s="62"/>
      <c r="AC1366" s="62"/>
      <c r="AD1366" s="62"/>
      <c r="AE1366" s="62"/>
    </row>
    <row r="1367" spans="5:31" x14ac:dyDescent="0.25">
      <c r="E1367" s="61"/>
      <c r="F1367" s="61"/>
      <c r="G1367" s="61"/>
      <c r="H1367" s="62"/>
      <c r="I1367" s="62"/>
      <c r="J1367" s="62"/>
      <c r="K1367" s="62"/>
      <c r="L1367" s="62"/>
      <c r="M1367" s="62"/>
      <c r="N1367" s="62"/>
      <c r="O1367" s="62"/>
      <c r="P1367" s="62"/>
      <c r="Q1367" s="62"/>
      <c r="R1367" s="62"/>
      <c r="S1367" s="62"/>
      <c r="T1367" s="62"/>
      <c r="U1367" s="62"/>
      <c r="V1367" s="62"/>
      <c r="W1367" s="62"/>
      <c r="X1367" s="62"/>
      <c r="Y1367" s="62"/>
      <c r="Z1367" s="62"/>
      <c r="AA1367" s="62"/>
      <c r="AB1367" s="62"/>
      <c r="AC1367" s="62"/>
      <c r="AD1367" s="62"/>
      <c r="AE1367" s="62"/>
    </row>
    <row r="1368" spans="5:31" x14ac:dyDescent="0.25">
      <c r="E1368" s="61"/>
      <c r="F1368" s="61"/>
      <c r="G1368" s="61"/>
      <c r="H1368" s="62"/>
      <c r="I1368" s="62"/>
      <c r="J1368" s="62"/>
      <c r="K1368" s="62"/>
      <c r="L1368" s="62"/>
      <c r="M1368" s="62"/>
      <c r="N1368" s="62"/>
      <c r="O1368" s="62"/>
      <c r="P1368" s="62"/>
      <c r="Q1368" s="62"/>
      <c r="R1368" s="62"/>
      <c r="S1368" s="62"/>
      <c r="T1368" s="62"/>
      <c r="U1368" s="62"/>
      <c r="V1368" s="62"/>
      <c r="W1368" s="62"/>
      <c r="X1368" s="62"/>
      <c r="Y1368" s="62"/>
      <c r="Z1368" s="62"/>
      <c r="AA1368" s="62"/>
      <c r="AB1368" s="62"/>
      <c r="AC1368" s="62"/>
      <c r="AD1368" s="62"/>
      <c r="AE1368" s="62"/>
    </row>
    <row r="1369" spans="5:31" x14ac:dyDescent="0.25">
      <c r="E1369" s="61"/>
      <c r="F1369" s="61"/>
      <c r="G1369" s="61"/>
      <c r="H1369" s="62"/>
      <c r="I1369" s="62"/>
      <c r="J1369" s="62"/>
      <c r="K1369" s="62"/>
      <c r="L1369" s="62"/>
      <c r="M1369" s="62"/>
      <c r="N1369" s="62"/>
      <c r="O1369" s="62"/>
      <c r="P1369" s="62"/>
      <c r="Q1369" s="62"/>
      <c r="R1369" s="62"/>
      <c r="S1369" s="62"/>
      <c r="T1369" s="62"/>
      <c r="U1369" s="62"/>
      <c r="V1369" s="62"/>
      <c r="W1369" s="62"/>
      <c r="X1369" s="62"/>
      <c r="Y1369" s="62"/>
      <c r="Z1369" s="62"/>
      <c r="AA1369" s="62"/>
      <c r="AB1369" s="62"/>
      <c r="AC1369" s="62"/>
      <c r="AD1369" s="62"/>
      <c r="AE1369" s="62"/>
    </row>
    <row r="1370" spans="5:31" x14ac:dyDescent="0.25">
      <c r="E1370" s="61"/>
      <c r="F1370" s="61"/>
      <c r="G1370" s="61"/>
      <c r="H1370" s="62"/>
      <c r="I1370" s="62"/>
      <c r="J1370" s="62"/>
      <c r="K1370" s="62"/>
      <c r="L1370" s="62"/>
      <c r="M1370" s="62"/>
      <c r="N1370" s="62"/>
      <c r="O1370" s="62"/>
      <c r="P1370" s="62"/>
      <c r="Q1370" s="62"/>
      <c r="R1370" s="62"/>
      <c r="S1370" s="62"/>
      <c r="T1370" s="62"/>
      <c r="U1370" s="62"/>
      <c r="V1370" s="62"/>
      <c r="W1370" s="62"/>
      <c r="X1370" s="62"/>
      <c r="Y1370" s="62"/>
      <c r="Z1370" s="62"/>
      <c r="AA1370" s="62"/>
      <c r="AB1370" s="62"/>
      <c r="AC1370" s="62"/>
      <c r="AD1370" s="62"/>
      <c r="AE1370" s="62"/>
    </row>
    <row r="1371" spans="5:31" x14ac:dyDescent="0.25">
      <c r="E1371" s="61"/>
      <c r="F1371" s="61"/>
      <c r="G1371" s="61"/>
      <c r="H1371" s="62"/>
      <c r="I1371" s="62"/>
      <c r="J1371" s="62"/>
      <c r="K1371" s="62"/>
      <c r="L1371" s="62"/>
      <c r="M1371" s="62"/>
      <c r="N1371" s="62"/>
      <c r="O1371" s="62"/>
      <c r="P1371" s="62"/>
      <c r="Q1371" s="62"/>
      <c r="R1371" s="62"/>
      <c r="S1371" s="62"/>
      <c r="T1371" s="62"/>
      <c r="U1371" s="62"/>
      <c r="V1371" s="62"/>
      <c r="W1371" s="62"/>
      <c r="X1371" s="62"/>
      <c r="Y1371" s="62"/>
      <c r="Z1371" s="62"/>
      <c r="AA1371" s="62"/>
      <c r="AB1371" s="62"/>
      <c r="AC1371" s="62"/>
      <c r="AD1371" s="62"/>
      <c r="AE1371" s="62"/>
    </row>
    <row r="1372" spans="5:31" x14ac:dyDescent="0.25">
      <c r="E1372" s="61"/>
      <c r="F1372" s="61"/>
      <c r="G1372" s="61"/>
      <c r="H1372" s="62"/>
      <c r="I1372" s="62"/>
      <c r="J1372" s="62"/>
      <c r="K1372" s="62"/>
      <c r="L1372" s="62"/>
      <c r="M1372" s="62"/>
      <c r="N1372" s="62"/>
      <c r="O1372" s="62"/>
      <c r="P1372" s="62"/>
      <c r="Q1372" s="62"/>
      <c r="R1372" s="62"/>
      <c r="S1372" s="62"/>
      <c r="T1372" s="62"/>
      <c r="U1372" s="62"/>
      <c r="V1372" s="62"/>
      <c r="W1372" s="62"/>
      <c r="X1372" s="62"/>
      <c r="Y1372" s="62"/>
      <c r="Z1372" s="62"/>
      <c r="AA1372" s="62"/>
      <c r="AB1372" s="62"/>
      <c r="AC1372" s="62"/>
      <c r="AD1372" s="62"/>
      <c r="AE1372" s="62"/>
    </row>
    <row r="1373" spans="5:31" x14ac:dyDescent="0.25">
      <c r="E1373" s="61"/>
      <c r="F1373" s="61"/>
      <c r="G1373" s="61"/>
      <c r="H1373" s="62"/>
      <c r="I1373" s="62"/>
      <c r="J1373" s="62"/>
      <c r="K1373" s="62"/>
      <c r="L1373" s="62"/>
      <c r="M1373" s="62"/>
      <c r="N1373" s="62"/>
      <c r="O1373" s="62"/>
      <c r="P1373" s="62"/>
      <c r="Q1373" s="62"/>
      <c r="R1373" s="62"/>
      <c r="S1373" s="62"/>
      <c r="T1373" s="62"/>
      <c r="U1373" s="62"/>
      <c r="V1373" s="62"/>
      <c r="W1373" s="62"/>
      <c r="X1373" s="62"/>
      <c r="Y1373" s="62"/>
      <c r="Z1373" s="62"/>
      <c r="AA1373" s="62"/>
      <c r="AB1373" s="62"/>
      <c r="AC1373" s="62"/>
      <c r="AD1373" s="62"/>
      <c r="AE1373" s="62"/>
    </row>
    <row r="1374" spans="5:31" x14ac:dyDescent="0.25">
      <c r="E1374" s="61"/>
      <c r="F1374" s="61"/>
      <c r="G1374" s="61"/>
      <c r="H1374" s="62"/>
      <c r="I1374" s="62"/>
      <c r="J1374" s="62"/>
      <c r="K1374" s="62"/>
      <c r="L1374" s="62"/>
      <c r="M1374" s="62"/>
      <c r="N1374" s="62"/>
      <c r="O1374" s="62"/>
      <c r="P1374" s="62"/>
      <c r="Q1374" s="62"/>
      <c r="R1374" s="62"/>
      <c r="S1374" s="62"/>
      <c r="T1374" s="62"/>
      <c r="U1374" s="62"/>
      <c r="V1374" s="62"/>
      <c r="W1374" s="62"/>
      <c r="X1374" s="62"/>
      <c r="Y1374" s="62"/>
      <c r="Z1374" s="62"/>
      <c r="AA1374" s="62"/>
      <c r="AB1374" s="62"/>
      <c r="AC1374" s="62"/>
      <c r="AD1374" s="62"/>
      <c r="AE1374" s="62"/>
    </row>
    <row r="1375" spans="5:31" x14ac:dyDescent="0.25">
      <c r="E1375" s="61"/>
      <c r="F1375" s="61"/>
      <c r="G1375" s="61"/>
      <c r="H1375" s="62"/>
      <c r="I1375" s="62"/>
      <c r="J1375" s="62"/>
      <c r="K1375" s="62"/>
      <c r="L1375" s="62"/>
      <c r="M1375" s="62"/>
      <c r="N1375" s="62"/>
      <c r="O1375" s="62"/>
      <c r="P1375" s="62"/>
      <c r="Q1375" s="62"/>
      <c r="R1375" s="62"/>
      <c r="S1375" s="62"/>
      <c r="T1375" s="62"/>
      <c r="U1375" s="62"/>
      <c r="V1375" s="62"/>
      <c r="W1375" s="62"/>
      <c r="X1375" s="62"/>
      <c r="Y1375" s="62"/>
      <c r="Z1375" s="62"/>
      <c r="AA1375" s="62"/>
      <c r="AB1375" s="62"/>
      <c r="AC1375" s="62"/>
      <c r="AD1375" s="62"/>
      <c r="AE1375" s="62"/>
    </row>
    <row r="1376" spans="5:31" x14ac:dyDescent="0.25">
      <c r="E1376" s="61"/>
      <c r="F1376" s="61"/>
      <c r="G1376" s="61"/>
      <c r="H1376" s="62"/>
      <c r="I1376" s="62"/>
      <c r="J1376" s="62"/>
      <c r="K1376" s="62"/>
      <c r="L1376" s="62"/>
      <c r="M1376" s="62"/>
      <c r="N1376" s="62"/>
      <c r="O1376" s="62"/>
      <c r="P1376" s="62"/>
      <c r="Q1376" s="62"/>
      <c r="R1376" s="62"/>
      <c r="S1376" s="62"/>
      <c r="T1376" s="62"/>
      <c r="U1376" s="62"/>
      <c r="V1376" s="62"/>
      <c r="W1376" s="62"/>
      <c r="X1376" s="62"/>
      <c r="Y1376" s="62"/>
      <c r="Z1376" s="62"/>
      <c r="AA1376" s="62"/>
      <c r="AB1376" s="62"/>
      <c r="AC1376" s="62"/>
      <c r="AD1376" s="62"/>
      <c r="AE1376" s="62"/>
    </row>
    <row r="1377" spans="5:31" x14ac:dyDescent="0.25">
      <c r="E1377" s="61"/>
      <c r="F1377" s="61"/>
      <c r="G1377" s="61"/>
      <c r="H1377" s="62"/>
      <c r="I1377" s="62"/>
      <c r="J1377" s="62"/>
      <c r="K1377" s="62"/>
      <c r="L1377" s="62"/>
      <c r="M1377" s="62"/>
      <c r="N1377" s="62"/>
      <c r="O1377" s="62"/>
      <c r="P1377" s="62"/>
      <c r="Q1377" s="62"/>
      <c r="R1377" s="62"/>
      <c r="S1377" s="62"/>
      <c r="T1377" s="62"/>
      <c r="U1377" s="62"/>
      <c r="V1377" s="62"/>
      <c r="W1377" s="62"/>
      <c r="X1377" s="62"/>
      <c r="Y1377" s="62"/>
      <c r="Z1377" s="62"/>
      <c r="AA1377" s="62"/>
      <c r="AB1377" s="62"/>
      <c r="AC1377" s="62"/>
      <c r="AD1377" s="62"/>
      <c r="AE1377" s="62"/>
    </row>
    <row r="1378" spans="5:31" x14ac:dyDescent="0.25">
      <c r="E1378" s="61"/>
      <c r="F1378" s="61"/>
      <c r="G1378" s="61"/>
      <c r="H1378" s="62"/>
      <c r="I1378" s="62"/>
      <c r="J1378" s="62"/>
      <c r="K1378" s="62"/>
      <c r="L1378" s="62"/>
      <c r="M1378" s="62"/>
      <c r="N1378" s="62"/>
      <c r="O1378" s="62"/>
      <c r="P1378" s="62"/>
      <c r="Q1378" s="62"/>
      <c r="R1378" s="62"/>
      <c r="S1378" s="62"/>
      <c r="T1378" s="62"/>
      <c r="U1378" s="62"/>
      <c r="V1378" s="62"/>
      <c r="W1378" s="62"/>
      <c r="X1378" s="62"/>
      <c r="Y1378" s="62"/>
      <c r="Z1378" s="62"/>
      <c r="AA1378" s="62"/>
      <c r="AB1378" s="62"/>
      <c r="AC1378" s="62"/>
      <c r="AD1378" s="62"/>
      <c r="AE1378" s="62"/>
    </row>
    <row r="1379" spans="5:31" x14ac:dyDescent="0.25">
      <c r="E1379" s="61"/>
      <c r="F1379" s="61"/>
      <c r="G1379" s="61"/>
      <c r="H1379" s="62"/>
      <c r="I1379" s="62"/>
      <c r="J1379" s="62"/>
      <c r="K1379" s="62"/>
      <c r="L1379" s="62"/>
      <c r="M1379" s="62"/>
      <c r="N1379" s="62"/>
      <c r="O1379" s="62"/>
      <c r="P1379" s="62"/>
      <c r="Q1379" s="62"/>
      <c r="R1379" s="62"/>
      <c r="S1379" s="62"/>
      <c r="T1379" s="62"/>
      <c r="U1379" s="62"/>
      <c r="V1379" s="62"/>
      <c r="W1379" s="62"/>
      <c r="X1379" s="62"/>
      <c r="Y1379" s="62"/>
      <c r="Z1379" s="62"/>
      <c r="AA1379" s="62"/>
      <c r="AB1379" s="62"/>
      <c r="AC1379" s="62"/>
      <c r="AD1379" s="62"/>
      <c r="AE1379" s="62"/>
    </row>
    <row r="1380" spans="5:31" x14ac:dyDescent="0.25">
      <c r="E1380" s="61"/>
      <c r="F1380" s="61"/>
      <c r="G1380" s="61"/>
      <c r="H1380" s="62"/>
      <c r="I1380" s="62"/>
      <c r="J1380" s="62"/>
      <c r="K1380" s="62"/>
      <c r="L1380" s="62"/>
      <c r="M1380" s="62"/>
      <c r="N1380" s="62"/>
      <c r="O1380" s="62"/>
      <c r="P1380" s="62"/>
      <c r="Q1380" s="62"/>
      <c r="R1380" s="62"/>
      <c r="S1380" s="62"/>
      <c r="T1380" s="62"/>
      <c r="U1380" s="62"/>
      <c r="V1380" s="62"/>
      <c r="W1380" s="62"/>
      <c r="X1380" s="62"/>
      <c r="Y1380" s="62"/>
      <c r="Z1380" s="62"/>
      <c r="AA1380" s="62"/>
      <c r="AB1380" s="62"/>
      <c r="AC1380" s="62"/>
      <c r="AD1380" s="62"/>
      <c r="AE1380" s="62"/>
    </row>
    <row r="1381" spans="5:31" x14ac:dyDescent="0.25">
      <c r="E1381" s="61"/>
      <c r="F1381" s="61"/>
      <c r="G1381" s="61"/>
      <c r="H1381" s="62"/>
      <c r="I1381" s="62"/>
      <c r="J1381" s="62"/>
      <c r="K1381" s="62"/>
      <c r="L1381" s="62"/>
      <c r="M1381" s="62"/>
      <c r="N1381" s="62"/>
      <c r="O1381" s="62"/>
      <c r="P1381" s="62"/>
      <c r="Q1381" s="62"/>
      <c r="R1381" s="62"/>
      <c r="S1381" s="62"/>
      <c r="T1381" s="62"/>
      <c r="U1381" s="62"/>
      <c r="V1381" s="62"/>
      <c r="W1381" s="62"/>
      <c r="X1381" s="62"/>
      <c r="Y1381" s="62"/>
      <c r="Z1381" s="62"/>
      <c r="AA1381" s="62"/>
      <c r="AB1381" s="62"/>
      <c r="AC1381" s="62"/>
      <c r="AD1381" s="62"/>
      <c r="AE1381" s="62"/>
    </row>
    <row r="1382" spans="5:31" x14ac:dyDescent="0.25">
      <c r="E1382" s="61"/>
      <c r="F1382" s="61"/>
      <c r="G1382" s="61"/>
      <c r="H1382" s="62"/>
      <c r="I1382" s="62"/>
      <c r="J1382" s="62"/>
      <c r="K1382" s="62"/>
      <c r="L1382" s="62"/>
      <c r="M1382" s="62"/>
      <c r="N1382" s="62"/>
      <c r="O1382" s="62"/>
      <c r="P1382" s="62"/>
      <c r="Q1382" s="62"/>
      <c r="R1382" s="62"/>
      <c r="S1382" s="62"/>
      <c r="T1382" s="62"/>
      <c r="U1382" s="62"/>
      <c r="V1382" s="62"/>
      <c r="W1382" s="62"/>
      <c r="X1382" s="62"/>
      <c r="Y1382" s="62"/>
      <c r="Z1382" s="62"/>
      <c r="AA1382" s="62"/>
      <c r="AB1382" s="62"/>
      <c r="AC1382" s="62"/>
      <c r="AD1382" s="62"/>
      <c r="AE1382" s="62"/>
    </row>
    <row r="1383" spans="5:31" x14ac:dyDescent="0.25">
      <c r="E1383" s="61"/>
      <c r="F1383" s="61"/>
      <c r="G1383" s="61"/>
      <c r="H1383" s="62"/>
      <c r="I1383" s="62"/>
      <c r="J1383" s="62"/>
      <c r="K1383" s="62"/>
      <c r="L1383" s="62"/>
      <c r="M1383" s="62"/>
      <c r="N1383" s="62"/>
      <c r="O1383" s="62"/>
      <c r="P1383" s="62"/>
      <c r="Q1383" s="62"/>
      <c r="R1383" s="62"/>
      <c r="S1383" s="62"/>
      <c r="T1383" s="62"/>
      <c r="U1383" s="62"/>
      <c r="V1383" s="62"/>
      <c r="W1383" s="62"/>
      <c r="X1383" s="62"/>
      <c r="Y1383" s="62"/>
      <c r="Z1383" s="62"/>
      <c r="AA1383" s="62"/>
      <c r="AB1383" s="62"/>
      <c r="AC1383" s="62"/>
      <c r="AD1383" s="62"/>
      <c r="AE1383" s="62"/>
    </row>
    <row r="1384" spans="5:31" x14ac:dyDescent="0.25">
      <c r="E1384" s="61"/>
      <c r="F1384" s="61"/>
      <c r="G1384" s="61"/>
      <c r="H1384" s="62"/>
      <c r="I1384" s="62"/>
      <c r="J1384" s="62"/>
      <c r="K1384" s="62"/>
      <c r="L1384" s="62"/>
      <c r="M1384" s="62"/>
      <c r="N1384" s="62"/>
      <c r="O1384" s="62"/>
      <c r="P1384" s="62"/>
      <c r="Q1384" s="62"/>
      <c r="R1384" s="62"/>
      <c r="S1384" s="62"/>
      <c r="T1384" s="62"/>
      <c r="U1384" s="62"/>
      <c r="V1384" s="62"/>
      <c r="W1384" s="62"/>
      <c r="X1384" s="62"/>
      <c r="Y1384" s="62"/>
      <c r="Z1384" s="62"/>
      <c r="AA1384" s="62"/>
      <c r="AB1384" s="62"/>
      <c r="AC1384" s="62"/>
      <c r="AD1384" s="62"/>
      <c r="AE1384" s="62"/>
    </row>
    <row r="1385" spans="5:31" x14ac:dyDescent="0.25">
      <c r="E1385" s="61"/>
      <c r="F1385" s="61"/>
      <c r="G1385" s="61"/>
      <c r="H1385" s="62"/>
      <c r="I1385" s="62"/>
      <c r="J1385" s="62"/>
      <c r="K1385" s="62"/>
      <c r="L1385" s="62"/>
      <c r="M1385" s="62"/>
      <c r="N1385" s="62"/>
      <c r="O1385" s="62"/>
      <c r="P1385" s="62"/>
      <c r="Q1385" s="62"/>
      <c r="R1385" s="62"/>
      <c r="S1385" s="62"/>
      <c r="T1385" s="62"/>
      <c r="U1385" s="62"/>
      <c r="V1385" s="62"/>
      <c r="W1385" s="62"/>
      <c r="X1385" s="62"/>
      <c r="Y1385" s="62"/>
      <c r="Z1385" s="62"/>
      <c r="AA1385" s="62"/>
      <c r="AB1385" s="62"/>
      <c r="AC1385" s="62"/>
      <c r="AD1385" s="62"/>
      <c r="AE1385" s="62"/>
    </row>
    <row r="1386" spans="5:31" x14ac:dyDescent="0.25">
      <c r="E1386" s="61"/>
      <c r="F1386" s="61"/>
      <c r="G1386" s="61"/>
      <c r="H1386" s="62"/>
      <c r="I1386" s="62"/>
      <c r="J1386" s="62"/>
      <c r="K1386" s="62"/>
      <c r="L1386" s="62"/>
      <c r="M1386" s="62"/>
      <c r="N1386" s="62"/>
      <c r="O1386" s="62"/>
      <c r="P1386" s="62"/>
      <c r="Q1386" s="62"/>
      <c r="R1386" s="62"/>
      <c r="S1386" s="62"/>
      <c r="T1386" s="62"/>
      <c r="U1386" s="62"/>
      <c r="V1386" s="62"/>
      <c r="W1386" s="62"/>
      <c r="X1386" s="62"/>
      <c r="Y1386" s="62"/>
      <c r="Z1386" s="62"/>
      <c r="AA1386" s="62"/>
      <c r="AB1386" s="62"/>
      <c r="AC1386" s="62"/>
      <c r="AD1386" s="62"/>
      <c r="AE1386" s="62"/>
    </row>
    <row r="1387" spans="5:31" x14ac:dyDescent="0.25">
      <c r="E1387" s="61"/>
      <c r="F1387" s="61"/>
      <c r="G1387" s="61"/>
      <c r="H1387" s="62"/>
      <c r="I1387" s="62"/>
      <c r="J1387" s="62"/>
      <c r="K1387" s="62"/>
      <c r="L1387" s="62"/>
      <c r="M1387" s="62"/>
      <c r="N1387" s="62"/>
      <c r="O1387" s="62"/>
      <c r="P1387" s="62"/>
      <c r="Q1387" s="62"/>
      <c r="R1387" s="62"/>
      <c r="S1387" s="62"/>
      <c r="T1387" s="62"/>
      <c r="U1387" s="62"/>
      <c r="V1387" s="62"/>
      <c r="W1387" s="62"/>
      <c r="X1387" s="62"/>
      <c r="Y1387" s="62"/>
      <c r="Z1387" s="62"/>
      <c r="AA1387" s="62"/>
      <c r="AB1387" s="62"/>
      <c r="AC1387" s="62"/>
      <c r="AD1387" s="62"/>
      <c r="AE1387" s="62"/>
    </row>
    <row r="1388" spans="5:31" x14ac:dyDescent="0.25">
      <c r="E1388" s="61"/>
      <c r="F1388" s="61"/>
      <c r="G1388" s="61"/>
      <c r="H1388" s="62"/>
      <c r="I1388" s="62"/>
      <c r="J1388" s="62"/>
      <c r="K1388" s="62"/>
      <c r="L1388" s="62"/>
      <c r="M1388" s="62"/>
      <c r="N1388" s="62"/>
      <c r="O1388" s="62"/>
      <c r="P1388" s="62"/>
      <c r="Q1388" s="62"/>
      <c r="R1388" s="62"/>
      <c r="S1388" s="62"/>
      <c r="T1388" s="62"/>
      <c r="U1388" s="62"/>
      <c r="V1388" s="62"/>
      <c r="W1388" s="62"/>
      <c r="X1388" s="62"/>
      <c r="Y1388" s="62"/>
      <c r="Z1388" s="62"/>
      <c r="AA1388" s="62"/>
      <c r="AB1388" s="62"/>
      <c r="AC1388" s="62"/>
      <c r="AD1388" s="62"/>
      <c r="AE1388" s="62"/>
    </row>
    <row r="1389" spans="5:31" x14ac:dyDescent="0.25">
      <c r="E1389" s="61"/>
      <c r="F1389" s="61"/>
      <c r="G1389" s="61"/>
      <c r="H1389" s="62"/>
      <c r="I1389" s="62"/>
      <c r="J1389" s="62"/>
      <c r="K1389" s="62"/>
      <c r="L1389" s="62"/>
      <c r="M1389" s="62"/>
      <c r="N1389" s="62"/>
      <c r="O1389" s="62"/>
      <c r="P1389" s="62"/>
      <c r="Q1389" s="62"/>
      <c r="R1389" s="62"/>
      <c r="S1389" s="62"/>
      <c r="T1389" s="62"/>
      <c r="U1389" s="62"/>
      <c r="V1389" s="62"/>
      <c r="W1389" s="62"/>
      <c r="X1389" s="62"/>
      <c r="Y1389" s="62"/>
      <c r="Z1389" s="62"/>
      <c r="AA1389" s="62"/>
      <c r="AB1389" s="62"/>
      <c r="AC1389" s="62"/>
      <c r="AD1389" s="62"/>
      <c r="AE1389" s="62"/>
    </row>
    <row r="1390" spans="5:31" x14ac:dyDescent="0.25">
      <c r="E1390" s="61"/>
      <c r="F1390" s="61"/>
      <c r="G1390" s="61"/>
      <c r="H1390" s="62"/>
      <c r="I1390" s="62"/>
      <c r="J1390" s="62"/>
      <c r="K1390" s="62"/>
      <c r="L1390" s="62"/>
      <c r="M1390" s="62"/>
      <c r="N1390" s="62"/>
      <c r="O1390" s="62"/>
      <c r="P1390" s="62"/>
      <c r="Q1390" s="62"/>
      <c r="R1390" s="62"/>
      <c r="S1390" s="62"/>
      <c r="T1390" s="62"/>
      <c r="U1390" s="62"/>
      <c r="V1390" s="62"/>
      <c r="W1390" s="62"/>
      <c r="X1390" s="62"/>
      <c r="Y1390" s="62"/>
      <c r="Z1390" s="62"/>
      <c r="AA1390" s="62"/>
      <c r="AB1390" s="62"/>
      <c r="AC1390" s="62"/>
      <c r="AD1390" s="62"/>
      <c r="AE1390" s="62"/>
    </row>
    <row r="1391" spans="5:31" x14ac:dyDescent="0.25">
      <c r="E1391" s="61"/>
      <c r="F1391" s="61"/>
      <c r="G1391" s="61"/>
      <c r="H1391" s="62"/>
      <c r="I1391" s="62"/>
      <c r="J1391" s="62"/>
      <c r="K1391" s="62"/>
      <c r="L1391" s="62"/>
      <c r="M1391" s="62"/>
      <c r="N1391" s="62"/>
      <c r="O1391" s="62"/>
      <c r="P1391" s="62"/>
      <c r="Q1391" s="62"/>
      <c r="R1391" s="62"/>
      <c r="S1391" s="62"/>
      <c r="T1391" s="62"/>
      <c r="U1391" s="62"/>
      <c r="V1391" s="62"/>
      <c r="W1391" s="62"/>
      <c r="X1391" s="62"/>
      <c r="Y1391" s="62"/>
      <c r="Z1391" s="62"/>
      <c r="AA1391" s="62"/>
      <c r="AB1391" s="62"/>
      <c r="AC1391" s="62"/>
      <c r="AD1391" s="62"/>
      <c r="AE1391" s="62"/>
    </row>
    <row r="1392" spans="5:31" x14ac:dyDescent="0.25">
      <c r="E1392" s="61"/>
      <c r="F1392" s="61"/>
      <c r="G1392" s="61"/>
      <c r="H1392" s="62"/>
      <c r="I1392" s="62"/>
      <c r="J1392" s="62"/>
      <c r="K1392" s="62"/>
      <c r="L1392" s="62"/>
      <c r="M1392" s="62"/>
      <c r="N1392" s="62"/>
      <c r="O1392" s="62"/>
      <c r="P1392" s="62"/>
      <c r="Q1392" s="62"/>
      <c r="R1392" s="62"/>
      <c r="S1392" s="62"/>
      <c r="T1392" s="62"/>
      <c r="U1392" s="62"/>
      <c r="V1392" s="62"/>
      <c r="W1392" s="62"/>
      <c r="X1392" s="62"/>
      <c r="Y1392" s="62"/>
      <c r="Z1392" s="62"/>
      <c r="AA1392" s="62"/>
      <c r="AB1392" s="62"/>
      <c r="AC1392" s="62"/>
      <c r="AD1392" s="62"/>
      <c r="AE1392" s="62"/>
    </row>
    <row r="1393" spans="5:31" x14ac:dyDescent="0.25">
      <c r="E1393" s="61"/>
      <c r="F1393" s="61"/>
      <c r="G1393" s="61"/>
      <c r="H1393" s="62"/>
      <c r="I1393" s="62"/>
      <c r="J1393" s="62"/>
      <c r="K1393" s="62"/>
      <c r="L1393" s="62"/>
      <c r="M1393" s="62"/>
      <c r="N1393" s="62"/>
      <c r="O1393" s="62"/>
      <c r="P1393" s="62"/>
      <c r="Q1393" s="62"/>
      <c r="R1393" s="62"/>
      <c r="S1393" s="62"/>
      <c r="T1393" s="62"/>
      <c r="U1393" s="62"/>
      <c r="V1393" s="62"/>
      <c r="W1393" s="62"/>
      <c r="X1393" s="62"/>
      <c r="Y1393" s="62"/>
      <c r="Z1393" s="62"/>
      <c r="AA1393" s="62"/>
      <c r="AB1393" s="62"/>
      <c r="AC1393" s="62"/>
      <c r="AD1393" s="62"/>
      <c r="AE1393" s="62"/>
    </row>
    <row r="1394" spans="5:31" x14ac:dyDescent="0.25">
      <c r="E1394" s="61"/>
      <c r="F1394" s="61"/>
      <c r="G1394" s="61"/>
      <c r="H1394" s="62"/>
      <c r="I1394" s="62"/>
      <c r="J1394" s="62"/>
      <c r="K1394" s="62"/>
      <c r="L1394" s="62"/>
      <c r="M1394" s="62"/>
      <c r="N1394" s="62"/>
      <c r="O1394" s="62"/>
      <c r="P1394" s="62"/>
      <c r="Q1394" s="62"/>
      <c r="R1394" s="62"/>
      <c r="S1394" s="62"/>
      <c r="T1394" s="62"/>
      <c r="U1394" s="62"/>
      <c r="V1394" s="62"/>
      <c r="W1394" s="62"/>
      <c r="X1394" s="62"/>
      <c r="Y1394" s="62"/>
      <c r="Z1394" s="62"/>
      <c r="AA1394" s="62"/>
      <c r="AB1394" s="62"/>
      <c r="AC1394" s="62"/>
      <c r="AD1394" s="62"/>
      <c r="AE1394" s="62"/>
    </row>
    <row r="1395" spans="5:31" x14ac:dyDescent="0.25">
      <c r="E1395" s="61"/>
      <c r="F1395" s="61"/>
      <c r="G1395" s="61"/>
      <c r="H1395" s="62"/>
      <c r="I1395" s="62"/>
      <c r="J1395" s="62"/>
      <c r="K1395" s="62"/>
      <c r="L1395" s="62"/>
      <c r="M1395" s="62"/>
      <c r="N1395" s="62"/>
      <c r="O1395" s="62"/>
      <c r="P1395" s="62"/>
      <c r="Q1395" s="62"/>
      <c r="R1395" s="62"/>
      <c r="S1395" s="62"/>
      <c r="T1395" s="62"/>
      <c r="U1395" s="62"/>
      <c r="V1395" s="62"/>
      <c r="W1395" s="62"/>
      <c r="X1395" s="62"/>
      <c r="Y1395" s="62"/>
      <c r="Z1395" s="62"/>
      <c r="AA1395" s="62"/>
      <c r="AB1395" s="62"/>
      <c r="AC1395" s="62"/>
      <c r="AD1395" s="62"/>
      <c r="AE1395" s="62"/>
    </row>
    <row r="1396" spans="5:31" x14ac:dyDescent="0.25">
      <c r="E1396" s="61"/>
      <c r="F1396" s="61"/>
      <c r="G1396" s="61"/>
      <c r="H1396" s="62"/>
      <c r="I1396" s="62"/>
      <c r="J1396" s="62"/>
      <c r="K1396" s="62"/>
      <c r="L1396" s="62"/>
      <c r="M1396" s="62"/>
      <c r="N1396" s="62"/>
      <c r="O1396" s="62"/>
      <c r="P1396" s="62"/>
      <c r="Q1396" s="62"/>
      <c r="R1396" s="62"/>
      <c r="S1396" s="62"/>
      <c r="T1396" s="62"/>
      <c r="U1396" s="62"/>
      <c r="V1396" s="62"/>
      <c r="W1396" s="62"/>
      <c r="X1396" s="62"/>
      <c r="Y1396" s="62"/>
      <c r="Z1396" s="62"/>
      <c r="AA1396" s="62"/>
      <c r="AB1396" s="62"/>
      <c r="AC1396" s="62"/>
      <c r="AD1396" s="62"/>
      <c r="AE1396" s="62"/>
    </row>
    <row r="1397" spans="5:31" x14ac:dyDescent="0.25">
      <c r="E1397" s="61"/>
      <c r="F1397" s="61"/>
      <c r="G1397" s="61"/>
      <c r="H1397" s="62"/>
      <c r="I1397" s="62"/>
      <c r="J1397" s="62"/>
      <c r="K1397" s="62"/>
      <c r="L1397" s="62"/>
      <c r="M1397" s="62"/>
      <c r="N1397" s="62"/>
      <c r="O1397" s="62"/>
      <c r="P1397" s="62"/>
      <c r="Q1397" s="62"/>
      <c r="R1397" s="62"/>
      <c r="S1397" s="62"/>
      <c r="T1397" s="62"/>
      <c r="U1397" s="62"/>
      <c r="V1397" s="62"/>
      <c r="W1397" s="62"/>
      <c r="X1397" s="62"/>
      <c r="Y1397" s="62"/>
      <c r="Z1397" s="62"/>
      <c r="AA1397" s="62"/>
      <c r="AB1397" s="62"/>
      <c r="AC1397" s="62"/>
      <c r="AD1397" s="62"/>
      <c r="AE1397" s="62"/>
    </row>
    <row r="1398" spans="5:31" x14ac:dyDescent="0.25">
      <c r="E1398" s="61"/>
      <c r="F1398" s="61"/>
      <c r="G1398" s="61"/>
      <c r="H1398" s="62"/>
      <c r="I1398" s="62"/>
      <c r="J1398" s="62"/>
      <c r="K1398" s="62"/>
      <c r="L1398" s="62"/>
      <c r="M1398" s="62"/>
      <c r="N1398" s="62"/>
      <c r="O1398" s="62"/>
      <c r="P1398" s="62"/>
      <c r="Q1398" s="62"/>
      <c r="R1398" s="62"/>
      <c r="S1398" s="62"/>
      <c r="T1398" s="62"/>
      <c r="U1398" s="62"/>
      <c r="V1398" s="62"/>
      <c r="W1398" s="62"/>
      <c r="X1398" s="62"/>
      <c r="Y1398" s="62"/>
      <c r="Z1398" s="62"/>
      <c r="AA1398" s="62"/>
      <c r="AB1398" s="62"/>
      <c r="AC1398" s="62"/>
      <c r="AD1398" s="62"/>
      <c r="AE1398" s="62"/>
    </row>
    <row r="1399" spans="5:31" x14ac:dyDescent="0.25">
      <c r="E1399" s="61"/>
      <c r="F1399" s="61"/>
      <c r="G1399" s="61"/>
      <c r="H1399" s="62"/>
      <c r="I1399" s="62"/>
      <c r="J1399" s="62"/>
      <c r="K1399" s="62"/>
      <c r="L1399" s="62"/>
      <c r="M1399" s="62"/>
      <c r="N1399" s="62"/>
      <c r="O1399" s="62"/>
      <c r="P1399" s="62"/>
      <c r="Q1399" s="62"/>
      <c r="R1399" s="62"/>
      <c r="S1399" s="62"/>
      <c r="T1399" s="62"/>
      <c r="U1399" s="62"/>
      <c r="V1399" s="62"/>
      <c r="W1399" s="62"/>
      <c r="X1399" s="62"/>
      <c r="Y1399" s="62"/>
      <c r="Z1399" s="62"/>
      <c r="AA1399" s="62"/>
      <c r="AB1399" s="62"/>
      <c r="AC1399" s="62"/>
      <c r="AD1399" s="62"/>
      <c r="AE1399" s="62"/>
    </row>
    <row r="1400" spans="5:31" x14ac:dyDescent="0.25">
      <c r="E1400" s="61"/>
      <c r="F1400" s="61"/>
      <c r="G1400" s="61"/>
      <c r="H1400" s="62"/>
      <c r="I1400" s="62"/>
      <c r="J1400" s="62"/>
      <c r="K1400" s="62"/>
      <c r="L1400" s="62"/>
      <c r="M1400" s="62"/>
      <c r="N1400" s="62"/>
      <c r="O1400" s="62"/>
      <c r="P1400" s="62"/>
      <c r="Q1400" s="62"/>
      <c r="R1400" s="62"/>
      <c r="S1400" s="62"/>
      <c r="T1400" s="62"/>
      <c r="U1400" s="62"/>
      <c r="V1400" s="62"/>
      <c r="W1400" s="62"/>
      <c r="X1400" s="62"/>
      <c r="Y1400" s="62"/>
      <c r="Z1400" s="62"/>
      <c r="AA1400" s="62"/>
      <c r="AB1400" s="62"/>
      <c r="AC1400" s="62"/>
      <c r="AD1400" s="62"/>
      <c r="AE1400" s="62"/>
    </row>
    <row r="1401" spans="5:31" x14ac:dyDescent="0.25">
      <c r="E1401" s="61"/>
      <c r="F1401" s="61"/>
      <c r="G1401" s="61"/>
      <c r="H1401" s="62"/>
      <c r="I1401" s="62"/>
      <c r="J1401" s="62"/>
      <c r="K1401" s="62"/>
      <c r="L1401" s="62"/>
      <c r="M1401" s="62"/>
      <c r="N1401" s="62"/>
      <c r="O1401" s="62"/>
      <c r="P1401" s="62"/>
      <c r="Q1401" s="62"/>
      <c r="R1401" s="62"/>
      <c r="S1401" s="62"/>
      <c r="T1401" s="62"/>
      <c r="U1401" s="62"/>
      <c r="V1401" s="62"/>
      <c r="W1401" s="62"/>
      <c r="X1401" s="62"/>
      <c r="Y1401" s="62"/>
      <c r="Z1401" s="62"/>
      <c r="AA1401" s="62"/>
      <c r="AB1401" s="62"/>
      <c r="AC1401" s="62"/>
      <c r="AD1401" s="62"/>
      <c r="AE1401" s="62"/>
    </row>
    <row r="1402" spans="5:31" x14ac:dyDescent="0.25">
      <c r="E1402" s="61"/>
      <c r="F1402" s="61"/>
      <c r="G1402" s="61"/>
      <c r="H1402" s="62"/>
      <c r="I1402" s="62"/>
      <c r="J1402" s="62"/>
      <c r="K1402" s="62"/>
      <c r="L1402" s="62"/>
      <c r="M1402" s="62"/>
      <c r="N1402" s="62"/>
      <c r="O1402" s="62"/>
      <c r="P1402" s="62"/>
      <c r="Q1402" s="62"/>
      <c r="R1402" s="62"/>
      <c r="S1402" s="62"/>
      <c r="T1402" s="62"/>
      <c r="U1402" s="62"/>
      <c r="V1402" s="62"/>
      <c r="W1402" s="62"/>
      <c r="X1402" s="62"/>
      <c r="Y1402" s="62"/>
      <c r="Z1402" s="62"/>
      <c r="AA1402" s="62"/>
      <c r="AB1402" s="62"/>
      <c r="AC1402" s="62"/>
      <c r="AD1402" s="62"/>
      <c r="AE1402" s="62"/>
    </row>
    <row r="1403" spans="5:31" x14ac:dyDescent="0.25">
      <c r="E1403" s="61"/>
      <c r="F1403" s="61"/>
      <c r="G1403" s="61"/>
      <c r="H1403" s="62"/>
      <c r="I1403" s="62"/>
      <c r="J1403" s="62"/>
      <c r="K1403" s="62"/>
      <c r="L1403" s="62"/>
      <c r="M1403" s="62"/>
      <c r="N1403" s="62"/>
      <c r="O1403" s="62"/>
      <c r="P1403" s="62"/>
      <c r="Q1403" s="62"/>
      <c r="R1403" s="62"/>
      <c r="S1403" s="62"/>
      <c r="T1403" s="62"/>
      <c r="U1403" s="62"/>
      <c r="V1403" s="62"/>
      <c r="W1403" s="62"/>
      <c r="X1403" s="62"/>
      <c r="Y1403" s="62"/>
      <c r="Z1403" s="62"/>
      <c r="AA1403" s="62"/>
      <c r="AB1403" s="62"/>
      <c r="AC1403" s="62"/>
      <c r="AD1403" s="62"/>
      <c r="AE1403" s="62"/>
    </row>
    <row r="1404" spans="5:31" x14ac:dyDescent="0.25">
      <c r="E1404" s="61"/>
      <c r="F1404" s="61"/>
      <c r="G1404" s="61"/>
      <c r="H1404" s="62"/>
      <c r="I1404" s="62"/>
      <c r="J1404" s="62"/>
      <c r="K1404" s="62"/>
      <c r="L1404" s="62"/>
      <c r="M1404" s="62"/>
      <c r="N1404" s="62"/>
      <c r="O1404" s="62"/>
      <c r="P1404" s="62"/>
      <c r="Q1404" s="62"/>
      <c r="R1404" s="62"/>
      <c r="S1404" s="62"/>
      <c r="T1404" s="62"/>
      <c r="U1404" s="62"/>
      <c r="V1404" s="62"/>
      <c r="W1404" s="62"/>
      <c r="X1404" s="62"/>
      <c r="Y1404" s="62"/>
      <c r="Z1404" s="62"/>
      <c r="AA1404" s="62"/>
      <c r="AB1404" s="62"/>
      <c r="AC1404" s="62"/>
      <c r="AD1404" s="62"/>
      <c r="AE1404" s="62"/>
    </row>
    <row r="1405" spans="5:31" x14ac:dyDescent="0.25">
      <c r="E1405" s="61"/>
      <c r="F1405" s="61"/>
      <c r="G1405" s="61"/>
      <c r="H1405" s="62"/>
      <c r="I1405" s="62"/>
      <c r="J1405" s="62"/>
      <c r="K1405" s="62"/>
      <c r="L1405" s="62"/>
      <c r="M1405" s="62"/>
      <c r="N1405" s="62"/>
      <c r="O1405" s="62"/>
      <c r="P1405" s="62"/>
      <c r="Q1405" s="62"/>
      <c r="R1405" s="62"/>
      <c r="S1405" s="62"/>
      <c r="T1405" s="62"/>
      <c r="U1405" s="62"/>
      <c r="V1405" s="62"/>
      <c r="W1405" s="62"/>
      <c r="X1405" s="62"/>
      <c r="Y1405" s="62"/>
      <c r="Z1405" s="62"/>
      <c r="AA1405" s="62"/>
      <c r="AB1405" s="62"/>
      <c r="AC1405" s="62"/>
      <c r="AD1405" s="62"/>
      <c r="AE1405" s="62"/>
    </row>
    <row r="1406" spans="5:31" x14ac:dyDescent="0.25">
      <c r="E1406" s="61"/>
      <c r="F1406" s="61"/>
      <c r="G1406" s="61"/>
      <c r="H1406" s="62"/>
      <c r="I1406" s="62"/>
      <c r="J1406" s="62"/>
      <c r="K1406" s="62"/>
      <c r="L1406" s="62"/>
      <c r="M1406" s="62"/>
      <c r="N1406" s="62"/>
      <c r="O1406" s="62"/>
      <c r="P1406" s="62"/>
      <c r="Q1406" s="62"/>
      <c r="R1406" s="62"/>
      <c r="S1406" s="62"/>
      <c r="T1406" s="62"/>
      <c r="U1406" s="62"/>
      <c r="V1406" s="62"/>
      <c r="W1406" s="62"/>
      <c r="X1406" s="62"/>
      <c r="Y1406" s="62"/>
      <c r="Z1406" s="62"/>
      <c r="AA1406" s="62"/>
      <c r="AB1406" s="62"/>
      <c r="AC1406" s="62"/>
      <c r="AD1406" s="62"/>
      <c r="AE1406" s="62"/>
    </row>
    <row r="1407" spans="5:31" x14ac:dyDescent="0.25">
      <c r="E1407" s="61"/>
      <c r="F1407" s="61"/>
      <c r="G1407" s="61"/>
      <c r="H1407" s="62"/>
      <c r="I1407" s="62"/>
      <c r="J1407" s="62"/>
      <c r="K1407" s="62"/>
      <c r="L1407" s="62"/>
      <c r="M1407" s="62"/>
      <c r="N1407" s="62"/>
      <c r="O1407" s="62"/>
      <c r="P1407" s="62"/>
      <c r="Q1407" s="62"/>
      <c r="R1407" s="62"/>
      <c r="S1407" s="62"/>
      <c r="T1407" s="62"/>
      <c r="U1407" s="62"/>
      <c r="V1407" s="62"/>
      <c r="W1407" s="62"/>
      <c r="X1407" s="62"/>
      <c r="Y1407" s="62"/>
      <c r="Z1407" s="62"/>
      <c r="AA1407" s="62"/>
      <c r="AB1407" s="62"/>
      <c r="AC1407" s="62"/>
      <c r="AD1407" s="62"/>
      <c r="AE1407" s="62"/>
    </row>
    <row r="1408" spans="5:31" x14ac:dyDescent="0.25">
      <c r="E1408" s="61"/>
      <c r="F1408" s="61"/>
      <c r="G1408" s="61"/>
      <c r="H1408" s="62"/>
      <c r="I1408" s="62"/>
      <c r="J1408" s="62"/>
      <c r="K1408" s="62"/>
      <c r="L1408" s="62"/>
      <c r="M1408" s="62"/>
      <c r="N1408" s="62"/>
      <c r="O1408" s="62"/>
      <c r="P1408" s="62"/>
      <c r="Q1408" s="62"/>
      <c r="R1408" s="62"/>
      <c r="S1408" s="62"/>
      <c r="T1408" s="62"/>
      <c r="U1408" s="62"/>
      <c r="V1408" s="62"/>
      <c r="W1408" s="62"/>
      <c r="X1408" s="62"/>
      <c r="Y1408" s="62"/>
      <c r="Z1408" s="62"/>
      <c r="AA1408" s="62"/>
      <c r="AB1408" s="62"/>
      <c r="AC1408" s="62"/>
      <c r="AD1408" s="62"/>
      <c r="AE1408" s="62"/>
    </row>
    <row r="1409" spans="5:31" x14ac:dyDescent="0.25">
      <c r="E1409" s="61"/>
      <c r="F1409" s="61"/>
      <c r="G1409" s="61"/>
      <c r="H1409" s="62"/>
      <c r="I1409" s="62"/>
      <c r="J1409" s="62"/>
      <c r="K1409" s="62"/>
      <c r="L1409" s="62"/>
      <c r="M1409" s="62"/>
      <c r="N1409" s="62"/>
      <c r="O1409" s="62"/>
      <c r="P1409" s="62"/>
      <c r="Q1409" s="62"/>
      <c r="R1409" s="62"/>
      <c r="S1409" s="62"/>
      <c r="T1409" s="62"/>
      <c r="U1409" s="62"/>
      <c r="V1409" s="62"/>
      <c r="W1409" s="62"/>
      <c r="X1409" s="62"/>
      <c r="Y1409" s="62"/>
      <c r="Z1409" s="62"/>
      <c r="AA1409" s="62"/>
      <c r="AB1409" s="62"/>
      <c r="AC1409" s="62"/>
      <c r="AD1409" s="62"/>
      <c r="AE1409" s="62"/>
    </row>
    <row r="1410" spans="5:31" x14ac:dyDescent="0.25">
      <c r="E1410" s="61"/>
      <c r="F1410" s="61"/>
      <c r="G1410" s="61"/>
      <c r="H1410" s="62"/>
      <c r="I1410" s="62"/>
      <c r="J1410" s="62"/>
      <c r="K1410" s="62"/>
      <c r="L1410" s="62"/>
      <c r="M1410" s="62"/>
      <c r="N1410" s="62"/>
      <c r="O1410" s="62"/>
      <c r="P1410" s="62"/>
      <c r="Q1410" s="62"/>
      <c r="R1410" s="62"/>
      <c r="S1410" s="62"/>
      <c r="T1410" s="62"/>
      <c r="U1410" s="62"/>
      <c r="V1410" s="62"/>
      <c r="W1410" s="62"/>
      <c r="X1410" s="62"/>
      <c r="Y1410" s="62"/>
      <c r="Z1410" s="62"/>
      <c r="AA1410" s="62"/>
      <c r="AB1410" s="62"/>
      <c r="AC1410" s="62"/>
      <c r="AD1410" s="62"/>
      <c r="AE1410" s="62"/>
    </row>
    <row r="1411" spans="5:31" x14ac:dyDescent="0.25">
      <c r="E1411" s="61"/>
      <c r="F1411" s="61"/>
      <c r="G1411" s="61"/>
      <c r="H1411" s="62"/>
      <c r="I1411" s="62"/>
      <c r="J1411" s="62"/>
      <c r="K1411" s="62"/>
      <c r="L1411" s="62"/>
      <c r="M1411" s="62"/>
      <c r="N1411" s="62"/>
      <c r="O1411" s="62"/>
      <c r="P1411" s="62"/>
      <c r="Q1411" s="62"/>
      <c r="R1411" s="62"/>
      <c r="S1411" s="62"/>
      <c r="T1411" s="62"/>
      <c r="U1411" s="62"/>
      <c r="V1411" s="62"/>
      <c r="W1411" s="62"/>
      <c r="X1411" s="62"/>
      <c r="Y1411" s="62"/>
      <c r="Z1411" s="62"/>
      <c r="AA1411" s="62"/>
      <c r="AB1411" s="62"/>
      <c r="AC1411" s="62"/>
      <c r="AD1411" s="62"/>
      <c r="AE1411" s="62"/>
    </row>
    <row r="1412" spans="5:31" x14ac:dyDescent="0.25">
      <c r="E1412" s="61"/>
      <c r="F1412" s="61"/>
      <c r="G1412" s="61"/>
      <c r="H1412" s="62"/>
      <c r="I1412" s="62"/>
      <c r="J1412" s="62"/>
      <c r="K1412" s="62"/>
      <c r="L1412" s="62"/>
      <c r="M1412" s="62"/>
      <c r="N1412" s="62"/>
      <c r="O1412" s="62"/>
      <c r="P1412" s="62"/>
      <c r="Q1412" s="62"/>
      <c r="R1412" s="62"/>
      <c r="S1412" s="62"/>
      <c r="T1412" s="62"/>
      <c r="U1412" s="62"/>
      <c r="V1412" s="62"/>
      <c r="W1412" s="62"/>
      <c r="X1412" s="62"/>
      <c r="Y1412" s="62"/>
      <c r="Z1412" s="62"/>
      <c r="AA1412" s="62"/>
      <c r="AB1412" s="62"/>
      <c r="AC1412" s="62"/>
      <c r="AD1412" s="62"/>
      <c r="AE1412" s="62"/>
    </row>
    <row r="1413" spans="5:31" x14ac:dyDescent="0.25">
      <c r="E1413" s="61"/>
      <c r="F1413" s="61"/>
      <c r="G1413" s="61"/>
      <c r="H1413" s="62"/>
      <c r="I1413" s="62"/>
      <c r="J1413" s="62"/>
      <c r="K1413" s="62"/>
      <c r="L1413" s="62"/>
      <c r="M1413" s="62"/>
      <c r="N1413" s="62"/>
      <c r="O1413" s="62"/>
      <c r="P1413" s="62"/>
      <c r="Q1413" s="62"/>
      <c r="R1413" s="62"/>
      <c r="S1413" s="62"/>
      <c r="T1413" s="62"/>
      <c r="U1413" s="62"/>
      <c r="V1413" s="62"/>
      <c r="W1413" s="62"/>
      <c r="X1413" s="62"/>
      <c r="Y1413" s="62"/>
      <c r="Z1413" s="62"/>
      <c r="AA1413" s="62"/>
      <c r="AB1413" s="62"/>
      <c r="AC1413" s="62"/>
      <c r="AD1413" s="62"/>
      <c r="AE1413" s="62"/>
    </row>
    <row r="1414" spans="5:31" x14ac:dyDescent="0.25">
      <c r="E1414" s="61"/>
      <c r="F1414" s="61"/>
      <c r="G1414" s="61"/>
      <c r="H1414" s="62"/>
      <c r="I1414" s="62"/>
      <c r="J1414" s="62"/>
      <c r="K1414" s="62"/>
      <c r="L1414" s="62"/>
      <c r="M1414" s="62"/>
      <c r="N1414" s="62"/>
      <c r="O1414" s="62"/>
      <c r="P1414" s="62"/>
      <c r="Q1414" s="62"/>
      <c r="R1414" s="62"/>
      <c r="S1414" s="62"/>
      <c r="T1414" s="62"/>
      <c r="U1414" s="62"/>
      <c r="V1414" s="62"/>
      <c r="W1414" s="62"/>
      <c r="X1414" s="62"/>
      <c r="Y1414" s="62"/>
      <c r="Z1414" s="62"/>
      <c r="AA1414" s="62"/>
      <c r="AB1414" s="62"/>
      <c r="AC1414" s="62"/>
      <c r="AD1414" s="62"/>
      <c r="AE1414" s="62"/>
    </row>
    <row r="1415" spans="5:31" x14ac:dyDescent="0.25">
      <c r="E1415" s="61"/>
      <c r="F1415" s="61"/>
      <c r="G1415" s="61"/>
      <c r="H1415" s="62"/>
      <c r="I1415" s="62"/>
      <c r="J1415" s="62"/>
      <c r="K1415" s="62"/>
      <c r="L1415" s="62"/>
      <c r="M1415" s="62"/>
      <c r="N1415" s="62"/>
      <c r="O1415" s="62"/>
      <c r="P1415" s="62"/>
      <c r="Q1415" s="62"/>
      <c r="R1415" s="62"/>
      <c r="S1415" s="62"/>
      <c r="T1415" s="62"/>
      <c r="U1415" s="62"/>
      <c r="V1415" s="62"/>
      <c r="W1415" s="62"/>
      <c r="X1415" s="62"/>
      <c r="Y1415" s="62"/>
      <c r="Z1415" s="62"/>
      <c r="AA1415" s="62"/>
      <c r="AB1415" s="62"/>
      <c r="AC1415" s="62"/>
      <c r="AD1415" s="62"/>
      <c r="AE1415" s="62"/>
    </row>
    <row r="1416" spans="5:31" x14ac:dyDescent="0.25">
      <c r="E1416" s="61"/>
      <c r="F1416" s="61"/>
      <c r="G1416" s="61"/>
      <c r="H1416" s="62"/>
      <c r="I1416" s="62"/>
      <c r="J1416" s="62"/>
      <c r="K1416" s="62"/>
      <c r="L1416" s="62"/>
      <c r="M1416" s="62"/>
      <c r="N1416" s="62"/>
      <c r="O1416" s="62"/>
      <c r="P1416" s="62"/>
      <c r="Q1416" s="62"/>
      <c r="R1416" s="62"/>
      <c r="S1416" s="62"/>
      <c r="T1416" s="62"/>
      <c r="U1416" s="62"/>
      <c r="V1416" s="62"/>
      <c r="W1416" s="62"/>
      <c r="X1416" s="62"/>
      <c r="Y1416" s="62"/>
      <c r="Z1416" s="62"/>
      <c r="AA1416" s="62"/>
      <c r="AB1416" s="62"/>
      <c r="AC1416" s="62"/>
      <c r="AD1416" s="62"/>
      <c r="AE1416" s="62"/>
    </row>
    <row r="1417" spans="5:31" x14ac:dyDescent="0.25">
      <c r="E1417" s="61"/>
      <c r="F1417" s="61"/>
      <c r="G1417" s="61"/>
      <c r="H1417" s="62"/>
      <c r="I1417" s="62"/>
      <c r="J1417" s="62"/>
      <c r="K1417" s="62"/>
      <c r="L1417" s="62"/>
      <c r="M1417" s="62"/>
      <c r="N1417" s="62"/>
      <c r="O1417" s="62"/>
      <c r="P1417" s="62"/>
      <c r="Q1417" s="62"/>
      <c r="R1417" s="62"/>
      <c r="S1417" s="62"/>
      <c r="T1417" s="62"/>
      <c r="U1417" s="62"/>
      <c r="V1417" s="62"/>
      <c r="W1417" s="62"/>
      <c r="X1417" s="62"/>
      <c r="Y1417" s="62"/>
      <c r="Z1417" s="62"/>
      <c r="AA1417" s="62"/>
      <c r="AB1417" s="62"/>
      <c r="AC1417" s="62"/>
      <c r="AD1417" s="62"/>
      <c r="AE1417" s="62"/>
    </row>
    <row r="1418" spans="5:31" x14ac:dyDescent="0.25">
      <c r="E1418" s="61"/>
      <c r="F1418" s="61"/>
      <c r="G1418" s="61"/>
      <c r="H1418" s="62"/>
      <c r="I1418" s="62"/>
      <c r="J1418" s="62"/>
      <c r="K1418" s="62"/>
      <c r="L1418" s="62"/>
      <c r="M1418" s="62"/>
      <c r="N1418" s="62"/>
      <c r="O1418" s="62"/>
      <c r="P1418" s="62"/>
      <c r="Q1418" s="62"/>
      <c r="R1418" s="62"/>
      <c r="S1418" s="62"/>
      <c r="T1418" s="62"/>
      <c r="U1418" s="62"/>
      <c r="V1418" s="62"/>
      <c r="W1418" s="62"/>
      <c r="X1418" s="62"/>
      <c r="Y1418" s="62"/>
      <c r="Z1418" s="62"/>
      <c r="AA1418" s="62"/>
      <c r="AB1418" s="62"/>
      <c r="AC1418" s="62"/>
      <c r="AD1418" s="62"/>
      <c r="AE1418" s="62"/>
    </row>
    <row r="1419" spans="5:31" x14ac:dyDescent="0.25">
      <c r="E1419" s="61"/>
      <c r="F1419" s="61"/>
      <c r="G1419" s="61"/>
      <c r="H1419" s="62"/>
      <c r="I1419" s="62"/>
      <c r="J1419" s="62"/>
      <c r="K1419" s="62"/>
      <c r="L1419" s="62"/>
      <c r="M1419" s="62"/>
      <c r="N1419" s="62"/>
      <c r="O1419" s="62"/>
      <c r="P1419" s="62"/>
      <c r="Q1419" s="62"/>
      <c r="R1419" s="62"/>
      <c r="S1419" s="62"/>
      <c r="T1419" s="62"/>
      <c r="U1419" s="62"/>
      <c r="V1419" s="62"/>
      <c r="W1419" s="62"/>
      <c r="X1419" s="62"/>
      <c r="Y1419" s="62"/>
      <c r="Z1419" s="62"/>
      <c r="AA1419" s="62"/>
      <c r="AB1419" s="62"/>
      <c r="AC1419" s="62"/>
      <c r="AD1419" s="62"/>
      <c r="AE1419" s="62"/>
    </row>
    <row r="1420" spans="5:31" x14ac:dyDescent="0.25">
      <c r="E1420" s="61"/>
      <c r="F1420" s="61"/>
      <c r="G1420" s="61"/>
      <c r="H1420" s="62"/>
      <c r="I1420" s="62"/>
      <c r="J1420" s="62"/>
      <c r="K1420" s="62"/>
      <c r="L1420" s="62"/>
      <c r="M1420" s="62"/>
      <c r="N1420" s="62"/>
      <c r="O1420" s="62"/>
      <c r="P1420" s="62"/>
      <c r="Q1420" s="62"/>
      <c r="R1420" s="62"/>
      <c r="S1420" s="62"/>
      <c r="T1420" s="62"/>
      <c r="U1420" s="62"/>
      <c r="V1420" s="62"/>
      <c r="W1420" s="62"/>
      <c r="X1420" s="62"/>
      <c r="Y1420" s="62"/>
      <c r="Z1420" s="62"/>
      <c r="AA1420" s="62"/>
      <c r="AB1420" s="62"/>
      <c r="AC1420" s="62"/>
      <c r="AD1420" s="62"/>
      <c r="AE1420" s="62"/>
    </row>
    <row r="1421" spans="5:31" x14ac:dyDescent="0.25">
      <c r="E1421" s="61"/>
      <c r="F1421" s="61"/>
      <c r="G1421" s="61"/>
      <c r="H1421" s="62"/>
      <c r="I1421" s="62"/>
      <c r="J1421" s="62"/>
      <c r="K1421" s="62"/>
      <c r="L1421" s="62"/>
      <c r="M1421" s="62"/>
      <c r="N1421" s="62"/>
      <c r="O1421" s="62"/>
      <c r="P1421" s="62"/>
      <c r="Q1421" s="62"/>
      <c r="R1421" s="62"/>
      <c r="S1421" s="62"/>
      <c r="T1421" s="62"/>
      <c r="U1421" s="62"/>
      <c r="V1421" s="62"/>
      <c r="W1421" s="62"/>
      <c r="X1421" s="62"/>
      <c r="Y1421" s="62"/>
      <c r="Z1421" s="62"/>
      <c r="AA1421" s="62"/>
      <c r="AB1421" s="62"/>
      <c r="AC1421" s="62"/>
      <c r="AD1421" s="62"/>
      <c r="AE1421" s="62"/>
    </row>
    <row r="1422" spans="5:31" x14ac:dyDescent="0.25">
      <c r="E1422" s="61"/>
      <c r="F1422" s="61"/>
      <c r="G1422" s="61"/>
      <c r="H1422" s="62"/>
      <c r="I1422" s="62"/>
      <c r="J1422" s="62"/>
      <c r="K1422" s="62"/>
      <c r="L1422" s="62"/>
      <c r="M1422" s="62"/>
      <c r="N1422" s="62"/>
      <c r="O1422" s="62"/>
      <c r="P1422" s="62"/>
      <c r="Q1422" s="62"/>
      <c r="R1422" s="62"/>
      <c r="S1422" s="62"/>
      <c r="T1422" s="62"/>
      <c r="U1422" s="62"/>
      <c r="V1422" s="62"/>
      <c r="W1422" s="62"/>
      <c r="X1422" s="62"/>
      <c r="Y1422" s="62"/>
      <c r="Z1422" s="62"/>
      <c r="AA1422" s="62"/>
      <c r="AB1422" s="62"/>
      <c r="AC1422" s="62"/>
      <c r="AD1422" s="62"/>
      <c r="AE1422" s="62"/>
    </row>
    <row r="1423" spans="5:31" x14ac:dyDescent="0.25">
      <c r="E1423" s="61"/>
      <c r="F1423" s="61"/>
      <c r="G1423" s="61"/>
      <c r="H1423" s="62"/>
      <c r="I1423" s="62"/>
      <c r="J1423" s="62"/>
      <c r="K1423" s="62"/>
      <c r="L1423" s="62"/>
      <c r="M1423" s="62"/>
      <c r="N1423" s="62"/>
      <c r="O1423" s="62"/>
      <c r="P1423" s="62"/>
      <c r="Q1423" s="62"/>
      <c r="R1423" s="62"/>
      <c r="S1423" s="62"/>
      <c r="T1423" s="62"/>
      <c r="U1423" s="62"/>
      <c r="V1423" s="62"/>
      <c r="W1423" s="62"/>
      <c r="X1423" s="62"/>
      <c r="Y1423" s="62"/>
      <c r="Z1423" s="62"/>
      <c r="AA1423" s="62"/>
      <c r="AB1423" s="62"/>
      <c r="AC1423" s="62"/>
      <c r="AD1423" s="62"/>
      <c r="AE1423" s="62"/>
    </row>
    <row r="1424" spans="5:31" x14ac:dyDescent="0.25">
      <c r="E1424" s="61"/>
      <c r="F1424" s="61"/>
      <c r="G1424" s="61"/>
      <c r="H1424" s="62"/>
      <c r="I1424" s="62"/>
      <c r="J1424" s="62"/>
      <c r="K1424" s="62"/>
      <c r="L1424" s="62"/>
      <c r="M1424" s="62"/>
      <c r="N1424" s="62"/>
      <c r="O1424" s="62"/>
      <c r="P1424" s="62"/>
      <c r="Q1424" s="62"/>
      <c r="R1424" s="62"/>
      <c r="S1424" s="62"/>
      <c r="T1424" s="62"/>
      <c r="U1424" s="62"/>
      <c r="V1424" s="62"/>
      <c r="W1424" s="62"/>
      <c r="X1424" s="62"/>
      <c r="Y1424" s="62"/>
      <c r="Z1424" s="62"/>
      <c r="AA1424" s="62"/>
      <c r="AB1424" s="62"/>
      <c r="AC1424" s="62"/>
      <c r="AD1424" s="62"/>
      <c r="AE1424" s="62"/>
    </row>
    <row r="1425" spans="5:31" x14ac:dyDescent="0.25">
      <c r="E1425" s="61"/>
      <c r="F1425" s="61"/>
      <c r="G1425" s="61"/>
      <c r="H1425" s="62"/>
      <c r="I1425" s="62"/>
      <c r="J1425" s="62"/>
      <c r="K1425" s="62"/>
      <c r="L1425" s="62"/>
      <c r="M1425" s="62"/>
      <c r="N1425" s="62"/>
      <c r="O1425" s="62"/>
      <c r="P1425" s="62"/>
      <c r="Q1425" s="62"/>
      <c r="R1425" s="62"/>
      <c r="S1425" s="62"/>
      <c r="T1425" s="62"/>
      <c r="U1425" s="62"/>
      <c r="V1425" s="62"/>
      <c r="W1425" s="62"/>
      <c r="X1425" s="62"/>
      <c r="Y1425" s="62"/>
      <c r="Z1425" s="62"/>
      <c r="AA1425" s="62"/>
      <c r="AB1425" s="62"/>
      <c r="AC1425" s="62"/>
      <c r="AD1425" s="62"/>
      <c r="AE1425" s="62"/>
    </row>
    <row r="1426" spans="5:31" x14ac:dyDescent="0.25">
      <c r="E1426" s="61"/>
      <c r="F1426" s="61"/>
      <c r="G1426" s="61"/>
      <c r="H1426" s="62"/>
      <c r="I1426" s="62"/>
      <c r="J1426" s="62"/>
      <c r="K1426" s="62"/>
      <c r="L1426" s="62"/>
      <c r="M1426" s="62"/>
      <c r="N1426" s="62"/>
      <c r="O1426" s="62"/>
      <c r="P1426" s="62"/>
      <c r="Q1426" s="62"/>
      <c r="R1426" s="62"/>
      <c r="S1426" s="62"/>
      <c r="T1426" s="62"/>
      <c r="U1426" s="62"/>
      <c r="V1426" s="62"/>
      <c r="W1426" s="62"/>
      <c r="X1426" s="62"/>
      <c r="Y1426" s="62"/>
      <c r="Z1426" s="62"/>
      <c r="AA1426" s="62"/>
      <c r="AB1426" s="62"/>
      <c r="AC1426" s="62"/>
      <c r="AD1426" s="62"/>
      <c r="AE1426" s="62"/>
    </row>
    <row r="1427" spans="5:31" x14ac:dyDescent="0.25">
      <c r="E1427" s="61"/>
      <c r="F1427" s="61"/>
      <c r="G1427" s="61"/>
      <c r="H1427" s="62"/>
      <c r="I1427" s="62"/>
      <c r="J1427" s="62"/>
      <c r="K1427" s="62"/>
      <c r="L1427" s="62"/>
      <c r="M1427" s="62"/>
      <c r="N1427" s="62"/>
      <c r="O1427" s="62"/>
      <c r="P1427" s="62"/>
      <c r="Q1427" s="62"/>
      <c r="R1427" s="62"/>
      <c r="S1427" s="62"/>
      <c r="T1427" s="62"/>
      <c r="U1427" s="62"/>
      <c r="V1427" s="62"/>
      <c r="W1427" s="62"/>
      <c r="X1427" s="62"/>
      <c r="Y1427" s="62"/>
      <c r="Z1427" s="62"/>
      <c r="AA1427" s="62"/>
      <c r="AB1427" s="62"/>
      <c r="AC1427" s="62"/>
      <c r="AD1427" s="62"/>
      <c r="AE1427" s="62"/>
    </row>
    <row r="1428" spans="5:31" x14ac:dyDescent="0.25">
      <c r="E1428" s="61"/>
      <c r="F1428" s="61"/>
      <c r="G1428" s="61"/>
      <c r="H1428" s="62"/>
      <c r="I1428" s="62"/>
      <c r="J1428" s="62"/>
      <c r="K1428" s="62"/>
      <c r="L1428" s="62"/>
      <c r="M1428" s="62"/>
      <c r="N1428" s="62"/>
      <c r="O1428" s="62"/>
      <c r="P1428" s="62"/>
      <c r="Q1428" s="62"/>
      <c r="R1428" s="62"/>
      <c r="S1428" s="62"/>
      <c r="T1428" s="62"/>
      <c r="U1428" s="62"/>
      <c r="V1428" s="62"/>
      <c r="W1428" s="62"/>
      <c r="X1428" s="62"/>
      <c r="Y1428" s="62"/>
      <c r="Z1428" s="62"/>
      <c r="AA1428" s="62"/>
      <c r="AB1428" s="62"/>
      <c r="AC1428" s="62"/>
      <c r="AD1428" s="62"/>
      <c r="AE1428" s="62"/>
    </row>
    <row r="1429" spans="5:31" x14ac:dyDescent="0.25">
      <c r="E1429" s="61"/>
      <c r="F1429" s="61"/>
      <c r="G1429" s="61"/>
      <c r="H1429" s="62"/>
      <c r="I1429" s="62"/>
      <c r="J1429" s="62"/>
      <c r="K1429" s="62"/>
      <c r="L1429" s="62"/>
      <c r="M1429" s="62"/>
      <c r="N1429" s="62"/>
      <c r="O1429" s="62"/>
      <c r="P1429" s="62"/>
      <c r="Q1429" s="62"/>
      <c r="R1429" s="62"/>
      <c r="S1429" s="62"/>
      <c r="T1429" s="62"/>
      <c r="U1429" s="62"/>
      <c r="V1429" s="62"/>
      <c r="W1429" s="62"/>
      <c r="X1429" s="62"/>
      <c r="Y1429" s="62"/>
      <c r="Z1429" s="62"/>
      <c r="AA1429" s="62"/>
      <c r="AB1429" s="62"/>
      <c r="AC1429" s="62"/>
      <c r="AD1429" s="62"/>
      <c r="AE1429" s="62"/>
    </row>
    <row r="1430" spans="5:31" x14ac:dyDescent="0.25">
      <c r="E1430" s="61"/>
      <c r="F1430" s="61"/>
      <c r="G1430" s="61"/>
      <c r="H1430" s="62"/>
      <c r="I1430" s="62"/>
      <c r="J1430" s="62"/>
      <c r="K1430" s="62"/>
      <c r="L1430" s="62"/>
      <c r="M1430" s="62"/>
      <c r="N1430" s="62"/>
      <c r="O1430" s="62"/>
      <c r="P1430" s="62"/>
      <c r="Q1430" s="62"/>
      <c r="R1430" s="62"/>
      <c r="S1430" s="62"/>
      <c r="T1430" s="62"/>
      <c r="U1430" s="62"/>
      <c r="V1430" s="62"/>
      <c r="W1430" s="62"/>
      <c r="X1430" s="62"/>
      <c r="Y1430" s="62"/>
      <c r="Z1430" s="62"/>
      <c r="AA1430" s="62"/>
      <c r="AB1430" s="62"/>
      <c r="AC1430" s="62"/>
      <c r="AD1430" s="62"/>
      <c r="AE1430" s="62"/>
    </row>
    <row r="1431" spans="5:31" x14ac:dyDescent="0.25">
      <c r="E1431" s="61"/>
      <c r="F1431" s="61"/>
      <c r="G1431" s="61"/>
      <c r="H1431" s="62"/>
      <c r="I1431" s="62"/>
      <c r="J1431" s="62"/>
      <c r="K1431" s="62"/>
      <c r="L1431" s="62"/>
      <c r="M1431" s="62"/>
      <c r="N1431" s="62"/>
      <c r="O1431" s="62"/>
      <c r="P1431" s="62"/>
      <c r="Q1431" s="62"/>
      <c r="R1431" s="62"/>
      <c r="S1431" s="62"/>
      <c r="T1431" s="62"/>
      <c r="U1431" s="62"/>
      <c r="V1431" s="62"/>
      <c r="W1431" s="62"/>
      <c r="X1431" s="62"/>
      <c r="Y1431" s="62"/>
      <c r="Z1431" s="62"/>
      <c r="AA1431" s="62"/>
      <c r="AB1431" s="62"/>
      <c r="AC1431" s="62"/>
      <c r="AD1431" s="62"/>
      <c r="AE1431" s="62"/>
    </row>
    <row r="1432" spans="5:31" x14ac:dyDescent="0.25">
      <c r="E1432" s="61"/>
      <c r="F1432" s="61"/>
      <c r="G1432" s="61"/>
      <c r="H1432" s="62"/>
      <c r="I1432" s="62"/>
      <c r="J1432" s="62"/>
      <c r="K1432" s="62"/>
      <c r="L1432" s="62"/>
      <c r="M1432" s="62"/>
      <c r="N1432" s="62"/>
      <c r="O1432" s="62"/>
      <c r="P1432" s="62"/>
      <c r="Q1432" s="62"/>
      <c r="R1432" s="62"/>
      <c r="S1432" s="62"/>
      <c r="T1432" s="62"/>
      <c r="U1432" s="62"/>
      <c r="V1432" s="62"/>
      <c r="W1432" s="62"/>
      <c r="X1432" s="62"/>
      <c r="Y1432" s="62"/>
      <c r="Z1432" s="62"/>
      <c r="AA1432" s="62"/>
      <c r="AB1432" s="62"/>
      <c r="AC1432" s="62"/>
      <c r="AD1432" s="62"/>
      <c r="AE1432" s="62"/>
    </row>
    <row r="1433" spans="5:31" x14ac:dyDescent="0.25">
      <c r="E1433" s="61"/>
      <c r="F1433" s="61"/>
      <c r="G1433" s="61"/>
      <c r="H1433" s="62"/>
      <c r="I1433" s="62"/>
      <c r="J1433" s="62"/>
      <c r="K1433" s="62"/>
      <c r="L1433" s="62"/>
      <c r="M1433" s="62"/>
      <c r="N1433" s="62"/>
      <c r="O1433" s="62"/>
      <c r="P1433" s="62"/>
      <c r="Q1433" s="62"/>
      <c r="R1433" s="62"/>
      <c r="S1433" s="62"/>
      <c r="T1433" s="62"/>
      <c r="U1433" s="62"/>
      <c r="V1433" s="62"/>
      <c r="W1433" s="62"/>
      <c r="X1433" s="62"/>
      <c r="Y1433" s="62"/>
      <c r="Z1433" s="62"/>
      <c r="AA1433" s="62"/>
      <c r="AB1433" s="62"/>
      <c r="AC1433" s="62"/>
      <c r="AD1433" s="62"/>
      <c r="AE1433" s="62"/>
    </row>
    <row r="1434" spans="5:31" x14ac:dyDescent="0.25">
      <c r="E1434" s="61"/>
      <c r="F1434" s="61"/>
      <c r="G1434" s="61"/>
      <c r="H1434" s="62"/>
      <c r="I1434" s="62"/>
      <c r="J1434" s="62"/>
      <c r="K1434" s="62"/>
      <c r="L1434" s="62"/>
      <c r="M1434" s="62"/>
      <c r="N1434" s="62"/>
      <c r="O1434" s="62"/>
      <c r="P1434" s="62"/>
      <c r="Q1434" s="62"/>
      <c r="R1434" s="62"/>
      <c r="S1434" s="62"/>
      <c r="T1434" s="62"/>
      <c r="U1434" s="62"/>
      <c r="V1434" s="62"/>
      <c r="W1434" s="62"/>
      <c r="X1434" s="62"/>
      <c r="Y1434" s="62"/>
      <c r="Z1434" s="62"/>
      <c r="AA1434" s="62"/>
      <c r="AB1434" s="62"/>
      <c r="AC1434" s="62"/>
      <c r="AD1434" s="62"/>
      <c r="AE1434" s="62"/>
    </row>
    <row r="1435" spans="5:31" x14ac:dyDescent="0.25">
      <c r="E1435" s="61"/>
      <c r="F1435" s="61"/>
      <c r="G1435" s="61"/>
      <c r="H1435" s="62"/>
      <c r="I1435" s="62"/>
      <c r="J1435" s="62"/>
      <c r="K1435" s="62"/>
      <c r="L1435" s="62"/>
      <c r="M1435" s="62"/>
      <c r="N1435" s="62"/>
      <c r="O1435" s="62"/>
      <c r="P1435" s="62"/>
      <c r="Q1435" s="62"/>
      <c r="R1435" s="62"/>
      <c r="S1435" s="62"/>
      <c r="T1435" s="62"/>
      <c r="U1435" s="62"/>
      <c r="V1435" s="62"/>
      <c r="W1435" s="62"/>
      <c r="X1435" s="62"/>
      <c r="Y1435" s="62"/>
      <c r="Z1435" s="62"/>
      <c r="AA1435" s="62"/>
      <c r="AB1435" s="62"/>
      <c r="AC1435" s="62"/>
      <c r="AD1435" s="62"/>
      <c r="AE1435" s="62"/>
    </row>
    <row r="1436" spans="5:31" x14ac:dyDescent="0.25">
      <c r="E1436" s="61"/>
      <c r="F1436" s="61"/>
      <c r="G1436" s="61"/>
      <c r="H1436" s="62"/>
      <c r="I1436" s="62"/>
      <c r="J1436" s="62"/>
      <c r="K1436" s="62"/>
      <c r="L1436" s="62"/>
      <c r="M1436" s="62"/>
      <c r="N1436" s="62"/>
      <c r="O1436" s="62"/>
      <c r="P1436" s="62"/>
      <c r="Q1436" s="62"/>
      <c r="R1436" s="62"/>
      <c r="S1436" s="62"/>
      <c r="T1436" s="62"/>
      <c r="U1436" s="62"/>
      <c r="V1436" s="62"/>
      <c r="W1436" s="62"/>
      <c r="X1436" s="62"/>
      <c r="Y1436" s="62"/>
      <c r="Z1436" s="62"/>
      <c r="AA1436" s="62"/>
      <c r="AB1436" s="62"/>
      <c r="AC1436" s="62"/>
      <c r="AD1436" s="62"/>
      <c r="AE1436" s="62"/>
    </row>
    <row r="1437" spans="5:31" x14ac:dyDescent="0.25">
      <c r="E1437" s="61"/>
      <c r="F1437" s="61"/>
      <c r="G1437" s="61"/>
      <c r="H1437" s="62"/>
      <c r="I1437" s="62"/>
      <c r="J1437" s="62"/>
      <c r="K1437" s="62"/>
      <c r="L1437" s="62"/>
      <c r="M1437" s="62"/>
      <c r="N1437" s="62"/>
      <c r="O1437" s="62"/>
      <c r="P1437" s="62"/>
      <c r="Q1437" s="62"/>
      <c r="R1437" s="62"/>
      <c r="S1437" s="62"/>
      <c r="T1437" s="62"/>
      <c r="U1437" s="62"/>
      <c r="V1437" s="62"/>
      <c r="W1437" s="62"/>
      <c r="X1437" s="62"/>
      <c r="Y1437" s="62"/>
      <c r="Z1437" s="62"/>
      <c r="AA1437" s="62"/>
      <c r="AB1437" s="62"/>
      <c r="AC1437" s="62"/>
      <c r="AD1437" s="62"/>
      <c r="AE1437" s="62"/>
    </row>
    <row r="1438" spans="5:31" x14ac:dyDescent="0.25">
      <c r="E1438" s="61"/>
      <c r="F1438" s="61"/>
      <c r="G1438" s="61"/>
      <c r="H1438" s="62"/>
      <c r="I1438" s="62"/>
      <c r="J1438" s="62"/>
      <c r="K1438" s="62"/>
      <c r="L1438" s="62"/>
      <c r="M1438" s="62"/>
      <c r="N1438" s="62"/>
      <c r="O1438" s="62"/>
      <c r="P1438" s="62"/>
      <c r="Q1438" s="62"/>
      <c r="R1438" s="62"/>
      <c r="S1438" s="62"/>
      <c r="T1438" s="62"/>
      <c r="U1438" s="62"/>
      <c r="V1438" s="62"/>
      <c r="W1438" s="62"/>
      <c r="X1438" s="62"/>
      <c r="Y1438" s="62"/>
      <c r="Z1438" s="62"/>
      <c r="AA1438" s="62"/>
      <c r="AB1438" s="62"/>
      <c r="AC1438" s="62"/>
      <c r="AD1438" s="62"/>
      <c r="AE1438" s="62"/>
    </row>
    <row r="1439" spans="5:31" x14ac:dyDescent="0.25">
      <c r="E1439" s="61"/>
      <c r="F1439" s="61"/>
      <c r="G1439" s="61"/>
      <c r="H1439" s="62"/>
      <c r="I1439" s="62"/>
      <c r="J1439" s="62"/>
      <c r="K1439" s="62"/>
      <c r="L1439" s="62"/>
      <c r="M1439" s="62"/>
      <c r="N1439" s="62"/>
      <c r="O1439" s="62"/>
      <c r="P1439" s="62"/>
      <c r="Q1439" s="62"/>
      <c r="R1439" s="62"/>
      <c r="S1439" s="62"/>
      <c r="T1439" s="62"/>
      <c r="U1439" s="62"/>
      <c r="V1439" s="62"/>
      <c r="W1439" s="62"/>
      <c r="X1439" s="62"/>
      <c r="Y1439" s="62"/>
      <c r="Z1439" s="62"/>
      <c r="AA1439" s="62"/>
      <c r="AB1439" s="62"/>
      <c r="AC1439" s="62"/>
      <c r="AD1439" s="62"/>
      <c r="AE1439" s="62"/>
    </row>
    <row r="1440" spans="5:31" x14ac:dyDescent="0.25">
      <c r="E1440" s="61"/>
      <c r="F1440" s="61"/>
      <c r="G1440" s="61"/>
      <c r="H1440" s="62"/>
      <c r="I1440" s="62"/>
      <c r="J1440" s="62"/>
      <c r="K1440" s="62"/>
      <c r="L1440" s="62"/>
      <c r="M1440" s="62"/>
      <c r="N1440" s="62"/>
      <c r="O1440" s="62"/>
      <c r="P1440" s="62"/>
      <c r="Q1440" s="62"/>
      <c r="R1440" s="62"/>
      <c r="S1440" s="62"/>
      <c r="T1440" s="62"/>
      <c r="U1440" s="62"/>
      <c r="V1440" s="62"/>
      <c r="W1440" s="62"/>
      <c r="X1440" s="62"/>
      <c r="Y1440" s="62"/>
      <c r="Z1440" s="62"/>
      <c r="AA1440" s="62"/>
      <c r="AB1440" s="62"/>
      <c r="AC1440" s="62"/>
      <c r="AD1440" s="62"/>
      <c r="AE1440" s="62"/>
    </row>
    <row r="1441" spans="5:31" x14ac:dyDescent="0.25">
      <c r="E1441" s="61"/>
      <c r="F1441" s="61"/>
      <c r="G1441" s="61"/>
      <c r="H1441" s="62"/>
      <c r="I1441" s="62"/>
      <c r="J1441" s="62"/>
      <c r="K1441" s="62"/>
      <c r="L1441" s="62"/>
      <c r="M1441" s="62"/>
      <c r="N1441" s="62"/>
      <c r="O1441" s="62"/>
      <c r="P1441" s="62"/>
      <c r="Q1441" s="62"/>
      <c r="R1441" s="62"/>
      <c r="S1441" s="62"/>
      <c r="T1441" s="62"/>
      <c r="U1441" s="62"/>
      <c r="V1441" s="62"/>
      <c r="W1441" s="62"/>
      <c r="X1441" s="62"/>
      <c r="Y1441" s="62"/>
      <c r="Z1441" s="62"/>
      <c r="AA1441" s="62"/>
      <c r="AB1441" s="62"/>
      <c r="AC1441" s="62"/>
      <c r="AD1441" s="62"/>
      <c r="AE1441" s="62"/>
    </row>
    <row r="1442" spans="5:31" x14ac:dyDescent="0.25">
      <c r="E1442" s="61"/>
      <c r="F1442" s="61"/>
      <c r="G1442" s="61"/>
      <c r="H1442" s="62"/>
      <c r="I1442" s="62"/>
      <c r="J1442" s="62"/>
      <c r="K1442" s="62"/>
      <c r="L1442" s="62"/>
      <c r="M1442" s="62"/>
      <c r="N1442" s="62"/>
      <c r="O1442" s="62"/>
      <c r="P1442" s="62"/>
      <c r="Q1442" s="62"/>
      <c r="R1442" s="62"/>
      <c r="S1442" s="62"/>
      <c r="T1442" s="62"/>
      <c r="U1442" s="62"/>
      <c r="V1442" s="62"/>
      <c r="W1442" s="62"/>
      <c r="X1442" s="62"/>
      <c r="Y1442" s="62"/>
      <c r="Z1442" s="62"/>
      <c r="AA1442" s="62"/>
      <c r="AB1442" s="62"/>
      <c r="AC1442" s="62"/>
      <c r="AD1442" s="62"/>
      <c r="AE1442" s="62"/>
    </row>
    <row r="1443" spans="5:31" x14ac:dyDescent="0.25">
      <c r="E1443" s="61"/>
      <c r="F1443" s="61"/>
      <c r="G1443" s="61"/>
      <c r="H1443" s="62"/>
      <c r="I1443" s="62"/>
      <c r="J1443" s="62"/>
      <c r="K1443" s="62"/>
      <c r="L1443" s="62"/>
      <c r="M1443" s="62"/>
      <c r="N1443" s="62"/>
      <c r="O1443" s="62"/>
      <c r="P1443" s="62"/>
      <c r="Q1443" s="62"/>
      <c r="R1443" s="62"/>
      <c r="S1443" s="62"/>
      <c r="T1443" s="62"/>
      <c r="U1443" s="62"/>
      <c r="V1443" s="62"/>
      <c r="W1443" s="62"/>
      <c r="X1443" s="62"/>
      <c r="Y1443" s="62"/>
      <c r="Z1443" s="62"/>
      <c r="AA1443" s="62"/>
      <c r="AB1443" s="62"/>
      <c r="AC1443" s="62"/>
      <c r="AD1443" s="62"/>
      <c r="AE1443" s="62"/>
    </row>
    <row r="1444" spans="5:31" x14ac:dyDescent="0.25">
      <c r="E1444" s="61"/>
      <c r="F1444" s="61"/>
      <c r="G1444" s="61"/>
      <c r="H1444" s="62"/>
      <c r="I1444" s="62"/>
      <c r="J1444" s="62"/>
      <c r="K1444" s="62"/>
      <c r="L1444" s="62"/>
      <c r="M1444" s="62"/>
      <c r="N1444" s="62"/>
      <c r="O1444" s="62"/>
      <c r="P1444" s="62"/>
      <c r="Q1444" s="62"/>
      <c r="R1444" s="62"/>
      <c r="S1444" s="62"/>
      <c r="T1444" s="62"/>
      <c r="U1444" s="62"/>
      <c r="V1444" s="62"/>
      <c r="W1444" s="62"/>
      <c r="X1444" s="62"/>
      <c r="Y1444" s="62"/>
      <c r="Z1444" s="62"/>
      <c r="AA1444" s="62"/>
      <c r="AB1444" s="62"/>
      <c r="AC1444" s="62"/>
      <c r="AD1444" s="62"/>
      <c r="AE1444" s="62"/>
    </row>
    <row r="1445" spans="5:31" x14ac:dyDescent="0.25">
      <c r="E1445" s="61"/>
      <c r="F1445" s="61"/>
      <c r="G1445" s="61"/>
      <c r="H1445" s="62"/>
      <c r="I1445" s="62"/>
      <c r="J1445" s="62"/>
      <c r="K1445" s="62"/>
      <c r="L1445" s="62"/>
      <c r="M1445" s="62"/>
      <c r="N1445" s="62"/>
      <c r="O1445" s="62"/>
      <c r="P1445" s="62"/>
      <c r="Q1445" s="62"/>
      <c r="R1445" s="62"/>
      <c r="S1445" s="62"/>
      <c r="T1445" s="62"/>
      <c r="U1445" s="62"/>
      <c r="V1445" s="62"/>
      <c r="W1445" s="62"/>
      <c r="X1445" s="62"/>
      <c r="Y1445" s="62"/>
      <c r="Z1445" s="62"/>
      <c r="AA1445" s="62"/>
      <c r="AB1445" s="62"/>
      <c r="AC1445" s="62"/>
      <c r="AD1445" s="62"/>
      <c r="AE1445" s="62"/>
    </row>
    <row r="1446" spans="5:31" x14ac:dyDescent="0.25">
      <c r="E1446" s="61"/>
      <c r="F1446" s="61"/>
      <c r="G1446" s="61"/>
      <c r="H1446" s="62"/>
      <c r="I1446" s="62"/>
      <c r="J1446" s="62"/>
      <c r="K1446" s="62"/>
      <c r="L1446" s="62"/>
      <c r="M1446" s="62"/>
      <c r="N1446" s="62"/>
      <c r="O1446" s="62"/>
      <c r="P1446" s="62"/>
      <c r="Q1446" s="62"/>
      <c r="R1446" s="62"/>
      <c r="S1446" s="62"/>
      <c r="T1446" s="62"/>
      <c r="U1446" s="62"/>
      <c r="V1446" s="62"/>
      <c r="W1446" s="62"/>
      <c r="X1446" s="62"/>
      <c r="Y1446" s="62"/>
      <c r="Z1446" s="62"/>
      <c r="AA1446" s="62"/>
      <c r="AB1446" s="62"/>
      <c r="AC1446" s="62"/>
      <c r="AD1446" s="62"/>
      <c r="AE1446" s="62"/>
    </row>
    <row r="1447" spans="5:31" x14ac:dyDescent="0.25">
      <c r="E1447" s="61"/>
      <c r="F1447" s="61"/>
      <c r="G1447" s="61"/>
      <c r="H1447" s="62"/>
      <c r="I1447" s="62"/>
      <c r="J1447" s="62"/>
      <c r="K1447" s="62"/>
      <c r="L1447" s="62"/>
      <c r="M1447" s="62"/>
      <c r="N1447" s="62"/>
      <c r="O1447" s="62"/>
      <c r="P1447" s="62"/>
      <c r="Q1447" s="62"/>
      <c r="R1447" s="62"/>
      <c r="S1447" s="62"/>
      <c r="T1447" s="62"/>
      <c r="U1447" s="62"/>
      <c r="V1447" s="62"/>
      <c r="W1447" s="62"/>
      <c r="X1447" s="62"/>
      <c r="Y1447" s="62"/>
      <c r="Z1447" s="62"/>
      <c r="AA1447" s="62"/>
      <c r="AB1447" s="62"/>
      <c r="AC1447" s="62"/>
      <c r="AD1447" s="62"/>
      <c r="AE1447" s="62"/>
    </row>
    <row r="1448" spans="5:31" x14ac:dyDescent="0.25">
      <c r="E1448" s="61"/>
      <c r="F1448" s="61"/>
      <c r="G1448" s="61"/>
      <c r="H1448" s="62"/>
      <c r="I1448" s="62"/>
      <c r="J1448" s="62"/>
      <c r="K1448" s="62"/>
      <c r="L1448" s="62"/>
      <c r="M1448" s="62"/>
      <c r="N1448" s="62"/>
      <c r="O1448" s="62"/>
      <c r="P1448" s="62"/>
      <c r="Q1448" s="62"/>
      <c r="R1448" s="62"/>
      <c r="S1448" s="62"/>
      <c r="T1448" s="62"/>
      <c r="U1448" s="62"/>
      <c r="V1448" s="62"/>
      <c r="W1448" s="62"/>
      <c r="X1448" s="62"/>
      <c r="Y1448" s="62"/>
      <c r="Z1448" s="62"/>
      <c r="AA1448" s="62"/>
      <c r="AB1448" s="62"/>
      <c r="AC1448" s="62"/>
      <c r="AD1448" s="62"/>
      <c r="AE1448" s="62"/>
    </row>
    <row r="1449" spans="5:31" x14ac:dyDescent="0.25">
      <c r="E1449" s="61"/>
      <c r="F1449" s="61"/>
      <c r="G1449" s="61"/>
      <c r="H1449" s="62"/>
      <c r="I1449" s="62"/>
      <c r="J1449" s="62"/>
      <c r="K1449" s="62"/>
      <c r="L1449" s="62"/>
      <c r="M1449" s="62"/>
      <c r="N1449" s="62"/>
      <c r="O1449" s="62"/>
      <c r="P1449" s="62"/>
      <c r="Q1449" s="62"/>
      <c r="R1449" s="62"/>
      <c r="S1449" s="62"/>
      <c r="T1449" s="62"/>
      <c r="U1449" s="62"/>
      <c r="V1449" s="62"/>
      <c r="W1449" s="62"/>
      <c r="X1449" s="62"/>
      <c r="Y1449" s="62"/>
      <c r="Z1449" s="62"/>
      <c r="AA1449" s="62"/>
      <c r="AB1449" s="62"/>
      <c r="AC1449" s="62"/>
      <c r="AD1449" s="62"/>
      <c r="AE1449" s="62"/>
    </row>
    <row r="1450" spans="5:31" x14ac:dyDescent="0.25">
      <c r="E1450" s="61"/>
      <c r="F1450" s="61"/>
      <c r="G1450" s="61"/>
      <c r="H1450" s="62"/>
      <c r="I1450" s="62"/>
      <c r="J1450" s="62"/>
      <c r="K1450" s="62"/>
      <c r="L1450" s="62"/>
      <c r="M1450" s="62"/>
      <c r="N1450" s="62"/>
      <c r="O1450" s="62"/>
      <c r="P1450" s="62"/>
      <c r="Q1450" s="62"/>
      <c r="R1450" s="62"/>
      <c r="S1450" s="62"/>
      <c r="T1450" s="62"/>
      <c r="U1450" s="62"/>
      <c r="V1450" s="62"/>
      <c r="W1450" s="62"/>
      <c r="X1450" s="62"/>
      <c r="Y1450" s="62"/>
      <c r="Z1450" s="62"/>
      <c r="AA1450" s="62"/>
      <c r="AB1450" s="62"/>
      <c r="AC1450" s="62"/>
      <c r="AD1450" s="62"/>
      <c r="AE1450" s="62"/>
    </row>
    <row r="1451" spans="5:31" x14ac:dyDescent="0.25">
      <c r="E1451" s="61"/>
      <c r="F1451" s="61"/>
      <c r="G1451" s="61"/>
      <c r="H1451" s="62"/>
      <c r="I1451" s="62"/>
      <c r="J1451" s="62"/>
      <c r="K1451" s="62"/>
      <c r="L1451" s="62"/>
      <c r="M1451" s="62"/>
      <c r="N1451" s="62"/>
      <c r="O1451" s="62"/>
      <c r="P1451" s="62"/>
      <c r="Q1451" s="62"/>
      <c r="R1451" s="62"/>
      <c r="S1451" s="62"/>
      <c r="T1451" s="62"/>
      <c r="U1451" s="62"/>
      <c r="V1451" s="62"/>
      <c r="W1451" s="62"/>
      <c r="X1451" s="62"/>
      <c r="Y1451" s="62"/>
      <c r="Z1451" s="62"/>
      <c r="AA1451" s="62"/>
      <c r="AB1451" s="62"/>
      <c r="AC1451" s="62"/>
      <c r="AD1451" s="62"/>
      <c r="AE1451" s="62"/>
    </row>
    <row r="1452" spans="5:31" x14ac:dyDescent="0.25">
      <c r="E1452" s="61"/>
      <c r="F1452" s="61"/>
      <c r="G1452" s="61"/>
      <c r="H1452" s="62"/>
      <c r="I1452" s="62"/>
      <c r="J1452" s="62"/>
      <c r="K1452" s="62"/>
      <c r="L1452" s="62"/>
      <c r="M1452" s="62"/>
      <c r="N1452" s="62"/>
      <c r="O1452" s="62"/>
      <c r="P1452" s="62"/>
      <c r="Q1452" s="62"/>
      <c r="R1452" s="62"/>
      <c r="S1452" s="62"/>
      <c r="T1452" s="62"/>
      <c r="U1452" s="62"/>
      <c r="V1452" s="62"/>
      <c r="W1452" s="62"/>
      <c r="X1452" s="62"/>
      <c r="Y1452" s="62"/>
      <c r="Z1452" s="62"/>
      <c r="AA1452" s="62"/>
      <c r="AB1452" s="62"/>
      <c r="AC1452" s="62"/>
      <c r="AD1452" s="62"/>
      <c r="AE1452" s="62"/>
    </row>
    <row r="1453" spans="5:31" x14ac:dyDescent="0.25">
      <c r="E1453" s="61"/>
      <c r="F1453" s="61"/>
      <c r="G1453" s="61"/>
      <c r="H1453" s="62"/>
      <c r="I1453" s="62"/>
      <c r="J1453" s="62"/>
      <c r="K1453" s="62"/>
      <c r="L1453" s="62"/>
      <c r="M1453" s="62"/>
      <c r="N1453" s="62"/>
      <c r="O1453" s="62"/>
      <c r="P1453" s="62"/>
      <c r="Q1453" s="62"/>
      <c r="R1453" s="62"/>
      <c r="S1453" s="62"/>
      <c r="T1453" s="62"/>
      <c r="U1453" s="62"/>
      <c r="V1453" s="62"/>
      <c r="W1453" s="62"/>
      <c r="X1453" s="62"/>
      <c r="Y1453" s="62"/>
      <c r="Z1453" s="62"/>
      <c r="AA1453" s="62"/>
      <c r="AB1453" s="62"/>
      <c r="AC1453" s="62"/>
      <c r="AD1453" s="62"/>
      <c r="AE1453" s="62"/>
    </row>
    <row r="1454" spans="5:31" x14ac:dyDescent="0.25">
      <c r="E1454" s="61"/>
      <c r="F1454" s="61"/>
      <c r="G1454" s="61"/>
      <c r="H1454" s="62"/>
      <c r="I1454" s="62"/>
      <c r="J1454" s="62"/>
      <c r="K1454" s="62"/>
      <c r="L1454" s="62"/>
      <c r="M1454" s="62"/>
      <c r="N1454" s="62"/>
      <c r="O1454" s="62"/>
      <c r="P1454" s="62"/>
      <c r="Q1454" s="62"/>
      <c r="R1454" s="62"/>
      <c r="S1454" s="62"/>
      <c r="T1454" s="62"/>
      <c r="U1454" s="62"/>
      <c r="V1454" s="62"/>
      <c r="W1454" s="62"/>
      <c r="X1454" s="62"/>
      <c r="Y1454" s="62"/>
      <c r="Z1454" s="62"/>
      <c r="AA1454" s="62"/>
      <c r="AB1454" s="62"/>
      <c r="AC1454" s="62"/>
      <c r="AD1454" s="62"/>
      <c r="AE1454" s="62"/>
    </row>
    <row r="1455" spans="5:31" x14ac:dyDescent="0.25">
      <c r="E1455" s="61"/>
      <c r="F1455" s="61"/>
      <c r="G1455" s="61"/>
      <c r="H1455" s="62"/>
      <c r="I1455" s="62"/>
      <c r="J1455" s="62"/>
      <c r="K1455" s="62"/>
      <c r="L1455" s="62"/>
      <c r="M1455" s="62"/>
      <c r="N1455" s="62"/>
      <c r="O1455" s="62"/>
      <c r="P1455" s="62"/>
      <c r="Q1455" s="62"/>
      <c r="R1455" s="62"/>
      <c r="S1455" s="62"/>
      <c r="T1455" s="62"/>
      <c r="U1455" s="62"/>
      <c r="V1455" s="62"/>
      <c r="W1455" s="62"/>
      <c r="X1455" s="62"/>
      <c r="Y1455" s="62"/>
      <c r="Z1455" s="62"/>
      <c r="AA1455" s="62"/>
      <c r="AB1455" s="62"/>
      <c r="AC1455" s="62"/>
      <c r="AD1455" s="62"/>
      <c r="AE1455" s="62"/>
    </row>
    <row r="1456" spans="5:31" x14ac:dyDescent="0.25">
      <c r="E1456" s="61"/>
      <c r="F1456" s="61"/>
      <c r="G1456" s="61"/>
      <c r="H1456" s="62"/>
      <c r="I1456" s="62"/>
      <c r="J1456" s="62"/>
      <c r="K1456" s="62"/>
      <c r="L1456" s="62"/>
      <c r="M1456" s="62"/>
      <c r="N1456" s="62"/>
      <c r="O1456" s="62"/>
      <c r="P1456" s="62"/>
      <c r="Q1456" s="62"/>
      <c r="R1456" s="62"/>
      <c r="S1456" s="62"/>
      <c r="T1456" s="62"/>
      <c r="U1456" s="62"/>
      <c r="V1456" s="62"/>
      <c r="W1456" s="62"/>
      <c r="X1456" s="62"/>
      <c r="Y1456" s="62"/>
      <c r="Z1456" s="62"/>
      <c r="AA1456" s="62"/>
      <c r="AB1456" s="62"/>
      <c r="AC1456" s="62"/>
      <c r="AD1456" s="62"/>
      <c r="AE1456" s="62"/>
    </row>
    <row r="1457" spans="5:31" x14ac:dyDescent="0.25">
      <c r="E1457" s="61"/>
      <c r="F1457" s="61"/>
      <c r="G1457" s="61"/>
      <c r="H1457" s="62"/>
      <c r="I1457" s="62"/>
      <c r="J1457" s="62"/>
      <c r="K1457" s="62"/>
      <c r="L1457" s="62"/>
      <c r="M1457" s="62"/>
      <c r="N1457" s="62"/>
      <c r="O1457" s="62"/>
      <c r="P1457" s="62"/>
      <c r="Q1457" s="62"/>
      <c r="R1457" s="62"/>
      <c r="S1457" s="62"/>
      <c r="T1457" s="62"/>
      <c r="U1457" s="62"/>
      <c r="V1457" s="62"/>
      <c r="W1457" s="62"/>
      <c r="X1457" s="62"/>
      <c r="Y1457" s="62"/>
      <c r="Z1457" s="62"/>
      <c r="AA1457" s="62"/>
      <c r="AB1457" s="62"/>
      <c r="AC1457" s="62"/>
      <c r="AD1457" s="62"/>
      <c r="AE1457" s="62"/>
    </row>
    <row r="1458" spans="5:31" x14ac:dyDescent="0.25">
      <c r="E1458" s="61"/>
      <c r="F1458" s="61"/>
      <c r="G1458" s="61"/>
      <c r="H1458" s="62"/>
      <c r="I1458" s="62"/>
      <c r="J1458" s="62"/>
      <c r="K1458" s="62"/>
      <c r="L1458" s="62"/>
      <c r="M1458" s="62"/>
      <c r="N1458" s="62"/>
      <c r="O1458" s="62"/>
      <c r="P1458" s="62"/>
      <c r="Q1458" s="62"/>
      <c r="R1458" s="62"/>
      <c r="S1458" s="62"/>
      <c r="T1458" s="62"/>
      <c r="U1458" s="62"/>
      <c r="V1458" s="62"/>
      <c r="W1458" s="62"/>
      <c r="X1458" s="62"/>
      <c r="Y1458" s="62"/>
      <c r="Z1458" s="62"/>
      <c r="AA1458" s="62"/>
      <c r="AB1458" s="62"/>
      <c r="AC1458" s="62"/>
      <c r="AD1458" s="62"/>
      <c r="AE1458" s="62"/>
    </row>
    <row r="1459" spans="5:31" x14ac:dyDescent="0.25">
      <c r="E1459" s="61"/>
      <c r="F1459" s="61"/>
      <c r="G1459" s="61"/>
      <c r="H1459" s="62"/>
      <c r="I1459" s="62"/>
      <c r="J1459" s="62"/>
      <c r="K1459" s="62"/>
      <c r="L1459" s="62"/>
      <c r="M1459" s="62"/>
      <c r="N1459" s="62"/>
      <c r="O1459" s="62"/>
      <c r="P1459" s="62"/>
      <c r="Q1459" s="62"/>
      <c r="R1459" s="62"/>
      <c r="S1459" s="62"/>
      <c r="T1459" s="62"/>
      <c r="U1459" s="62"/>
      <c r="V1459" s="62"/>
      <c r="W1459" s="62"/>
      <c r="X1459" s="62"/>
      <c r="Y1459" s="62"/>
      <c r="Z1459" s="62"/>
      <c r="AA1459" s="62"/>
      <c r="AB1459" s="62"/>
      <c r="AC1459" s="62"/>
      <c r="AD1459" s="62"/>
      <c r="AE1459" s="62"/>
    </row>
    <row r="1460" spans="5:31" x14ac:dyDescent="0.25">
      <c r="E1460" s="61"/>
      <c r="F1460" s="61"/>
      <c r="G1460" s="61"/>
      <c r="H1460" s="62"/>
      <c r="I1460" s="62"/>
      <c r="J1460" s="62"/>
      <c r="K1460" s="62"/>
      <c r="L1460" s="62"/>
      <c r="M1460" s="62"/>
      <c r="N1460" s="62"/>
      <c r="O1460" s="62"/>
      <c r="P1460" s="62"/>
      <c r="Q1460" s="62"/>
      <c r="R1460" s="62"/>
      <c r="S1460" s="62"/>
      <c r="T1460" s="62"/>
      <c r="U1460" s="62"/>
      <c r="V1460" s="62"/>
      <c r="W1460" s="62"/>
      <c r="X1460" s="62"/>
      <c r="Y1460" s="62"/>
      <c r="Z1460" s="62"/>
      <c r="AA1460" s="62"/>
      <c r="AB1460" s="62"/>
      <c r="AC1460" s="62"/>
      <c r="AD1460" s="62"/>
      <c r="AE1460" s="62"/>
    </row>
    <row r="1461" spans="5:31" x14ac:dyDescent="0.25">
      <c r="E1461" s="61"/>
      <c r="F1461" s="61"/>
      <c r="G1461" s="61"/>
      <c r="H1461" s="62"/>
      <c r="I1461" s="62"/>
      <c r="J1461" s="62"/>
      <c r="K1461" s="62"/>
      <c r="L1461" s="62"/>
      <c r="M1461" s="62"/>
      <c r="N1461" s="62"/>
      <c r="O1461" s="62"/>
      <c r="P1461" s="62"/>
      <c r="Q1461" s="62"/>
      <c r="R1461" s="62"/>
      <c r="S1461" s="62"/>
      <c r="T1461" s="62"/>
      <c r="U1461" s="62"/>
      <c r="V1461" s="62"/>
      <c r="W1461" s="62"/>
      <c r="X1461" s="62"/>
      <c r="Y1461" s="62"/>
      <c r="Z1461" s="62"/>
      <c r="AA1461" s="62"/>
      <c r="AB1461" s="62"/>
      <c r="AC1461" s="62"/>
      <c r="AD1461" s="62"/>
      <c r="AE1461" s="62"/>
    </row>
    <row r="1462" spans="5:31" x14ac:dyDescent="0.25">
      <c r="E1462" s="61"/>
      <c r="F1462" s="61"/>
      <c r="G1462" s="61"/>
      <c r="H1462" s="62"/>
      <c r="I1462" s="62"/>
      <c r="J1462" s="62"/>
      <c r="K1462" s="62"/>
      <c r="L1462" s="62"/>
      <c r="M1462" s="62"/>
      <c r="N1462" s="62"/>
      <c r="O1462" s="62"/>
      <c r="P1462" s="62"/>
      <c r="Q1462" s="62"/>
      <c r="R1462" s="62"/>
      <c r="S1462" s="62"/>
      <c r="T1462" s="62"/>
      <c r="U1462" s="62"/>
      <c r="V1462" s="62"/>
      <c r="W1462" s="62"/>
      <c r="X1462" s="62"/>
      <c r="Y1462" s="62"/>
      <c r="Z1462" s="62"/>
      <c r="AA1462" s="62"/>
      <c r="AB1462" s="62"/>
      <c r="AC1462" s="62"/>
      <c r="AD1462" s="62"/>
      <c r="AE1462" s="62"/>
    </row>
    <row r="1463" spans="5:31" x14ac:dyDescent="0.25">
      <c r="E1463" s="61"/>
      <c r="F1463" s="61"/>
      <c r="G1463" s="61"/>
      <c r="H1463" s="62"/>
      <c r="I1463" s="62"/>
      <c r="J1463" s="62"/>
      <c r="K1463" s="62"/>
      <c r="L1463" s="62"/>
      <c r="M1463" s="62"/>
      <c r="N1463" s="62"/>
      <c r="O1463" s="62"/>
      <c r="P1463" s="62"/>
      <c r="Q1463" s="62"/>
      <c r="R1463" s="62"/>
      <c r="S1463" s="62"/>
      <c r="T1463" s="62"/>
      <c r="U1463" s="62"/>
      <c r="V1463" s="62"/>
      <c r="W1463" s="62"/>
      <c r="X1463" s="62"/>
      <c r="Y1463" s="62"/>
      <c r="Z1463" s="62"/>
      <c r="AA1463" s="62"/>
      <c r="AB1463" s="62"/>
      <c r="AC1463" s="62"/>
      <c r="AD1463" s="62"/>
      <c r="AE1463" s="62"/>
    </row>
    <row r="1464" spans="5:31" x14ac:dyDescent="0.25">
      <c r="E1464" s="61"/>
      <c r="F1464" s="61"/>
      <c r="G1464" s="61"/>
      <c r="H1464" s="62"/>
      <c r="I1464" s="62"/>
      <c r="J1464" s="62"/>
      <c r="K1464" s="62"/>
      <c r="L1464" s="62"/>
      <c r="M1464" s="62"/>
      <c r="N1464" s="62"/>
      <c r="O1464" s="62"/>
      <c r="P1464" s="62"/>
      <c r="Q1464" s="62"/>
      <c r="R1464" s="62"/>
      <c r="S1464" s="62"/>
      <c r="T1464" s="62"/>
      <c r="U1464" s="62"/>
      <c r="V1464" s="62"/>
      <c r="W1464" s="62"/>
      <c r="X1464" s="62"/>
      <c r="Y1464" s="62"/>
      <c r="Z1464" s="62"/>
      <c r="AA1464" s="62"/>
      <c r="AB1464" s="62"/>
      <c r="AC1464" s="62"/>
      <c r="AD1464" s="62"/>
      <c r="AE1464" s="62"/>
    </row>
    <row r="1465" spans="5:31" x14ac:dyDescent="0.25">
      <c r="E1465" s="61"/>
      <c r="F1465" s="61"/>
      <c r="G1465" s="61"/>
      <c r="H1465" s="62"/>
      <c r="I1465" s="62"/>
      <c r="J1465" s="62"/>
      <c r="K1465" s="62"/>
      <c r="L1465" s="62"/>
      <c r="M1465" s="62"/>
      <c r="N1465" s="62"/>
      <c r="O1465" s="62"/>
      <c r="P1465" s="62"/>
      <c r="Q1465" s="62"/>
      <c r="R1465" s="62"/>
      <c r="S1465" s="62"/>
      <c r="T1465" s="62"/>
      <c r="U1465" s="62"/>
      <c r="V1465" s="62"/>
      <c r="W1465" s="62"/>
      <c r="X1465" s="62"/>
      <c r="Y1465" s="62"/>
      <c r="Z1465" s="62"/>
      <c r="AA1465" s="62"/>
      <c r="AB1465" s="62"/>
      <c r="AC1465" s="62"/>
      <c r="AD1465" s="62"/>
      <c r="AE1465" s="62"/>
    </row>
    <row r="1466" spans="5:31" x14ac:dyDescent="0.25">
      <c r="E1466" s="61"/>
      <c r="F1466" s="61"/>
      <c r="G1466" s="61"/>
      <c r="H1466" s="62"/>
      <c r="I1466" s="62"/>
      <c r="J1466" s="62"/>
      <c r="K1466" s="62"/>
      <c r="L1466" s="62"/>
      <c r="M1466" s="62"/>
      <c r="N1466" s="62"/>
      <c r="O1466" s="62"/>
      <c r="P1466" s="62"/>
      <c r="Q1466" s="62"/>
      <c r="R1466" s="62"/>
      <c r="S1466" s="62"/>
      <c r="T1466" s="62"/>
      <c r="U1466" s="62"/>
      <c r="V1466" s="62"/>
      <c r="W1466" s="62"/>
      <c r="X1466" s="62"/>
      <c r="Y1466" s="62"/>
      <c r="Z1466" s="62"/>
      <c r="AA1466" s="62"/>
      <c r="AB1466" s="62"/>
      <c r="AC1466" s="62"/>
      <c r="AD1466" s="62"/>
      <c r="AE1466" s="62"/>
    </row>
    <row r="1467" spans="5:31" x14ac:dyDescent="0.25">
      <c r="E1467" s="61"/>
      <c r="F1467" s="61"/>
      <c r="G1467" s="61"/>
      <c r="H1467" s="62"/>
      <c r="I1467" s="62"/>
      <c r="J1467" s="62"/>
      <c r="K1467" s="62"/>
      <c r="L1467" s="62"/>
      <c r="M1467" s="62"/>
      <c r="N1467" s="62"/>
      <c r="O1467" s="62"/>
      <c r="P1467" s="62"/>
      <c r="Q1467" s="62"/>
      <c r="R1467" s="62"/>
      <c r="S1467" s="62"/>
      <c r="T1467" s="62"/>
      <c r="U1467" s="62"/>
      <c r="V1467" s="62"/>
      <c r="W1467" s="62"/>
      <c r="X1467" s="62"/>
      <c r="Y1467" s="62"/>
      <c r="Z1467" s="62"/>
      <c r="AA1467" s="62"/>
      <c r="AB1467" s="62"/>
      <c r="AC1467" s="62"/>
      <c r="AD1467" s="62"/>
      <c r="AE1467" s="62"/>
    </row>
    <row r="1468" spans="5:31" x14ac:dyDescent="0.25">
      <c r="E1468" s="61"/>
      <c r="F1468" s="61"/>
      <c r="G1468" s="61"/>
      <c r="H1468" s="62"/>
      <c r="I1468" s="62"/>
      <c r="J1468" s="62"/>
      <c r="K1468" s="62"/>
      <c r="L1468" s="62"/>
      <c r="M1468" s="62"/>
      <c r="N1468" s="62"/>
      <c r="O1468" s="62"/>
      <c r="P1468" s="62"/>
      <c r="Q1468" s="62"/>
      <c r="R1468" s="62"/>
      <c r="S1468" s="62"/>
      <c r="T1468" s="62"/>
      <c r="U1468" s="62"/>
      <c r="V1468" s="62"/>
      <c r="W1468" s="62"/>
      <c r="X1468" s="62"/>
      <c r="Y1468" s="62"/>
      <c r="Z1468" s="62"/>
      <c r="AA1468" s="62"/>
      <c r="AB1468" s="62"/>
      <c r="AC1468" s="62"/>
      <c r="AD1468" s="62"/>
      <c r="AE1468" s="62"/>
    </row>
    <row r="1469" spans="5:31" x14ac:dyDescent="0.25">
      <c r="E1469" s="61"/>
      <c r="F1469" s="61"/>
      <c r="G1469" s="61"/>
      <c r="H1469" s="62"/>
      <c r="I1469" s="62"/>
      <c r="J1469" s="62"/>
      <c r="K1469" s="62"/>
      <c r="L1469" s="62"/>
      <c r="M1469" s="62"/>
      <c r="N1469" s="62"/>
      <c r="O1469" s="62"/>
      <c r="P1469" s="62"/>
      <c r="Q1469" s="62"/>
      <c r="R1469" s="62"/>
      <c r="S1469" s="62"/>
      <c r="T1469" s="62"/>
      <c r="U1469" s="62"/>
      <c r="V1469" s="62"/>
      <c r="W1469" s="62"/>
      <c r="X1469" s="62"/>
      <c r="Y1469" s="62"/>
      <c r="Z1469" s="62"/>
      <c r="AA1469" s="62"/>
      <c r="AB1469" s="62"/>
      <c r="AC1469" s="62"/>
      <c r="AD1469" s="62"/>
      <c r="AE1469" s="62"/>
    </row>
    <row r="1470" spans="5:31" x14ac:dyDescent="0.25">
      <c r="E1470" s="61"/>
      <c r="F1470" s="61"/>
      <c r="G1470" s="61"/>
      <c r="H1470" s="62"/>
      <c r="I1470" s="62"/>
      <c r="J1470" s="62"/>
      <c r="K1470" s="62"/>
      <c r="L1470" s="62"/>
      <c r="M1470" s="62"/>
      <c r="N1470" s="62"/>
      <c r="O1470" s="62"/>
      <c r="P1470" s="62"/>
      <c r="Q1470" s="62"/>
      <c r="R1470" s="62"/>
      <c r="S1470" s="62"/>
      <c r="T1470" s="62"/>
      <c r="U1470" s="62"/>
      <c r="V1470" s="62"/>
      <c r="W1470" s="62"/>
      <c r="X1470" s="62"/>
      <c r="Y1470" s="62"/>
      <c r="Z1470" s="62"/>
      <c r="AA1470" s="62"/>
      <c r="AB1470" s="62"/>
      <c r="AC1470" s="62"/>
      <c r="AD1470" s="62"/>
      <c r="AE1470" s="62"/>
    </row>
    <row r="1471" spans="5:31" x14ac:dyDescent="0.25">
      <c r="E1471" s="61"/>
      <c r="F1471" s="61"/>
      <c r="G1471" s="61"/>
      <c r="H1471" s="62"/>
      <c r="I1471" s="62"/>
      <c r="J1471" s="62"/>
      <c r="K1471" s="62"/>
      <c r="L1471" s="62"/>
      <c r="M1471" s="62"/>
      <c r="N1471" s="62"/>
      <c r="O1471" s="62"/>
      <c r="P1471" s="62"/>
      <c r="Q1471" s="62"/>
      <c r="R1471" s="62"/>
      <c r="S1471" s="62"/>
      <c r="T1471" s="62"/>
      <c r="U1471" s="62"/>
      <c r="V1471" s="62"/>
      <c r="W1471" s="62"/>
      <c r="X1471" s="62"/>
      <c r="Y1471" s="62"/>
      <c r="Z1471" s="62"/>
      <c r="AA1471" s="62"/>
      <c r="AB1471" s="62"/>
      <c r="AC1471" s="62"/>
      <c r="AD1471" s="62"/>
      <c r="AE1471" s="62"/>
    </row>
    <row r="1472" spans="5:31" x14ac:dyDescent="0.25">
      <c r="E1472" s="61"/>
      <c r="F1472" s="61"/>
      <c r="G1472" s="61"/>
      <c r="H1472" s="62"/>
      <c r="I1472" s="62"/>
      <c r="J1472" s="62"/>
      <c r="K1472" s="62"/>
      <c r="L1472" s="62"/>
      <c r="M1472" s="62"/>
      <c r="N1472" s="62"/>
      <c r="O1472" s="62"/>
      <c r="P1472" s="62"/>
      <c r="Q1472" s="62"/>
      <c r="R1472" s="62"/>
      <c r="S1472" s="62"/>
      <c r="T1472" s="62"/>
      <c r="U1472" s="62"/>
      <c r="V1472" s="62"/>
      <c r="W1472" s="62"/>
      <c r="X1472" s="62"/>
      <c r="Y1472" s="62"/>
      <c r="Z1472" s="62"/>
      <c r="AA1472" s="62"/>
      <c r="AB1472" s="62"/>
      <c r="AC1472" s="62"/>
      <c r="AD1472" s="62"/>
      <c r="AE1472" s="62"/>
    </row>
    <row r="1473" spans="5:31" x14ac:dyDescent="0.25">
      <c r="E1473" s="61"/>
      <c r="F1473" s="61"/>
      <c r="G1473" s="61"/>
      <c r="H1473" s="62"/>
      <c r="I1473" s="62"/>
      <c r="J1473" s="62"/>
      <c r="K1473" s="62"/>
      <c r="L1473" s="62"/>
      <c r="M1473" s="62"/>
      <c r="N1473" s="62"/>
      <c r="O1473" s="62"/>
      <c r="P1473" s="62"/>
      <c r="Q1473" s="62"/>
      <c r="R1473" s="62"/>
      <c r="S1473" s="62"/>
      <c r="T1473" s="62"/>
      <c r="U1473" s="62"/>
      <c r="V1473" s="62"/>
      <c r="W1473" s="62"/>
      <c r="X1473" s="62"/>
      <c r="Y1473" s="62"/>
      <c r="Z1473" s="62"/>
      <c r="AA1473" s="62"/>
      <c r="AB1473" s="62"/>
      <c r="AC1473" s="62"/>
      <c r="AD1473" s="62"/>
      <c r="AE1473" s="62"/>
    </row>
    <row r="1474" spans="5:31" x14ac:dyDescent="0.25">
      <c r="E1474" s="61"/>
      <c r="F1474" s="61"/>
      <c r="G1474" s="61"/>
      <c r="H1474" s="62"/>
      <c r="I1474" s="62"/>
      <c r="J1474" s="62"/>
      <c r="K1474" s="62"/>
      <c r="L1474" s="62"/>
      <c r="M1474" s="62"/>
      <c r="N1474" s="62"/>
      <c r="O1474" s="62"/>
      <c r="P1474" s="62"/>
      <c r="Q1474" s="62"/>
      <c r="R1474" s="62"/>
      <c r="S1474" s="62"/>
      <c r="T1474" s="62"/>
      <c r="U1474" s="62"/>
      <c r="V1474" s="62"/>
      <c r="W1474" s="62"/>
      <c r="X1474" s="62"/>
      <c r="Y1474" s="62"/>
      <c r="Z1474" s="62"/>
      <c r="AA1474" s="62"/>
      <c r="AB1474" s="62"/>
      <c r="AC1474" s="62"/>
      <c r="AD1474" s="62"/>
      <c r="AE1474" s="62"/>
    </row>
    <row r="1475" spans="5:31" x14ac:dyDescent="0.25">
      <c r="E1475" s="61"/>
      <c r="F1475" s="61"/>
      <c r="G1475" s="61"/>
      <c r="H1475" s="62"/>
      <c r="I1475" s="62"/>
      <c r="J1475" s="62"/>
      <c r="K1475" s="62"/>
      <c r="L1475" s="62"/>
      <c r="M1475" s="62"/>
      <c r="N1475" s="62"/>
      <c r="O1475" s="62"/>
      <c r="P1475" s="62"/>
      <c r="Q1475" s="62"/>
      <c r="R1475" s="62"/>
      <c r="S1475" s="62"/>
      <c r="T1475" s="62"/>
      <c r="U1475" s="62"/>
      <c r="V1475" s="62"/>
      <c r="W1475" s="62"/>
      <c r="X1475" s="62"/>
      <c r="Y1475" s="62"/>
      <c r="Z1475" s="62"/>
      <c r="AA1475" s="62"/>
      <c r="AB1475" s="62"/>
      <c r="AC1475" s="62"/>
      <c r="AD1475" s="62"/>
      <c r="AE1475" s="62"/>
    </row>
    <row r="1476" spans="5:31" x14ac:dyDescent="0.25">
      <c r="E1476" s="61"/>
      <c r="F1476" s="61"/>
      <c r="G1476" s="61"/>
      <c r="H1476" s="62"/>
      <c r="I1476" s="62"/>
      <c r="J1476" s="62"/>
      <c r="K1476" s="62"/>
      <c r="L1476" s="62"/>
      <c r="M1476" s="62"/>
      <c r="N1476" s="62"/>
      <c r="O1476" s="62"/>
      <c r="P1476" s="62"/>
      <c r="Q1476" s="62"/>
      <c r="R1476" s="62"/>
      <c r="S1476" s="62"/>
      <c r="T1476" s="62"/>
      <c r="U1476" s="62"/>
      <c r="V1476" s="62"/>
      <c r="W1476" s="62"/>
      <c r="X1476" s="62"/>
      <c r="Y1476" s="62"/>
      <c r="Z1476" s="62"/>
      <c r="AA1476" s="62"/>
      <c r="AB1476" s="62"/>
      <c r="AC1476" s="62"/>
      <c r="AD1476" s="62"/>
      <c r="AE1476" s="62"/>
    </row>
    <row r="1477" spans="5:31" x14ac:dyDescent="0.25">
      <c r="E1477" s="61"/>
      <c r="F1477" s="61"/>
      <c r="G1477" s="61"/>
      <c r="H1477" s="62"/>
      <c r="I1477" s="62"/>
      <c r="J1477" s="62"/>
      <c r="K1477" s="62"/>
      <c r="L1477" s="62"/>
      <c r="M1477" s="62"/>
      <c r="N1477" s="62"/>
      <c r="O1477" s="62"/>
      <c r="P1477" s="62"/>
      <c r="Q1477" s="62"/>
      <c r="R1477" s="62"/>
      <c r="S1477" s="62"/>
      <c r="T1477" s="62"/>
      <c r="U1477" s="62"/>
      <c r="V1477" s="62"/>
      <c r="W1477" s="62"/>
      <c r="X1477" s="62"/>
      <c r="Y1477" s="62"/>
      <c r="Z1477" s="62"/>
      <c r="AA1477" s="62"/>
      <c r="AB1477" s="62"/>
      <c r="AC1477" s="62"/>
      <c r="AD1477" s="62"/>
      <c r="AE1477" s="62"/>
    </row>
    <row r="1478" spans="5:31" x14ac:dyDescent="0.25">
      <c r="E1478" s="61"/>
      <c r="F1478" s="61"/>
      <c r="G1478" s="61"/>
      <c r="H1478" s="62"/>
      <c r="I1478" s="62"/>
      <c r="J1478" s="62"/>
      <c r="K1478" s="62"/>
      <c r="L1478" s="62"/>
      <c r="M1478" s="62"/>
      <c r="N1478" s="62"/>
      <c r="O1478" s="62"/>
      <c r="P1478" s="62"/>
      <c r="Q1478" s="62"/>
      <c r="R1478" s="62"/>
      <c r="S1478" s="62"/>
      <c r="T1478" s="62"/>
      <c r="U1478" s="62"/>
      <c r="V1478" s="62"/>
      <c r="W1478" s="62"/>
      <c r="X1478" s="62"/>
      <c r="Y1478" s="62"/>
      <c r="Z1478" s="62"/>
      <c r="AA1478" s="62"/>
      <c r="AB1478" s="62"/>
      <c r="AC1478" s="62"/>
      <c r="AD1478" s="62"/>
      <c r="AE1478" s="62"/>
    </row>
    <row r="1479" spans="5:31" x14ac:dyDescent="0.25">
      <c r="E1479" s="61"/>
      <c r="F1479" s="61"/>
      <c r="G1479" s="61"/>
      <c r="H1479" s="62"/>
      <c r="I1479" s="62"/>
      <c r="J1479" s="62"/>
      <c r="K1479" s="62"/>
      <c r="L1479" s="62"/>
      <c r="M1479" s="62"/>
      <c r="N1479" s="62"/>
      <c r="O1479" s="62"/>
      <c r="P1479" s="62"/>
      <c r="Q1479" s="62"/>
      <c r="R1479" s="62"/>
      <c r="S1479" s="62"/>
      <c r="T1479" s="62"/>
      <c r="U1479" s="62"/>
      <c r="V1479" s="62"/>
      <c r="W1479" s="62"/>
      <c r="X1479" s="62"/>
      <c r="Y1479" s="62"/>
      <c r="Z1479" s="62"/>
      <c r="AA1479" s="62"/>
      <c r="AB1479" s="62"/>
      <c r="AC1479" s="62"/>
      <c r="AD1479" s="62"/>
      <c r="AE1479" s="62"/>
    </row>
    <row r="1480" spans="5:31" x14ac:dyDescent="0.25">
      <c r="E1480" s="61"/>
      <c r="F1480" s="61"/>
      <c r="G1480" s="61"/>
      <c r="H1480" s="62"/>
      <c r="I1480" s="62"/>
      <c r="J1480" s="62"/>
      <c r="K1480" s="62"/>
      <c r="L1480" s="62"/>
      <c r="M1480" s="62"/>
      <c r="N1480" s="62"/>
      <c r="O1480" s="62"/>
      <c r="P1480" s="62"/>
      <c r="Q1480" s="62"/>
      <c r="R1480" s="62"/>
      <c r="S1480" s="62"/>
      <c r="T1480" s="62"/>
      <c r="U1480" s="62"/>
      <c r="V1480" s="62"/>
      <c r="W1480" s="62"/>
      <c r="X1480" s="62"/>
      <c r="Y1480" s="62"/>
      <c r="Z1480" s="62"/>
      <c r="AA1480" s="62"/>
      <c r="AB1480" s="62"/>
      <c r="AC1480" s="62"/>
      <c r="AD1480" s="62"/>
      <c r="AE1480" s="62"/>
    </row>
    <row r="1481" spans="5:31" x14ac:dyDescent="0.25">
      <c r="E1481" s="61"/>
      <c r="F1481" s="61"/>
      <c r="G1481" s="61"/>
      <c r="H1481" s="62"/>
      <c r="I1481" s="62"/>
      <c r="J1481" s="62"/>
      <c r="K1481" s="62"/>
      <c r="L1481" s="62"/>
      <c r="M1481" s="62"/>
      <c r="N1481" s="62"/>
      <c r="O1481" s="62"/>
      <c r="P1481" s="62"/>
      <c r="Q1481" s="62"/>
      <c r="R1481" s="62"/>
      <c r="S1481" s="62"/>
      <c r="T1481" s="62"/>
      <c r="U1481" s="62"/>
      <c r="V1481" s="62"/>
      <c r="W1481" s="62"/>
      <c r="X1481" s="62"/>
      <c r="Y1481" s="62"/>
      <c r="Z1481" s="62"/>
      <c r="AA1481" s="62"/>
      <c r="AB1481" s="62"/>
      <c r="AC1481" s="62"/>
      <c r="AD1481" s="62"/>
      <c r="AE1481" s="62"/>
    </row>
    <row r="1482" spans="5:31" x14ac:dyDescent="0.25">
      <c r="E1482" s="61"/>
      <c r="F1482" s="61"/>
      <c r="G1482" s="61"/>
      <c r="H1482" s="62"/>
      <c r="I1482" s="62"/>
      <c r="J1482" s="62"/>
      <c r="K1482" s="62"/>
      <c r="L1482" s="62"/>
      <c r="M1482" s="62"/>
      <c r="N1482" s="62"/>
      <c r="O1482" s="62"/>
      <c r="P1482" s="62"/>
      <c r="Q1482" s="62"/>
      <c r="R1482" s="62"/>
      <c r="S1482" s="62"/>
      <c r="T1482" s="62"/>
      <c r="U1482" s="62"/>
      <c r="V1482" s="62"/>
      <c r="W1482" s="62"/>
      <c r="X1482" s="62"/>
      <c r="Y1482" s="62"/>
      <c r="Z1482" s="62"/>
      <c r="AA1482" s="62"/>
      <c r="AB1482" s="62"/>
      <c r="AC1482" s="62"/>
      <c r="AD1482" s="62"/>
      <c r="AE1482" s="62"/>
    </row>
    <row r="1483" spans="5:31" x14ac:dyDescent="0.25">
      <c r="E1483" s="61"/>
      <c r="F1483" s="61"/>
      <c r="G1483" s="61"/>
      <c r="H1483" s="62"/>
      <c r="I1483" s="62"/>
      <c r="J1483" s="62"/>
      <c r="K1483" s="62"/>
      <c r="L1483" s="62"/>
      <c r="M1483" s="62"/>
      <c r="N1483" s="62"/>
      <c r="O1483" s="62"/>
      <c r="P1483" s="62"/>
      <c r="Q1483" s="62"/>
      <c r="R1483" s="62"/>
      <c r="S1483" s="62"/>
      <c r="T1483" s="62"/>
      <c r="U1483" s="62"/>
      <c r="V1483" s="62"/>
      <c r="W1483" s="62"/>
      <c r="X1483" s="62"/>
      <c r="Y1483" s="62"/>
      <c r="Z1483" s="62"/>
      <c r="AA1483" s="62"/>
      <c r="AB1483" s="62"/>
      <c r="AC1483" s="62"/>
      <c r="AD1483" s="62"/>
      <c r="AE1483" s="62"/>
    </row>
    <row r="1484" spans="5:31" x14ac:dyDescent="0.25">
      <c r="E1484" s="61"/>
      <c r="F1484" s="61"/>
      <c r="G1484" s="61"/>
      <c r="H1484" s="62"/>
      <c r="I1484" s="62"/>
      <c r="J1484" s="62"/>
      <c r="K1484" s="62"/>
      <c r="L1484" s="62"/>
      <c r="M1484" s="62"/>
      <c r="N1484" s="62"/>
      <c r="O1484" s="62"/>
      <c r="P1484" s="62"/>
      <c r="Q1484" s="62"/>
      <c r="R1484" s="62"/>
      <c r="S1484" s="62"/>
      <c r="T1484" s="62"/>
      <c r="U1484" s="62"/>
      <c r="V1484" s="62"/>
      <c r="W1484" s="62"/>
      <c r="X1484" s="62"/>
      <c r="Y1484" s="62"/>
      <c r="Z1484" s="62"/>
      <c r="AA1484" s="62"/>
      <c r="AB1484" s="62"/>
      <c r="AC1484" s="62"/>
      <c r="AD1484" s="62"/>
      <c r="AE1484" s="62"/>
    </row>
    <row r="1485" spans="5:31" x14ac:dyDescent="0.25">
      <c r="E1485" s="61"/>
      <c r="F1485" s="61"/>
      <c r="G1485" s="61"/>
      <c r="H1485" s="62"/>
      <c r="I1485" s="62"/>
      <c r="J1485" s="62"/>
      <c r="K1485" s="62"/>
      <c r="L1485" s="62"/>
      <c r="M1485" s="62"/>
      <c r="N1485" s="62"/>
      <c r="O1485" s="62"/>
      <c r="P1485" s="62"/>
      <c r="Q1485" s="62"/>
      <c r="R1485" s="62"/>
      <c r="S1485" s="62"/>
      <c r="T1485" s="62"/>
      <c r="U1485" s="62"/>
      <c r="V1485" s="62"/>
      <c r="W1485" s="62"/>
      <c r="X1485" s="62"/>
      <c r="Y1485" s="62"/>
      <c r="Z1485" s="62"/>
      <c r="AA1485" s="62"/>
      <c r="AB1485" s="62"/>
      <c r="AC1485" s="62"/>
      <c r="AD1485" s="62"/>
      <c r="AE1485" s="62"/>
    </row>
    <row r="1486" spans="5:31" x14ac:dyDescent="0.25">
      <c r="E1486" s="61"/>
      <c r="F1486" s="61"/>
      <c r="G1486" s="61"/>
      <c r="H1486" s="62"/>
      <c r="I1486" s="62"/>
      <c r="J1486" s="62"/>
      <c r="K1486" s="62"/>
      <c r="L1486" s="62"/>
      <c r="M1486" s="62"/>
      <c r="N1486" s="62"/>
      <c r="O1486" s="62"/>
      <c r="P1486" s="62"/>
      <c r="Q1486" s="62"/>
      <c r="R1486" s="62"/>
      <c r="S1486" s="62"/>
      <c r="T1486" s="62"/>
      <c r="U1486" s="62"/>
      <c r="V1486" s="62"/>
      <c r="W1486" s="62"/>
      <c r="X1486" s="62"/>
      <c r="Y1486" s="62"/>
      <c r="Z1486" s="62"/>
      <c r="AA1486" s="62"/>
      <c r="AB1486" s="62"/>
      <c r="AC1486" s="62"/>
      <c r="AD1486" s="62"/>
      <c r="AE1486" s="62"/>
    </row>
    <row r="1487" spans="5:31" x14ac:dyDescent="0.25">
      <c r="E1487" s="61"/>
      <c r="F1487" s="61"/>
      <c r="G1487" s="61"/>
      <c r="H1487" s="62"/>
      <c r="I1487" s="62"/>
      <c r="J1487" s="62"/>
      <c r="K1487" s="62"/>
      <c r="L1487" s="62"/>
      <c r="M1487" s="62"/>
      <c r="N1487" s="62"/>
      <c r="O1487" s="62"/>
      <c r="P1487" s="62"/>
      <c r="Q1487" s="62"/>
      <c r="R1487" s="62"/>
      <c r="S1487" s="62"/>
      <c r="T1487" s="62"/>
      <c r="U1487" s="62"/>
      <c r="V1487" s="62"/>
      <c r="W1487" s="62"/>
      <c r="X1487" s="62"/>
      <c r="Y1487" s="62"/>
      <c r="Z1487" s="62"/>
      <c r="AA1487" s="62"/>
      <c r="AB1487" s="62"/>
      <c r="AC1487" s="62"/>
      <c r="AD1487" s="62"/>
      <c r="AE1487" s="62"/>
    </row>
    <row r="1488" spans="5:31" x14ac:dyDescent="0.25">
      <c r="E1488" s="61"/>
      <c r="F1488" s="61"/>
      <c r="G1488" s="61"/>
      <c r="H1488" s="62"/>
      <c r="I1488" s="62"/>
      <c r="J1488" s="62"/>
      <c r="K1488" s="62"/>
      <c r="L1488" s="62"/>
      <c r="M1488" s="62"/>
      <c r="N1488" s="62"/>
      <c r="O1488" s="62"/>
      <c r="P1488" s="62"/>
      <c r="Q1488" s="62"/>
      <c r="R1488" s="62"/>
      <c r="S1488" s="62"/>
      <c r="T1488" s="62"/>
      <c r="U1488" s="62"/>
      <c r="V1488" s="62"/>
      <c r="W1488" s="62"/>
      <c r="X1488" s="62"/>
      <c r="Y1488" s="62"/>
      <c r="Z1488" s="62"/>
      <c r="AA1488" s="62"/>
      <c r="AB1488" s="62"/>
      <c r="AC1488" s="62"/>
      <c r="AD1488" s="62"/>
      <c r="AE1488" s="62"/>
    </row>
    <row r="1489" spans="5:31" x14ac:dyDescent="0.25">
      <c r="E1489" s="61"/>
      <c r="F1489" s="61"/>
      <c r="G1489" s="61"/>
      <c r="H1489" s="62"/>
      <c r="I1489" s="62"/>
      <c r="J1489" s="62"/>
      <c r="K1489" s="62"/>
      <c r="L1489" s="62"/>
      <c r="M1489" s="62"/>
      <c r="N1489" s="62"/>
      <c r="O1489" s="62"/>
      <c r="P1489" s="62"/>
      <c r="Q1489" s="62"/>
      <c r="R1489" s="62"/>
      <c r="S1489" s="62"/>
      <c r="T1489" s="62"/>
      <c r="U1489" s="62"/>
      <c r="V1489" s="62"/>
      <c r="W1489" s="62"/>
      <c r="X1489" s="62"/>
      <c r="Y1489" s="62"/>
      <c r="Z1489" s="62"/>
      <c r="AA1489" s="62"/>
      <c r="AB1489" s="62"/>
      <c r="AC1489" s="62"/>
      <c r="AD1489" s="62"/>
      <c r="AE1489" s="62"/>
    </row>
    <row r="1490" spans="5:31" x14ac:dyDescent="0.25">
      <c r="E1490" s="61"/>
      <c r="F1490" s="61"/>
      <c r="G1490" s="61"/>
      <c r="H1490" s="62"/>
      <c r="I1490" s="62"/>
      <c r="J1490" s="62"/>
      <c r="K1490" s="62"/>
      <c r="L1490" s="62"/>
      <c r="M1490" s="62"/>
      <c r="N1490" s="62"/>
      <c r="O1490" s="62"/>
      <c r="P1490" s="62"/>
      <c r="Q1490" s="62"/>
      <c r="R1490" s="62"/>
      <c r="S1490" s="62"/>
      <c r="T1490" s="62"/>
      <c r="U1490" s="62"/>
      <c r="V1490" s="62"/>
      <c r="W1490" s="62"/>
      <c r="X1490" s="62"/>
      <c r="Y1490" s="62"/>
      <c r="Z1490" s="62"/>
      <c r="AA1490" s="62"/>
      <c r="AB1490" s="62"/>
      <c r="AC1490" s="62"/>
      <c r="AD1490" s="62"/>
      <c r="AE1490" s="62"/>
    </row>
    <row r="1491" spans="5:31" x14ac:dyDescent="0.25">
      <c r="E1491" s="61"/>
      <c r="F1491" s="61"/>
      <c r="G1491" s="61"/>
      <c r="H1491" s="62"/>
      <c r="I1491" s="62"/>
      <c r="J1491" s="62"/>
      <c r="K1491" s="62"/>
      <c r="L1491" s="62"/>
      <c r="M1491" s="62"/>
      <c r="N1491" s="62"/>
      <c r="O1491" s="62"/>
      <c r="P1491" s="62"/>
      <c r="Q1491" s="62"/>
      <c r="R1491" s="62"/>
      <c r="S1491" s="62"/>
      <c r="T1491" s="62"/>
      <c r="U1491" s="62"/>
      <c r="V1491" s="62"/>
      <c r="W1491" s="62"/>
      <c r="X1491" s="62"/>
      <c r="Y1491" s="62"/>
      <c r="Z1491" s="62"/>
      <c r="AA1491" s="62"/>
      <c r="AB1491" s="62"/>
      <c r="AC1491" s="62"/>
      <c r="AD1491" s="62"/>
      <c r="AE1491" s="62"/>
    </row>
    <row r="1492" spans="5:31" x14ac:dyDescent="0.25">
      <c r="E1492" s="61"/>
      <c r="F1492" s="61"/>
      <c r="G1492" s="61"/>
      <c r="H1492" s="62"/>
      <c r="I1492" s="62"/>
      <c r="J1492" s="62"/>
      <c r="K1492" s="62"/>
      <c r="L1492" s="62"/>
      <c r="M1492" s="62"/>
      <c r="N1492" s="62"/>
      <c r="O1492" s="62"/>
      <c r="P1492" s="62"/>
      <c r="Q1492" s="62"/>
      <c r="R1492" s="62"/>
      <c r="S1492" s="62"/>
      <c r="T1492" s="62"/>
      <c r="U1492" s="62"/>
      <c r="V1492" s="62"/>
      <c r="W1492" s="62"/>
      <c r="X1492" s="62"/>
      <c r="Y1492" s="62"/>
      <c r="Z1492" s="62"/>
      <c r="AA1492" s="62"/>
      <c r="AB1492" s="62"/>
      <c r="AC1492" s="62"/>
      <c r="AD1492" s="62"/>
      <c r="AE1492" s="62"/>
    </row>
    <row r="1493" spans="5:31" x14ac:dyDescent="0.25">
      <c r="E1493" s="61"/>
      <c r="F1493" s="61"/>
      <c r="G1493" s="61"/>
      <c r="H1493" s="62"/>
      <c r="I1493" s="62"/>
      <c r="J1493" s="62"/>
      <c r="K1493" s="62"/>
      <c r="L1493" s="62"/>
      <c r="M1493" s="62"/>
      <c r="N1493" s="62"/>
      <c r="O1493" s="62"/>
      <c r="P1493" s="62"/>
      <c r="Q1493" s="62"/>
      <c r="R1493" s="62"/>
      <c r="S1493" s="62"/>
      <c r="T1493" s="62"/>
      <c r="U1493" s="62"/>
      <c r="V1493" s="62"/>
      <c r="W1493" s="62"/>
      <c r="X1493" s="62"/>
      <c r="Y1493" s="62"/>
      <c r="Z1493" s="62"/>
      <c r="AA1493" s="62"/>
      <c r="AB1493" s="62"/>
      <c r="AC1493" s="62"/>
      <c r="AD1493" s="62"/>
      <c r="AE1493" s="62"/>
    </row>
    <row r="1494" spans="5:31" x14ac:dyDescent="0.25">
      <c r="E1494" s="61"/>
      <c r="F1494" s="61"/>
      <c r="G1494" s="61"/>
      <c r="H1494" s="62"/>
      <c r="I1494" s="62"/>
      <c r="J1494" s="62"/>
      <c r="K1494" s="62"/>
      <c r="L1494" s="62"/>
      <c r="M1494" s="62"/>
      <c r="N1494" s="62"/>
      <c r="O1494" s="62"/>
      <c r="P1494" s="62"/>
      <c r="Q1494" s="62"/>
      <c r="R1494" s="62"/>
      <c r="S1494" s="62"/>
      <c r="T1494" s="62"/>
      <c r="U1494" s="62"/>
      <c r="V1494" s="62"/>
      <c r="W1494" s="62"/>
      <c r="X1494" s="62"/>
      <c r="Y1494" s="62"/>
      <c r="Z1494" s="62"/>
      <c r="AA1494" s="62"/>
      <c r="AB1494" s="62"/>
      <c r="AC1494" s="62"/>
      <c r="AD1494" s="62"/>
      <c r="AE1494" s="62"/>
    </row>
    <row r="1495" spans="5:31" x14ac:dyDescent="0.25">
      <c r="E1495" s="61"/>
      <c r="F1495" s="61"/>
      <c r="G1495" s="61"/>
      <c r="H1495" s="62"/>
      <c r="I1495" s="62"/>
      <c r="J1495" s="62"/>
      <c r="K1495" s="62"/>
      <c r="L1495" s="62"/>
      <c r="M1495" s="62"/>
      <c r="N1495" s="62"/>
      <c r="O1495" s="62"/>
      <c r="P1495" s="62"/>
      <c r="Q1495" s="62"/>
      <c r="R1495" s="62"/>
      <c r="S1495" s="62"/>
      <c r="T1495" s="62"/>
      <c r="U1495" s="62"/>
      <c r="V1495" s="62"/>
      <c r="W1495" s="62"/>
      <c r="X1495" s="62"/>
      <c r="Y1495" s="62"/>
      <c r="Z1495" s="62"/>
      <c r="AA1495" s="62"/>
      <c r="AB1495" s="62"/>
      <c r="AC1495" s="62"/>
      <c r="AD1495" s="62"/>
      <c r="AE1495" s="62"/>
    </row>
    <row r="1496" spans="5:31" x14ac:dyDescent="0.25">
      <c r="E1496" s="61"/>
      <c r="F1496" s="61"/>
      <c r="G1496" s="61"/>
      <c r="H1496" s="62"/>
      <c r="I1496" s="62"/>
      <c r="J1496" s="62"/>
      <c r="K1496" s="62"/>
      <c r="L1496" s="62"/>
      <c r="M1496" s="62"/>
      <c r="N1496" s="62"/>
      <c r="O1496" s="62"/>
      <c r="P1496" s="62"/>
      <c r="Q1496" s="62"/>
      <c r="R1496" s="62"/>
      <c r="S1496" s="62"/>
      <c r="T1496" s="62"/>
      <c r="U1496" s="62"/>
      <c r="V1496" s="62"/>
      <c r="W1496" s="62"/>
      <c r="X1496" s="62"/>
      <c r="Y1496" s="62"/>
      <c r="Z1496" s="62"/>
      <c r="AA1496" s="62"/>
      <c r="AB1496" s="62"/>
      <c r="AC1496" s="62"/>
      <c r="AD1496" s="62"/>
      <c r="AE1496" s="62"/>
    </row>
    <row r="1497" spans="5:31" x14ac:dyDescent="0.25">
      <c r="E1497" s="61"/>
      <c r="F1497" s="61"/>
      <c r="G1497" s="61"/>
      <c r="H1497" s="62"/>
      <c r="I1497" s="62"/>
      <c r="J1497" s="62"/>
      <c r="K1497" s="62"/>
      <c r="L1497" s="62"/>
      <c r="M1497" s="62"/>
      <c r="N1497" s="62"/>
      <c r="O1497" s="62"/>
      <c r="P1497" s="62"/>
      <c r="Q1497" s="62"/>
      <c r="R1497" s="62"/>
      <c r="S1497" s="62"/>
      <c r="T1497" s="62"/>
      <c r="U1497" s="62"/>
      <c r="V1497" s="62"/>
      <c r="W1497" s="62"/>
      <c r="X1497" s="62"/>
      <c r="Y1497" s="62"/>
      <c r="Z1497" s="62"/>
      <c r="AA1497" s="62"/>
      <c r="AB1497" s="62"/>
      <c r="AC1497" s="62"/>
      <c r="AD1497" s="62"/>
      <c r="AE1497" s="62"/>
    </row>
    <row r="1498" spans="5:31" x14ac:dyDescent="0.25">
      <c r="E1498" s="61"/>
      <c r="F1498" s="61"/>
      <c r="G1498" s="61"/>
      <c r="H1498" s="62"/>
      <c r="I1498" s="62"/>
      <c r="J1498" s="62"/>
      <c r="K1498" s="62"/>
      <c r="L1498" s="62"/>
      <c r="M1498" s="62"/>
      <c r="N1498" s="62"/>
      <c r="O1498" s="62"/>
      <c r="P1498" s="62"/>
      <c r="Q1498" s="62"/>
      <c r="R1498" s="62"/>
      <c r="S1498" s="62"/>
      <c r="T1498" s="62"/>
      <c r="U1498" s="62"/>
      <c r="V1498" s="62"/>
      <c r="W1498" s="62"/>
      <c r="X1498" s="62"/>
      <c r="Y1498" s="62"/>
      <c r="Z1498" s="62"/>
      <c r="AA1498" s="62"/>
      <c r="AB1498" s="62"/>
      <c r="AC1498" s="62"/>
      <c r="AD1498" s="62"/>
      <c r="AE1498" s="62"/>
    </row>
    <row r="1499" spans="5:31" x14ac:dyDescent="0.25">
      <c r="E1499" s="61"/>
      <c r="F1499" s="61"/>
      <c r="G1499" s="61"/>
      <c r="H1499" s="62"/>
      <c r="I1499" s="62"/>
      <c r="J1499" s="62"/>
      <c r="K1499" s="62"/>
      <c r="L1499" s="62"/>
      <c r="M1499" s="62"/>
      <c r="N1499" s="62"/>
      <c r="O1499" s="62"/>
      <c r="P1499" s="62"/>
      <c r="Q1499" s="62"/>
      <c r="R1499" s="62"/>
      <c r="S1499" s="62"/>
      <c r="T1499" s="62"/>
      <c r="U1499" s="62"/>
      <c r="V1499" s="62"/>
      <c r="W1499" s="62"/>
      <c r="X1499" s="62"/>
      <c r="Y1499" s="62"/>
      <c r="Z1499" s="62"/>
      <c r="AA1499" s="62"/>
      <c r="AB1499" s="62"/>
      <c r="AC1499" s="62"/>
      <c r="AD1499" s="62"/>
      <c r="AE1499" s="62"/>
    </row>
    <row r="1500" spans="5:31" x14ac:dyDescent="0.25">
      <c r="E1500" s="61"/>
      <c r="F1500" s="61"/>
      <c r="G1500" s="61"/>
      <c r="H1500" s="62"/>
      <c r="I1500" s="62"/>
      <c r="J1500" s="62"/>
      <c r="K1500" s="62"/>
      <c r="L1500" s="62"/>
      <c r="M1500" s="62"/>
      <c r="N1500" s="62"/>
      <c r="O1500" s="62"/>
      <c r="P1500" s="62"/>
      <c r="Q1500" s="62"/>
      <c r="R1500" s="62"/>
      <c r="S1500" s="62"/>
      <c r="T1500" s="62"/>
      <c r="U1500" s="62"/>
      <c r="V1500" s="62"/>
      <c r="W1500" s="62"/>
      <c r="X1500" s="62"/>
      <c r="Y1500" s="62"/>
      <c r="Z1500" s="62"/>
      <c r="AA1500" s="62"/>
      <c r="AB1500" s="62"/>
      <c r="AC1500" s="62"/>
      <c r="AD1500" s="62"/>
      <c r="AE1500" s="62"/>
    </row>
    <row r="1501" spans="5:31" x14ac:dyDescent="0.25">
      <c r="E1501" s="61"/>
      <c r="F1501" s="61"/>
      <c r="G1501" s="61"/>
      <c r="H1501" s="62"/>
      <c r="I1501" s="62"/>
      <c r="J1501" s="62"/>
      <c r="K1501" s="62"/>
      <c r="L1501" s="62"/>
      <c r="M1501" s="62"/>
      <c r="N1501" s="62"/>
      <c r="O1501" s="62"/>
      <c r="P1501" s="62"/>
      <c r="Q1501" s="62"/>
      <c r="R1501" s="62"/>
      <c r="S1501" s="62"/>
      <c r="T1501" s="62"/>
      <c r="U1501" s="62"/>
      <c r="V1501" s="62"/>
      <c r="W1501" s="62"/>
      <c r="X1501" s="62"/>
      <c r="Y1501" s="62"/>
      <c r="Z1501" s="62"/>
      <c r="AA1501" s="62"/>
      <c r="AB1501" s="62"/>
      <c r="AC1501" s="62"/>
      <c r="AD1501" s="62"/>
      <c r="AE1501" s="62"/>
    </row>
    <row r="1502" spans="5:31" x14ac:dyDescent="0.25">
      <c r="E1502" s="61"/>
      <c r="F1502" s="61"/>
      <c r="G1502" s="61"/>
      <c r="H1502" s="62"/>
      <c r="I1502" s="62"/>
      <c r="J1502" s="62"/>
      <c r="K1502" s="62"/>
      <c r="L1502" s="62"/>
      <c r="M1502" s="62"/>
      <c r="N1502" s="62"/>
      <c r="O1502" s="62"/>
      <c r="P1502" s="62"/>
      <c r="Q1502" s="62"/>
      <c r="R1502" s="62"/>
      <c r="S1502" s="62"/>
      <c r="T1502" s="62"/>
      <c r="U1502" s="62"/>
      <c r="V1502" s="62"/>
      <c r="W1502" s="62"/>
      <c r="X1502" s="62"/>
      <c r="Y1502" s="62"/>
      <c r="Z1502" s="62"/>
      <c r="AA1502" s="62"/>
      <c r="AB1502" s="62"/>
      <c r="AC1502" s="62"/>
      <c r="AD1502" s="62"/>
      <c r="AE1502" s="62"/>
    </row>
    <row r="1503" spans="5:31" x14ac:dyDescent="0.25">
      <c r="E1503" s="61"/>
      <c r="F1503" s="61"/>
      <c r="G1503" s="61"/>
      <c r="H1503" s="62"/>
      <c r="I1503" s="62"/>
      <c r="J1503" s="62"/>
      <c r="K1503" s="62"/>
      <c r="L1503" s="62"/>
      <c r="M1503" s="62"/>
      <c r="N1503" s="62"/>
      <c r="O1503" s="62"/>
      <c r="P1503" s="62"/>
      <c r="Q1503" s="62"/>
      <c r="R1503" s="62"/>
      <c r="S1503" s="62"/>
      <c r="T1503" s="62"/>
      <c r="U1503" s="62"/>
      <c r="V1503" s="62"/>
      <c r="W1503" s="62"/>
      <c r="X1503" s="62"/>
      <c r="Y1503" s="62"/>
      <c r="Z1503" s="62"/>
      <c r="AA1503" s="62"/>
      <c r="AB1503" s="62"/>
      <c r="AC1503" s="62"/>
      <c r="AD1503" s="62"/>
      <c r="AE1503" s="62"/>
    </row>
    <row r="1504" spans="5:31" x14ac:dyDescent="0.25">
      <c r="E1504" s="61"/>
      <c r="F1504" s="61"/>
      <c r="G1504" s="61"/>
      <c r="H1504" s="62"/>
      <c r="I1504" s="62"/>
      <c r="J1504" s="62"/>
      <c r="K1504" s="62"/>
      <c r="L1504" s="62"/>
      <c r="M1504" s="62"/>
      <c r="N1504" s="62"/>
      <c r="O1504" s="62"/>
      <c r="P1504" s="62"/>
      <c r="Q1504" s="62"/>
      <c r="R1504" s="62"/>
      <c r="S1504" s="62"/>
      <c r="T1504" s="62"/>
      <c r="U1504" s="62"/>
      <c r="V1504" s="62"/>
      <c r="W1504" s="62"/>
      <c r="X1504" s="62"/>
      <c r="Y1504" s="62"/>
      <c r="Z1504" s="62"/>
      <c r="AA1504" s="62"/>
      <c r="AB1504" s="62"/>
      <c r="AC1504" s="62"/>
      <c r="AD1504" s="62"/>
      <c r="AE1504" s="62"/>
    </row>
    <row r="1505" spans="5:31" x14ac:dyDescent="0.25">
      <c r="E1505" s="61"/>
      <c r="F1505" s="61"/>
      <c r="G1505" s="61"/>
      <c r="H1505" s="62"/>
      <c r="I1505" s="62"/>
      <c r="J1505" s="62"/>
      <c r="K1505" s="62"/>
      <c r="L1505" s="62"/>
      <c r="M1505" s="62"/>
      <c r="N1505" s="62"/>
      <c r="O1505" s="62"/>
      <c r="P1505" s="62"/>
      <c r="Q1505" s="62"/>
      <c r="R1505" s="62"/>
      <c r="S1505" s="62"/>
      <c r="T1505" s="62"/>
      <c r="U1505" s="62"/>
      <c r="V1505" s="62"/>
      <c r="W1505" s="62"/>
      <c r="X1505" s="62"/>
      <c r="Y1505" s="62"/>
      <c r="Z1505" s="62"/>
      <c r="AA1505" s="62"/>
      <c r="AB1505" s="62"/>
      <c r="AC1505" s="62"/>
      <c r="AD1505" s="62"/>
      <c r="AE1505" s="62"/>
    </row>
    <row r="1506" spans="5:31" x14ac:dyDescent="0.25">
      <c r="E1506" s="61"/>
      <c r="F1506" s="61"/>
      <c r="G1506" s="61"/>
      <c r="H1506" s="62"/>
      <c r="I1506" s="62"/>
      <c r="J1506" s="62"/>
      <c r="K1506" s="62"/>
      <c r="L1506" s="62"/>
      <c r="M1506" s="62"/>
      <c r="N1506" s="62"/>
      <c r="O1506" s="62"/>
      <c r="P1506" s="62"/>
      <c r="Q1506" s="62"/>
      <c r="R1506" s="62"/>
      <c r="S1506" s="62"/>
      <c r="T1506" s="62"/>
      <c r="U1506" s="62"/>
      <c r="V1506" s="62"/>
      <c r="W1506" s="62"/>
      <c r="X1506" s="62"/>
      <c r="Y1506" s="62"/>
      <c r="Z1506" s="62"/>
      <c r="AA1506" s="62"/>
      <c r="AB1506" s="62"/>
      <c r="AC1506" s="62"/>
      <c r="AD1506" s="62"/>
      <c r="AE1506" s="62"/>
    </row>
    <row r="1507" spans="5:31" x14ac:dyDescent="0.25">
      <c r="E1507" s="61"/>
      <c r="F1507" s="61"/>
      <c r="G1507" s="61"/>
      <c r="H1507" s="62"/>
      <c r="I1507" s="62"/>
      <c r="J1507" s="62"/>
      <c r="K1507" s="62"/>
      <c r="L1507" s="62"/>
      <c r="M1507" s="62"/>
      <c r="N1507" s="62"/>
      <c r="O1507" s="62"/>
      <c r="P1507" s="62"/>
      <c r="Q1507" s="62"/>
      <c r="R1507" s="62"/>
      <c r="S1507" s="62"/>
      <c r="T1507" s="62"/>
      <c r="U1507" s="62"/>
      <c r="V1507" s="62"/>
      <c r="W1507" s="62"/>
      <c r="X1507" s="62"/>
      <c r="Y1507" s="62"/>
      <c r="Z1507" s="62"/>
      <c r="AA1507" s="62"/>
      <c r="AB1507" s="62"/>
      <c r="AC1507" s="62"/>
      <c r="AD1507" s="62"/>
      <c r="AE1507" s="62"/>
    </row>
    <row r="1508" spans="5:31" x14ac:dyDescent="0.25">
      <c r="E1508" s="61"/>
      <c r="F1508" s="61"/>
      <c r="G1508" s="61"/>
      <c r="H1508" s="62"/>
      <c r="I1508" s="62"/>
      <c r="J1508" s="62"/>
      <c r="K1508" s="62"/>
      <c r="L1508" s="62"/>
      <c r="M1508" s="62"/>
      <c r="N1508" s="62"/>
      <c r="O1508" s="62"/>
      <c r="P1508" s="62"/>
      <c r="Q1508" s="62"/>
      <c r="R1508" s="62"/>
      <c r="S1508" s="62"/>
      <c r="T1508" s="62"/>
      <c r="U1508" s="62"/>
      <c r="V1508" s="62"/>
      <c r="W1508" s="62"/>
      <c r="X1508" s="62"/>
      <c r="Y1508" s="62"/>
      <c r="Z1508" s="62"/>
      <c r="AA1508" s="62"/>
      <c r="AB1508" s="62"/>
      <c r="AC1508" s="62"/>
      <c r="AD1508" s="62"/>
      <c r="AE1508" s="62"/>
    </row>
    <row r="1509" spans="5:31" x14ac:dyDescent="0.25">
      <c r="E1509" s="61"/>
      <c r="F1509" s="61"/>
      <c r="G1509" s="61"/>
      <c r="H1509" s="62"/>
      <c r="I1509" s="62"/>
      <c r="J1509" s="62"/>
      <c r="K1509" s="62"/>
      <c r="L1509" s="62"/>
      <c r="M1509" s="62"/>
      <c r="N1509" s="62"/>
      <c r="O1509" s="62"/>
      <c r="P1509" s="62"/>
      <c r="Q1509" s="62"/>
      <c r="R1509" s="62"/>
      <c r="S1509" s="62"/>
      <c r="T1509" s="62"/>
      <c r="U1509" s="62"/>
      <c r="V1509" s="62"/>
      <c r="W1509" s="62"/>
      <c r="X1509" s="62"/>
      <c r="Y1509" s="62"/>
      <c r="Z1509" s="62"/>
      <c r="AA1509" s="62"/>
      <c r="AB1509" s="62"/>
      <c r="AC1509" s="62"/>
      <c r="AD1509" s="62"/>
      <c r="AE1509" s="62"/>
    </row>
    <row r="1510" spans="5:31" x14ac:dyDescent="0.25">
      <c r="E1510" s="61"/>
      <c r="F1510" s="61"/>
      <c r="G1510" s="61"/>
      <c r="H1510" s="62"/>
      <c r="I1510" s="62"/>
      <c r="J1510" s="62"/>
      <c r="K1510" s="62"/>
      <c r="L1510" s="62"/>
      <c r="M1510" s="62"/>
      <c r="N1510" s="62"/>
      <c r="O1510" s="62"/>
      <c r="P1510" s="62"/>
      <c r="Q1510" s="62"/>
      <c r="R1510" s="62"/>
      <c r="S1510" s="62"/>
      <c r="T1510" s="62"/>
      <c r="U1510" s="62"/>
      <c r="V1510" s="62"/>
      <c r="W1510" s="62"/>
      <c r="X1510" s="62"/>
      <c r="Y1510" s="62"/>
      <c r="Z1510" s="62"/>
      <c r="AA1510" s="62"/>
      <c r="AB1510" s="62"/>
      <c r="AC1510" s="62"/>
      <c r="AD1510" s="62"/>
      <c r="AE1510" s="62"/>
    </row>
    <row r="1511" spans="5:31" x14ac:dyDescent="0.25">
      <c r="E1511" s="61"/>
      <c r="F1511" s="61"/>
      <c r="G1511" s="61"/>
      <c r="H1511" s="62"/>
      <c r="I1511" s="62"/>
      <c r="J1511" s="62"/>
      <c r="K1511" s="62"/>
      <c r="L1511" s="62"/>
      <c r="M1511" s="62"/>
      <c r="N1511" s="62"/>
      <c r="O1511" s="62"/>
      <c r="P1511" s="62"/>
      <c r="Q1511" s="62"/>
      <c r="R1511" s="62"/>
      <c r="S1511" s="62"/>
      <c r="T1511" s="62"/>
      <c r="U1511" s="62"/>
      <c r="V1511" s="62"/>
      <c r="W1511" s="62"/>
      <c r="X1511" s="62"/>
      <c r="Y1511" s="62"/>
      <c r="Z1511" s="62"/>
      <c r="AA1511" s="62"/>
      <c r="AB1511" s="62"/>
      <c r="AC1511" s="62"/>
      <c r="AD1511" s="62"/>
      <c r="AE1511" s="62"/>
    </row>
    <row r="1512" spans="5:31" x14ac:dyDescent="0.25">
      <c r="E1512" s="61"/>
      <c r="F1512" s="61"/>
      <c r="G1512" s="61"/>
      <c r="H1512" s="62"/>
      <c r="I1512" s="62"/>
      <c r="J1512" s="62"/>
      <c r="K1512" s="62"/>
      <c r="L1512" s="62"/>
      <c r="M1512" s="62"/>
      <c r="N1512" s="62"/>
      <c r="O1512" s="62"/>
      <c r="P1512" s="62"/>
      <c r="Q1512" s="62"/>
      <c r="R1512" s="62"/>
      <c r="S1512" s="62"/>
      <c r="T1512" s="62"/>
      <c r="U1512" s="62"/>
      <c r="V1512" s="62"/>
      <c r="W1512" s="62"/>
      <c r="X1512" s="62"/>
      <c r="Y1512" s="62"/>
      <c r="Z1512" s="62"/>
      <c r="AA1512" s="62"/>
      <c r="AB1512" s="62"/>
      <c r="AC1512" s="62"/>
      <c r="AD1512" s="62"/>
      <c r="AE1512" s="62"/>
    </row>
    <row r="1513" spans="5:31" x14ac:dyDescent="0.25">
      <c r="E1513" s="61"/>
      <c r="F1513" s="61"/>
      <c r="G1513" s="61"/>
      <c r="H1513" s="62"/>
      <c r="I1513" s="62"/>
      <c r="J1513" s="62"/>
      <c r="K1513" s="62"/>
      <c r="L1513" s="62"/>
      <c r="M1513" s="62"/>
      <c r="N1513" s="62"/>
      <c r="O1513" s="62"/>
      <c r="P1513" s="62"/>
      <c r="Q1513" s="62"/>
      <c r="R1513" s="62"/>
      <c r="S1513" s="62"/>
      <c r="T1513" s="62"/>
      <c r="U1513" s="62"/>
      <c r="V1513" s="62"/>
      <c r="W1513" s="62"/>
      <c r="X1513" s="62"/>
      <c r="Y1513" s="62"/>
      <c r="Z1513" s="62"/>
      <c r="AA1513" s="62"/>
      <c r="AB1513" s="62"/>
      <c r="AC1513" s="62"/>
      <c r="AD1513" s="62"/>
      <c r="AE1513" s="62"/>
    </row>
    <row r="1514" spans="5:31" x14ac:dyDescent="0.25">
      <c r="E1514" s="61"/>
      <c r="F1514" s="61"/>
      <c r="G1514" s="61"/>
      <c r="H1514" s="62"/>
      <c r="I1514" s="62"/>
      <c r="J1514" s="62"/>
      <c r="K1514" s="62"/>
      <c r="L1514" s="62"/>
      <c r="M1514" s="62"/>
      <c r="N1514" s="62"/>
      <c r="O1514" s="62"/>
      <c r="P1514" s="62"/>
      <c r="Q1514" s="62"/>
      <c r="R1514" s="62"/>
      <c r="S1514" s="62"/>
      <c r="T1514" s="62"/>
      <c r="U1514" s="62"/>
      <c r="V1514" s="62"/>
      <c r="W1514" s="62"/>
      <c r="X1514" s="62"/>
      <c r="Y1514" s="62"/>
      <c r="Z1514" s="62"/>
      <c r="AA1514" s="62"/>
      <c r="AB1514" s="62"/>
      <c r="AC1514" s="62"/>
      <c r="AD1514" s="62"/>
      <c r="AE1514" s="62"/>
    </row>
    <row r="1515" spans="5:31" x14ac:dyDescent="0.25">
      <c r="E1515" s="61"/>
      <c r="F1515" s="61"/>
      <c r="G1515" s="61"/>
      <c r="H1515" s="62"/>
      <c r="I1515" s="62"/>
      <c r="J1515" s="62"/>
      <c r="K1515" s="62"/>
      <c r="L1515" s="62"/>
      <c r="M1515" s="62"/>
      <c r="N1515" s="62"/>
      <c r="O1515" s="62"/>
      <c r="P1515" s="62"/>
      <c r="Q1515" s="62"/>
      <c r="R1515" s="62"/>
      <c r="S1515" s="62"/>
      <c r="T1515" s="62"/>
      <c r="U1515" s="62"/>
      <c r="V1515" s="62"/>
      <c r="W1515" s="62"/>
      <c r="X1515" s="62"/>
      <c r="Y1515" s="62"/>
      <c r="Z1515" s="62"/>
      <c r="AA1515" s="62"/>
      <c r="AB1515" s="62"/>
      <c r="AC1515" s="62"/>
      <c r="AD1515" s="62"/>
      <c r="AE1515" s="62"/>
    </row>
    <row r="1516" spans="5:31" x14ac:dyDescent="0.25">
      <c r="E1516" s="61"/>
      <c r="F1516" s="61"/>
      <c r="G1516" s="61"/>
      <c r="H1516" s="62"/>
      <c r="I1516" s="62"/>
      <c r="J1516" s="62"/>
      <c r="K1516" s="62"/>
      <c r="L1516" s="62"/>
      <c r="M1516" s="62"/>
      <c r="N1516" s="62"/>
      <c r="O1516" s="62"/>
      <c r="P1516" s="62"/>
      <c r="Q1516" s="62"/>
      <c r="R1516" s="62"/>
      <c r="S1516" s="62"/>
      <c r="T1516" s="62"/>
      <c r="U1516" s="62"/>
      <c r="V1516" s="62"/>
      <c r="W1516" s="62"/>
      <c r="X1516" s="62"/>
      <c r="Y1516" s="62"/>
      <c r="Z1516" s="62"/>
      <c r="AA1516" s="62"/>
      <c r="AB1516" s="62"/>
      <c r="AC1516" s="62"/>
      <c r="AD1516" s="62"/>
      <c r="AE1516" s="62"/>
    </row>
    <row r="1517" spans="5:31" x14ac:dyDescent="0.25">
      <c r="E1517" s="61"/>
      <c r="F1517" s="61"/>
      <c r="G1517" s="61"/>
      <c r="H1517" s="62"/>
      <c r="I1517" s="62"/>
      <c r="J1517" s="62"/>
      <c r="K1517" s="62"/>
      <c r="L1517" s="62"/>
      <c r="M1517" s="62"/>
      <c r="N1517" s="62"/>
      <c r="O1517" s="62"/>
      <c r="P1517" s="62"/>
      <c r="Q1517" s="62"/>
      <c r="R1517" s="62"/>
      <c r="S1517" s="62"/>
      <c r="T1517" s="62"/>
      <c r="U1517" s="62"/>
      <c r="V1517" s="62"/>
      <c r="W1517" s="62"/>
      <c r="X1517" s="62"/>
      <c r="Y1517" s="62"/>
      <c r="Z1517" s="62"/>
      <c r="AA1517" s="62"/>
      <c r="AB1517" s="62"/>
      <c r="AC1517" s="62"/>
      <c r="AD1517" s="62"/>
      <c r="AE1517" s="62"/>
    </row>
    <row r="1518" spans="5:31" x14ac:dyDescent="0.25">
      <c r="E1518" s="61"/>
      <c r="F1518" s="61"/>
      <c r="G1518" s="61"/>
      <c r="H1518" s="62"/>
      <c r="I1518" s="62"/>
      <c r="J1518" s="62"/>
      <c r="K1518" s="62"/>
      <c r="L1518" s="62"/>
      <c r="M1518" s="62"/>
      <c r="N1518" s="62"/>
      <c r="O1518" s="62"/>
      <c r="P1518" s="62"/>
      <c r="Q1518" s="62"/>
      <c r="R1518" s="62"/>
      <c r="S1518" s="62"/>
      <c r="T1518" s="62"/>
      <c r="U1518" s="62"/>
      <c r="V1518" s="62"/>
      <c r="W1518" s="62"/>
      <c r="X1518" s="62"/>
      <c r="Y1518" s="62"/>
      <c r="Z1518" s="62"/>
      <c r="AA1518" s="62"/>
      <c r="AB1518" s="62"/>
      <c r="AC1518" s="62"/>
      <c r="AD1518" s="62"/>
      <c r="AE1518" s="62"/>
    </row>
    <row r="1519" spans="5:31" x14ac:dyDescent="0.25">
      <c r="E1519" s="61"/>
      <c r="F1519" s="61"/>
      <c r="G1519" s="61"/>
      <c r="H1519" s="62"/>
      <c r="I1519" s="62"/>
      <c r="J1519" s="62"/>
      <c r="K1519" s="62"/>
      <c r="L1519" s="62"/>
      <c r="M1519" s="62"/>
      <c r="N1519" s="62"/>
      <c r="O1519" s="62"/>
      <c r="P1519" s="62"/>
      <c r="Q1519" s="62"/>
      <c r="R1519" s="62"/>
      <c r="S1519" s="62"/>
      <c r="T1519" s="62"/>
      <c r="U1519" s="62"/>
      <c r="V1519" s="62"/>
      <c r="W1519" s="62"/>
      <c r="X1519" s="62"/>
      <c r="Y1519" s="62"/>
      <c r="Z1519" s="62"/>
      <c r="AA1519" s="62"/>
      <c r="AB1519" s="62"/>
      <c r="AC1519" s="62"/>
      <c r="AD1519" s="62"/>
      <c r="AE1519" s="62"/>
    </row>
    <row r="1520" spans="5:31" x14ac:dyDescent="0.25">
      <c r="E1520" s="61"/>
      <c r="F1520" s="61"/>
      <c r="G1520" s="61"/>
      <c r="H1520" s="62"/>
      <c r="I1520" s="62"/>
      <c r="J1520" s="62"/>
      <c r="K1520" s="62"/>
      <c r="L1520" s="62"/>
      <c r="M1520" s="62"/>
      <c r="N1520" s="62"/>
      <c r="O1520" s="62"/>
      <c r="P1520" s="62"/>
      <c r="Q1520" s="62"/>
      <c r="R1520" s="62"/>
      <c r="S1520" s="62"/>
      <c r="T1520" s="62"/>
      <c r="U1520" s="62"/>
      <c r="V1520" s="62"/>
      <c r="W1520" s="62"/>
      <c r="X1520" s="62"/>
      <c r="Y1520" s="62"/>
      <c r="Z1520" s="62"/>
      <c r="AA1520" s="62"/>
      <c r="AB1520" s="62"/>
      <c r="AC1520" s="62"/>
      <c r="AD1520" s="62"/>
      <c r="AE1520" s="62"/>
    </row>
    <row r="1521" spans="5:31" x14ac:dyDescent="0.25">
      <c r="E1521" s="61"/>
      <c r="F1521" s="61"/>
      <c r="G1521" s="61"/>
      <c r="H1521" s="62"/>
      <c r="I1521" s="62"/>
      <c r="J1521" s="62"/>
      <c r="K1521" s="62"/>
      <c r="L1521" s="62"/>
      <c r="M1521" s="62"/>
      <c r="N1521" s="62"/>
      <c r="O1521" s="62"/>
      <c r="P1521" s="62"/>
      <c r="Q1521" s="62"/>
      <c r="R1521" s="62"/>
      <c r="S1521" s="62"/>
      <c r="T1521" s="62"/>
      <c r="U1521" s="62"/>
      <c r="V1521" s="62"/>
      <c r="W1521" s="62"/>
      <c r="X1521" s="62"/>
      <c r="Y1521" s="62"/>
      <c r="Z1521" s="62"/>
      <c r="AA1521" s="62"/>
      <c r="AB1521" s="62"/>
      <c r="AC1521" s="62"/>
      <c r="AD1521" s="62"/>
      <c r="AE1521" s="62"/>
    </row>
    <row r="1522" spans="5:31" x14ac:dyDescent="0.25">
      <c r="E1522" s="61"/>
      <c r="F1522" s="61"/>
      <c r="G1522" s="61"/>
      <c r="H1522" s="62"/>
      <c r="I1522" s="62"/>
      <c r="J1522" s="62"/>
      <c r="K1522" s="62"/>
      <c r="L1522" s="62"/>
      <c r="M1522" s="62"/>
      <c r="N1522" s="62"/>
      <c r="O1522" s="62"/>
      <c r="P1522" s="62"/>
      <c r="Q1522" s="62"/>
      <c r="R1522" s="62"/>
      <c r="S1522" s="62"/>
      <c r="T1522" s="62"/>
      <c r="U1522" s="62"/>
      <c r="V1522" s="62"/>
      <c r="W1522" s="62"/>
      <c r="X1522" s="62"/>
      <c r="Y1522" s="62"/>
      <c r="Z1522" s="62"/>
      <c r="AA1522" s="62"/>
      <c r="AB1522" s="62"/>
      <c r="AC1522" s="62"/>
      <c r="AD1522" s="62"/>
      <c r="AE1522" s="62"/>
    </row>
    <row r="1523" spans="5:31" x14ac:dyDescent="0.25">
      <c r="E1523" s="61"/>
      <c r="F1523" s="61"/>
      <c r="G1523" s="61"/>
      <c r="H1523" s="62"/>
      <c r="I1523" s="62"/>
      <c r="J1523" s="62"/>
      <c r="K1523" s="62"/>
      <c r="L1523" s="62"/>
      <c r="M1523" s="62"/>
      <c r="N1523" s="62"/>
      <c r="O1523" s="62"/>
      <c r="P1523" s="62"/>
      <c r="Q1523" s="62"/>
      <c r="R1523" s="62"/>
      <c r="S1523" s="62"/>
      <c r="T1523" s="62"/>
      <c r="U1523" s="62"/>
      <c r="V1523" s="62"/>
      <c r="W1523" s="62"/>
      <c r="X1523" s="62"/>
      <c r="Y1523" s="62"/>
      <c r="Z1523" s="62"/>
      <c r="AA1523" s="62"/>
      <c r="AB1523" s="62"/>
      <c r="AC1523" s="62"/>
      <c r="AD1523" s="62"/>
      <c r="AE1523" s="62"/>
    </row>
    <row r="1524" spans="5:31" x14ac:dyDescent="0.25">
      <c r="E1524" s="61"/>
      <c r="F1524" s="61"/>
      <c r="G1524" s="61"/>
      <c r="H1524" s="62"/>
      <c r="I1524" s="62"/>
      <c r="J1524" s="62"/>
      <c r="K1524" s="62"/>
      <c r="L1524" s="62"/>
      <c r="M1524" s="62"/>
      <c r="N1524" s="62"/>
      <c r="O1524" s="62"/>
      <c r="P1524" s="62"/>
      <c r="Q1524" s="62"/>
      <c r="R1524" s="62"/>
      <c r="S1524" s="62"/>
      <c r="T1524" s="62"/>
      <c r="U1524" s="62"/>
      <c r="V1524" s="62"/>
      <c r="W1524" s="62"/>
      <c r="X1524" s="62"/>
      <c r="Y1524" s="62"/>
      <c r="Z1524" s="62"/>
      <c r="AA1524" s="62"/>
      <c r="AB1524" s="62"/>
      <c r="AC1524" s="62"/>
      <c r="AD1524" s="62"/>
      <c r="AE1524" s="62"/>
    </row>
    <row r="1525" spans="5:31" x14ac:dyDescent="0.25">
      <c r="E1525" s="61"/>
      <c r="F1525" s="61"/>
      <c r="G1525" s="61"/>
      <c r="H1525" s="62"/>
      <c r="I1525" s="62"/>
      <c r="J1525" s="62"/>
      <c r="K1525" s="62"/>
      <c r="L1525" s="62"/>
      <c r="M1525" s="62"/>
      <c r="N1525" s="62"/>
      <c r="O1525" s="62"/>
      <c r="P1525" s="62"/>
      <c r="Q1525" s="62"/>
      <c r="R1525" s="62"/>
      <c r="S1525" s="62"/>
      <c r="T1525" s="62"/>
      <c r="U1525" s="62"/>
      <c r="V1525" s="62"/>
      <c r="W1525" s="62"/>
      <c r="X1525" s="62"/>
      <c r="Y1525" s="62"/>
      <c r="Z1525" s="62"/>
      <c r="AA1525" s="62"/>
      <c r="AB1525" s="62"/>
      <c r="AC1525" s="62"/>
      <c r="AD1525" s="62"/>
      <c r="AE1525" s="62"/>
    </row>
    <row r="1526" spans="5:31" x14ac:dyDescent="0.25">
      <c r="E1526" s="61"/>
      <c r="F1526" s="61"/>
      <c r="G1526" s="61"/>
      <c r="H1526" s="62"/>
      <c r="I1526" s="62"/>
      <c r="J1526" s="62"/>
      <c r="K1526" s="62"/>
      <c r="L1526" s="62"/>
      <c r="M1526" s="62"/>
      <c r="N1526" s="62"/>
      <c r="O1526" s="62"/>
      <c r="P1526" s="62"/>
      <c r="Q1526" s="62"/>
      <c r="R1526" s="62"/>
      <c r="S1526" s="62"/>
      <c r="T1526" s="62"/>
      <c r="U1526" s="62"/>
      <c r="V1526" s="62"/>
      <c r="W1526" s="62"/>
      <c r="X1526" s="62"/>
      <c r="Y1526" s="62"/>
      <c r="Z1526" s="62"/>
      <c r="AA1526" s="62"/>
      <c r="AB1526" s="62"/>
      <c r="AC1526" s="62"/>
      <c r="AD1526" s="62"/>
      <c r="AE1526" s="62"/>
    </row>
    <row r="1527" spans="5:31" x14ac:dyDescent="0.25">
      <c r="E1527" s="61"/>
      <c r="F1527" s="61"/>
      <c r="G1527" s="61"/>
      <c r="H1527" s="62"/>
      <c r="I1527" s="62"/>
      <c r="J1527" s="62"/>
      <c r="K1527" s="62"/>
      <c r="L1527" s="62"/>
      <c r="M1527" s="62"/>
      <c r="N1527" s="62"/>
      <c r="O1527" s="62"/>
      <c r="P1527" s="62"/>
      <c r="Q1527" s="62"/>
      <c r="R1527" s="62"/>
      <c r="S1527" s="62"/>
      <c r="T1527" s="62"/>
      <c r="U1527" s="62"/>
      <c r="V1527" s="62"/>
      <c r="W1527" s="62"/>
      <c r="X1527" s="62"/>
      <c r="Y1527" s="62"/>
      <c r="Z1527" s="62"/>
      <c r="AA1527" s="62"/>
      <c r="AB1527" s="62"/>
      <c r="AC1527" s="62"/>
      <c r="AD1527" s="62"/>
      <c r="AE1527" s="62"/>
    </row>
    <row r="1528" spans="5:31" x14ac:dyDescent="0.25">
      <c r="E1528" s="61"/>
      <c r="F1528" s="61"/>
      <c r="G1528" s="61"/>
      <c r="H1528" s="62"/>
      <c r="I1528" s="62"/>
      <c r="J1528" s="62"/>
      <c r="K1528" s="62"/>
      <c r="L1528" s="62"/>
      <c r="M1528" s="62"/>
      <c r="N1528" s="62"/>
      <c r="O1528" s="62"/>
      <c r="P1528" s="62"/>
      <c r="Q1528" s="62"/>
      <c r="R1528" s="62"/>
      <c r="S1528" s="62"/>
      <c r="T1528" s="62"/>
      <c r="U1528" s="62"/>
      <c r="V1528" s="62"/>
      <c r="W1528" s="62"/>
      <c r="X1528" s="62"/>
      <c r="Y1528" s="62"/>
      <c r="Z1528" s="62"/>
      <c r="AA1528" s="62"/>
      <c r="AB1528" s="62"/>
      <c r="AC1528" s="62"/>
      <c r="AD1528" s="62"/>
      <c r="AE1528" s="62"/>
    </row>
    <row r="1529" spans="5:31" x14ac:dyDescent="0.25">
      <c r="E1529" s="61"/>
      <c r="F1529" s="61"/>
      <c r="G1529" s="61"/>
      <c r="H1529" s="62"/>
      <c r="I1529" s="62"/>
      <c r="J1529" s="62"/>
      <c r="K1529" s="62"/>
      <c r="L1529" s="62"/>
      <c r="M1529" s="62"/>
      <c r="N1529" s="62"/>
      <c r="O1529" s="62"/>
      <c r="P1529" s="62"/>
      <c r="Q1529" s="62"/>
      <c r="R1529" s="62"/>
      <c r="S1529" s="62"/>
      <c r="T1529" s="62"/>
      <c r="U1529" s="62"/>
      <c r="V1529" s="62"/>
      <c r="W1529" s="62"/>
      <c r="X1529" s="62"/>
      <c r="Y1529" s="62"/>
      <c r="Z1529" s="62"/>
      <c r="AA1529" s="62"/>
      <c r="AB1529" s="62"/>
      <c r="AC1529" s="62"/>
      <c r="AD1529" s="62"/>
      <c r="AE1529" s="62"/>
    </row>
    <row r="1530" spans="5:31" x14ac:dyDescent="0.25">
      <c r="E1530" s="61"/>
      <c r="F1530" s="61"/>
      <c r="G1530" s="61"/>
      <c r="H1530" s="62"/>
      <c r="I1530" s="62"/>
      <c r="J1530" s="62"/>
      <c r="K1530" s="62"/>
      <c r="L1530" s="62"/>
      <c r="M1530" s="62"/>
      <c r="N1530" s="62"/>
      <c r="O1530" s="62"/>
      <c r="P1530" s="62"/>
      <c r="Q1530" s="62"/>
      <c r="R1530" s="62"/>
      <c r="S1530" s="62"/>
      <c r="T1530" s="62"/>
      <c r="U1530" s="62"/>
      <c r="V1530" s="62"/>
      <c r="W1530" s="62"/>
      <c r="X1530" s="62"/>
      <c r="Y1530" s="62"/>
      <c r="Z1530" s="62"/>
      <c r="AA1530" s="62"/>
      <c r="AB1530" s="62"/>
      <c r="AC1530" s="62"/>
      <c r="AD1530" s="62"/>
      <c r="AE1530" s="62"/>
    </row>
    <row r="1531" spans="5:31" x14ac:dyDescent="0.25">
      <c r="E1531" s="61"/>
      <c r="F1531" s="61"/>
      <c r="G1531" s="61"/>
      <c r="H1531" s="62"/>
      <c r="I1531" s="62"/>
      <c r="J1531" s="62"/>
      <c r="K1531" s="62"/>
      <c r="L1531" s="62"/>
      <c r="M1531" s="62"/>
      <c r="N1531" s="62"/>
      <c r="O1531" s="62"/>
      <c r="P1531" s="62"/>
      <c r="Q1531" s="62"/>
      <c r="R1531" s="62"/>
      <c r="S1531" s="62"/>
      <c r="T1531" s="62"/>
      <c r="U1531" s="62"/>
      <c r="V1531" s="62"/>
      <c r="W1531" s="62"/>
      <c r="X1531" s="62"/>
      <c r="Y1531" s="62"/>
      <c r="Z1531" s="62"/>
      <c r="AA1531" s="62"/>
      <c r="AB1531" s="62"/>
      <c r="AC1531" s="62"/>
      <c r="AD1531" s="62"/>
      <c r="AE1531" s="62"/>
    </row>
    <row r="1532" spans="5:31" x14ac:dyDescent="0.25">
      <c r="E1532" s="61"/>
      <c r="F1532" s="61"/>
      <c r="G1532" s="61"/>
      <c r="H1532" s="62"/>
      <c r="I1532" s="62"/>
      <c r="J1532" s="62"/>
      <c r="K1532" s="62"/>
      <c r="L1532" s="62"/>
      <c r="M1532" s="62"/>
      <c r="N1532" s="62"/>
      <c r="O1532" s="62"/>
      <c r="P1532" s="62"/>
      <c r="Q1532" s="62"/>
      <c r="R1532" s="62"/>
      <c r="S1532" s="62"/>
      <c r="T1532" s="62"/>
      <c r="U1532" s="62"/>
      <c r="V1532" s="62"/>
      <c r="W1532" s="62"/>
      <c r="X1532" s="62"/>
      <c r="Y1532" s="62"/>
      <c r="Z1532" s="62"/>
      <c r="AA1532" s="62"/>
      <c r="AB1532" s="62"/>
      <c r="AC1532" s="62"/>
      <c r="AD1532" s="62"/>
      <c r="AE1532" s="62"/>
    </row>
    <row r="1533" spans="5:31" x14ac:dyDescent="0.25">
      <c r="E1533" s="61"/>
      <c r="F1533" s="61"/>
      <c r="G1533" s="61"/>
      <c r="H1533" s="62"/>
      <c r="I1533" s="62"/>
      <c r="J1533" s="62"/>
      <c r="K1533" s="62"/>
      <c r="L1533" s="62"/>
      <c r="M1533" s="62"/>
      <c r="N1533" s="62"/>
      <c r="O1533" s="62"/>
      <c r="P1533" s="62"/>
      <c r="Q1533" s="62"/>
      <c r="R1533" s="62"/>
      <c r="S1533" s="62"/>
      <c r="T1533" s="62"/>
      <c r="U1533" s="62"/>
      <c r="V1533" s="62"/>
      <c r="W1533" s="62"/>
      <c r="X1533" s="62"/>
      <c r="Y1533" s="62"/>
      <c r="Z1533" s="62"/>
      <c r="AA1533" s="62"/>
      <c r="AB1533" s="62"/>
      <c r="AC1533" s="62"/>
      <c r="AD1533" s="62"/>
      <c r="AE1533" s="62"/>
    </row>
    <row r="1534" spans="5:31" x14ac:dyDescent="0.25">
      <c r="E1534" s="61"/>
      <c r="F1534" s="61"/>
      <c r="G1534" s="61"/>
      <c r="H1534" s="62"/>
      <c r="I1534" s="62"/>
      <c r="J1534" s="62"/>
      <c r="K1534" s="62"/>
      <c r="L1534" s="62"/>
      <c r="M1534" s="62"/>
      <c r="N1534" s="62"/>
      <c r="O1534" s="62"/>
      <c r="P1534" s="62"/>
      <c r="Q1534" s="62"/>
      <c r="R1534" s="62"/>
      <c r="S1534" s="62"/>
      <c r="T1534" s="62"/>
      <c r="U1534" s="62"/>
      <c r="V1534" s="62"/>
      <c r="W1534" s="62"/>
      <c r="X1534" s="62"/>
      <c r="Y1534" s="62"/>
      <c r="Z1534" s="62"/>
      <c r="AA1534" s="62"/>
      <c r="AB1534" s="62"/>
      <c r="AC1534" s="62"/>
      <c r="AD1534" s="62"/>
      <c r="AE1534" s="62"/>
    </row>
    <row r="1535" spans="5:31" x14ac:dyDescent="0.25">
      <c r="E1535" s="61"/>
      <c r="F1535" s="61"/>
      <c r="G1535" s="61"/>
      <c r="H1535" s="62"/>
      <c r="I1535" s="62"/>
      <c r="J1535" s="62"/>
      <c r="K1535" s="62"/>
      <c r="L1535" s="62"/>
      <c r="M1535" s="62"/>
      <c r="N1535" s="62"/>
      <c r="O1535" s="62"/>
      <c r="P1535" s="62"/>
      <c r="Q1535" s="62"/>
      <c r="R1535" s="62"/>
      <c r="S1535" s="62"/>
      <c r="T1535" s="62"/>
      <c r="U1535" s="62"/>
      <c r="V1535" s="62"/>
      <c r="W1535" s="62"/>
      <c r="X1535" s="62"/>
      <c r="Y1535" s="62"/>
      <c r="Z1535" s="62"/>
      <c r="AA1535" s="62"/>
      <c r="AB1535" s="62"/>
      <c r="AC1535" s="62"/>
      <c r="AD1535" s="62"/>
      <c r="AE1535" s="62"/>
    </row>
    <row r="1536" spans="5:31" x14ac:dyDescent="0.25">
      <c r="E1536" s="61"/>
      <c r="F1536" s="61"/>
      <c r="G1536" s="61"/>
      <c r="H1536" s="62"/>
      <c r="I1536" s="62"/>
      <c r="J1536" s="62"/>
      <c r="K1536" s="62"/>
      <c r="L1536" s="62"/>
      <c r="M1536" s="62"/>
      <c r="N1536" s="62"/>
      <c r="O1536" s="62"/>
      <c r="P1536" s="62"/>
      <c r="Q1536" s="62"/>
      <c r="R1536" s="62"/>
      <c r="S1536" s="62"/>
      <c r="T1536" s="62"/>
      <c r="U1536" s="62"/>
      <c r="V1536" s="62"/>
      <c r="W1536" s="62"/>
      <c r="X1536" s="62"/>
      <c r="Y1536" s="62"/>
      <c r="Z1536" s="62"/>
      <c r="AA1536" s="62"/>
      <c r="AB1536" s="62"/>
      <c r="AC1536" s="62"/>
      <c r="AD1536" s="62"/>
      <c r="AE1536" s="62"/>
    </row>
    <row r="1537" spans="5:31" x14ac:dyDescent="0.25">
      <c r="E1537" s="61"/>
      <c r="F1537" s="61"/>
      <c r="G1537" s="61"/>
      <c r="H1537" s="62"/>
      <c r="I1537" s="62"/>
      <c r="J1537" s="62"/>
      <c r="K1537" s="62"/>
      <c r="L1537" s="62"/>
      <c r="M1537" s="62"/>
      <c r="N1537" s="62"/>
      <c r="O1537" s="62"/>
      <c r="P1537" s="62"/>
      <c r="Q1537" s="62"/>
      <c r="R1537" s="62"/>
      <c r="S1537" s="62"/>
      <c r="T1537" s="62"/>
      <c r="U1537" s="62"/>
      <c r="V1537" s="62"/>
      <c r="W1537" s="62"/>
      <c r="X1537" s="62"/>
      <c r="Y1537" s="62"/>
      <c r="Z1537" s="62"/>
      <c r="AA1537" s="62"/>
      <c r="AB1537" s="62"/>
      <c r="AC1537" s="62"/>
      <c r="AD1537" s="62"/>
      <c r="AE1537" s="62"/>
    </row>
    <row r="1538" spans="5:31" x14ac:dyDescent="0.25">
      <c r="E1538" s="61"/>
      <c r="F1538" s="61"/>
      <c r="G1538" s="61"/>
      <c r="H1538" s="62"/>
      <c r="I1538" s="62"/>
      <c r="J1538" s="62"/>
      <c r="K1538" s="62"/>
      <c r="L1538" s="62"/>
      <c r="M1538" s="62"/>
      <c r="N1538" s="62"/>
      <c r="O1538" s="62"/>
      <c r="P1538" s="62"/>
      <c r="Q1538" s="62"/>
      <c r="R1538" s="62"/>
      <c r="S1538" s="62"/>
      <c r="T1538" s="62"/>
      <c r="U1538" s="62"/>
      <c r="V1538" s="62"/>
      <c r="W1538" s="62"/>
      <c r="X1538" s="62"/>
      <c r="Y1538" s="62"/>
      <c r="Z1538" s="62"/>
      <c r="AA1538" s="62"/>
      <c r="AB1538" s="62"/>
      <c r="AC1538" s="62"/>
      <c r="AD1538" s="62"/>
      <c r="AE1538" s="62"/>
    </row>
    <row r="1539" spans="5:31" x14ac:dyDescent="0.25">
      <c r="E1539" s="61"/>
      <c r="F1539" s="61"/>
      <c r="G1539" s="61"/>
      <c r="H1539" s="62"/>
      <c r="I1539" s="62"/>
      <c r="J1539" s="62"/>
      <c r="K1539" s="62"/>
      <c r="L1539" s="62"/>
      <c r="M1539" s="62"/>
      <c r="N1539" s="62"/>
      <c r="O1539" s="62"/>
      <c r="P1539" s="62"/>
      <c r="Q1539" s="62"/>
      <c r="R1539" s="62"/>
      <c r="S1539" s="62"/>
      <c r="T1539" s="62"/>
      <c r="U1539" s="62"/>
      <c r="V1539" s="62"/>
      <c r="W1539" s="62"/>
      <c r="X1539" s="62"/>
      <c r="Y1539" s="62"/>
      <c r="Z1539" s="62"/>
      <c r="AA1539" s="62"/>
      <c r="AB1539" s="62"/>
      <c r="AC1539" s="62"/>
      <c r="AD1539" s="62"/>
      <c r="AE1539" s="62"/>
    </row>
    <row r="1540" spans="5:31" x14ac:dyDescent="0.25">
      <c r="E1540" s="61"/>
      <c r="F1540" s="61"/>
      <c r="G1540" s="61"/>
      <c r="H1540" s="62"/>
      <c r="I1540" s="62"/>
      <c r="J1540" s="62"/>
      <c r="K1540" s="62"/>
      <c r="L1540" s="62"/>
      <c r="M1540" s="62"/>
      <c r="N1540" s="62"/>
      <c r="O1540" s="62"/>
      <c r="P1540" s="62"/>
      <c r="Q1540" s="62"/>
      <c r="R1540" s="62"/>
      <c r="S1540" s="62"/>
      <c r="T1540" s="62"/>
      <c r="U1540" s="62"/>
      <c r="V1540" s="62"/>
      <c r="W1540" s="62"/>
      <c r="X1540" s="62"/>
      <c r="Y1540" s="62"/>
      <c r="Z1540" s="62"/>
      <c r="AA1540" s="62"/>
      <c r="AB1540" s="62"/>
      <c r="AC1540" s="62"/>
      <c r="AD1540" s="62"/>
      <c r="AE1540" s="62"/>
    </row>
    <row r="1541" spans="5:31" x14ac:dyDescent="0.25">
      <c r="E1541" s="61"/>
      <c r="F1541" s="61"/>
      <c r="G1541" s="61"/>
      <c r="H1541" s="62"/>
      <c r="I1541" s="62"/>
      <c r="J1541" s="62"/>
      <c r="K1541" s="62"/>
      <c r="L1541" s="62"/>
      <c r="M1541" s="62"/>
      <c r="N1541" s="62"/>
      <c r="O1541" s="62"/>
      <c r="P1541" s="62"/>
      <c r="Q1541" s="62"/>
      <c r="R1541" s="62"/>
      <c r="S1541" s="62"/>
      <c r="T1541" s="62"/>
      <c r="U1541" s="62"/>
      <c r="V1541" s="62"/>
      <c r="W1541" s="62"/>
      <c r="X1541" s="62"/>
      <c r="Y1541" s="62"/>
      <c r="Z1541" s="62"/>
      <c r="AA1541" s="62"/>
      <c r="AB1541" s="62"/>
      <c r="AC1541" s="62"/>
      <c r="AD1541" s="62"/>
      <c r="AE1541" s="62"/>
    </row>
    <row r="1542" spans="5:31" x14ac:dyDescent="0.25">
      <c r="E1542" s="61"/>
      <c r="F1542" s="61"/>
      <c r="G1542" s="61"/>
      <c r="H1542" s="62"/>
      <c r="I1542" s="62"/>
      <c r="J1542" s="62"/>
      <c r="K1542" s="62"/>
      <c r="L1542" s="62"/>
      <c r="M1542" s="62"/>
      <c r="N1542" s="62"/>
      <c r="O1542" s="62"/>
      <c r="P1542" s="62"/>
      <c r="Q1542" s="62"/>
      <c r="R1542" s="62"/>
      <c r="S1542" s="62"/>
      <c r="T1542" s="62"/>
      <c r="U1542" s="62"/>
      <c r="V1542" s="62"/>
      <c r="W1542" s="62"/>
      <c r="X1542" s="62"/>
      <c r="Y1542" s="62"/>
      <c r="Z1542" s="62"/>
      <c r="AA1542" s="62"/>
      <c r="AB1542" s="62"/>
      <c r="AC1542" s="62"/>
      <c r="AD1542" s="62"/>
      <c r="AE1542" s="62"/>
    </row>
    <row r="1543" spans="5:31" x14ac:dyDescent="0.25">
      <c r="E1543" s="61"/>
      <c r="F1543" s="61"/>
      <c r="G1543" s="61"/>
      <c r="H1543" s="62"/>
      <c r="I1543" s="62"/>
      <c r="J1543" s="62"/>
      <c r="K1543" s="62"/>
      <c r="L1543" s="62"/>
      <c r="M1543" s="62"/>
      <c r="N1543" s="62"/>
      <c r="O1543" s="62"/>
      <c r="P1543" s="62"/>
      <c r="Q1543" s="62"/>
      <c r="R1543" s="62"/>
      <c r="S1543" s="62"/>
      <c r="T1543" s="62"/>
      <c r="U1543" s="62"/>
      <c r="V1543" s="62"/>
      <c r="W1543" s="62"/>
      <c r="X1543" s="62"/>
      <c r="Y1543" s="62"/>
      <c r="Z1543" s="62"/>
      <c r="AA1543" s="62"/>
      <c r="AB1543" s="62"/>
      <c r="AC1543" s="62"/>
      <c r="AD1543" s="62"/>
      <c r="AE1543" s="62"/>
    </row>
    <row r="1544" spans="5:31" x14ac:dyDescent="0.25">
      <c r="E1544" s="61"/>
      <c r="F1544" s="61"/>
      <c r="G1544" s="61"/>
      <c r="H1544" s="62"/>
      <c r="I1544" s="62"/>
      <c r="J1544" s="62"/>
      <c r="K1544" s="62"/>
      <c r="L1544" s="62"/>
      <c r="M1544" s="62"/>
      <c r="N1544" s="62"/>
      <c r="O1544" s="62"/>
      <c r="P1544" s="62"/>
      <c r="Q1544" s="62"/>
      <c r="R1544" s="62"/>
      <c r="S1544" s="62"/>
      <c r="T1544" s="62"/>
      <c r="U1544" s="62"/>
      <c r="V1544" s="62"/>
      <c r="W1544" s="62"/>
      <c r="X1544" s="62"/>
      <c r="Y1544" s="62"/>
      <c r="Z1544" s="62"/>
      <c r="AA1544" s="62"/>
      <c r="AB1544" s="62"/>
      <c r="AC1544" s="62"/>
      <c r="AD1544" s="62"/>
      <c r="AE1544" s="62"/>
    </row>
    <row r="1545" spans="5:31" x14ac:dyDescent="0.25">
      <c r="E1545" s="61"/>
      <c r="F1545" s="61"/>
      <c r="G1545" s="61"/>
      <c r="H1545" s="62"/>
      <c r="I1545" s="62"/>
      <c r="J1545" s="62"/>
      <c r="K1545" s="62"/>
      <c r="L1545" s="62"/>
      <c r="M1545" s="62"/>
      <c r="N1545" s="62"/>
      <c r="O1545" s="62"/>
      <c r="P1545" s="62"/>
      <c r="Q1545" s="62"/>
      <c r="R1545" s="62"/>
      <c r="S1545" s="62"/>
      <c r="T1545" s="62"/>
      <c r="U1545" s="62"/>
      <c r="V1545" s="62"/>
      <c r="W1545" s="62"/>
      <c r="X1545" s="62"/>
      <c r="Y1545" s="62"/>
      <c r="Z1545" s="62"/>
      <c r="AA1545" s="62"/>
      <c r="AB1545" s="62"/>
      <c r="AC1545" s="62"/>
      <c r="AD1545" s="62"/>
      <c r="AE1545" s="62"/>
    </row>
    <row r="1546" spans="5:31" x14ac:dyDescent="0.25">
      <c r="E1546" s="61"/>
      <c r="F1546" s="61"/>
      <c r="G1546" s="61"/>
      <c r="H1546" s="62"/>
      <c r="I1546" s="62"/>
      <c r="J1546" s="62"/>
      <c r="K1546" s="62"/>
      <c r="L1546" s="62"/>
      <c r="M1546" s="62"/>
      <c r="N1546" s="62"/>
      <c r="O1546" s="62"/>
      <c r="P1546" s="62"/>
      <c r="Q1546" s="62"/>
      <c r="R1546" s="62"/>
      <c r="S1546" s="62"/>
      <c r="T1546" s="62"/>
      <c r="U1546" s="62"/>
      <c r="V1546" s="62"/>
      <c r="W1546" s="62"/>
      <c r="X1546" s="62"/>
      <c r="Y1546" s="62"/>
      <c r="Z1546" s="62"/>
      <c r="AA1546" s="62"/>
      <c r="AB1546" s="62"/>
      <c r="AC1546" s="62"/>
      <c r="AD1546" s="62"/>
      <c r="AE1546" s="62"/>
    </row>
    <row r="1547" spans="5:31" x14ac:dyDescent="0.25">
      <c r="E1547" s="61"/>
      <c r="F1547" s="61"/>
      <c r="G1547" s="61"/>
      <c r="H1547" s="62"/>
      <c r="I1547" s="62"/>
      <c r="J1547" s="62"/>
      <c r="K1547" s="62"/>
      <c r="L1547" s="62"/>
      <c r="M1547" s="62"/>
      <c r="N1547" s="62"/>
      <c r="O1547" s="62"/>
      <c r="P1547" s="62"/>
      <c r="Q1547" s="62"/>
      <c r="R1547" s="62"/>
      <c r="S1547" s="62"/>
      <c r="T1547" s="62"/>
      <c r="U1547" s="62"/>
      <c r="V1547" s="62"/>
      <c r="W1547" s="62"/>
      <c r="X1547" s="62"/>
      <c r="Y1547" s="62"/>
      <c r="Z1547" s="62"/>
      <c r="AA1547" s="62"/>
      <c r="AB1547" s="62"/>
      <c r="AC1547" s="62"/>
      <c r="AD1547" s="62"/>
      <c r="AE1547" s="62"/>
    </row>
    <row r="1548" spans="5:31" x14ac:dyDescent="0.25">
      <c r="E1548" s="61"/>
      <c r="F1548" s="61"/>
      <c r="G1548" s="61"/>
      <c r="H1548" s="62"/>
      <c r="I1548" s="62"/>
      <c r="J1548" s="62"/>
      <c r="K1548" s="62"/>
      <c r="L1548" s="62"/>
      <c r="M1548" s="62"/>
      <c r="N1548" s="62"/>
      <c r="O1548" s="62"/>
      <c r="P1548" s="62"/>
      <c r="Q1548" s="62"/>
      <c r="R1548" s="62"/>
      <c r="S1548" s="62"/>
      <c r="T1548" s="62"/>
      <c r="U1548" s="62"/>
      <c r="V1548" s="62"/>
      <c r="W1548" s="62"/>
      <c r="X1548" s="62"/>
      <c r="Y1548" s="62"/>
      <c r="Z1548" s="62"/>
      <c r="AA1548" s="62"/>
      <c r="AB1548" s="62"/>
      <c r="AC1548" s="62"/>
      <c r="AD1548" s="62"/>
      <c r="AE1548" s="62"/>
    </row>
    <row r="1549" spans="5:31" x14ac:dyDescent="0.25">
      <c r="E1549" s="61"/>
      <c r="F1549" s="61"/>
      <c r="G1549" s="61"/>
      <c r="H1549" s="62"/>
      <c r="I1549" s="62"/>
      <c r="J1549" s="62"/>
      <c r="K1549" s="62"/>
      <c r="L1549" s="62"/>
      <c r="M1549" s="62"/>
      <c r="N1549" s="62"/>
      <c r="O1549" s="62"/>
      <c r="P1549" s="62"/>
      <c r="Q1549" s="62"/>
      <c r="R1549" s="62"/>
      <c r="S1549" s="62"/>
      <c r="T1549" s="62"/>
      <c r="U1549" s="62"/>
      <c r="V1549" s="62"/>
      <c r="W1549" s="62"/>
      <c r="X1549" s="62"/>
      <c r="Y1549" s="62"/>
      <c r="Z1549" s="62"/>
      <c r="AA1549" s="62"/>
      <c r="AB1549" s="62"/>
      <c r="AC1549" s="62"/>
      <c r="AD1549" s="62"/>
      <c r="AE1549" s="62"/>
    </row>
    <row r="1550" spans="5:31" x14ac:dyDescent="0.25">
      <c r="E1550" s="61"/>
      <c r="F1550" s="61"/>
      <c r="G1550" s="61"/>
      <c r="H1550" s="62"/>
      <c r="I1550" s="62"/>
      <c r="J1550" s="62"/>
      <c r="K1550" s="62"/>
      <c r="L1550" s="62"/>
      <c r="M1550" s="62"/>
      <c r="N1550" s="62"/>
      <c r="O1550" s="62"/>
      <c r="P1550" s="62"/>
      <c r="Q1550" s="62"/>
      <c r="R1550" s="62"/>
      <c r="S1550" s="62"/>
      <c r="T1550" s="62"/>
      <c r="U1550" s="62"/>
      <c r="V1550" s="62"/>
      <c r="W1550" s="62"/>
      <c r="X1550" s="62"/>
      <c r="Y1550" s="62"/>
      <c r="Z1550" s="62"/>
      <c r="AA1550" s="62"/>
      <c r="AB1550" s="62"/>
      <c r="AC1550" s="62"/>
      <c r="AD1550" s="62"/>
      <c r="AE1550" s="62"/>
    </row>
    <row r="1551" spans="5:31" x14ac:dyDescent="0.25">
      <c r="E1551" s="61"/>
      <c r="F1551" s="61"/>
      <c r="G1551" s="61"/>
      <c r="H1551" s="62"/>
      <c r="I1551" s="62"/>
      <c r="J1551" s="62"/>
      <c r="K1551" s="62"/>
      <c r="L1551" s="62"/>
      <c r="M1551" s="62"/>
      <c r="N1551" s="62"/>
      <c r="O1551" s="62"/>
      <c r="P1551" s="62"/>
      <c r="Q1551" s="62"/>
      <c r="R1551" s="62"/>
      <c r="S1551" s="62"/>
      <c r="T1551" s="62"/>
      <c r="U1551" s="62"/>
      <c r="V1551" s="62"/>
      <c r="W1551" s="62"/>
      <c r="X1551" s="62"/>
      <c r="Y1551" s="62"/>
      <c r="Z1551" s="62"/>
      <c r="AA1551" s="62"/>
      <c r="AB1551" s="62"/>
      <c r="AC1551" s="62"/>
      <c r="AD1551" s="62"/>
      <c r="AE1551" s="62"/>
    </row>
    <row r="1552" spans="5:31" x14ac:dyDescent="0.25">
      <c r="E1552" s="61"/>
      <c r="F1552" s="61"/>
      <c r="G1552" s="61"/>
      <c r="H1552" s="62"/>
      <c r="I1552" s="62"/>
      <c r="J1552" s="62"/>
      <c r="K1552" s="62"/>
      <c r="L1552" s="62"/>
      <c r="M1552" s="62"/>
      <c r="N1552" s="62"/>
      <c r="O1552" s="62"/>
      <c r="P1552" s="62"/>
      <c r="Q1552" s="62"/>
      <c r="R1552" s="62"/>
      <c r="S1552" s="62"/>
      <c r="T1552" s="62"/>
      <c r="U1552" s="62"/>
      <c r="V1552" s="62"/>
      <c r="W1552" s="62"/>
      <c r="X1552" s="62"/>
      <c r="Y1552" s="62"/>
      <c r="Z1552" s="62"/>
      <c r="AA1552" s="62"/>
      <c r="AB1552" s="62"/>
      <c r="AC1552" s="62"/>
      <c r="AD1552" s="62"/>
      <c r="AE1552" s="62"/>
    </row>
    <row r="1553" spans="5:31" x14ac:dyDescent="0.25">
      <c r="E1553" s="61"/>
      <c r="F1553" s="61"/>
      <c r="G1553" s="61"/>
      <c r="H1553" s="62"/>
      <c r="I1553" s="62"/>
      <c r="J1553" s="62"/>
      <c r="K1553" s="62"/>
      <c r="L1553" s="62"/>
      <c r="M1553" s="62"/>
      <c r="N1553" s="62"/>
      <c r="O1553" s="62"/>
      <c r="P1553" s="62"/>
      <c r="Q1553" s="62"/>
      <c r="R1553" s="62"/>
      <c r="S1553" s="62"/>
      <c r="T1553" s="62"/>
      <c r="U1553" s="62"/>
      <c r="V1553" s="62"/>
      <c r="W1553" s="62"/>
      <c r="X1553" s="62"/>
      <c r="Y1553" s="62"/>
      <c r="Z1553" s="62"/>
      <c r="AA1553" s="62"/>
      <c r="AB1553" s="62"/>
      <c r="AC1553" s="62"/>
      <c r="AD1553" s="62"/>
      <c r="AE1553" s="62"/>
    </row>
    <row r="1554" spans="5:31" x14ac:dyDescent="0.25">
      <c r="E1554" s="61"/>
      <c r="F1554" s="61"/>
      <c r="G1554" s="61"/>
      <c r="H1554" s="62"/>
      <c r="I1554" s="62"/>
      <c r="J1554" s="62"/>
      <c r="K1554" s="62"/>
      <c r="L1554" s="62"/>
      <c r="M1554" s="62"/>
      <c r="N1554" s="62"/>
      <c r="O1554" s="62"/>
      <c r="P1554" s="62"/>
      <c r="Q1554" s="62"/>
      <c r="R1554" s="62"/>
      <c r="S1554" s="62"/>
      <c r="T1554" s="62"/>
      <c r="U1554" s="62"/>
      <c r="V1554" s="62"/>
      <c r="W1554" s="62"/>
      <c r="X1554" s="62"/>
      <c r="Y1554" s="62"/>
      <c r="Z1554" s="62"/>
      <c r="AA1554" s="62"/>
      <c r="AB1554" s="62"/>
      <c r="AC1554" s="62"/>
      <c r="AD1554" s="62"/>
      <c r="AE1554" s="62"/>
    </row>
    <row r="1555" spans="5:31" x14ac:dyDescent="0.25">
      <c r="E1555" s="61"/>
      <c r="F1555" s="61"/>
      <c r="G1555" s="61"/>
      <c r="H1555" s="62"/>
      <c r="I1555" s="62"/>
      <c r="J1555" s="62"/>
      <c r="K1555" s="62"/>
      <c r="L1555" s="62"/>
      <c r="M1555" s="62"/>
      <c r="N1555" s="62"/>
      <c r="O1555" s="62"/>
      <c r="P1555" s="62"/>
      <c r="Q1555" s="62"/>
      <c r="R1555" s="62"/>
      <c r="S1555" s="62"/>
      <c r="T1555" s="62"/>
      <c r="U1555" s="62"/>
      <c r="V1555" s="62"/>
      <c r="W1555" s="62"/>
      <c r="X1555" s="62"/>
      <c r="Y1555" s="62"/>
      <c r="Z1555" s="62"/>
      <c r="AA1555" s="62"/>
      <c r="AB1555" s="62"/>
      <c r="AC1555" s="62"/>
      <c r="AD1555" s="62"/>
      <c r="AE1555" s="62"/>
    </row>
    <row r="1556" spans="5:31" x14ac:dyDescent="0.25">
      <c r="E1556" s="61"/>
      <c r="F1556" s="61"/>
      <c r="G1556" s="61"/>
      <c r="H1556" s="62"/>
      <c r="I1556" s="62"/>
      <c r="J1556" s="62"/>
      <c r="K1556" s="62"/>
      <c r="L1556" s="62"/>
      <c r="M1556" s="62"/>
      <c r="N1556" s="62"/>
      <c r="O1556" s="62"/>
      <c r="P1556" s="62"/>
      <c r="Q1556" s="62"/>
      <c r="R1556" s="62"/>
      <c r="S1556" s="62"/>
      <c r="T1556" s="62"/>
      <c r="U1556" s="62"/>
      <c r="V1556" s="62"/>
      <c r="W1556" s="62"/>
      <c r="X1556" s="62"/>
      <c r="Y1556" s="62"/>
      <c r="Z1556" s="62"/>
      <c r="AA1556" s="62"/>
      <c r="AB1556" s="62"/>
      <c r="AC1556" s="62"/>
      <c r="AD1556" s="62"/>
      <c r="AE1556" s="62"/>
    </row>
    <row r="1557" spans="5:31" x14ac:dyDescent="0.25">
      <c r="E1557" s="61"/>
      <c r="F1557" s="61"/>
      <c r="G1557" s="61"/>
      <c r="H1557" s="62"/>
      <c r="I1557" s="62"/>
      <c r="J1557" s="62"/>
      <c r="K1557" s="62"/>
      <c r="L1557" s="62"/>
      <c r="M1557" s="62"/>
      <c r="N1557" s="62"/>
      <c r="O1557" s="62"/>
      <c r="P1557" s="62"/>
      <c r="Q1557" s="62"/>
      <c r="R1557" s="62"/>
      <c r="S1557" s="62"/>
      <c r="T1557" s="62"/>
      <c r="U1557" s="62"/>
      <c r="V1557" s="62"/>
      <c r="W1557" s="62"/>
      <c r="X1557" s="62"/>
      <c r="Y1557" s="62"/>
      <c r="Z1557" s="62"/>
      <c r="AA1557" s="62"/>
      <c r="AB1557" s="62"/>
      <c r="AC1557" s="62"/>
      <c r="AD1557" s="62"/>
      <c r="AE1557" s="62"/>
    </row>
    <row r="1558" spans="5:31" x14ac:dyDescent="0.25">
      <c r="E1558" s="61"/>
      <c r="F1558" s="61"/>
      <c r="G1558" s="61"/>
      <c r="H1558" s="62"/>
      <c r="I1558" s="62"/>
      <c r="J1558" s="62"/>
      <c r="K1558" s="62"/>
      <c r="L1558" s="62"/>
      <c r="M1558" s="62"/>
      <c r="N1558" s="62"/>
      <c r="O1558" s="62"/>
      <c r="P1558" s="62"/>
      <c r="Q1558" s="62"/>
      <c r="R1558" s="62"/>
      <c r="S1558" s="62"/>
      <c r="T1558" s="62"/>
      <c r="U1558" s="62"/>
      <c r="V1558" s="62"/>
      <c r="W1558" s="62"/>
      <c r="X1558" s="62"/>
      <c r="Y1558" s="62"/>
      <c r="Z1558" s="62"/>
      <c r="AA1558" s="62"/>
      <c r="AB1558" s="62"/>
      <c r="AC1558" s="62"/>
      <c r="AD1558" s="62"/>
      <c r="AE1558" s="62"/>
    </row>
    <row r="1559" spans="5:31" x14ac:dyDescent="0.25">
      <c r="E1559" s="61"/>
      <c r="F1559" s="61"/>
      <c r="G1559" s="61"/>
      <c r="H1559" s="62"/>
      <c r="I1559" s="62"/>
      <c r="J1559" s="62"/>
      <c r="K1559" s="62"/>
      <c r="L1559" s="62"/>
      <c r="M1559" s="62"/>
      <c r="N1559" s="62"/>
      <c r="O1559" s="62"/>
      <c r="P1559" s="62"/>
      <c r="Q1559" s="62"/>
      <c r="R1559" s="62"/>
      <c r="S1559" s="62"/>
      <c r="T1559" s="62"/>
      <c r="U1559" s="62"/>
      <c r="V1559" s="62"/>
      <c r="W1559" s="62"/>
      <c r="X1559" s="62"/>
      <c r="Y1559" s="62"/>
      <c r="Z1559" s="62"/>
      <c r="AA1559" s="62"/>
      <c r="AB1559" s="62"/>
      <c r="AC1559" s="62"/>
      <c r="AD1559" s="62"/>
      <c r="AE1559" s="62"/>
    </row>
    <row r="1560" spans="5:31" x14ac:dyDescent="0.25">
      <c r="E1560" s="61"/>
      <c r="F1560" s="61"/>
      <c r="G1560" s="61"/>
      <c r="H1560" s="62"/>
      <c r="I1560" s="62"/>
      <c r="J1560" s="62"/>
      <c r="K1560" s="62"/>
      <c r="L1560" s="62"/>
      <c r="M1560" s="62"/>
      <c r="N1560" s="62"/>
      <c r="O1560" s="62"/>
      <c r="P1560" s="62"/>
      <c r="Q1560" s="62"/>
      <c r="R1560" s="62"/>
      <c r="S1560" s="62"/>
      <c r="T1560" s="62"/>
      <c r="U1560" s="62"/>
      <c r="V1560" s="62"/>
      <c r="W1560" s="62"/>
      <c r="X1560" s="62"/>
      <c r="Y1560" s="62"/>
      <c r="Z1560" s="62"/>
      <c r="AA1560" s="62"/>
      <c r="AB1560" s="62"/>
      <c r="AC1560" s="62"/>
      <c r="AD1560" s="62"/>
      <c r="AE1560" s="62"/>
    </row>
    <row r="1561" spans="5:31" x14ac:dyDescent="0.25">
      <c r="E1561" s="61"/>
      <c r="F1561" s="61"/>
      <c r="G1561" s="61"/>
      <c r="H1561" s="62"/>
      <c r="I1561" s="62"/>
      <c r="J1561" s="62"/>
      <c r="K1561" s="62"/>
      <c r="L1561" s="62"/>
      <c r="M1561" s="62"/>
      <c r="N1561" s="62"/>
      <c r="O1561" s="62"/>
      <c r="P1561" s="62"/>
      <c r="Q1561" s="62"/>
      <c r="R1561" s="62"/>
      <c r="S1561" s="62"/>
      <c r="T1561" s="62"/>
      <c r="U1561" s="62"/>
      <c r="V1561" s="62"/>
      <c r="W1561" s="62"/>
      <c r="X1561" s="62"/>
      <c r="Y1561" s="62"/>
      <c r="Z1561" s="62"/>
      <c r="AA1561" s="62"/>
      <c r="AB1561" s="62"/>
      <c r="AC1561" s="62"/>
      <c r="AD1561" s="62"/>
      <c r="AE1561" s="62"/>
    </row>
    <row r="1562" spans="5:31" x14ac:dyDescent="0.25">
      <c r="E1562" s="61"/>
      <c r="F1562" s="61"/>
      <c r="G1562" s="61"/>
      <c r="H1562" s="62"/>
      <c r="I1562" s="62"/>
      <c r="J1562" s="62"/>
      <c r="K1562" s="62"/>
      <c r="L1562" s="62"/>
      <c r="M1562" s="62"/>
      <c r="N1562" s="62"/>
      <c r="O1562" s="62"/>
      <c r="P1562" s="62"/>
      <c r="Q1562" s="62"/>
      <c r="R1562" s="62"/>
      <c r="S1562" s="62"/>
      <c r="T1562" s="62"/>
      <c r="U1562" s="62"/>
      <c r="V1562" s="62"/>
      <c r="W1562" s="62"/>
      <c r="X1562" s="62"/>
      <c r="Y1562" s="62"/>
      <c r="Z1562" s="62"/>
      <c r="AA1562" s="62"/>
      <c r="AB1562" s="62"/>
      <c r="AC1562" s="62"/>
      <c r="AD1562" s="62"/>
      <c r="AE1562" s="62"/>
    </row>
    <row r="1563" spans="5:31" x14ac:dyDescent="0.25">
      <c r="E1563" s="61"/>
      <c r="F1563" s="61"/>
      <c r="G1563" s="61"/>
      <c r="H1563" s="62"/>
      <c r="I1563" s="62"/>
      <c r="J1563" s="62"/>
      <c r="K1563" s="62"/>
      <c r="L1563" s="62"/>
      <c r="M1563" s="62"/>
      <c r="N1563" s="62"/>
      <c r="O1563" s="62"/>
      <c r="P1563" s="62"/>
      <c r="Q1563" s="62"/>
      <c r="R1563" s="62"/>
      <c r="S1563" s="62"/>
      <c r="T1563" s="62"/>
      <c r="U1563" s="62"/>
      <c r="V1563" s="62"/>
      <c r="W1563" s="62"/>
      <c r="X1563" s="62"/>
      <c r="Y1563" s="62"/>
      <c r="Z1563" s="62"/>
      <c r="AA1563" s="62"/>
      <c r="AB1563" s="62"/>
      <c r="AC1563" s="62"/>
      <c r="AD1563" s="62"/>
      <c r="AE1563" s="62"/>
    </row>
    <row r="1564" spans="5:31" x14ac:dyDescent="0.25">
      <c r="E1564" s="61"/>
      <c r="F1564" s="61"/>
      <c r="G1564" s="61"/>
      <c r="H1564" s="62"/>
      <c r="I1564" s="62"/>
      <c r="J1564" s="62"/>
      <c r="K1564" s="62"/>
      <c r="L1564" s="62"/>
      <c r="M1564" s="62"/>
      <c r="N1564" s="62"/>
      <c r="O1564" s="62"/>
      <c r="P1564" s="62"/>
      <c r="Q1564" s="62"/>
      <c r="R1564" s="62"/>
      <c r="S1564" s="62"/>
      <c r="T1564" s="62"/>
      <c r="U1564" s="62"/>
      <c r="V1564" s="62"/>
      <c r="W1564" s="62"/>
      <c r="X1564" s="62"/>
      <c r="Y1564" s="62"/>
      <c r="Z1564" s="62"/>
      <c r="AA1564" s="62"/>
      <c r="AB1564" s="62"/>
      <c r="AC1564" s="62"/>
      <c r="AD1564" s="62"/>
      <c r="AE1564" s="62"/>
    </row>
    <row r="1565" spans="5:31" x14ac:dyDescent="0.25">
      <c r="E1565" s="61"/>
      <c r="F1565" s="61"/>
      <c r="G1565" s="61"/>
      <c r="H1565" s="62"/>
      <c r="I1565" s="62"/>
      <c r="J1565" s="62"/>
      <c r="K1565" s="62"/>
      <c r="L1565" s="62"/>
      <c r="M1565" s="62"/>
      <c r="N1565" s="62"/>
      <c r="O1565" s="62"/>
      <c r="P1565" s="62"/>
      <c r="Q1565" s="62"/>
      <c r="R1565" s="62"/>
      <c r="S1565" s="62"/>
      <c r="T1565" s="62"/>
      <c r="U1565" s="62"/>
      <c r="V1565" s="62"/>
      <c r="W1565" s="62"/>
      <c r="X1565" s="62"/>
      <c r="Y1565" s="62"/>
      <c r="Z1565" s="62"/>
      <c r="AA1565" s="62"/>
      <c r="AB1565" s="62"/>
      <c r="AC1565" s="62"/>
      <c r="AD1565" s="62"/>
      <c r="AE1565" s="62"/>
    </row>
    <row r="1566" spans="5:31" x14ac:dyDescent="0.25">
      <c r="E1566" s="61"/>
      <c r="F1566" s="61"/>
      <c r="G1566" s="61"/>
      <c r="H1566" s="62"/>
      <c r="I1566" s="62"/>
      <c r="J1566" s="62"/>
      <c r="K1566" s="62"/>
      <c r="L1566" s="62"/>
      <c r="M1566" s="62"/>
      <c r="N1566" s="62"/>
      <c r="O1566" s="62"/>
      <c r="P1566" s="62"/>
      <c r="Q1566" s="62"/>
      <c r="R1566" s="62"/>
      <c r="S1566" s="62"/>
      <c r="T1566" s="62"/>
      <c r="U1566" s="62"/>
      <c r="V1566" s="62"/>
      <c r="W1566" s="62"/>
      <c r="X1566" s="62"/>
      <c r="Y1566" s="62"/>
      <c r="Z1566" s="62"/>
      <c r="AA1566" s="62"/>
      <c r="AB1566" s="62"/>
      <c r="AC1566" s="62"/>
      <c r="AD1566" s="62"/>
      <c r="AE1566" s="62"/>
    </row>
    <row r="1567" spans="5:31" x14ac:dyDescent="0.25">
      <c r="E1567" s="61"/>
      <c r="F1567" s="61"/>
      <c r="G1567" s="61"/>
      <c r="H1567" s="62"/>
      <c r="I1567" s="62"/>
      <c r="J1567" s="62"/>
      <c r="K1567" s="62"/>
      <c r="L1567" s="62"/>
      <c r="M1567" s="62"/>
      <c r="N1567" s="62"/>
      <c r="O1567" s="62"/>
      <c r="P1567" s="62"/>
      <c r="Q1567" s="62"/>
      <c r="R1567" s="62"/>
      <c r="S1567" s="62"/>
      <c r="T1567" s="62"/>
      <c r="U1567" s="62"/>
      <c r="V1567" s="62"/>
      <c r="W1567" s="62"/>
      <c r="X1567" s="62"/>
      <c r="Y1567" s="62"/>
      <c r="Z1567" s="62"/>
      <c r="AA1567" s="62"/>
      <c r="AB1567" s="62"/>
      <c r="AC1567" s="62"/>
      <c r="AD1567" s="62"/>
      <c r="AE1567" s="62"/>
    </row>
    <row r="1568" spans="5:31" x14ac:dyDescent="0.25">
      <c r="E1568" s="61"/>
      <c r="F1568" s="61"/>
      <c r="G1568" s="61"/>
      <c r="H1568" s="62"/>
      <c r="I1568" s="62"/>
      <c r="J1568" s="62"/>
      <c r="K1568" s="62"/>
      <c r="L1568" s="62"/>
      <c r="M1568" s="62"/>
      <c r="N1568" s="62"/>
      <c r="O1568" s="62"/>
      <c r="P1568" s="62"/>
      <c r="Q1568" s="62"/>
      <c r="R1568" s="62"/>
      <c r="S1568" s="62"/>
      <c r="T1568" s="62"/>
      <c r="U1568" s="62"/>
      <c r="V1568" s="62"/>
      <c r="W1568" s="62"/>
      <c r="X1568" s="62"/>
      <c r="Y1568" s="62"/>
      <c r="Z1568" s="62"/>
      <c r="AA1568" s="62"/>
      <c r="AB1568" s="62"/>
      <c r="AC1568" s="62"/>
      <c r="AD1568" s="62"/>
      <c r="AE1568" s="62"/>
    </row>
    <row r="1569" spans="5:31" x14ac:dyDescent="0.25">
      <c r="E1569" s="61"/>
      <c r="F1569" s="61"/>
      <c r="G1569" s="61"/>
      <c r="H1569" s="62"/>
      <c r="I1569" s="62"/>
      <c r="J1569" s="62"/>
      <c r="K1569" s="62"/>
      <c r="L1569" s="62"/>
      <c r="M1569" s="62"/>
      <c r="N1569" s="62"/>
      <c r="O1569" s="62"/>
      <c r="P1569" s="62"/>
      <c r="Q1569" s="62"/>
      <c r="R1569" s="62"/>
      <c r="S1569" s="62"/>
      <c r="T1569" s="62"/>
      <c r="U1569" s="62"/>
      <c r="V1569" s="62"/>
      <c r="W1569" s="62"/>
      <c r="X1569" s="62"/>
      <c r="Y1569" s="62"/>
      <c r="Z1569" s="62"/>
      <c r="AA1569" s="62"/>
      <c r="AB1569" s="62"/>
      <c r="AC1569" s="62"/>
      <c r="AD1569" s="62"/>
      <c r="AE1569" s="62"/>
    </row>
    <row r="1570" spans="5:31" x14ac:dyDescent="0.25">
      <c r="E1570" s="61"/>
      <c r="F1570" s="61"/>
      <c r="G1570" s="61"/>
      <c r="H1570" s="62"/>
      <c r="I1570" s="62"/>
      <c r="J1570" s="62"/>
      <c r="K1570" s="62"/>
      <c r="L1570" s="62"/>
      <c r="M1570" s="62"/>
      <c r="N1570" s="62"/>
      <c r="O1570" s="62"/>
      <c r="P1570" s="62"/>
      <c r="Q1570" s="62"/>
      <c r="R1570" s="62"/>
      <c r="S1570" s="62"/>
      <c r="T1570" s="62"/>
      <c r="U1570" s="62"/>
      <c r="V1570" s="62"/>
      <c r="W1570" s="62"/>
      <c r="X1570" s="62"/>
      <c r="Y1570" s="62"/>
      <c r="Z1570" s="62"/>
      <c r="AA1570" s="62"/>
      <c r="AB1570" s="62"/>
      <c r="AC1570" s="62"/>
      <c r="AD1570" s="62"/>
      <c r="AE1570" s="62"/>
    </row>
    <row r="1571" spans="5:31" x14ac:dyDescent="0.25">
      <c r="E1571" s="61"/>
      <c r="F1571" s="61"/>
      <c r="G1571" s="61"/>
      <c r="H1571" s="62"/>
      <c r="I1571" s="62"/>
      <c r="J1571" s="62"/>
      <c r="K1571" s="62"/>
      <c r="L1571" s="62"/>
      <c r="M1571" s="62"/>
      <c r="N1571" s="62"/>
      <c r="O1571" s="62"/>
      <c r="P1571" s="62"/>
      <c r="Q1571" s="62"/>
      <c r="R1571" s="62"/>
      <c r="S1571" s="62"/>
      <c r="T1571" s="62"/>
      <c r="U1571" s="62"/>
      <c r="V1571" s="62"/>
      <c r="W1571" s="62"/>
      <c r="X1571" s="62"/>
      <c r="Y1571" s="62"/>
      <c r="Z1571" s="62"/>
      <c r="AA1571" s="62"/>
      <c r="AB1571" s="62"/>
      <c r="AC1571" s="62"/>
      <c r="AD1571" s="62"/>
      <c r="AE1571" s="62"/>
    </row>
    <row r="1572" spans="5:31" x14ac:dyDescent="0.25">
      <c r="E1572" s="61"/>
      <c r="F1572" s="61"/>
      <c r="G1572" s="61"/>
      <c r="H1572" s="62"/>
      <c r="I1572" s="62"/>
      <c r="J1572" s="62"/>
      <c r="K1572" s="62"/>
      <c r="L1572" s="62"/>
      <c r="M1572" s="62"/>
      <c r="N1572" s="62"/>
      <c r="O1572" s="62"/>
      <c r="P1572" s="62"/>
      <c r="Q1572" s="62"/>
      <c r="R1572" s="62"/>
      <c r="S1572" s="62"/>
      <c r="T1572" s="62"/>
      <c r="U1572" s="62"/>
      <c r="V1572" s="62"/>
      <c r="W1572" s="62"/>
      <c r="X1572" s="62"/>
      <c r="Y1572" s="62"/>
      <c r="Z1572" s="62"/>
      <c r="AA1572" s="62"/>
      <c r="AB1572" s="62"/>
      <c r="AC1572" s="62"/>
      <c r="AD1572" s="62"/>
      <c r="AE1572" s="62"/>
    </row>
    <row r="1573" spans="5:31" x14ac:dyDescent="0.25">
      <c r="E1573" s="61"/>
      <c r="F1573" s="61"/>
      <c r="G1573" s="61"/>
      <c r="H1573" s="62"/>
      <c r="I1573" s="62"/>
      <c r="J1573" s="62"/>
      <c r="K1573" s="62"/>
      <c r="L1573" s="62"/>
      <c r="M1573" s="62"/>
      <c r="N1573" s="62"/>
      <c r="O1573" s="62"/>
      <c r="P1573" s="62"/>
      <c r="Q1573" s="62"/>
      <c r="R1573" s="62"/>
      <c r="S1573" s="62"/>
      <c r="T1573" s="62"/>
      <c r="U1573" s="62"/>
      <c r="V1573" s="62"/>
      <c r="W1573" s="62"/>
      <c r="X1573" s="62"/>
      <c r="Y1573" s="62"/>
      <c r="Z1573" s="62"/>
      <c r="AA1573" s="62"/>
      <c r="AB1573" s="62"/>
      <c r="AC1573" s="62"/>
      <c r="AD1573" s="62"/>
      <c r="AE1573" s="62"/>
    </row>
    <row r="1574" spans="5:31" x14ac:dyDescent="0.25">
      <c r="E1574" s="61"/>
      <c r="F1574" s="61"/>
      <c r="G1574" s="61"/>
      <c r="H1574" s="62"/>
      <c r="I1574" s="62"/>
      <c r="J1574" s="62"/>
      <c r="K1574" s="62"/>
      <c r="L1574" s="62"/>
      <c r="M1574" s="62"/>
      <c r="N1574" s="62"/>
      <c r="O1574" s="62"/>
      <c r="P1574" s="62"/>
      <c r="Q1574" s="62"/>
      <c r="R1574" s="62"/>
      <c r="S1574" s="62"/>
      <c r="T1574" s="62"/>
      <c r="U1574" s="62"/>
      <c r="V1574" s="62"/>
      <c r="W1574" s="62"/>
      <c r="X1574" s="62"/>
      <c r="Y1574" s="62"/>
      <c r="Z1574" s="62"/>
      <c r="AA1574" s="62"/>
      <c r="AB1574" s="62"/>
      <c r="AC1574" s="62"/>
      <c r="AD1574" s="62"/>
      <c r="AE1574" s="62"/>
    </row>
    <row r="1575" spans="5:31" x14ac:dyDescent="0.25">
      <c r="E1575" s="61"/>
      <c r="F1575" s="61"/>
      <c r="G1575" s="61"/>
      <c r="H1575" s="62"/>
      <c r="I1575" s="62"/>
      <c r="J1575" s="62"/>
      <c r="K1575" s="62"/>
      <c r="L1575" s="62"/>
      <c r="M1575" s="62"/>
      <c r="N1575" s="62"/>
      <c r="O1575" s="62"/>
      <c r="P1575" s="62"/>
      <c r="Q1575" s="62"/>
      <c r="R1575" s="62"/>
      <c r="S1575" s="62"/>
      <c r="T1575" s="62"/>
      <c r="U1575" s="62"/>
      <c r="V1575" s="62"/>
      <c r="W1575" s="62"/>
      <c r="X1575" s="62"/>
      <c r="Y1575" s="62"/>
      <c r="Z1575" s="62"/>
      <c r="AA1575" s="62"/>
      <c r="AB1575" s="62"/>
      <c r="AC1575" s="62"/>
      <c r="AD1575" s="62"/>
      <c r="AE1575" s="62"/>
    </row>
    <row r="1576" spans="5:31" x14ac:dyDescent="0.25">
      <c r="E1576" s="61"/>
      <c r="F1576" s="61"/>
      <c r="G1576" s="61"/>
      <c r="H1576" s="62"/>
      <c r="I1576" s="62"/>
      <c r="J1576" s="62"/>
      <c r="K1576" s="62"/>
      <c r="L1576" s="62"/>
      <c r="M1576" s="62"/>
      <c r="N1576" s="62"/>
      <c r="O1576" s="62"/>
      <c r="P1576" s="62"/>
      <c r="Q1576" s="62"/>
      <c r="R1576" s="62"/>
      <c r="S1576" s="62"/>
      <c r="T1576" s="62"/>
      <c r="U1576" s="62"/>
      <c r="V1576" s="62"/>
      <c r="W1576" s="62"/>
      <c r="X1576" s="62"/>
      <c r="Y1576" s="62"/>
      <c r="Z1576" s="62"/>
      <c r="AA1576" s="62"/>
      <c r="AB1576" s="62"/>
      <c r="AC1576" s="62"/>
      <c r="AD1576" s="62"/>
      <c r="AE1576" s="62"/>
    </row>
    <row r="1577" spans="5:31" x14ac:dyDescent="0.25">
      <c r="E1577" s="61"/>
      <c r="F1577" s="61"/>
      <c r="G1577" s="61"/>
      <c r="H1577" s="62"/>
      <c r="I1577" s="62"/>
      <c r="J1577" s="62"/>
      <c r="K1577" s="62"/>
      <c r="L1577" s="62"/>
      <c r="M1577" s="62"/>
      <c r="N1577" s="62"/>
      <c r="O1577" s="62"/>
      <c r="P1577" s="62"/>
      <c r="Q1577" s="62"/>
      <c r="R1577" s="62"/>
      <c r="S1577" s="62"/>
      <c r="T1577" s="62"/>
      <c r="U1577" s="62"/>
      <c r="V1577" s="62"/>
      <c r="W1577" s="62"/>
      <c r="X1577" s="62"/>
      <c r="Y1577" s="62"/>
      <c r="Z1577" s="62"/>
      <c r="AA1577" s="62"/>
      <c r="AB1577" s="62"/>
      <c r="AC1577" s="62"/>
      <c r="AD1577" s="62"/>
      <c r="AE1577" s="62"/>
    </row>
    <row r="1578" spans="5:31" x14ac:dyDescent="0.25">
      <c r="E1578" s="61"/>
      <c r="F1578" s="61"/>
      <c r="G1578" s="61"/>
      <c r="H1578" s="62"/>
      <c r="I1578" s="62"/>
      <c r="J1578" s="62"/>
      <c r="K1578" s="62"/>
      <c r="L1578" s="62"/>
      <c r="M1578" s="62"/>
      <c r="N1578" s="62"/>
      <c r="O1578" s="62"/>
      <c r="P1578" s="62"/>
      <c r="Q1578" s="62"/>
      <c r="R1578" s="62"/>
      <c r="S1578" s="62"/>
      <c r="T1578" s="62"/>
      <c r="U1578" s="62"/>
      <c r="V1578" s="62"/>
      <c r="W1578" s="62"/>
      <c r="X1578" s="62"/>
      <c r="Y1578" s="62"/>
      <c r="Z1578" s="62"/>
      <c r="AA1578" s="62"/>
      <c r="AB1578" s="62"/>
      <c r="AC1578" s="62"/>
      <c r="AD1578" s="62"/>
      <c r="AE1578" s="62"/>
    </row>
    <row r="1579" spans="5:31" x14ac:dyDescent="0.25">
      <c r="E1579" s="61"/>
      <c r="F1579" s="61"/>
      <c r="G1579" s="61"/>
      <c r="H1579" s="62"/>
      <c r="I1579" s="62"/>
      <c r="J1579" s="62"/>
      <c r="K1579" s="62"/>
      <c r="L1579" s="62"/>
      <c r="M1579" s="62"/>
      <c r="N1579" s="62"/>
      <c r="O1579" s="62"/>
      <c r="P1579" s="62"/>
      <c r="Q1579" s="62"/>
      <c r="R1579" s="62"/>
      <c r="S1579" s="62"/>
      <c r="T1579" s="62"/>
      <c r="U1579" s="62"/>
      <c r="V1579" s="62"/>
      <c r="W1579" s="62"/>
      <c r="X1579" s="62"/>
      <c r="Y1579" s="62"/>
      <c r="Z1579" s="62"/>
      <c r="AA1579" s="62"/>
      <c r="AB1579" s="62"/>
      <c r="AC1579" s="62"/>
      <c r="AD1579" s="62"/>
      <c r="AE1579" s="62"/>
    </row>
    <row r="1580" spans="5:31" x14ac:dyDescent="0.25">
      <c r="E1580" s="61"/>
      <c r="F1580" s="61"/>
      <c r="G1580" s="61"/>
      <c r="H1580" s="62"/>
      <c r="I1580" s="62"/>
      <c r="J1580" s="62"/>
      <c r="K1580" s="62"/>
      <c r="L1580" s="62"/>
      <c r="M1580" s="62"/>
      <c r="N1580" s="62"/>
      <c r="O1580" s="62"/>
      <c r="P1580" s="62"/>
      <c r="Q1580" s="62"/>
      <c r="R1580" s="62"/>
      <c r="S1580" s="62"/>
      <c r="T1580" s="62"/>
      <c r="U1580" s="62"/>
      <c r="V1580" s="62"/>
      <c r="W1580" s="62"/>
      <c r="X1580" s="62"/>
      <c r="Y1580" s="62"/>
      <c r="Z1580" s="62"/>
      <c r="AA1580" s="62"/>
      <c r="AB1580" s="62"/>
      <c r="AC1580" s="62"/>
      <c r="AD1580" s="62"/>
      <c r="AE1580" s="62"/>
    </row>
    <row r="1581" spans="5:31" x14ac:dyDescent="0.25">
      <c r="E1581" s="61"/>
      <c r="F1581" s="61"/>
      <c r="G1581" s="61"/>
      <c r="H1581" s="62"/>
      <c r="I1581" s="62"/>
      <c r="J1581" s="62"/>
      <c r="K1581" s="62"/>
      <c r="L1581" s="62"/>
      <c r="M1581" s="62"/>
      <c r="N1581" s="62"/>
      <c r="O1581" s="62"/>
      <c r="P1581" s="62"/>
      <c r="Q1581" s="62"/>
      <c r="R1581" s="62"/>
      <c r="S1581" s="62"/>
      <c r="T1581" s="62"/>
      <c r="U1581" s="62"/>
      <c r="V1581" s="62"/>
      <c r="W1581" s="62"/>
      <c r="X1581" s="62"/>
      <c r="Y1581" s="62"/>
      <c r="Z1581" s="62"/>
      <c r="AA1581" s="62"/>
      <c r="AB1581" s="62"/>
      <c r="AC1581" s="62"/>
      <c r="AD1581" s="62"/>
      <c r="AE1581" s="62"/>
    </row>
    <row r="1582" spans="5:31" x14ac:dyDescent="0.25">
      <c r="E1582" s="61"/>
      <c r="F1582" s="61"/>
      <c r="G1582" s="61"/>
      <c r="H1582" s="62"/>
      <c r="I1582" s="62"/>
      <c r="J1582" s="62"/>
      <c r="K1582" s="62"/>
      <c r="L1582" s="62"/>
      <c r="M1582" s="62"/>
      <c r="N1582" s="62"/>
      <c r="O1582" s="62"/>
      <c r="P1582" s="62"/>
      <c r="Q1582" s="62"/>
      <c r="R1582" s="62"/>
      <c r="S1582" s="62"/>
      <c r="T1582" s="62"/>
      <c r="U1582" s="62"/>
      <c r="V1582" s="62"/>
      <c r="W1582" s="62"/>
      <c r="X1582" s="62"/>
      <c r="Y1582" s="62"/>
      <c r="Z1582" s="62"/>
      <c r="AA1582" s="62"/>
      <c r="AB1582" s="62"/>
      <c r="AC1582" s="62"/>
      <c r="AD1582" s="62"/>
      <c r="AE1582" s="62"/>
    </row>
    <row r="1583" spans="5:31" x14ac:dyDescent="0.25">
      <c r="E1583" s="61"/>
      <c r="F1583" s="61"/>
      <c r="G1583" s="61"/>
      <c r="H1583" s="62"/>
      <c r="I1583" s="62"/>
      <c r="J1583" s="62"/>
      <c r="K1583" s="62"/>
      <c r="L1583" s="62"/>
      <c r="M1583" s="62"/>
      <c r="N1583" s="62"/>
      <c r="O1583" s="62"/>
      <c r="P1583" s="62"/>
      <c r="Q1583" s="62"/>
      <c r="R1583" s="62"/>
      <c r="S1583" s="62"/>
      <c r="T1583" s="62"/>
      <c r="U1583" s="62"/>
      <c r="V1583" s="62"/>
      <c r="W1583" s="62"/>
      <c r="X1583" s="62"/>
      <c r="Y1583" s="62"/>
      <c r="Z1583" s="62"/>
      <c r="AA1583" s="62"/>
      <c r="AB1583" s="62"/>
      <c r="AC1583" s="62"/>
      <c r="AD1583" s="62"/>
      <c r="AE1583" s="62"/>
    </row>
    <row r="1584" spans="5:31" x14ac:dyDescent="0.25">
      <c r="E1584" s="61"/>
      <c r="F1584" s="61"/>
      <c r="G1584" s="61"/>
      <c r="H1584" s="62"/>
      <c r="I1584" s="62"/>
      <c r="J1584" s="62"/>
      <c r="K1584" s="62"/>
      <c r="L1584" s="62"/>
      <c r="M1584" s="62"/>
      <c r="N1584" s="62"/>
      <c r="O1584" s="62"/>
      <c r="P1584" s="62"/>
      <c r="Q1584" s="62"/>
      <c r="R1584" s="62"/>
      <c r="S1584" s="62"/>
      <c r="T1584" s="62"/>
      <c r="U1584" s="62"/>
      <c r="V1584" s="62"/>
      <c r="W1584" s="62"/>
      <c r="X1584" s="62"/>
      <c r="Y1584" s="62"/>
      <c r="Z1584" s="62"/>
      <c r="AA1584" s="62"/>
      <c r="AB1584" s="62"/>
      <c r="AC1584" s="62"/>
      <c r="AD1584" s="62"/>
      <c r="AE1584" s="62"/>
    </row>
    <row r="1585" spans="5:31" x14ac:dyDescent="0.25">
      <c r="E1585" s="61"/>
      <c r="F1585" s="61"/>
      <c r="G1585" s="61"/>
      <c r="H1585" s="62"/>
      <c r="I1585" s="62"/>
      <c r="J1585" s="62"/>
      <c r="K1585" s="62"/>
      <c r="L1585" s="62"/>
      <c r="M1585" s="62"/>
      <c r="N1585" s="62"/>
      <c r="O1585" s="62"/>
      <c r="P1585" s="62"/>
      <c r="Q1585" s="62"/>
      <c r="R1585" s="62"/>
      <c r="S1585" s="62"/>
      <c r="T1585" s="62"/>
      <c r="U1585" s="62"/>
      <c r="V1585" s="62"/>
      <c r="W1585" s="62"/>
      <c r="X1585" s="62"/>
      <c r="Y1585" s="62"/>
      <c r="Z1585" s="62"/>
      <c r="AA1585" s="62"/>
      <c r="AB1585" s="62"/>
      <c r="AC1585" s="62"/>
      <c r="AD1585" s="62"/>
      <c r="AE1585" s="62"/>
    </row>
    <row r="1586" spans="5:31" x14ac:dyDescent="0.25">
      <c r="E1586" s="61"/>
      <c r="F1586" s="61"/>
      <c r="G1586" s="61"/>
      <c r="H1586" s="62"/>
      <c r="I1586" s="62"/>
      <c r="J1586" s="62"/>
      <c r="K1586" s="62"/>
      <c r="L1586" s="62"/>
      <c r="M1586" s="62"/>
      <c r="N1586" s="62"/>
      <c r="O1586" s="62"/>
      <c r="P1586" s="62"/>
      <c r="Q1586" s="62"/>
      <c r="R1586" s="62"/>
      <c r="S1586" s="62"/>
      <c r="T1586" s="62"/>
      <c r="U1586" s="62"/>
      <c r="V1586" s="62"/>
      <c r="W1586" s="62"/>
      <c r="X1586" s="62"/>
      <c r="Y1586" s="62"/>
      <c r="Z1586" s="62"/>
      <c r="AA1586" s="62"/>
      <c r="AB1586" s="62"/>
      <c r="AC1586" s="62"/>
      <c r="AD1586" s="62"/>
      <c r="AE1586" s="62"/>
    </row>
    <row r="1587" spans="5:31" x14ac:dyDescent="0.25">
      <c r="E1587" s="61"/>
      <c r="F1587" s="61"/>
      <c r="G1587" s="61"/>
      <c r="H1587" s="62"/>
      <c r="I1587" s="62"/>
      <c r="J1587" s="62"/>
      <c r="K1587" s="62"/>
      <c r="L1587" s="62"/>
      <c r="M1587" s="62"/>
      <c r="N1587" s="62"/>
      <c r="O1587" s="62"/>
      <c r="P1587" s="62"/>
      <c r="Q1587" s="62"/>
      <c r="R1587" s="62"/>
      <c r="S1587" s="62"/>
      <c r="T1587" s="62"/>
      <c r="U1587" s="62"/>
      <c r="V1587" s="62"/>
      <c r="W1587" s="62"/>
      <c r="X1587" s="62"/>
      <c r="Y1587" s="62"/>
      <c r="Z1587" s="62"/>
      <c r="AA1587" s="62"/>
      <c r="AB1587" s="62"/>
      <c r="AC1587" s="62"/>
      <c r="AD1587" s="62"/>
      <c r="AE1587" s="62"/>
    </row>
    <row r="1588" spans="5:31" x14ac:dyDescent="0.25">
      <c r="E1588" s="61"/>
      <c r="F1588" s="61"/>
      <c r="G1588" s="61"/>
      <c r="H1588" s="62"/>
      <c r="I1588" s="62"/>
      <c r="J1588" s="62"/>
      <c r="K1588" s="62"/>
      <c r="L1588" s="62"/>
      <c r="M1588" s="62"/>
      <c r="N1588" s="62"/>
      <c r="O1588" s="62"/>
      <c r="P1588" s="62"/>
      <c r="Q1588" s="62"/>
      <c r="R1588" s="62"/>
      <c r="S1588" s="62"/>
      <c r="T1588" s="62"/>
      <c r="U1588" s="62"/>
      <c r="V1588" s="62"/>
      <c r="W1588" s="62"/>
      <c r="X1588" s="62"/>
      <c r="Y1588" s="62"/>
      <c r="Z1588" s="62"/>
      <c r="AA1588" s="62"/>
      <c r="AB1588" s="62"/>
      <c r="AC1588" s="62"/>
      <c r="AD1588" s="62"/>
      <c r="AE1588" s="62"/>
    </row>
    <row r="1589" spans="5:31" x14ac:dyDescent="0.25">
      <c r="E1589" s="61"/>
      <c r="F1589" s="61"/>
      <c r="G1589" s="61"/>
      <c r="H1589" s="62"/>
      <c r="I1589" s="62"/>
      <c r="J1589" s="62"/>
      <c r="K1589" s="62"/>
      <c r="L1589" s="62"/>
      <c r="M1589" s="62"/>
      <c r="N1589" s="62"/>
      <c r="O1589" s="62"/>
      <c r="P1589" s="62"/>
      <c r="Q1589" s="62"/>
      <c r="R1589" s="62"/>
      <c r="S1589" s="62"/>
      <c r="T1589" s="62"/>
      <c r="U1589" s="62"/>
      <c r="V1589" s="62"/>
      <c r="W1589" s="62"/>
      <c r="X1589" s="62"/>
      <c r="Y1589" s="62"/>
      <c r="Z1589" s="62"/>
      <c r="AA1589" s="62"/>
      <c r="AB1589" s="62"/>
      <c r="AC1589" s="62"/>
      <c r="AD1589" s="62"/>
      <c r="AE1589" s="62"/>
    </row>
    <row r="1590" spans="5:31" x14ac:dyDescent="0.25">
      <c r="E1590" s="61"/>
      <c r="F1590" s="61"/>
      <c r="G1590" s="61"/>
      <c r="H1590" s="62"/>
      <c r="I1590" s="62"/>
      <c r="J1590" s="62"/>
      <c r="K1590" s="62"/>
      <c r="L1590" s="62"/>
      <c r="M1590" s="62"/>
      <c r="N1590" s="62"/>
      <c r="O1590" s="62"/>
      <c r="P1590" s="62"/>
      <c r="Q1590" s="62"/>
      <c r="R1590" s="62"/>
      <c r="S1590" s="62"/>
      <c r="T1590" s="62"/>
      <c r="U1590" s="62"/>
      <c r="V1590" s="62"/>
      <c r="W1590" s="62"/>
      <c r="X1590" s="62"/>
      <c r="Y1590" s="62"/>
      <c r="Z1590" s="62"/>
      <c r="AA1590" s="62"/>
      <c r="AB1590" s="62"/>
      <c r="AC1590" s="62"/>
      <c r="AD1590" s="62"/>
      <c r="AE1590" s="62"/>
    </row>
    <row r="1591" spans="5:31" x14ac:dyDescent="0.25">
      <c r="E1591" s="61"/>
      <c r="F1591" s="61"/>
      <c r="G1591" s="61"/>
      <c r="H1591" s="62"/>
      <c r="I1591" s="62"/>
      <c r="J1591" s="62"/>
      <c r="K1591" s="62"/>
      <c r="L1591" s="62"/>
      <c r="M1591" s="62"/>
      <c r="N1591" s="62"/>
      <c r="O1591" s="62"/>
      <c r="P1591" s="62"/>
      <c r="Q1591" s="62"/>
      <c r="R1591" s="62"/>
      <c r="S1591" s="62"/>
      <c r="T1591" s="62"/>
      <c r="U1591" s="62"/>
      <c r="V1591" s="62"/>
      <c r="W1591" s="62"/>
      <c r="X1591" s="62"/>
      <c r="Y1591" s="62"/>
      <c r="Z1591" s="62"/>
      <c r="AA1591" s="62"/>
      <c r="AB1591" s="62"/>
      <c r="AC1591" s="62"/>
      <c r="AD1591" s="62"/>
      <c r="AE1591" s="62"/>
    </row>
    <row r="1592" spans="5:31" x14ac:dyDescent="0.25">
      <c r="E1592" s="61"/>
      <c r="F1592" s="61"/>
      <c r="G1592" s="61"/>
      <c r="H1592" s="62"/>
      <c r="I1592" s="62"/>
      <c r="J1592" s="62"/>
      <c r="K1592" s="62"/>
      <c r="L1592" s="62"/>
      <c r="M1592" s="62"/>
      <c r="N1592" s="62"/>
      <c r="O1592" s="62"/>
      <c r="P1592" s="62"/>
      <c r="Q1592" s="62"/>
      <c r="R1592" s="62"/>
      <c r="S1592" s="62"/>
      <c r="T1592" s="62"/>
      <c r="U1592" s="62"/>
      <c r="V1592" s="62"/>
      <c r="W1592" s="62"/>
      <c r="X1592" s="62"/>
      <c r="Y1592" s="62"/>
      <c r="Z1592" s="62"/>
      <c r="AA1592" s="62"/>
      <c r="AB1592" s="62"/>
      <c r="AC1592" s="62"/>
      <c r="AD1592" s="62"/>
      <c r="AE1592" s="62"/>
    </row>
    <row r="1593" spans="5:31" x14ac:dyDescent="0.25">
      <c r="E1593" s="61"/>
      <c r="F1593" s="61"/>
      <c r="G1593" s="61"/>
      <c r="H1593" s="62"/>
      <c r="I1593" s="62"/>
      <c r="J1593" s="62"/>
      <c r="K1593" s="62"/>
      <c r="L1593" s="62"/>
      <c r="M1593" s="62"/>
      <c r="N1593" s="62"/>
      <c r="O1593" s="62"/>
      <c r="P1593" s="62"/>
      <c r="Q1593" s="62"/>
      <c r="R1593" s="62"/>
      <c r="S1593" s="62"/>
      <c r="T1593" s="62"/>
      <c r="U1593" s="62"/>
      <c r="V1593" s="62"/>
      <c r="W1593" s="62"/>
      <c r="X1593" s="62"/>
      <c r="Y1593" s="62"/>
      <c r="Z1593" s="62"/>
      <c r="AA1593" s="62"/>
      <c r="AB1593" s="62"/>
      <c r="AC1593" s="62"/>
      <c r="AD1593" s="62"/>
      <c r="AE1593" s="62"/>
    </row>
    <row r="1594" spans="5:31" x14ac:dyDescent="0.25">
      <c r="E1594" s="61"/>
      <c r="F1594" s="61"/>
      <c r="G1594" s="61"/>
      <c r="H1594" s="62"/>
      <c r="I1594" s="62"/>
      <c r="J1594" s="62"/>
      <c r="K1594" s="62"/>
      <c r="L1594" s="62"/>
      <c r="M1594" s="62"/>
      <c r="N1594" s="62"/>
      <c r="O1594" s="62"/>
      <c r="P1594" s="62"/>
      <c r="Q1594" s="62"/>
      <c r="R1594" s="62"/>
      <c r="S1594" s="62"/>
      <c r="T1594" s="62"/>
      <c r="U1594" s="62"/>
      <c r="V1594" s="62"/>
      <c r="W1594" s="62"/>
      <c r="X1594" s="62"/>
      <c r="Y1594" s="62"/>
      <c r="Z1594" s="62"/>
      <c r="AA1594" s="62"/>
      <c r="AB1594" s="62"/>
      <c r="AC1594" s="62"/>
      <c r="AD1594" s="62"/>
      <c r="AE1594" s="62"/>
    </row>
    <row r="1595" spans="5:31" x14ac:dyDescent="0.25">
      <c r="E1595" s="61"/>
      <c r="F1595" s="61"/>
      <c r="G1595" s="61"/>
      <c r="H1595" s="62"/>
      <c r="I1595" s="62"/>
      <c r="J1595" s="62"/>
      <c r="K1595" s="62"/>
      <c r="L1595" s="62"/>
      <c r="M1595" s="62"/>
      <c r="N1595" s="62"/>
      <c r="O1595" s="62"/>
      <c r="P1595" s="62"/>
      <c r="Q1595" s="62"/>
      <c r="R1595" s="62"/>
      <c r="S1595" s="62"/>
      <c r="T1595" s="62"/>
      <c r="U1595" s="62"/>
      <c r="V1595" s="62"/>
      <c r="W1595" s="62"/>
      <c r="X1595" s="62"/>
      <c r="Y1595" s="62"/>
      <c r="Z1595" s="62"/>
      <c r="AA1595" s="62"/>
      <c r="AB1595" s="62"/>
      <c r="AC1595" s="62"/>
      <c r="AD1595" s="62"/>
      <c r="AE1595" s="62"/>
    </row>
    <row r="1596" spans="5:31" x14ac:dyDescent="0.25">
      <c r="E1596" s="61"/>
      <c r="F1596" s="61"/>
      <c r="G1596" s="61"/>
      <c r="H1596" s="62"/>
      <c r="I1596" s="62"/>
      <c r="J1596" s="62"/>
      <c r="K1596" s="62"/>
      <c r="L1596" s="62"/>
      <c r="M1596" s="62"/>
      <c r="N1596" s="62"/>
      <c r="O1596" s="62"/>
      <c r="P1596" s="62"/>
      <c r="Q1596" s="62"/>
      <c r="R1596" s="62"/>
      <c r="S1596" s="62"/>
      <c r="T1596" s="62"/>
      <c r="U1596" s="62"/>
      <c r="V1596" s="62"/>
      <c r="W1596" s="62"/>
      <c r="X1596" s="62"/>
      <c r="Y1596" s="62"/>
      <c r="Z1596" s="62"/>
      <c r="AA1596" s="62"/>
      <c r="AB1596" s="62"/>
      <c r="AC1596" s="62"/>
      <c r="AD1596" s="62"/>
      <c r="AE1596" s="62"/>
    </row>
    <row r="1597" spans="5:31" x14ac:dyDescent="0.25">
      <c r="E1597" s="61"/>
      <c r="F1597" s="61"/>
      <c r="G1597" s="61"/>
      <c r="H1597" s="62"/>
      <c r="I1597" s="62"/>
      <c r="J1597" s="62"/>
      <c r="K1597" s="62"/>
      <c r="L1597" s="62"/>
      <c r="M1597" s="62"/>
      <c r="N1597" s="62"/>
      <c r="O1597" s="62"/>
      <c r="P1597" s="62"/>
      <c r="Q1597" s="62"/>
      <c r="R1597" s="62"/>
      <c r="S1597" s="62"/>
      <c r="T1597" s="62"/>
      <c r="U1597" s="62"/>
      <c r="V1597" s="62"/>
      <c r="W1597" s="62"/>
      <c r="X1597" s="62"/>
      <c r="Y1597" s="62"/>
      <c r="Z1597" s="62"/>
      <c r="AA1597" s="62"/>
      <c r="AB1597" s="62"/>
      <c r="AC1597" s="62"/>
      <c r="AD1597" s="62"/>
      <c r="AE1597" s="62"/>
    </row>
    <row r="1598" spans="5:31" x14ac:dyDescent="0.25">
      <c r="E1598" s="61"/>
      <c r="F1598" s="61"/>
      <c r="G1598" s="61"/>
      <c r="H1598" s="62"/>
      <c r="I1598" s="62"/>
      <c r="J1598" s="62"/>
      <c r="K1598" s="62"/>
      <c r="L1598" s="62"/>
      <c r="M1598" s="62"/>
      <c r="N1598" s="62"/>
      <c r="O1598" s="62"/>
      <c r="P1598" s="62"/>
      <c r="Q1598" s="62"/>
      <c r="R1598" s="62"/>
      <c r="S1598" s="62"/>
      <c r="T1598" s="62"/>
      <c r="U1598" s="62"/>
      <c r="V1598" s="62"/>
      <c r="W1598" s="62"/>
      <c r="X1598" s="62"/>
      <c r="Y1598" s="62"/>
      <c r="Z1598" s="62"/>
      <c r="AA1598" s="62"/>
      <c r="AB1598" s="62"/>
      <c r="AC1598" s="62"/>
      <c r="AD1598" s="62"/>
      <c r="AE1598" s="62"/>
    </row>
    <row r="1599" spans="5:31" x14ac:dyDescent="0.25">
      <c r="E1599" s="61"/>
      <c r="F1599" s="61"/>
      <c r="G1599" s="61"/>
      <c r="H1599" s="62"/>
      <c r="I1599" s="62"/>
      <c r="J1599" s="62"/>
      <c r="K1599" s="62"/>
      <c r="L1599" s="62"/>
      <c r="M1599" s="62"/>
      <c r="N1599" s="62"/>
      <c r="O1599" s="62"/>
      <c r="P1599" s="62"/>
      <c r="Q1599" s="62"/>
      <c r="R1599" s="62"/>
      <c r="S1599" s="62"/>
      <c r="T1599" s="62"/>
      <c r="U1599" s="62"/>
      <c r="V1599" s="62"/>
      <c r="W1599" s="62"/>
      <c r="X1599" s="62"/>
      <c r="Y1599" s="62"/>
      <c r="Z1599" s="62"/>
      <c r="AA1599" s="62"/>
      <c r="AB1599" s="62"/>
      <c r="AC1599" s="62"/>
      <c r="AD1599" s="62"/>
      <c r="AE1599" s="62"/>
    </row>
    <row r="1600" spans="5:31" x14ac:dyDescent="0.25">
      <c r="E1600" s="61"/>
      <c r="F1600" s="61"/>
      <c r="G1600" s="61"/>
      <c r="H1600" s="62"/>
      <c r="I1600" s="62"/>
      <c r="J1600" s="62"/>
      <c r="K1600" s="62"/>
      <c r="L1600" s="62"/>
      <c r="M1600" s="62"/>
      <c r="N1600" s="62"/>
      <c r="O1600" s="62"/>
      <c r="P1600" s="62"/>
      <c r="Q1600" s="62"/>
      <c r="R1600" s="62"/>
      <c r="S1600" s="62"/>
      <c r="T1600" s="62"/>
      <c r="U1600" s="62"/>
      <c r="V1600" s="62"/>
      <c r="W1600" s="62"/>
      <c r="X1600" s="62"/>
      <c r="Y1600" s="62"/>
      <c r="Z1600" s="62"/>
      <c r="AA1600" s="62"/>
      <c r="AB1600" s="62"/>
      <c r="AC1600" s="62"/>
      <c r="AD1600" s="62"/>
      <c r="AE1600" s="62"/>
    </row>
    <row r="1601" spans="5:31" x14ac:dyDescent="0.25">
      <c r="E1601" s="61"/>
      <c r="F1601" s="61"/>
      <c r="G1601" s="61"/>
      <c r="H1601" s="62"/>
      <c r="I1601" s="62"/>
      <c r="J1601" s="62"/>
      <c r="K1601" s="62"/>
      <c r="L1601" s="62"/>
      <c r="M1601" s="62"/>
      <c r="N1601" s="62"/>
      <c r="O1601" s="62"/>
      <c r="P1601" s="62"/>
      <c r="Q1601" s="62"/>
      <c r="R1601" s="62"/>
      <c r="S1601" s="62"/>
      <c r="T1601" s="62"/>
      <c r="U1601" s="62"/>
      <c r="V1601" s="62"/>
      <c r="W1601" s="62"/>
      <c r="X1601" s="62"/>
      <c r="Y1601" s="62"/>
      <c r="Z1601" s="62"/>
      <c r="AA1601" s="62"/>
      <c r="AB1601" s="62"/>
      <c r="AC1601" s="62"/>
      <c r="AD1601" s="62"/>
      <c r="AE1601" s="62"/>
    </row>
    <row r="1602" spans="5:31" x14ac:dyDescent="0.25">
      <c r="E1602" s="61"/>
      <c r="F1602" s="61"/>
      <c r="G1602" s="61"/>
      <c r="H1602" s="62"/>
      <c r="I1602" s="62"/>
      <c r="J1602" s="62"/>
      <c r="K1602" s="62"/>
      <c r="L1602" s="62"/>
      <c r="M1602" s="62"/>
      <c r="N1602" s="62"/>
      <c r="O1602" s="62"/>
      <c r="P1602" s="62"/>
      <c r="Q1602" s="62"/>
      <c r="R1602" s="62"/>
      <c r="S1602" s="62"/>
      <c r="T1602" s="62"/>
      <c r="U1602" s="62"/>
      <c r="V1602" s="62"/>
      <c r="W1602" s="62"/>
      <c r="X1602" s="62"/>
      <c r="Y1602" s="62"/>
      <c r="Z1602" s="62"/>
      <c r="AA1602" s="62"/>
      <c r="AB1602" s="62"/>
      <c r="AC1602" s="62"/>
      <c r="AD1602" s="62"/>
      <c r="AE1602" s="62"/>
    </row>
    <row r="1603" spans="5:31" x14ac:dyDescent="0.25">
      <c r="E1603" s="61"/>
      <c r="F1603" s="61"/>
      <c r="G1603" s="61"/>
      <c r="H1603" s="62"/>
      <c r="I1603" s="62"/>
      <c r="J1603" s="62"/>
      <c r="K1603" s="62"/>
      <c r="L1603" s="62"/>
      <c r="M1603" s="62"/>
      <c r="N1603" s="62"/>
      <c r="O1603" s="62"/>
      <c r="P1603" s="62"/>
      <c r="Q1603" s="62"/>
      <c r="R1603" s="62"/>
      <c r="S1603" s="62"/>
      <c r="T1603" s="62"/>
      <c r="U1603" s="62"/>
      <c r="V1603" s="62"/>
      <c r="W1603" s="62"/>
      <c r="X1603" s="62"/>
      <c r="Y1603" s="62"/>
      <c r="Z1603" s="62"/>
      <c r="AA1603" s="62"/>
      <c r="AB1603" s="62"/>
      <c r="AC1603" s="62"/>
      <c r="AD1603" s="62"/>
      <c r="AE1603" s="62"/>
    </row>
    <row r="1604" spans="5:31" x14ac:dyDescent="0.25">
      <c r="E1604" s="61"/>
      <c r="F1604" s="61"/>
      <c r="G1604" s="61"/>
      <c r="H1604" s="62"/>
      <c r="I1604" s="62"/>
      <c r="J1604" s="62"/>
      <c r="K1604" s="62"/>
      <c r="L1604" s="62"/>
      <c r="M1604" s="62"/>
      <c r="N1604" s="62"/>
      <c r="O1604" s="62"/>
      <c r="P1604" s="62"/>
      <c r="Q1604" s="62"/>
      <c r="R1604" s="62"/>
      <c r="S1604" s="62"/>
      <c r="T1604" s="62"/>
      <c r="U1604" s="62"/>
      <c r="V1604" s="62"/>
      <c r="W1604" s="62"/>
      <c r="X1604" s="62"/>
      <c r="Y1604" s="62"/>
      <c r="Z1604" s="62"/>
      <c r="AA1604" s="62"/>
      <c r="AB1604" s="62"/>
      <c r="AC1604" s="62"/>
      <c r="AD1604" s="62"/>
      <c r="AE1604" s="62"/>
    </row>
    <row r="1605" spans="5:31" x14ac:dyDescent="0.25">
      <c r="E1605" s="61"/>
      <c r="F1605" s="61"/>
      <c r="G1605" s="61"/>
      <c r="H1605" s="62"/>
      <c r="I1605" s="62"/>
      <c r="J1605" s="62"/>
      <c r="K1605" s="62"/>
      <c r="L1605" s="62"/>
      <c r="M1605" s="62"/>
      <c r="N1605" s="62"/>
      <c r="O1605" s="62"/>
      <c r="P1605" s="62"/>
      <c r="Q1605" s="62"/>
      <c r="R1605" s="62"/>
      <c r="S1605" s="62"/>
      <c r="T1605" s="62"/>
      <c r="U1605" s="62"/>
      <c r="V1605" s="62"/>
      <c r="W1605" s="62"/>
      <c r="X1605" s="62"/>
      <c r="Y1605" s="62"/>
      <c r="Z1605" s="62"/>
      <c r="AA1605" s="62"/>
      <c r="AB1605" s="62"/>
      <c r="AC1605" s="62"/>
      <c r="AD1605" s="62"/>
      <c r="AE1605" s="62"/>
    </row>
    <row r="1606" spans="5:31" x14ac:dyDescent="0.25">
      <c r="E1606" s="61"/>
      <c r="F1606" s="61"/>
      <c r="G1606" s="61"/>
      <c r="H1606" s="62"/>
      <c r="I1606" s="62"/>
      <c r="J1606" s="62"/>
      <c r="K1606" s="62"/>
      <c r="L1606" s="62"/>
      <c r="M1606" s="62"/>
      <c r="N1606" s="62"/>
      <c r="O1606" s="62"/>
      <c r="P1606" s="62"/>
      <c r="Q1606" s="62"/>
      <c r="R1606" s="62"/>
      <c r="S1606" s="62"/>
      <c r="T1606" s="62"/>
      <c r="U1606" s="62"/>
      <c r="V1606" s="62"/>
      <c r="W1606" s="62"/>
      <c r="X1606" s="62"/>
      <c r="Y1606" s="62"/>
      <c r="Z1606" s="62"/>
      <c r="AA1606" s="62"/>
      <c r="AB1606" s="62"/>
      <c r="AC1606" s="62"/>
      <c r="AD1606" s="62"/>
      <c r="AE1606" s="62"/>
    </row>
    <row r="1607" spans="5:31" x14ac:dyDescent="0.25">
      <c r="E1607" s="61"/>
      <c r="F1607" s="61"/>
      <c r="G1607" s="61"/>
      <c r="H1607" s="62"/>
      <c r="I1607" s="62"/>
      <c r="J1607" s="62"/>
      <c r="K1607" s="62"/>
      <c r="L1607" s="62"/>
      <c r="M1607" s="62"/>
      <c r="N1607" s="62"/>
      <c r="O1607" s="62"/>
      <c r="P1607" s="62"/>
      <c r="Q1607" s="62"/>
      <c r="R1607" s="62"/>
      <c r="S1607" s="62"/>
      <c r="T1607" s="62"/>
      <c r="U1607" s="62"/>
      <c r="V1607" s="62"/>
      <c r="W1607" s="62"/>
      <c r="X1607" s="62"/>
      <c r="Y1607" s="62"/>
      <c r="Z1607" s="62"/>
      <c r="AA1607" s="62"/>
      <c r="AB1607" s="62"/>
      <c r="AC1607" s="62"/>
      <c r="AD1607" s="62"/>
      <c r="AE1607" s="62"/>
    </row>
    <row r="1608" spans="5:31" x14ac:dyDescent="0.25">
      <c r="E1608" s="61"/>
      <c r="F1608" s="61"/>
      <c r="G1608" s="61"/>
      <c r="H1608" s="62"/>
      <c r="I1608" s="62"/>
      <c r="J1608" s="62"/>
      <c r="K1608" s="62"/>
      <c r="L1608" s="62"/>
      <c r="M1608" s="62"/>
      <c r="N1608" s="62"/>
      <c r="O1608" s="62"/>
      <c r="P1608" s="62"/>
      <c r="Q1608" s="62"/>
      <c r="R1608" s="62"/>
      <c r="S1608" s="62"/>
      <c r="T1608" s="62"/>
      <c r="U1608" s="62"/>
      <c r="V1608" s="62"/>
      <c r="W1608" s="62"/>
      <c r="X1608" s="62"/>
      <c r="Y1608" s="62"/>
      <c r="Z1608" s="62"/>
      <c r="AA1608" s="62"/>
      <c r="AB1608" s="62"/>
      <c r="AC1608" s="62"/>
      <c r="AD1608" s="62"/>
      <c r="AE1608" s="62"/>
    </row>
    <row r="1609" spans="5:31" x14ac:dyDescent="0.25">
      <c r="E1609" s="61"/>
      <c r="F1609" s="61"/>
      <c r="G1609" s="61"/>
      <c r="H1609" s="62"/>
      <c r="I1609" s="62"/>
      <c r="J1609" s="62"/>
      <c r="K1609" s="62"/>
      <c r="L1609" s="62"/>
      <c r="M1609" s="62"/>
      <c r="N1609" s="62"/>
      <c r="O1609" s="62"/>
      <c r="P1609" s="62"/>
      <c r="Q1609" s="62"/>
      <c r="R1609" s="62"/>
      <c r="S1609" s="62"/>
      <c r="T1609" s="62"/>
      <c r="U1609" s="62"/>
      <c r="V1609" s="62"/>
      <c r="W1609" s="62"/>
      <c r="X1609" s="62"/>
      <c r="Y1609" s="62"/>
      <c r="Z1609" s="62"/>
      <c r="AA1609" s="62"/>
      <c r="AB1609" s="62"/>
      <c r="AC1609" s="62"/>
      <c r="AD1609" s="62"/>
      <c r="AE1609" s="62"/>
    </row>
    <row r="1610" spans="5:31" x14ac:dyDescent="0.25">
      <c r="E1610" s="61"/>
      <c r="F1610" s="61"/>
      <c r="G1610" s="61"/>
      <c r="H1610" s="62"/>
      <c r="I1610" s="62"/>
      <c r="J1610" s="62"/>
      <c r="K1610" s="62"/>
      <c r="L1610" s="62"/>
      <c r="M1610" s="62"/>
      <c r="N1610" s="62"/>
      <c r="O1610" s="62"/>
      <c r="P1610" s="62"/>
      <c r="Q1610" s="62"/>
      <c r="R1610" s="62"/>
      <c r="S1610" s="62"/>
      <c r="T1610" s="62"/>
      <c r="U1610" s="62"/>
      <c r="V1610" s="62"/>
      <c r="W1610" s="62"/>
      <c r="X1610" s="62"/>
      <c r="Y1610" s="62"/>
      <c r="Z1610" s="62"/>
      <c r="AA1610" s="62"/>
      <c r="AB1610" s="62"/>
      <c r="AC1610" s="62"/>
      <c r="AD1610" s="62"/>
      <c r="AE1610" s="62"/>
    </row>
    <row r="1611" spans="5:31" x14ac:dyDescent="0.25">
      <c r="E1611" s="61"/>
      <c r="F1611" s="61"/>
      <c r="G1611" s="61"/>
      <c r="H1611" s="62"/>
      <c r="I1611" s="62"/>
      <c r="J1611" s="62"/>
      <c r="K1611" s="62"/>
      <c r="L1611" s="62"/>
      <c r="M1611" s="62"/>
      <c r="N1611" s="62"/>
      <c r="O1611" s="62"/>
      <c r="P1611" s="62"/>
      <c r="Q1611" s="62"/>
      <c r="R1611" s="62"/>
      <c r="S1611" s="62"/>
      <c r="T1611" s="62"/>
      <c r="U1611" s="62"/>
      <c r="V1611" s="62"/>
      <c r="W1611" s="62"/>
      <c r="X1611" s="62"/>
      <c r="Y1611" s="62"/>
      <c r="Z1611" s="62"/>
      <c r="AA1611" s="62"/>
      <c r="AB1611" s="62"/>
      <c r="AC1611" s="62"/>
      <c r="AD1611" s="62"/>
      <c r="AE1611" s="62"/>
    </row>
    <row r="1612" spans="5:31" x14ac:dyDescent="0.25">
      <c r="E1612" s="61"/>
      <c r="F1612" s="61"/>
      <c r="G1612" s="61"/>
      <c r="H1612" s="62"/>
      <c r="I1612" s="62"/>
      <c r="J1612" s="62"/>
      <c r="K1612" s="62"/>
      <c r="L1612" s="62"/>
      <c r="M1612" s="62"/>
      <c r="N1612" s="62"/>
      <c r="O1612" s="62"/>
      <c r="P1612" s="62"/>
      <c r="Q1612" s="62"/>
      <c r="R1612" s="62"/>
      <c r="S1612" s="62"/>
      <c r="T1612" s="62"/>
      <c r="U1612" s="62"/>
      <c r="V1612" s="62"/>
      <c r="W1612" s="62"/>
      <c r="X1612" s="62"/>
      <c r="Y1612" s="62"/>
      <c r="Z1612" s="62"/>
      <c r="AA1612" s="62"/>
      <c r="AB1612" s="62"/>
      <c r="AC1612" s="62"/>
      <c r="AD1612" s="62"/>
      <c r="AE1612" s="62"/>
    </row>
    <row r="1613" spans="5:31" x14ac:dyDescent="0.25">
      <c r="E1613" s="61"/>
      <c r="F1613" s="61"/>
      <c r="G1613" s="61"/>
      <c r="H1613" s="62"/>
      <c r="I1613" s="62"/>
      <c r="J1613" s="62"/>
      <c r="K1613" s="62"/>
      <c r="L1613" s="62"/>
      <c r="M1613" s="62"/>
      <c r="N1613" s="62"/>
      <c r="O1613" s="62"/>
      <c r="P1613" s="62"/>
      <c r="Q1613" s="62"/>
      <c r="R1613" s="62"/>
      <c r="S1613" s="62"/>
      <c r="T1613" s="62"/>
      <c r="U1613" s="62"/>
      <c r="V1613" s="62"/>
      <c r="W1613" s="62"/>
      <c r="X1613" s="62"/>
      <c r="Y1613" s="62"/>
      <c r="Z1613" s="62"/>
      <c r="AA1613" s="62"/>
      <c r="AB1613" s="62"/>
      <c r="AC1613" s="62"/>
      <c r="AD1613" s="62"/>
      <c r="AE1613" s="62"/>
    </row>
    <row r="1614" spans="5:31" x14ac:dyDescent="0.25">
      <c r="E1614" s="61"/>
      <c r="F1614" s="61"/>
      <c r="G1614" s="61"/>
      <c r="H1614" s="62"/>
      <c r="I1614" s="62"/>
      <c r="J1614" s="62"/>
      <c r="K1614" s="62"/>
      <c r="L1614" s="62"/>
      <c r="M1614" s="62"/>
      <c r="N1614" s="62"/>
      <c r="O1614" s="62"/>
      <c r="P1614" s="62"/>
      <c r="Q1614" s="62"/>
      <c r="R1614" s="62"/>
      <c r="S1614" s="62"/>
      <c r="T1614" s="62"/>
      <c r="U1614" s="62"/>
      <c r="V1614" s="62"/>
      <c r="W1614" s="62"/>
      <c r="X1614" s="62"/>
      <c r="Y1614" s="62"/>
      <c r="Z1614" s="62"/>
      <c r="AA1614" s="62"/>
      <c r="AB1614" s="62"/>
      <c r="AC1614" s="62"/>
      <c r="AD1614" s="62"/>
      <c r="AE1614" s="62"/>
    </row>
    <row r="1615" spans="5:31" x14ac:dyDescent="0.25">
      <c r="E1615" s="61"/>
      <c r="F1615" s="61"/>
      <c r="G1615" s="61"/>
      <c r="H1615" s="62"/>
      <c r="I1615" s="62"/>
      <c r="J1615" s="62"/>
      <c r="K1615" s="62"/>
      <c r="L1615" s="62"/>
      <c r="M1615" s="62"/>
      <c r="N1615" s="62"/>
      <c r="O1615" s="62"/>
      <c r="P1615" s="62"/>
      <c r="Q1615" s="62"/>
      <c r="R1615" s="62"/>
      <c r="S1615" s="62"/>
      <c r="T1615" s="62"/>
      <c r="U1615" s="62"/>
      <c r="V1615" s="62"/>
      <c r="W1615" s="62"/>
      <c r="X1615" s="62"/>
      <c r="Y1615" s="62"/>
      <c r="Z1615" s="62"/>
      <c r="AA1615" s="62"/>
      <c r="AB1615" s="62"/>
      <c r="AC1615" s="62"/>
      <c r="AD1615" s="62"/>
      <c r="AE1615" s="62"/>
    </row>
    <row r="1616" spans="5:31" x14ac:dyDescent="0.25">
      <c r="E1616" s="61"/>
      <c r="F1616" s="61"/>
      <c r="G1616" s="61"/>
      <c r="H1616" s="62"/>
      <c r="I1616" s="62"/>
      <c r="J1616" s="62"/>
      <c r="K1616" s="62"/>
      <c r="L1616" s="62"/>
      <c r="M1616" s="62"/>
      <c r="N1616" s="62"/>
      <c r="O1616" s="62"/>
      <c r="P1616" s="62"/>
      <c r="Q1616" s="62"/>
      <c r="R1616" s="62"/>
      <c r="S1616" s="62"/>
      <c r="T1616" s="62"/>
      <c r="U1616" s="62"/>
      <c r="V1616" s="62"/>
      <c r="W1616" s="62"/>
      <c r="X1616" s="62"/>
      <c r="Y1616" s="62"/>
      <c r="Z1616" s="62"/>
      <c r="AA1616" s="62"/>
      <c r="AB1616" s="62"/>
      <c r="AC1616" s="62"/>
      <c r="AD1616" s="62"/>
      <c r="AE1616" s="62"/>
    </row>
    <row r="1617" spans="5:31" x14ac:dyDescent="0.25">
      <c r="E1617" s="61"/>
      <c r="F1617" s="61"/>
      <c r="G1617" s="61"/>
      <c r="H1617" s="62"/>
      <c r="I1617" s="62"/>
      <c r="J1617" s="62"/>
      <c r="K1617" s="62"/>
      <c r="L1617" s="62"/>
      <c r="M1617" s="62"/>
      <c r="N1617" s="62"/>
      <c r="O1617" s="62"/>
      <c r="P1617" s="62"/>
      <c r="Q1617" s="62"/>
      <c r="R1617" s="62"/>
      <c r="S1617" s="62"/>
      <c r="T1617" s="62"/>
      <c r="U1617" s="62"/>
      <c r="V1617" s="62"/>
      <c r="W1617" s="62"/>
      <c r="X1617" s="62"/>
      <c r="Y1617" s="62"/>
      <c r="Z1617" s="62"/>
      <c r="AA1617" s="62"/>
      <c r="AB1617" s="62"/>
      <c r="AC1617" s="62"/>
      <c r="AD1617" s="62"/>
      <c r="AE1617" s="62"/>
    </row>
    <row r="1618" spans="5:31" x14ac:dyDescent="0.25">
      <c r="E1618" s="61"/>
      <c r="F1618" s="61"/>
      <c r="G1618" s="61"/>
      <c r="H1618" s="62"/>
      <c r="I1618" s="62"/>
      <c r="J1618" s="62"/>
      <c r="K1618" s="62"/>
      <c r="L1618" s="62"/>
      <c r="M1618" s="62"/>
      <c r="N1618" s="62"/>
      <c r="O1618" s="62"/>
      <c r="P1618" s="62"/>
      <c r="Q1618" s="62"/>
      <c r="R1618" s="62"/>
      <c r="S1618" s="62"/>
      <c r="T1618" s="62"/>
      <c r="U1618" s="62"/>
      <c r="V1618" s="62"/>
      <c r="W1618" s="62"/>
      <c r="X1618" s="62"/>
      <c r="Y1618" s="62"/>
      <c r="Z1618" s="62"/>
      <c r="AA1618" s="62"/>
      <c r="AB1618" s="62"/>
      <c r="AC1618" s="62"/>
      <c r="AD1618" s="62"/>
      <c r="AE1618" s="62"/>
    </row>
    <row r="1619" spans="5:31" x14ac:dyDescent="0.25">
      <c r="E1619" s="61"/>
      <c r="F1619" s="61"/>
      <c r="G1619" s="61"/>
      <c r="H1619" s="62"/>
      <c r="I1619" s="62"/>
      <c r="J1619" s="62"/>
      <c r="K1619" s="62"/>
      <c r="L1619" s="62"/>
      <c r="M1619" s="62"/>
      <c r="N1619" s="62"/>
      <c r="O1619" s="62"/>
      <c r="P1619" s="62"/>
      <c r="Q1619" s="62"/>
      <c r="R1619" s="62"/>
      <c r="S1619" s="62"/>
      <c r="T1619" s="62"/>
      <c r="U1619" s="62"/>
      <c r="V1619" s="62"/>
      <c r="W1619" s="62"/>
      <c r="X1619" s="62"/>
      <c r="Y1619" s="62"/>
      <c r="Z1619" s="62"/>
      <c r="AA1619" s="62"/>
      <c r="AB1619" s="62"/>
      <c r="AC1619" s="62"/>
      <c r="AD1619" s="62"/>
      <c r="AE1619" s="62"/>
    </row>
    <row r="1620" spans="5:31" x14ac:dyDescent="0.25">
      <c r="E1620" s="61"/>
      <c r="F1620" s="61"/>
      <c r="G1620" s="61"/>
      <c r="H1620" s="62"/>
      <c r="I1620" s="62"/>
      <c r="J1620" s="62"/>
      <c r="K1620" s="62"/>
      <c r="L1620" s="62"/>
      <c r="M1620" s="62"/>
      <c r="N1620" s="62"/>
      <c r="O1620" s="62"/>
      <c r="P1620" s="62"/>
      <c r="Q1620" s="62"/>
      <c r="R1620" s="62"/>
      <c r="S1620" s="62"/>
      <c r="T1620" s="62"/>
      <c r="U1620" s="62"/>
      <c r="V1620" s="62"/>
      <c r="W1620" s="62"/>
      <c r="X1620" s="62"/>
      <c r="Y1620" s="62"/>
      <c r="Z1620" s="62"/>
      <c r="AA1620" s="62"/>
      <c r="AB1620" s="62"/>
      <c r="AC1620" s="62"/>
      <c r="AD1620" s="62"/>
      <c r="AE1620" s="62"/>
    </row>
    <row r="1621" spans="5:31" x14ac:dyDescent="0.25">
      <c r="E1621" s="61"/>
      <c r="F1621" s="61"/>
      <c r="G1621" s="61"/>
      <c r="H1621" s="62"/>
      <c r="I1621" s="62"/>
      <c r="J1621" s="62"/>
      <c r="K1621" s="62"/>
      <c r="L1621" s="62"/>
      <c r="M1621" s="62"/>
      <c r="N1621" s="62"/>
      <c r="O1621" s="62"/>
      <c r="P1621" s="62"/>
      <c r="Q1621" s="62"/>
      <c r="R1621" s="62"/>
      <c r="S1621" s="62"/>
      <c r="T1621" s="62"/>
      <c r="U1621" s="62"/>
      <c r="V1621" s="62"/>
      <c r="W1621" s="62"/>
      <c r="X1621" s="62"/>
      <c r="Y1621" s="62"/>
      <c r="Z1621" s="62"/>
      <c r="AA1621" s="62"/>
      <c r="AB1621" s="62"/>
      <c r="AC1621" s="62"/>
      <c r="AD1621" s="62"/>
      <c r="AE1621" s="62"/>
    </row>
    <row r="1622" spans="5:31" x14ac:dyDescent="0.25">
      <c r="E1622" s="61"/>
      <c r="F1622" s="61"/>
      <c r="G1622" s="61"/>
      <c r="H1622" s="62"/>
      <c r="I1622" s="62"/>
      <c r="J1622" s="62"/>
      <c r="K1622" s="62"/>
      <c r="L1622" s="62"/>
      <c r="M1622" s="62"/>
      <c r="N1622" s="62"/>
      <c r="O1622" s="62"/>
      <c r="P1622" s="62"/>
      <c r="Q1622" s="62"/>
      <c r="R1622" s="62"/>
      <c r="S1622" s="62"/>
      <c r="T1622" s="62"/>
      <c r="U1622" s="62"/>
      <c r="V1622" s="62"/>
      <c r="W1622" s="62"/>
      <c r="X1622" s="62"/>
      <c r="Y1622" s="62"/>
      <c r="Z1622" s="62"/>
      <c r="AA1622" s="62"/>
      <c r="AB1622" s="62"/>
      <c r="AC1622" s="62"/>
      <c r="AD1622" s="62"/>
      <c r="AE1622" s="62"/>
    </row>
    <row r="1623" spans="5:31" x14ac:dyDescent="0.25">
      <c r="E1623" s="61"/>
      <c r="F1623" s="61"/>
      <c r="G1623" s="61"/>
      <c r="H1623" s="62"/>
      <c r="I1623" s="62"/>
      <c r="J1623" s="62"/>
      <c r="K1623" s="62"/>
      <c r="L1623" s="62"/>
      <c r="M1623" s="62"/>
      <c r="N1623" s="62"/>
      <c r="O1623" s="62"/>
      <c r="P1623" s="62"/>
      <c r="Q1623" s="62"/>
      <c r="R1623" s="62"/>
      <c r="S1623" s="62"/>
      <c r="T1623" s="62"/>
      <c r="U1623" s="62"/>
      <c r="V1623" s="62"/>
      <c r="W1623" s="62"/>
      <c r="X1623" s="62"/>
      <c r="Y1623" s="62"/>
      <c r="Z1623" s="62"/>
      <c r="AA1623" s="62"/>
      <c r="AB1623" s="62"/>
      <c r="AC1623" s="62"/>
      <c r="AD1623" s="62"/>
      <c r="AE1623" s="62"/>
    </row>
    <row r="1624" spans="5:31" x14ac:dyDescent="0.25">
      <c r="E1624" s="61"/>
      <c r="F1624" s="61"/>
      <c r="G1624" s="61"/>
      <c r="H1624" s="62"/>
      <c r="I1624" s="62"/>
      <c r="J1624" s="62"/>
      <c r="K1624" s="62"/>
      <c r="L1624" s="62"/>
      <c r="M1624" s="62"/>
      <c r="N1624" s="62"/>
      <c r="O1624" s="62"/>
      <c r="P1624" s="62"/>
      <c r="Q1624" s="62"/>
      <c r="R1624" s="62"/>
      <c r="S1624" s="62"/>
      <c r="T1624" s="62"/>
      <c r="U1624" s="62"/>
      <c r="V1624" s="62"/>
      <c r="W1624" s="62"/>
      <c r="X1624" s="62"/>
      <c r="Y1624" s="62"/>
      <c r="Z1624" s="62"/>
      <c r="AA1624" s="62"/>
      <c r="AB1624" s="62"/>
      <c r="AC1624" s="62"/>
      <c r="AD1624" s="62"/>
      <c r="AE1624" s="62"/>
    </row>
    <row r="1625" spans="5:31" x14ac:dyDescent="0.25">
      <c r="E1625" s="61"/>
      <c r="F1625" s="61"/>
      <c r="G1625" s="61"/>
      <c r="H1625" s="62"/>
      <c r="I1625" s="62"/>
      <c r="J1625" s="62"/>
      <c r="K1625" s="62"/>
      <c r="L1625" s="62"/>
      <c r="M1625" s="62"/>
      <c r="N1625" s="62"/>
      <c r="O1625" s="62"/>
      <c r="P1625" s="62"/>
      <c r="Q1625" s="62"/>
      <c r="R1625" s="62"/>
      <c r="S1625" s="62"/>
      <c r="T1625" s="62"/>
      <c r="U1625" s="62"/>
      <c r="V1625" s="62"/>
      <c r="W1625" s="62"/>
      <c r="X1625" s="62"/>
      <c r="Y1625" s="62"/>
      <c r="Z1625" s="62"/>
      <c r="AA1625" s="62"/>
      <c r="AB1625" s="62"/>
      <c r="AC1625" s="62"/>
      <c r="AD1625" s="62"/>
      <c r="AE1625" s="62"/>
    </row>
    <row r="1626" spans="5:31" x14ac:dyDescent="0.25">
      <c r="E1626" s="61"/>
      <c r="F1626" s="61"/>
      <c r="G1626" s="61"/>
      <c r="H1626" s="62"/>
      <c r="I1626" s="62"/>
      <c r="J1626" s="62"/>
      <c r="K1626" s="62"/>
      <c r="L1626" s="62"/>
      <c r="M1626" s="62"/>
      <c r="N1626" s="62"/>
      <c r="O1626" s="62"/>
      <c r="P1626" s="62"/>
      <c r="Q1626" s="62"/>
      <c r="R1626" s="62"/>
      <c r="S1626" s="62"/>
      <c r="T1626" s="62"/>
      <c r="U1626" s="62"/>
      <c r="V1626" s="62"/>
      <c r="W1626" s="62"/>
      <c r="X1626" s="62"/>
      <c r="Y1626" s="62"/>
      <c r="Z1626" s="62"/>
      <c r="AA1626" s="62"/>
      <c r="AB1626" s="62"/>
      <c r="AC1626" s="62"/>
      <c r="AD1626" s="62"/>
      <c r="AE1626" s="62"/>
    </row>
    <row r="1627" spans="5:31" x14ac:dyDescent="0.25">
      <c r="E1627" s="61"/>
      <c r="F1627" s="61"/>
      <c r="G1627" s="61"/>
      <c r="H1627" s="62"/>
      <c r="I1627" s="62"/>
      <c r="J1627" s="62"/>
      <c r="K1627" s="62"/>
      <c r="L1627" s="62"/>
      <c r="M1627" s="62"/>
      <c r="N1627" s="62"/>
      <c r="O1627" s="62"/>
      <c r="P1627" s="62"/>
      <c r="Q1627" s="62"/>
      <c r="R1627" s="62"/>
      <c r="S1627" s="62"/>
      <c r="T1627" s="62"/>
      <c r="U1627" s="62"/>
      <c r="V1627" s="62"/>
      <c r="W1627" s="62"/>
      <c r="X1627" s="62"/>
      <c r="Y1627" s="62"/>
      <c r="Z1627" s="62"/>
      <c r="AA1627" s="62"/>
      <c r="AB1627" s="62"/>
      <c r="AC1627" s="62"/>
      <c r="AD1627" s="62"/>
      <c r="AE1627" s="62"/>
    </row>
    <row r="1628" spans="5:31" x14ac:dyDescent="0.25">
      <c r="E1628" s="61"/>
      <c r="F1628" s="61"/>
      <c r="G1628" s="61"/>
      <c r="H1628" s="62"/>
      <c r="I1628" s="62"/>
      <c r="J1628" s="62"/>
      <c r="K1628" s="62"/>
      <c r="L1628" s="62"/>
      <c r="M1628" s="62"/>
      <c r="N1628" s="62"/>
      <c r="O1628" s="62"/>
      <c r="P1628" s="62"/>
      <c r="Q1628" s="62"/>
      <c r="R1628" s="62"/>
      <c r="S1628" s="62"/>
      <c r="T1628" s="62"/>
      <c r="U1628" s="62"/>
      <c r="V1628" s="62"/>
      <c r="W1628" s="62"/>
      <c r="X1628" s="62"/>
      <c r="Y1628" s="62"/>
      <c r="Z1628" s="62"/>
      <c r="AA1628" s="62"/>
      <c r="AB1628" s="62"/>
      <c r="AC1628" s="62"/>
      <c r="AD1628" s="62"/>
      <c r="AE1628" s="62"/>
    </row>
    <row r="1629" spans="5:31" x14ac:dyDescent="0.25">
      <c r="E1629" s="61"/>
      <c r="F1629" s="61"/>
      <c r="G1629" s="61"/>
      <c r="H1629" s="62"/>
      <c r="I1629" s="62"/>
      <c r="J1629" s="62"/>
      <c r="K1629" s="62"/>
      <c r="L1629" s="62"/>
      <c r="M1629" s="62"/>
      <c r="N1629" s="62"/>
      <c r="O1629" s="62"/>
      <c r="P1629" s="62"/>
      <c r="Q1629" s="62"/>
      <c r="R1629" s="62"/>
      <c r="S1629" s="62"/>
      <c r="T1629" s="62"/>
      <c r="U1629" s="62"/>
      <c r="V1629" s="62"/>
      <c r="W1629" s="62"/>
      <c r="X1629" s="62"/>
      <c r="Y1629" s="62"/>
      <c r="Z1629" s="62"/>
      <c r="AA1629" s="62"/>
      <c r="AB1629" s="62"/>
      <c r="AC1629" s="62"/>
      <c r="AD1629" s="62"/>
      <c r="AE1629" s="62"/>
    </row>
    <row r="1630" spans="5:31" x14ac:dyDescent="0.25">
      <c r="E1630" s="61"/>
      <c r="F1630" s="61"/>
      <c r="G1630" s="61"/>
      <c r="H1630" s="62"/>
      <c r="I1630" s="62"/>
      <c r="J1630" s="62"/>
      <c r="K1630" s="62"/>
      <c r="L1630" s="62"/>
      <c r="M1630" s="62"/>
      <c r="N1630" s="62"/>
      <c r="O1630" s="62"/>
      <c r="P1630" s="62"/>
      <c r="Q1630" s="62"/>
      <c r="R1630" s="62"/>
      <c r="S1630" s="62"/>
      <c r="T1630" s="62"/>
      <c r="U1630" s="62"/>
      <c r="V1630" s="62"/>
      <c r="W1630" s="62"/>
      <c r="X1630" s="62"/>
      <c r="Y1630" s="62"/>
      <c r="Z1630" s="62"/>
      <c r="AA1630" s="62"/>
      <c r="AB1630" s="62"/>
      <c r="AC1630" s="62"/>
      <c r="AD1630" s="62"/>
      <c r="AE1630" s="62"/>
    </row>
    <row r="1631" spans="5:31" x14ac:dyDescent="0.25">
      <c r="E1631" s="61"/>
      <c r="F1631" s="61"/>
      <c r="G1631" s="61"/>
      <c r="H1631" s="62"/>
      <c r="I1631" s="62"/>
      <c r="J1631" s="62"/>
      <c r="K1631" s="62"/>
      <c r="L1631" s="62"/>
      <c r="M1631" s="62"/>
      <c r="N1631" s="62"/>
      <c r="O1631" s="62"/>
      <c r="P1631" s="62"/>
      <c r="Q1631" s="62"/>
      <c r="R1631" s="62"/>
      <c r="S1631" s="62"/>
      <c r="T1631" s="62"/>
      <c r="U1631" s="62"/>
      <c r="V1631" s="62"/>
      <c r="W1631" s="62"/>
      <c r="X1631" s="62"/>
      <c r="Y1631" s="62"/>
      <c r="Z1631" s="62"/>
      <c r="AA1631" s="62"/>
      <c r="AB1631" s="62"/>
      <c r="AC1631" s="62"/>
      <c r="AD1631" s="62"/>
      <c r="AE1631" s="62"/>
    </row>
    <row r="1632" spans="5:31" x14ac:dyDescent="0.25">
      <c r="E1632" s="61"/>
      <c r="F1632" s="61"/>
      <c r="G1632" s="61"/>
      <c r="H1632" s="62"/>
      <c r="I1632" s="62"/>
      <c r="J1632" s="62"/>
      <c r="K1632" s="62"/>
      <c r="L1632" s="62"/>
      <c r="M1632" s="62"/>
      <c r="N1632" s="62"/>
      <c r="O1632" s="62"/>
      <c r="P1632" s="62"/>
      <c r="Q1632" s="62"/>
      <c r="R1632" s="62"/>
      <c r="S1632" s="62"/>
      <c r="T1632" s="62"/>
      <c r="U1632" s="62"/>
      <c r="V1632" s="62"/>
      <c r="W1632" s="62"/>
      <c r="X1632" s="62"/>
      <c r="Y1632" s="62"/>
      <c r="Z1632" s="62"/>
      <c r="AA1632" s="62"/>
      <c r="AB1632" s="62"/>
      <c r="AC1632" s="62"/>
      <c r="AD1632" s="62"/>
      <c r="AE1632" s="62"/>
    </row>
    <row r="1633" spans="5:31" x14ac:dyDescent="0.25">
      <c r="E1633" s="61"/>
      <c r="F1633" s="61"/>
      <c r="G1633" s="61"/>
      <c r="H1633" s="62"/>
      <c r="I1633" s="62"/>
      <c r="J1633" s="62"/>
      <c r="K1633" s="62"/>
      <c r="L1633" s="62"/>
      <c r="M1633" s="62"/>
      <c r="N1633" s="62"/>
      <c r="O1633" s="62"/>
      <c r="P1633" s="62"/>
      <c r="Q1633" s="62"/>
      <c r="R1633" s="62"/>
      <c r="S1633" s="62"/>
      <c r="T1633" s="62"/>
      <c r="U1633" s="62"/>
      <c r="V1633" s="62"/>
      <c r="W1633" s="62"/>
      <c r="X1633" s="62"/>
      <c r="Y1633" s="62"/>
      <c r="Z1633" s="62"/>
      <c r="AA1633" s="62"/>
      <c r="AB1633" s="62"/>
      <c r="AC1633" s="62"/>
      <c r="AD1633" s="62"/>
      <c r="AE1633" s="62"/>
    </row>
    <row r="1634" spans="5:31" x14ac:dyDescent="0.25">
      <c r="E1634" s="61"/>
      <c r="F1634" s="61"/>
      <c r="G1634" s="61"/>
      <c r="H1634" s="62"/>
      <c r="I1634" s="62"/>
      <c r="J1634" s="62"/>
      <c r="K1634" s="62"/>
      <c r="L1634" s="62"/>
      <c r="M1634" s="62"/>
      <c r="N1634" s="62"/>
      <c r="O1634" s="62"/>
      <c r="P1634" s="62"/>
      <c r="Q1634" s="62"/>
      <c r="R1634" s="62"/>
      <c r="S1634" s="62"/>
      <c r="T1634" s="62"/>
      <c r="U1634" s="62"/>
      <c r="V1634" s="62"/>
      <c r="W1634" s="62"/>
      <c r="X1634" s="62"/>
      <c r="Y1634" s="62"/>
      <c r="Z1634" s="62"/>
      <c r="AA1634" s="62"/>
      <c r="AB1634" s="62"/>
      <c r="AC1634" s="62"/>
      <c r="AD1634" s="62"/>
      <c r="AE1634" s="62"/>
    </row>
    <row r="1635" spans="5:31" x14ac:dyDescent="0.25">
      <c r="E1635" s="61"/>
      <c r="F1635" s="61"/>
      <c r="G1635" s="61"/>
      <c r="H1635" s="62"/>
      <c r="I1635" s="62"/>
      <c r="J1635" s="62"/>
      <c r="K1635" s="62"/>
      <c r="L1635" s="62"/>
      <c r="M1635" s="62"/>
      <c r="N1635" s="62"/>
      <c r="O1635" s="62"/>
      <c r="P1635" s="62"/>
      <c r="Q1635" s="62"/>
      <c r="R1635" s="62"/>
      <c r="S1635" s="62"/>
      <c r="T1635" s="62"/>
      <c r="U1635" s="62"/>
      <c r="V1635" s="62"/>
      <c r="W1635" s="62"/>
      <c r="X1635" s="62"/>
      <c r="Y1635" s="62"/>
      <c r="Z1635" s="62"/>
      <c r="AA1635" s="62"/>
      <c r="AB1635" s="62"/>
      <c r="AC1635" s="62"/>
      <c r="AD1635" s="62"/>
      <c r="AE1635" s="62"/>
    </row>
    <row r="1636" spans="5:31" x14ac:dyDescent="0.25">
      <c r="E1636" s="61"/>
      <c r="F1636" s="61"/>
      <c r="G1636" s="61"/>
      <c r="H1636" s="62"/>
      <c r="I1636" s="62"/>
      <c r="J1636" s="62"/>
      <c r="K1636" s="62"/>
      <c r="L1636" s="62"/>
      <c r="M1636" s="62"/>
      <c r="N1636" s="62"/>
      <c r="O1636" s="62"/>
      <c r="P1636" s="62"/>
      <c r="Q1636" s="62"/>
      <c r="R1636" s="62"/>
      <c r="S1636" s="62"/>
      <c r="T1636" s="62"/>
      <c r="U1636" s="62"/>
      <c r="V1636" s="62"/>
      <c r="W1636" s="62"/>
      <c r="X1636" s="62"/>
      <c r="Y1636" s="62"/>
      <c r="Z1636" s="62"/>
      <c r="AA1636" s="62"/>
      <c r="AB1636" s="62"/>
      <c r="AC1636" s="62"/>
      <c r="AD1636" s="62"/>
      <c r="AE1636" s="62"/>
    </row>
    <row r="1637" spans="5:31" x14ac:dyDescent="0.25">
      <c r="E1637" s="61"/>
      <c r="F1637" s="61"/>
      <c r="G1637" s="61"/>
      <c r="H1637" s="62"/>
      <c r="I1637" s="62"/>
      <c r="J1637" s="62"/>
      <c r="K1637" s="62"/>
      <c r="L1637" s="62"/>
      <c r="M1637" s="62"/>
      <c r="N1637" s="62"/>
      <c r="O1637" s="62"/>
      <c r="P1637" s="62"/>
      <c r="Q1637" s="62"/>
      <c r="R1637" s="62"/>
      <c r="S1637" s="62"/>
      <c r="T1637" s="62"/>
      <c r="U1637" s="62"/>
      <c r="V1637" s="62"/>
      <c r="W1637" s="62"/>
      <c r="X1637" s="62"/>
      <c r="Y1637" s="62"/>
      <c r="Z1637" s="62"/>
      <c r="AA1637" s="62"/>
      <c r="AB1637" s="62"/>
      <c r="AC1637" s="62"/>
      <c r="AD1637" s="62"/>
      <c r="AE1637" s="62"/>
    </row>
    <row r="1638" spans="5:31" x14ac:dyDescent="0.25">
      <c r="E1638" s="61"/>
      <c r="F1638" s="61"/>
      <c r="G1638" s="61"/>
      <c r="H1638" s="62"/>
      <c r="I1638" s="62"/>
      <c r="J1638" s="62"/>
      <c r="K1638" s="62"/>
      <c r="L1638" s="62"/>
      <c r="M1638" s="62"/>
      <c r="N1638" s="62"/>
      <c r="O1638" s="62"/>
      <c r="P1638" s="62"/>
      <c r="Q1638" s="62"/>
      <c r="R1638" s="62"/>
      <c r="S1638" s="62"/>
      <c r="T1638" s="62"/>
      <c r="U1638" s="62"/>
      <c r="V1638" s="62"/>
      <c r="W1638" s="62"/>
      <c r="X1638" s="62"/>
      <c r="Y1638" s="62"/>
      <c r="Z1638" s="62"/>
      <c r="AA1638" s="62"/>
      <c r="AB1638" s="62"/>
      <c r="AC1638" s="62"/>
      <c r="AD1638" s="62"/>
      <c r="AE1638" s="62"/>
    </row>
    <row r="1639" spans="5:31" x14ac:dyDescent="0.25">
      <c r="E1639" s="61"/>
      <c r="F1639" s="61"/>
      <c r="G1639" s="61"/>
      <c r="H1639" s="62"/>
      <c r="I1639" s="62"/>
      <c r="J1639" s="62"/>
      <c r="K1639" s="62"/>
      <c r="L1639" s="62"/>
      <c r="M1639" s="62"/>
      <c r="N1639" s="62"/>
      <c r="O1639" s="62"/>
      <c r="P1639" s="62"/>
      <c r="Q1639" s="62"/>
      <c r="R1639" s="62"/>
      <c r="S1639" s="62"/>
      <c r="T1639" s="62"/>
      <c r="U1639" s="62"/>
      <c r="V1639" s="62"/>
      <c r="W1639" s="62"/>
      <c r="X1639" s="62"/>
      <c r="Y1639" s="62"/>
      <c r="Z1639" s="62"/>
      <c r="AA1639" s="62"/>
      <c r="AB1639" s="62"/>
      <c r="AC1639" s="62"/>
      <c r="AD1639" s="62"/>
      <c r="AE1639" s="62"/>
    </row>
    <row r="1640" spans="5:31" x14ac:dyDescent="0.25">
      <c r="E1640" s="61"/>
      <c r="F1640" s="61"/>
      <c r="G1640" s="61"/>
      <c r="H1640" s="62"/>
      <c r="I1640" s="62"/>
      <c r="J1640" s="62"/>
      <c r="K1640" s="62"/>
      <c r="L1640" s="62"/>
      <c r="M1640" s="62"/>
      <c r="N1640" s="62"/>
      <c r="O1640" s="62"/>
      <c r="P1640" s="62"/>
      <c r="Q1640" s="62"/>
      <c r="R1640" s="62"/>
      <c r="S1640" s="62"/>
      <c r="T1640" s="62"/>
      <c r="U1640" s="62"/>
      <c r="V1640" s="62"/>
      <c r="W1640" s="62"/>
      <c r="X1640" s="62"/>
      <c r="Y1640" s="62"/>
      <c r="Z1640" s="62"/>
      <c r="AA1640" s="62"/>
      <c r="AB1640" s="62"/>
      <c r="AC1640" s="62"/>
      <c r="AD1640" s="62"/>
      <c r="AE1640" s="62"/>
    </row>
    <row r="1641" spans="5:31" x14ac:dyDescent="0.25">
      <c r="E1641" s="61"/>
      <c r="F1641" s="61"/>
      <c r="G1641" s="61"/>
      <c r="H1641" s="62"/>
      <c r="I1641" s="62"/>
      <c r="J1641" s="62"/>
      <c r="K1641" s="62"/>
      <c r="L1641" s="62"/>
      <c r="M1641" s="62"/>
      <c r="N1641" s="62"/>
      <c r="O1641" s="62"/>
      <c r="P1641" s="62"/>
      <c r="Q1641" s="62"/>
      <c r="R1641" s="62"/>
      <c r="S1641" s="62"/>
      <c r="T1641" s="62"/>
      <c r="U1641" s="62"/>
      <c r="V1641" s="62"/>
      <c r="W1641" s="62"/>
      <c r="X1641" s="62"/>
      <c r="Y1641" s="62"/>
      <c r="Z1641" s="62"/>
      <c r="AA1641" s="62"/>
      <c r="AB1641" s="62"/>
      <c r="AC1641" s="62"/>
      <c r="AD1641" s="62"/>
      <c r="AE1641" s="62"/>
    </row>
    <row r="1642" spans="5:31" x14ac:dyDescent="0.25">
      <c r="E1642" s="61"/>
      <c r="F1642" s="61"/>
      <c r="G1642" s="61"/>
      <c r="H1642" s="62"/>
      <c r="I1642" s="62"/>
      <c r="J1642" s="62"/>
      <c r="K1642" s="62"/>
      <c r="L1642" s="62"/>
      <c r="M1642" s="62"/>
      <c r="N1642" s="62"/>
      <c r="O1642" s="62"/>
      <c r="P1642" s="62"/>
      <c r="Q1642" s="62"/>
      <c r="R1642" s="62"/>
      <c r="S1642" s="62"/>
      <c r="T1642" s="62"/>
      <c r="U1642" s="62"/>
      <c r="V1642" s="62"/>
      <c r="W1642" s="62"/>
      <c r="X1642" s="62"/>
      <c r="Y1642" s="62"/>
      <c r="Z1642" s="62"/>
      <c r="AA1642" s="62"/>
      <c r="AB1642" s="62"/>
      <c r="AC1642" s="62"/>
      <c r="AD1642" s="62"/>
      <c r="AE1642" s="62"/>
    </row>
    <row r="1643" spans="5:31" x14ac:dyDescent="0.25">
      <c r="E1643" s="61"/>
      <c r="F1643" s="61"/>
      <c r="G1643" s="61"/>
      <c r="H1643" s="62"/>
      <c r="I1643" s="62"/>
      <c r="J1643" s="62"/>
      <c r="K1643" s="62"/>
      <c r="L1643" s="62"/>
      <c r="M1643" s="62"/>
      <c r="N1643" s="62"/>
      <c r="O1643" s="62"/>
      <c r="P1643" s="62"/>
      <c r="Q1643" s="62"/>
      <c r="R1643" s="62"/>
      <c r="S1643" s="62"/>
      <c r="T1643" s="62"/>
      <c r="U1643" s="62"/>
      <c r="V1643" s="62"/>
      <c r="W1643" s="62"/>
      <c r="X1643" s="62"/>
      <c r="Y1643" s="62"/>
      <c r="Z1643" s="62"/>
      <c r="AA1643" s="62"/>
      <c r="AB1643" s="62"/>
      <c r="AC1643" s="62"/>
      <c r="AD1643" s="62"/>
      <c r="AE1643" s="62"/>
    </row>
    <row r="1644" spans="5:31" x14ac:dyDescent="0.25">
      <c r="E1644" s="61"/>
      <c r="F1644" s="61"/>
      <c r="G1644" s="61"/>
      <c r="H1644" s="62"/>
      <c r="I1644" s="62"/>
      <c r="J1644" s="62"/>
      <c r="K1644" s="62"/>
      <c r="L1644" s="62"/>
      <c r="M1644" s="62"/>
      <c r="N1644" s="62"/>
      <c r="O1644" s="62"/>
      <c r="P1644" s="62"/>
      <c r="Q1644" s="62"/>
      <c r="R1644" s="62"/>
      <c r="S1644" s="62"/>
      <c r="T1644" s="62"/>
      <c r="U1644" s="62"/>
      <c r="V1644" s="62"/>
      <c r="W1644" s="62"/>
      <c r="X1644" s="62"/>
      <c r="Y1644" s="62"/>
      <c r="Z1644" s="62"/>
      <c r="AA1644" s="62"/>
      <c r="AB1644" s="62"/>
      <c r="AC1644" s="62"/>
      <c r="AD1644" s="62"/>
      <c r="AE1644" s="62"/>
    </row>
    <row r="1645" spans="5:31" x14ac:dyDescent="0.25">
      <c r="E1645" s="61"/>
      <c r="F1645" s="61"/>
      <c r="G1645" s="61"/>
      <c r="H1645" s="62"/>
      <c r="I1645" s="62"/>
      <c r="J1645" s="62"/>
      <c r="K1645" s="62"/>
      <c r="L1645" s="62"/>
      <c r="M1645" s="62"/>
      <c r="N1645" s="62"/>
      <c r="O1645" s="62"/>
      <c r="P1645" s="62"/>
      <c r="Q1645" s="62"/>
      <c r="R1645" s="62"/>
      <c r="S1645" s="62"/>
      <c r="T1645" s="62"/>
      <c r="U1645" s="62"/>
      <c r="V1645" s="62"/>
      <c r="W1645" s="62"/>
      <c r="X1645" s="62"/>
      <c r="Y1645" s="62"/>
      <c r="Z1645" s="62"/>
      <c r="AA1645" s="62"/>
      <c r="AB1645" s="62"/>
      <c r="AC1645" s="62"/>
      <c r="AD1645" s="62"/>
      <c r="AE1645" s="62"/>
    </row>
    <row r="1646" spans="5:31" x14ac:dyDescent="0.25">
      <c r="E1646" s="61"/>
      <c r="F1646" s="61"/>
      <c r="G1646" s="61"/>
      <c r="H1646" s="62"/>
      <c r="I1646" s="62"/>
      <c r="J1646" s="62"/>
      <c r="K1646" s="62"/>
      <c r="L1646" s="62"/>
      <c r="M1646" s="62"/>
      <c r="N1646" s="62"/>
      <c r="O1646" s="62"/>
      <c r="P1646" s="62"/>
      <c r="Q1646" s="62"/>
      <c r="R1646" s="62"/>
      <c r="S1646" s="62"/>
      <c r="T1646" s="62"/>
      <c r="U1646" s="62"/>
      <c r="V1646" s="62"/>
      <c r="W1646" s="62"/>
      <c r="X1646" s="62"/>
      <c r="Y1646" s="62"/>
      <c r="Z1646" s="62"/>
      <c r="AA1646" s="62"/>
      <c r="AB1646" s="62"/>
      <c r="AC1646" s="62"/>
      <c r="AD1646" s="62"/>
      <c r="AE1646" s="62"/>
    </row>
    <row r="1647" spans="5:31" x14ac:dyDescent="0.25">
      <c r="E1647" s="61"/>
      <c r="F1647" s="61"/>
      <c r="G1647" s="61"/>
      <c r="H1647" s="62"/>
      <c r="I1647" s="62"/>
      <c r="J1647" s="62"/>
      <c r="K1647" s="62"/>
      <c r="L1647" s="62"/>
      <c r="M1647" s="62"/>
      <c r="N1647" s="62"/>
      <c r="O1647" s="62"/>
      <c r="P1647" s="62"/>
      <c r="Q1647" s="62"/>
      <c r="R1647" s="62"/>
      <c r="S1647" s="62"/>
      <c r="T1647" s="62"/>
      <c r="U1647" s="62"/>
      <c r="V1647" s="62"/>
      <c r="W1647" s="62"/>
      <c r="X1647" s="62"/>
      <c r="Y1647" s="62"/>
      <c r="Z1647" s="62"/>
      <c r="AA1647" s="62"/>
      <c r="AB1647" s="62"/>
      <c r="AC1647" s="62"/>
      <c r="AD1647" s="62"/>
      <c r="AE1647" s="62"/>
    </row>
    <row r="1648" spans="5:31" x14ac:dyDescent="0.25">
      <c r="E1648" s="61"/>
      <c r="F1648" s="61"/>
      <c r="G1648" s="61"/>
      <c r="H1648" s="62"/>
      <c r="I1648" s="62"/>
      <c r="J1648" s="62"/>
      <c r="K1648" s="62"/>
      <c r="L1648" s="62"/>
      <c r="M1648" s="62"/>
      <c r="N1648" s="62"/>
      <c r="O1648" s="62"/>
      <c r="P1648" s="62"/>
      <c r="Q1648" s="62"/>
      <c r="R1648" s="62"/>
      <c r="S1648" s="62"/>
      <c r="T1648" s="62"/>
      <c r="U1648" s="62"/>
      <c r="V1648" s="62"/>
      <c r="W1648" s="62"/>
      <c r="X1648" s="62"/>
      <c r="Y1648" s="62"/>
      <c r="Z1648" s="62"/>
      <c r="AA1648" s="62"/>
      <c r="AB1648" s="62"/>
      <c r="AC1648" s="62"/>
      <c r="AD1648" s="62"/>
      <c r="AE1648" s="62"/>
    </row>
    <row r="1649" spans="5:31" x14ac:dyDescent="0.25">
      <c r="E1649" s="61"/>
      <c r="F1649" s="61"/>
      <c r="G1649" s="61"/>
      <c r="H1649" s="62"/>
      <c r="I1649" s="62"/>
      <c r="J1649" s="62"/>
      <c r="K1649" s="62"/>
      <c r="L1649" s="62"/>
      <c r="M1649" s="62"/>
      <c r="N1649" s="62"/>
      <c r="O1649" s="62"/>
      <c r="P1649" s="62"/>
      <c r="Q1649" s="62"/>
      <c r="R1649" s="62"/>
      <c r="S1649" s="62"/>
      <c r="T1649" s="62"/>
      <c r="U1649" s="62"/>
      <c r="V1649" s="62"/>
      <c r="W1649" s="62"/>
      <c r="X1649" s="62"/>
      <c r="Y1649" s="62"/>
      <c r="Z1649" s="62"/>
      <c r="AA1649" s="62"/>
      <c r="AB1649" s="62"/>
      <c r="AC1649" s="62"/>
      <c r="AD1649" s="62"/>
      <c r="AE1649" s="62"/>
    </row>
    <row r="1650" spans="5:31" x14ac:dyDescent="0.25">
      <c r="E1650" s="61"/>
      <c r="F1650" s="61"/>
      <c r="G1650" s="61"/>
      <c r="H1650" s="62"/>
      <c r="I1650" s="62"/>
      <c r="J1650" s="62"/>
      <c r="K1650" s="62"/>
      <c r="L1650" s="62"/>
      <c r="M1650" s="62"/>
      <c r="N1650" s="62"/>
      <c r="O1650" s="62"/>
      <c r="P1650" s="62"/>
      <c r="Q1650" s="62"/>
      <c r="R1650" s="62"/>
      <c r="S1650" s="62"/>
      <c r="T1650" s="62"/>
      <c r="U1650" s="62"/>
      <c r="V1650" s="62"/>
      <c r="W1650" s="62"/>
      <c r="X1650" s="62"/>
      <c r="Y1650" s="62"/>
      <c r="Z1650" s="62"/>
      <c r="AA1650" s="62"/>
      <c r="AB1650" s="62"/>
      <c r="AC1650" s="62"/>
      <c r="AD1650" s="62"/>
      <c r="AE1650" s="62"/>
    </row>
    <row r="1651" spans="5:31" x14ac:dyDescent="0.25">
      <c r="E1651" s="61"/>
      <c r="F1651" s="61"/>
      <c r="G1651" s="61"/>
      <c r="H1651" s="62"/>
      <c r="I1651" s="62"/>
      <c r="J1651" s="62"/>
      <c r="K1651" s="62"/>
      <c r="L1651" s="62"/>
      <c r="M1651" s="62"/>
      <c r="N1651" s="62"/>
      <c r="O1651" s="62"/>
      <c r="P1651" s="62"/>
      <c r="Q1651" s="62"/>
      <c r="R1651" s="62"/>
      <c r="S1651" s="62"/>
      <c r="T1651" s="62"/>
      <c r="U1651" s="62"/>
      <c r="V1651" s="62"/>
      <c r="W1651" s="62"/>
      <c r="X1651" s="62"/>
      <c r="Y1651" s="62"/>
      <c r="Z1651" s="62"/>
      <c r="AA1651" s="62"/>
      <c r="AB1651" s="62"/>
      <c r="AC1651" s="62"/>
      <c r="AD1651" s="62"/>
      <c r="AE1651" s="62"/>
    </row>
    <row r="1652" spans="5:31" x14ac:dyDescent="0.25">
      <c r="E1652" s="61"/>
      <c r="F1652" s="61"/>
      <c r="G1652" s="61"/>
      <c r="H1652" s="62"/>
      <c r="I1652" s="62"/>
      <c r="J1652" s="62"/>
      <c r="K1652" s="62"/>
      <c r="L1652" s="62"/>
      <c r="M1652" s="62"/>
      <c r="N1652" s="62"/>
      <c r="O1652" s="62"/>
      <c r="P1652" s="62"/>
      <c r="Q1652" s="62"/>
      <c r="R1652" s="62"/>
      <c r="S1652" s="62"/>
      <c r="T1652" s="62"/>
      <c r="U1652" s="62"/>
      <c r="V1652" s="62"/>
      <c r="W1652" s="62"/>
      <c r="X1652" s="62"/>
      <c r="Y1652" s="62"/>
      <c r="Z1652" s="62"/>
      <c r="AA1652" s="62"/>
      <c r="AB1652" s="62"/>
      <c r="AC1652" s="62"/>
      <c r="AD1652" s="62"/>
      <c r="AE1652" s="62"/>
    </row>
    <row r="1653" spans="5:31" x14ac:dyDescent="0.25">
      <c r="E1653" s="61"/>
      <c r="F1653" s="61"/>
      <c r="G1653" s="61"/>
      <c r="H1653" s="62"/>
      <c r="I1653" s="62"/>
      <c r="J1653" s="62"/>
      <c r="K1653" s="62"/>
      <c r="L1653" s="62"/>
      <c r="M1653" s="62"/>
      <c r="N1653" s="62"/>
      <c r="O1653" s="62"/>
      <c r="P1653" s="62"/>
      <c r="Q1653" s="62"/>
      <c r="R1653" s="62"/>
      <c r="S1653" s="62"/>
      <c r="T1653" s="62"/>
      <c r="U1653" s="62"/>
      <c r="V1653" s="62"/>
      <c r="W1653" s="62"/>
      <c r="X1653" s="62"/>
      <c r="Y1653" s="62"/>
      <c r="Z1653" s="62"/>
      <c r="AA1653" s="62"/>
      <c r="AB1653" s="62"/>
      <c r="AC1653" s="62"/>
      <c r="AD1653" s="62"/>
      <c r="AE1653" s="62"/>
    </row>
    <row r="1654" spans="5:31" x14ac:dyDescent="0.25">
      <c r="E1654" s="61"/>
      <c r="F1654" s="61"/>
      <c r="G1654" s="61"/>
      <c r="H1654" s="62"/>
      <c r="I1654" s="62"/>
      <c r="J1654" s="62"/>
      <c r="K1654" s="62"/>
      <c r="L1654" s="62"/>
      <c r="M1654" s="62"/>
      <c r="N1654" s="62"/>
      <c r="O1654" s="62"/>
      <c r="P1654" s="62"/>
      <c r="Q1654" s="62"/>
      <c r="R1654" s="62"/>
      <c r="S1654" s="62"/>
      <c r="T1654" s="62"/>
      <c r="U1654" s="62"/>
      <c r="V1654" s="62"/>
      <c r="W1654" s="62"/>
      <c r="X1654" s="62"/>
      <c r="Y1654" s="62"/>
      <c r="Z1654" s="62"/>
      <c r="AA1654" s="62"/>
      <c r="AB1654" s="62"/>
      <c r="AC1654" s="62"/>
      <c r="AD1654" s="62"/>
      <c r="AE1654" s="62"/>
    </row>
    <row r="1655" spans="5:31" x14ac:dyDescent="0.25">
      <c r="E1655" s="61"/>
      <c r="F1655" s="61"/>
      <c r="G1655" s="61"/>
      <c r="H1655" s="62"/>
      <c r="I1655" s="62"/>
      <c r="J1655" s="62"/>
      <c r="K1655" s="62"/>
      <c r="L1655" s="62"/>
      <c r="M1655" s="62"/>
      <c r="N1655" s="62"/>
      <c r="O1655" s="62"/>
      <c r="P1655" s="62"/>
      <c r="Q1655" s="62"/>
      <c r="R1655" s="62"/>
      <c r="S1655" s="62"/>
      <c r="T1655" s="62"/>
      <c r="U1655" s="62"/>
      <c r="V1655" s="62"/>
      <c r="W1655" s="62"/>
      <c r="X1655" s="62"/>
      <c r="Y1655" s="62"/>
      <c r="Z1655" s="62"/>
      <c r="AA1655" s="62"/>
      <c r="AB1655" s="62"/>
      <c r="AC1655" s="62"/>
      <c r="AD1655" s="62"/>
      <c r="AE1655" s="62"/>
    </row>
    <row r="1656" spans="5:31" x14ac:dyDescent="0.25">
      <c r="E1656" s="61"/>
      <c r="F1656" s="61"/>
      <c r="G1656" s="61"/>
      <c r="H1656" s="62"/>
      <c r="I1656" s="62"/>
      <c r="J1656" s="62"/>
      <c r="K1656" s="62"/>
      <c r="L1656" s="62"/>
      <c r="M1656" s="62"/>
      <c r="N1656" s="62"/>
      <c r="O1656" s="62"/>
      <c r="P1656" s="62"/>
      <c r="Q1656" s="62"/>
      <c r="R1656" s="62"/>
      <c r="S1656" s="62"/>
      <c r="T1656" s="62"/>
      <c r="U1656" s="62"/>
      <c r="V1656" s="62"/>
      <c r="W1656" s="62"/>
      <c r="X1656" s="62"/>
      <c r="Y1656" s="62"/>
      <c r="Z1656" s="62"/>
      <c r="AA1656" s="62"/>
      <c r="AB1656" s="62"/>
      <c r="AC1656" s="62"/>
      <c r="AD1656" s="62"/>
      <c r="AE1656" s="62"/>
    </row>
    <row r="1657" spans="5:31" x14ac:dyDescent="0.25">
      <c r="E1657" s="61"/>
      <c r="F1657" s="61"/>
      <c r="G1657" s="61"/>
      <c r="H1657" s="62"/>
      <c r="I1657" s="62"/>
      <c r="J1657" s="62"/>
      <c r="K1657" s="62"/>
      <c r="L1657" s="62"/>
      <c r="M1657" s="62"/>
      <c r="N1657" s="62"/>
      <c r="O1657" s="62"/>
      <c r="P1657" s="62"/>
      <c r="Q1657" s="62"/>
      <c r="R1657" s="62"/>
      <c r="S1657" s="62"/>
      <c r="T1657" s="62"/>
      <c r="U1657" s="62"/>
      <c r="V1657" s="62"/>
      <c r="W1657" s="62"/>
      <c r="X1657" s="62"/>
      <c r="Y1657" s="62"/>
      <c r="Z1657" s="62"/>
      <c r="AA1657" s="62"/>
      <c r="AB1657" s="62"/>
      <c r="AC1657" s="62"/>
      <c r="AD1657" s="62"/>
      <c r="AE1657" s="62"/>
    </row>
    <row r="1658" spans="5:31" x14ac:dyDescent="0.25">
      <c r="E1658" s="61"/>
      <c r="F1658" s="61"/>
      <c r="G1658" s="61"/>
      <c r="H1658" s="62"/>
      <c r="I1658" s="62"/>
      <c r="J1658" s="62"/>
      <c r="K1658" s="62"/>
      <c r="L1658" s="62"/>
      <c r="M1658" s="62"/>
      <c r="N1658" s="62"/>
      <c r="O1658" s="62"/>
      <c r="P1658" s="62"/>
      <c r="Q1658" s="62"/>
      <c r="R1658" s="62"/>
      <c r="S1658" s="62"/>
      <c r="T1658" s="62"/>
      <c r="U1658" s="62"/>
      <c r="V1658" s="62"/>
      <c r="W1658" s="62"/>
      <c r="X1658" s="62"/>
      <c r="Y1658" s="62"/>
      <c r="Z1658" s="62"/>
      <c r="AA1658" s="62"/>
      <c r="AB1658" s="62"/>
      <c r="AC1658" s="62"/>
      <c r="AD1658" s="62"/>
      <c r="AE1658" s="62"/>
    </row>
    <row r="1659" spans="5:31" x14ac:dyDescent="0.25">
      <c r="E1659" s="61"/>
      <c r="F1659" s="61"/>
      <c r="G1659" s="61"/>
      <c r="H1659" s="62"/>
      <c r="I1659" s="62"/>
      <c r="J1659" s="62"/>
      <c r="K1659" s="62"/>
      <c r="L1659" s="62"/>
      <c r="M1659" s="62"/>
      <c r="N1659" s="62"/>
      <c r="O1659" s="62"/>
      <c r="P1659" s="62"/>
      <c r="Q1659" s="62"/>
      <c r="R1659" s="62"/>
      <c r="S1659" s="62"/>
      <c r="T1659" s="62"/>
      <c r="U1659" s="62"/>
      <c r="V1659" s="62"/>
      <c r="W1659" s="62"/>
      <c r="X1659" s="62"/>
      <c r="Y1659" s="62"/>
      <c r="Z1659" s="62"/>
      <c r="AA1659" s="62"/>
      <c r="AB1659" s="62"/>
      <c r="AC1659" s="62"/>
      <c r="AD1659" s="62"/>
      <c r="AE1659" s="62"/>
    </row>
    <row r="1660" spans="5:31" x14ac:dyDescent="0.25">
      <c r="E1660" s="61"/>
      <c r="F1660" s="61"/>
      <c r="G1660" s="61"/>
      <c r="H1660" s="62"/>
      <c r="I1660" s="62"/>
      <c r="J1660" s="62"/>
      <c r="K1660" s="62"/>
      <c r="L1660" s="62"/>
      <c r="M1660" s="62"/>
      <c r="N1660" s="62"/>
      <c r="O1660" s="62"/>
      <c r="P1660" s="62"/>
      <c r="Q1660" s="62"/>
      <c r="R1660" s="62"/>
      <c r="S1660" s="62"/>
      <c r="T1660" s="62"/>
      <c r="U1660" s="62"/>
      <c r="V1660" s="62"/>
      <c r="W1660" s="62"/>
      <c r="X1660" s="62"/>
      <c r="Y1660" s="62"/>
      <c r="Z1660" s="62"/>
      <c r="AA1660" s="62"/>
      <c r="AB1660" s="62"/>
      <c r="AC1660" s="62"/>
      <c r="AD1660" s="62"/>
      <c r="AE1660" s="62"/>
    </row>
    <row r="1661" spans="5:31" x14ac:dyDescent="0.25">
      <c r="E1661" s="61"/>
      <c r="F1661" s="61"/>
      <c r="G1661" s="61"/>
      <c r="H1661" s="62"/>
      <c r="I1661" s="62"/>
      <c r="J1661" s="62"/>
      <c r="K1661" s="62"/>
      <c r="L1661" s="62"/>
      <c r="M1661" s="62"/>
      <c r="N1661" s="62"/>
      <c r="O1661" s="62"/>
      <c r="P1661" s="62"/>
      <c r="Q1661" s="62"/>
      <c r="R1661" s="62"/>
      <c r="S1661" s="62"/>
      <c r="T1661" s="62"/>
      <c r="U1661" s="62"/>
      <c r="V1661" s="62"/>
      <c r="W1661" s="62"/>
      <c r="X1661" s="62"/>
      <c r="Y1661" s="62"/>
      <c r="Z1661" s="62"/>
      <c r="AA1661" s="62"/>
      <c r="AB1661" s="62"/>
      <c r="AC1661" s="62"/>
      <c r="AD1661" s="62"/>
      <c r="AE1661" s="62"/>
    </row>
    <row r="1662" spans="5:31" x14ac:dyDescent="0.25">
      <c r="E1662" s="61"/>
      <c r="F1662" s="61"/>
      <c r="G1662" s="61"/>
      <c r="H1662" s="62"/>
      <c r="I1662" s="62"/>
      <c r="J1662" s="62"/>
      <c r="K1662" s="62"/>
      <c r="L1662" s="62"/>
      <c r="M1662" s="62"/>
      <c r="N1662" s="62"/>
      <c r="O1662" s="62"/>
      <c r="P1662" s="62"/>
      <c r="Q1662" s="62"/>
      <c r="R1662" s="62"/>
      <c r="S1662" s="62"/>
      <c r="T1662" s="62"/>
      <c r="U1662" s="62"/>
      <c r="V1662" s="62"/>
      <c r="W1662" s="62"/>
      <c r="X1662" s="62"/>
      <c r="Y1662" s="62"/>
      <c r="Z1662" s="62"/>
      <c r="AA1662" s="62"/>
      <c r="AB1662" s="62"/>
      <c r="AC1662" s="62"/>
      <c r="AD1662" s="62"/>
      <c r="AE1662" s="62"/>
    </row>
    <row r="1663" spans="5:31" x14ac:dyDescent="0.25">
      <c r="E1663" s="61"/>
      <c r="F1663" s="61"/>
      <c r="G1663" s="61"/>
      <c r="H1663" s="62"/>
      <c r="I1663" s="62"/>
      <c r="J1663" s="62"/>
      <c r="K1663" s="62"/>
      <c r="L1663" s="62"/>
      <c r="M1663" s="62"/>
      <c r="N1663" s="62"/>
      <c r="O1663" s="62"/>
      <c r="P1663" s="62"/>
      <c r="Q1663" s="62"/>
      <c r="R1663" s="62"/>
      <c r="S1663" s="62"/>
      <c r="T1663" s="62"/>
      <c r="U1663" s="62"/>
      <c r="V1663" s="62"/>
      <c r="W1663" s="62"/>
      <c r="X1663" s="62"/>
      <c r="Y1663" s="62"/>
      <c r="Z1663" s="62"/>
      <c r="AA1663" s="62"/>
      <c r="AB1663" s="62"/>
      <c r="AC1663" s="62"/>
      <c r="AD1663" s="62"/>
      <c r="AE1663" s="62"/>
    </row>
    <row r="1664" spans="5:31" x14ac:dyDescent="0.25">
      <c r="E1664" s="61"/>
      <c r="F1664" s="61"/>
      <c r="G1664" s="61"/>
      <c r="H1664" s="62"/>
      <c r="I1664" s="62"/>
      <c r="J1664" s="62"/>
      <c r="K1664" s="62"/>
      <c r="L1664" s="62"/>
      <c r="M1664" s="62"/>
      <c r="N1664" s="62"/>
      <c r="O1664" s="62"/>
      <c r="P1664" s="62"/>
      <c r="Q1664" s="62"/>
      <c r="R1664" s="62"/>
      <c r="S1664" s="62"/>
      <c r="T1664" s="62"/>
      <c r="U1664" s="62"/>
      <c r="V1664" s="62"/>
      <c r="W1664" s="62"/>
      <c r="X1664" s="62"/>
      <c r="Y1664" s="62"/>
      <c r="Z1664" s="62"/>
      <c r="AA1664" s="62"/>
      <c r="AB1664" s="62"/>
      <c r="AC1664" s="62"/>
      <c r="AD1664" s="62"/>
      <c r="AE1664" s="62"/>
    </row>
    <row r="1665" spans="5:31" x14ac:dyDescent="0.25">
      <c r="E1665" s="61"/>
      <c r="F1665" s="61"/>
      <c r="G1665" s="61"/>
      <c r="H1665" s="62"/>
      <c r="I1665" s="62"/>
      <c r="J1665" s="62"/>
      <c r="K1665" s="62"/>
      <c r="L1665" s="62"/>
      <c r="M1665" s="62"/>
      <c r="N1665" s="62"/>
      <c r="O1665" s="62"/>
      <c r="P1665" s="62"/>
      <c r="Q1665" s="62"/>
      <c r="R1665" s="62"/>
      <c r="S1665" s="62"/>
      <c r="T1665" s="62"/>
      <c r="U1665" s="62"/>
      <c r="V1665" s="62"/>
      <c r="W1665" s="62"/>
      <c r="X1665" s="62"/>
      <c r="Y1665" s="62"/>
      <c r="Z1665" s="62"/>
      <c r="AA1665" s="62"/>
      <c r="AB1665" s="62"/>
      <c r="AC1665" s="62"/>
      <c r="AD1665" s="62"/>
      <c r="AE1665" s="62"/>
    </row>
    <row r="1666" spans="5:31" x14ac:dyDescent="0.25">
      <c r="E1666" s="61"/>
      <c r="F1666" s="61"/>
      <c r="G1666" s="61"/>
      <c r="H1666" s="62"/>
      <c r="I1666" s="62"/>
      <c r="J1666" s="62"/>
      <c r="K1666" s="62"/>
      <c r="L1666" s="62"/>
      <c r="M1666" s="62"/>
      <c r="N1666" s="62"/>
      <c r="O1666" s="62"/>
      <c r="P1666" s="62"/>
      <c r="Q1666" s="62"/>
      <c r="R1666" s="62"/>
      <c r="S1666" s="62"/>
      <c r="T1666" s="62"/>
      <c r="U1666" s="62"/>
      <c r="V1666" s="62"/>
      <c r="W1666" s="62"/>
      <c r="X1666" s="62"/>
      <c r="Y1666" s="62"/>
      <c r="Z1666" s="62"/>
      <c r="AA1666" s="62"/>
      <c r="AB1666" s="62"/>
      <c r="AC1666" s="62"/>
      <c r="AD1666" s="62"/>
      <c r="AE1666" s="62"/>
    </row>
    <row r="1667" spans="5:31" x14ac:dyDescent="0.25">
      <c r="E1667" s="61"/>
      <c r="F1667" s="61"/>
      <c r="G1667" s="61"/>
      <c r="H1667" s="62"/>
      <c r="I1667" s="62"/>
      <c r="J1667" s="62"/>
      <c r="K1667" s="62"/>
      <c r="L1667" s="62"/>
      <c r="M1667" s="62"/>
      <c r="N1667" s="62"/>
      <c r="O1667" s="62"/>
      <c r="P1667" s="62"/>
      <c r="Q1667" s="62"/>
      <c r="R1667" s="62"/>
      <c r="S1667" s="62"/>
      <c r="T1667" s="62"/>
      <c r="U1667" s="62"/>
      <c r="V1667" s="62"/>
      <c r="W1667" s="62"/>
      <c r="X1667" s="62"/>
      <c r="Y1667" s="62"/>
      <c r="Z1667" s="62"/>
      <c r="AA1667" s="62"/>
      <c r="AB1667" s="62"/>
      <c r="AC1667" s="62"/>
      <c r="AD1667" s="62"/>
      <c r="AE1667" s="62"/>
    </row>
    <row r="1668" spans="5:31" x14ac:dyDescent="0.25">
      <c r="E1668" s="61"/>
      <c r="F1668" s="61"/>
      <c r="G1668" s="61"/>
      <c r="H1668" s="62"/>
      <c r="I1668" s="62"/>
      <c r="J1668" s="62"/>
      <c r="K1668" s="62"/>
      <c r="L1668" s="62"/>
      <c r="M1668" s="62"/>
      <c r="N1668" s="62"/>
      <c r="O1668" s="62"/>
      <c r="P1668" s="62"/>
      <c r="Q1668" s="62"/>
      <c r="R1668" s="62"/>
      <c r="S1668" s="62"/>
      <c r="T1668" s="62"/>
      <c r="U1668" s="62"/>
      <c r="V1668" s="62"/>
      <c r="W1668" s="62"/>
      <c r="X1668" s="62"/>
      <c r="Y1668" s="62"/>
      <c r="Z1668" s="62"/>
      <c r="AA1668" s="62"/>
      <c r="AB1668" s="62"/>
      <c r="AC1668" s="62"/>
      <c r="AD1668" s="62"/>
      <c r="AE1668" s="62"/>
    </row>
    <row r="1669" spans="5:31" x14ac:dyDescent="0.25">
      <c r="E1669" s="61"/>
      <c r="F1669" s="61"/>
      <c r="G1669" s="61"/>
      <c r="H1669" s="62"/>
      <c r="I1669" s="62"/>
      <c r="J1669" s="62"/>
      <c r="K1669" s="62"/>
      <c r="L1669" s="62"/>
      <c r="M1669" s="62"/>
      <c r="N1669" s="62"/>
      <c r="O1669" s="62"/>
      <c r="P1669" s="62"/>
      <c r="Q1669" s="62"/>
      <c r="R1669" s="62"/>
      <c r="S1669" s="62"/>
      <c r="T1669" s="62"/>
      <c r="U1669" s="62"/>
      <c r="V1669" s="62"/>
      <c r="W1669" s="62"/>
      <c r="X1669" s="62"/>
      <c r="Y1669" s="62"/>
      <c r="Z1669" s="62"/>
      <c r="AA1669" s="62"/>
      <c r="AB1669" s="62"/>
      <c r="AC1669" s="62"/>
      <c r="AD1669" s="62"/>
      <c r="AE1669" s="62"/>
    </row>
    <row r="1670" spans="5:31" x14ac:dyDescent="0.25">
      <c r="E1670" s="61"/>
      <c r="F1670" s="61"/>
      <c r="G1670" s="61"/>
      <c r="H1670" s="62"/>
      <c r="I1670" s="62"/>
      <c r="J1670" s="62"/>
      <c r="K1670" s="62"/>
      <c r="L1670" s="62"/>
      <c r="M1670" s="62"/>
      <c r="N1670" s="62"/>
      <c r="O1670" s="62"/>
      <c r="P1670" s="62"/>
      <c r="Q1670" s="62"/>
      <c r="R1670" s="62"/>
      <c r="S1670" s="62"/>
      <c r="T1670" s="62"/>
      <c r="U1670" s="62"/>
      <c r="V1670" s="62"/>
      <c r="W1670" s="62"/>
      <c r="X1670" s="62"/>
      <c r="Y1670" s="62"/>
      <c r="Z1670" s="62"/>
      <c r="AA1670" s="62"/>
      <c r="AB1670" s="62"/>
      <c r="AC1670" s="62"/>
      <c r="AD1670" s="62"/>
      <c r="AE1670" s="62"/>
    </row>
    <row r="1671" spans="5:31" x14ac:dyDescent="0.25">
      <c r="E1671" s="61"/>
      <c r="F1671" s="61"/>
      <c r="G1671" s="61"/>
      <c r="H1671" s="62"/>
      <c r="I1671" s="62"/>
      <c r="J1671" s="62"/>
      <c r="K1671" s="62"/>
      <c r="L1671" s="62"/>
      <c r="M1671" s="62"/>
      <c r="N1671" s="62"/>
      <c r="O1671" s="62"/>
      <c r="P1671" s="62"/>
      <c r="Q1671" s="62"/>
      <c r="R1671" s="62"/>
      <c r="S1671" s="62"/>
      <c r="T1671" s="62"/>
      <c r="U1671" s="62"/>
      <c r="V1671" s="62"/>
      <c r="W1671" s="62"/>
      <c r="X1671" s="62"/>
      <c r="Y1671" s="62"/>
      <c r="Z1671" s="62"/>
      <c r="AA1671" s="62"/>
      <c r="AB1671" s="62"/>
      <c r="AC1671" s="62"/>
      <c r="AD1671" s="62"/>
      <c r="AE1671" s="62"/>
    </row>
    <row r="1672" spans="5:31" x14ac:dyDescent="0.25">
      <c r="E1672" s="61"/>
      <c r="F1672" s="61"/>
      <c r="G1672" s="61"/>
      <c r="H1672" s="62"/>
      <c r="I1672" s="62"/>
      <c r="J1672" s="62"/>
      <c r="K1672" s="62"/>
      <c r="L1672" s="62"/>
      <c r="M1672" s="62"/>
      <c r="N1672" s="62"/>
      <c r="O1672" s="62"/>
      <c r="P1672" s="62"/>
      <c r="Q1672" s="62"/>
      <c r="R1672" s="62"/>
      <c r="S1672" s="62"/>
      <c r="T1672" s="62"/>
      <c r="U1672" s="62"/>
      <c r="V1672" s="62"/>
      <c r="W1672" s="62"/>
      <c r="X1672" s="62"/>
      <c r="Y1672" s="62"/>
      <c r="Z1672" s="62"/>
      <c r="AA1672" s="62"/>
      <c r="AB1672" s="62"/>
      <c r="AC1672" s="62"/>
      <c r="AD1672" s="62"/>
      <c r="AE1672" s="62"/>
    </row>
    <row r="1673" spans="5:31" x14ac:dyDescent="0.25">
      <c r="E1673" s="61"/>
      <c r="F1673" s="61"/>
      <c r="G1673" s="61"/>
      <c r="H1673" s="62"/>
      <c r="I1673" s="62"/>
      <c r="J1673" s="62"/>
      <c r="K1673" s="62"/>
      <c r="L1673" s="62"/>
      <c r="M1673" s="62"/>
      <c r="N1673" s="62"/>
      <c r="O1673" s="62"/>
      <c r="P1673" s="62"/>
      <c r="Q1673" s="62"/>
      <c r="R1673" s="62"/>
      <c r="S1673" s="62"/>
      <c r="T1673" s="62"/>
      <c r="U1673" s="62"/>
      <c r="V1673" s="62"/>
      <c r="W1673" s="62"/>
      <c r="X1673" s="62"/>
      <c r="Y1673" s="62"/>
      <c r="Z1673" s="62"/>
      <c r="AA1673" s="62"/>
      <c r="AB1673" s="62"/>
      <c r="AC1673" s="62"/>
      <c r="AD1673" s="62"/>
      <c r="AE1673" s="62"/>
    </row>
    <row r="1674" spans="5:31" x14ac:dyDescent="0.25">
      <c r="E1674" s="61"/>
      <c r="F1674" s="61"/>
      <c r="G1674" s="61"/>
      <c r="H1674" s="62"/>
      <c r="I1674" s="62"/>
      <c r="J1674" s="62"/>
      <c r="K1674" s="62"/>
      <c r="L1674" s="62"/>
      <c r="M1674" s="62"/>
      <c r="N1674" s="62"/>
      <c r="O1674" s="62"/>
      <c r="P1674" s="62"/>
      <c r="Q1674" s="62"/>
      <c r="R1674" s="62"/>
      <c r="S1674" s="62"/>
      <c r="T1674" s="62"/>
      <c r="U1674" s="62"/>
      <c r="V1674" s="62"/>
      <c r="W1674" s="62"/>
      <c r="X1674" s="62"/>
      <c r="Y1674" s="62"/>
      <c r="Z1674" s="62"/>
      <c r="AA1674" s="62"/>
      <c r="AB1674" s="62"/>
      <c r="AC1674" s="62"/>
      <c r="AD1674" s="62"/>
      <c r="AE1674" s="62"/>
    </row>
    <row r="1675" spans="5:31" x14ac:dyDescent="0.25">
      <c r="E1675" s="61"/>
      <c r="F1675" s="61"/>
      <c r="G1675" s="61"/>
      <c r="H1675" s="62"/>
      <c r="I1675" s="62"/>
      <c r="J1675" s="62"/>
      <c r="K1675" s="62"/>
      <c r="L1675" s="62"/>
      <c r="M1675" s="62"/>
      <c r="N1675" s="62"/>
      <c r="O1675" s="62"/>
      <c r="P1675" s="62"/>
      <c r="Q1675" s="62"/>
      <c r="R1675" s="62"/>
      <c r="S1675" s="62"/>
      <c r="T1675" s="62"/>
      <c r="U1675" s="62"/>
      <c r="V1675" s="62"/>
      <c r="W1675" s="62"/>
      <c r="X1675" s="62"/>
      <c r="Y1675" s="62"/>
      <c r="Z1675" s="62"/>
      <c r="AA1675" s="62"/>
      <c r="AB1675" s="62"/>
      <c r="AC1675" s="62"/>
      <c r="AD1675" s="62"/>
      <c r="AE1675" s="62"/>
    </row>
    <row r="1676" spans="5:31" x14ac:dyDescent="0.25">
      <c r="E1676" s="61"/>
      <c r="F1676" s="61"/>
      <c r="G1676" s="61"/>
      <c r="H1676" s="62"/>
      <c r="I1676" s="62"/>
      <c r="J1676" s="62"/>
      <c r="K1676" s="62"/>
      <c r="L1676" s="62"/>
      <c r="M1676" s="62"/>
      <c r="N1676" s="62"/>
      <c r="O1676" s="62"/>
      <c r="P1676" s="62"/>
      <c r="Q1676" s="62"/>
      <c r="R1676" s="62"/>
      <c r="S1676" s="62"/>
      <c r="T1676" s="62"/>
      <c r="U1676" s="62"/>
      <c r="V1676" s="62"/>
      <c r="W1676" s="62"/>
      <c r="X1676" s="62"/>
      <c r="Y1676" s="62"/>
      <c r="Z1676" s="62"/>
      <c r="AA1676" s="62"/>
      <c r="AB1676" s="62"/>
      <c r="AC1676" s="62"/>
      <c r="AD1676" s="62"/>
      <c r="AE1676" s="62"/>
    </row>
    <row r="1677" spans="5:31" x14ac:dyDescent="0.25">
      <c r="E1677" s="61"/>
      <c r="F1677" s="61"/>
      <c r="G1677" s="61"/>
      <c r="H1677" s="62"/>
      <c r="I1677" s="62"/>
      <c r="J1677" s="62"/>
      <c r="K1677" s="62"/>
      <c r="L1677" s="62"/>
      <c r="M1677" s="62"/>
      <c r="N1677" s="62"/>
      <c r="O1677" s="62"/>
      <c r="P1677" s="62"/>
      <c r="Q1677" s="62"/>
      <c r="R1677" s="62"/>
      <c r="S1677" s="62"/>
      <c r="T1677" s="62"/>
      <c r="U1677" s="62"/>
      <c r="V1677" s="62"/>
      <c r="W1677" s="62"/>
      <c r="X1677" s="62"/>
      <c r="Y1677" s="62"/>
      <c r="Z1677" s="62"/>
      <c r="AA1677" s="62"/>
      <c r="AB1677" s="62"/>
      <c r="AC1677" s="62"/>
      <c r="AD1677" s="62"/>
      <c r="AE1677" s="62"/>
    </row>
    <row r="1678" spans="5:31" x14ac:dyDescent="0.25">
      <c r="E1678" s="61"/>
      <c r="F1678" s="61"/>
      <c r="G1678" s="61"/>
      <c r="H1678" s="62"/>
      <c r="I1678" s="62"/>
      <c r="J1678" s="62"/>
      <c r="K1678" s="62"/>
      <c r="L1678" s="62"/>
      <c r="M1678" s="62"/>
      <c r="N1678" s="62"/>
      <c r="O1678" s="62"/>
      <c r="P1678" s="62"/>
      <c r="Q1678" s="62"/>
      <c r="R1678" s="62"/>
      <c r="S1678" s="62"/>
      <c r="T1678" s="62"/>
      <c r="U1678" s="62"/>
      <c r="V1678" s="62"/>
      <c r="W1678" s="62"/>
      <c r="X1678" s="62"/>
      <c r="Y1678" s="62"/>
      <c r="Z1678" s="62"/>
      <c r="AA1678" s="62"/>
      <c r="AB1678" s="62"/>
      <c r="AC1678" s="62"/>
      <c r="AD1678" s="62"/>
      <c r="AE1678" s="62"/>
    </row>
    <row r="1679" spans="5:31" x14ac:dyDescent="0.25">
      <c r="E1679" s="61"/>
      <c r="F1679" s="61"/>
      <c r="G1679" s="61"/>
      <c r="H1679" s="62"/>
      <c r="I1679" s="62"/>
      <c r="J1679" s="62"/>
      <c r="K1679" s="62"/>
      <c r="L1679" s="62"/>
      <c r="M1679" s="62"/>
      <c r="N1679" s="62"/>
      <c r="O1679" s="62"/>
      <c r="P1679" s="62"/>
      <c r="Q1679" s="62"/>
      <c r="R1679" s="62"/>
      <c r="S1679" s="62"/>
      <c r="T1679" s="62"/>
      <c r="U1679" s="62"/>
      <c r="V1679" s="62"/>
      <c r="W1679" s="62"/>
      <c r="X1679" s="62"/>
      <c r="Y1679" s="62"/>
      <c r="Z1679" s="62"/>
      <c r="AA1679" s="62"/>
      <c r="AB1679" s="62"/>
      <c r="AC1679" s="62"/>
      <c r="AD1679" s="62"/>
      <c r="AE1679" s="62"/>
    </row>
    <row r="1680" spans="5:31" x14ac:dyDescent="0.25">
      <c r="E1680" s="61"/>
      <c r="F1680" s="61"/>
      <c r="G1680" s="61"/>
      <c r="H1680" s="62"/>
      <c r="I1680" s="62"/>
      <c r="J1680" s="62"/>
      <c r="K1680" s="62"/>
      <c r="L1680" s="62"/>
      <c r="M1680" s="62"/>
      <c r="N1680" s="62"/>
      <c r="O1680" s="62"/>
      <c r="P1680" s="62"/>
      <c r="Q1680" s="62"/>
      <c r="R1680" s="62"/>
      <c r="S1680" s="62"/>
      <c r="T1680" s="62"/>
      <c r="U1680" s="62"/>
      <c r="V1680" s="62"/>
      <c r="W1680" s="62"/>
      <c r="X1680" s="62"/>
      <c r="Y1680" s="62"/>
      <c r="Z1680" s="62"/>
      <c r="AA1680" s="62"/>
      <c r="AB1680" s="62"/>
      <c r="AC1680" s="62"/>
      <c r="AD1680" s="62"/>
      <c r="AE1680" s="62"/>
    </row>
    <row r="1681" spans="5:31" x14ac:dyDescent="0.25">
      <c r="E1681" s="61"/>
      <c r="F1681" s="61"/>
      <c r="G1681" s="61"/>
      <c r="H1681" s="62"/>
      <c r="I1681" s="62"/>
      <c r="J1681" s="62"/>
      <c r="K1681" s="62"/>
      <c r="L1681" s="62"/>
      <c r="M1681" s="62"/>
      <c r="N1681" s="62"/>
      <c r="O1681" s="62"/>
      <c r="P1681" s="62"/>
      <c r="Q1681" s="62"/>
      <c r="R1681" s="62"/>
      <c r="S1681" s="62"/>
      <c r="T1681" s="62"/>
      <c r="U1681" s="62"/>
      <c r="V1681" s="62"/>
      <c r="W1681" s="62"/>
      <c r="X1681" s="62"/>
      <c r="Y1681" s="62"/>
      <c r="Z1681" s="62"/>
      <c r="AA1681" s="62"/>
      <c r="AB1681" s="62"/>
      <c r="AC1681" s="62"/>
      <c r="AD1681" s="62"/>
      <c r="AE1681" s="62"/>
    </row>
    <row r="1682" spans="5:31" x14ac:dyDescent="0.25">
      <c r="E1682" s="61"/>
      <c r="F1682" s="61"/>
      <c r="G1682" s="61"/>
      <c r="H1682" s="62"/>
      <c r="I1682" s="62"/>
      <c r="J1682" s="62"/>
      <c r="K1682" s="62"/>
      <c r="L1682" s="62"/>
      <c r="M1682" s="62"/>
      <c r="N1682" s="62"/>
      <c r="O1682" s="62"/>
      <c r="P1682" s="62"/>
      <c r="Q1682" s="62"/>
      <c r="R1682" s="62"/>
      <c r="S1682" s="62"/>
      <c r="T1682" s="62"/>
      <c r="U1682" s="62"/>
      <c r="V1682" s="62"/>
      <c r="W1682" s="62"/>
      <c r="X1682" s="62"/>
      <c r="Y1682" s="62"/>
      <c r="Z1682" s="62"/>
      <c r="AA1682" s="62"/>
      <c r="AB1682" s="62"/>
      <c r="AC1682" s="62"/>
      <c r="AD1682" s="62"/>
      <c r="AE1682" s="62"/>
    </row>
    <row r="1683" spans="5:31" x14ac:dyDescent="0.25">
      <c r="E1683" s="61"/>
      <c r="F1683" s="61"/>
      <c r="G1683" s="61"/>
      <c r="H1683" s="62"/>
      <c r="I1683" s="62"/>
      <c r="J1683" s="62"/>
      <c r="K1683" s="62"/>
      <c r="L1683" s="62"/>
      <c r="M1683" s="62"/>
      <c r="N1683" s="62"/>
      <c r="O1683" s="62"/>
      <c r="P1683" s="62"/>
      <c r="Q1683" s="62"/>
      <c r="R1683" s="62"/>
      <c r="S1683" s="62"/>
      <c r="T1683" s="62"/>
      <c r="U1683" s="62"/>
      <c r="V1683" s="62"/>
      <c r="W1683" s="62"/>
      <c r="X1683" s="62"/>
      <c r="Y1683" s="62"/>
      <c r="Z1683" s="62"/>
      <c r="AA1683" s="62"/>
      <c r="AB1683" s="62"/>
      <c r="AC1683" s="62"/>
      <c r="AD1683" s="62"/>
      <c r="AE1683" s="62"/>
    </row>
    <row r="1684" spans="5:31" x14ac:dyDescent="0.25">
      <c r="E1684" s="61"/>
      <c r="F1684" s="61"/>
      <c r="G1684" s="61"/>
      <c r="H1684" s="62"/>
      <c r="I1684" s="62"/>
      <c r="J1684" s="62"/>
      <c r="K1684" s="62"/>
      <c r="L1684" s="62"/>
      <c r="M1684" s="62"/>
      <c r="N1684" s="62"/>
      <c r="O1684" s="62"/>
      <c r="P1684" s="62"/>
      <c r="Q1684" s="62"/>
      <c r="R1684" s="62"/>
      <c r="S1684" s="62"/>
      <c r="T1684" s="62"/>
      <c r="U1684" s="62"/>
      <c r="V1684" s="62"/>
      <c r="W1684" s="62"/>
      <c r="X1684" s="62"/>
      <c r="Y1684" s="62"/>
      <c r="Z1684" s="62"/>
      <c r="AA1684" s="62"/>
      <c r="AB1684" s="62"/>
      <c r="AC1684" s="62"/>
      <c r="AD1684" s="62"/>
      <c r="AE1684" s="62"/>
    </row>
    <row r="1685" spans="5:31" x14ac:dyDescent="0.25">
      <c r="E1685" s="61"/>
      <c r="F1685" s="61"/>
      <c r="G1685" s="61"/>
      <c r="H1685" s="62"/>
      <c r="I1685" s="62"/>
      <c r="J1685" s="62"/>
      <c r="K1685" s="62"/>
      <c r="L1685" s="62"/>
      <c r="M1685" s="62"/>
      <c r="N1685" s="62"/>
      <c r="O1685" s="62"/>
      <c r="P1685" s="62"/>
      <c r="Q1685" s="62"/>
      <c r="R1685" s="62"/>
      <c r="S1685" s="62"/>
      <c r="T1685" s="62"/>
      <c r="U1685" s="62"/>
      <c r="V1685" s="62"/>
      <c r="W1685" s="62"/>
      <c r="X1685" s="62"/>
      <c r="Y1685" s="62"/>
      <c r="Z1685" s="62"/>
      <c r="AA1685" s="62"/>
      <c r="AB1685" s="62"/>
      <c r="AC1685" s="62"/>
      <c r="AD1685" s="62"/>
      <c r="AE1685" s="62"/>
    </row>
    <row r="1686" spans="5:31" x14ac:dyDescent="0.25">
      <c r="E1686" s="61"/>
      <c r="F1686" s="61"/>
      <c r="G1686" s="61"/>
      <c r="H1686" s="62"/>
      <c r="I1686" s="62"/>
      <c r="J1686" s="62"/>
      <c r="K1686" s="62"/>
      <c r="L1686" s="62"/>
      <c r="M1686" s="62"/>
      <c r="N1686" s="62"/>
      <c r="O1686" s="62"/>
      <c r="P1686" s="62"/>
      <c r="Q1686" s="62"/>
      <c r="R1686" s="62"/>
      <c r="S1686" s="62"/>
      <c r="T1686" s="62"/>
      <c r="U1686" s="62"/>
      <c r="V1686" s="62"/>
      <c r="W1686" s="62"/>
      <c r="X1686" s="62"/>
      <c r="Y1686" s="62"/>
      <c r="Z1686" s="62"/>
      <c r="AA1686" s="62"/>
      <c r="AB1686" s="62"/>
      <c r="AC1686" s="62"/>
      <c r="AD1686" s="62"/>
      <c r="AE1686" s="62"/>
    </row>
    <row r="1687" spans="5:31" x14ac:dyDescent="0.25">
      <c r="E1687" s="61"/>
      <c r="F1687" s="61"/>
      <c r="G1687" s="61"/>
      <c r="H1687" s="62"/>
      <c r="I1687" s="62"/>
      <c r="J1687" s="62"/>
      <c r="K1687" s="62"/>
      <c r="L1687" s="62"/>
      <c r="M1687" s="62"/>
      <c r="N1687" s="62"/>
      <c r="O1687" s="62"/>
      <c r="P1687" s="62"/>
      <c r="Q1687" s="62"/>
      <c r="R1687" s="62"/>
      <c r="S1687" s="62"/>
      <c r="T1687" s="62"/>
      <c r="U1687" s="62"/>
      <c r="V1687" s="62"/>
      <c r="W1687" s="62"/>
      <c r="X1687" s="62"/>
      <c r="Y1687" s="62"/>
      <c r="Z1687" s="62"/>
      <c r="AA1687" s="62"/>
      <c r="AB1687" s="62"/>
      <c r="AC1687" s="62"/>
      <c r="AD1687" s="62"/>
      <c r="AE1687" s="62"/>
    </row>
    <row r="1688" spans="5:31" x14ac:dyDescent="0.25">
      <c r="E1688" s="61"/>
      <c r="F1688" s="61"/>
      <c r="G1688" s="61"/>
      <c r="H1688" s="62"/>
      <c r="I1688" s="62"/>
      <c r="J1688" s="62"/>
      <c r="K1688" s="62"/>
      <c r="L1688" s="62"/>
      <c r="M1688" s="62"/>
      <c r="N1688" s="62"/>
      <c r="O1688" s="62"/>
      <c r="P1688" s="62"/>
      <c r="Q1688" s="62"/>
      <c r="R1688" s="62"/>
      <c r="S1688" s="62"/>
      <c r="T1688" s="62"/>
      <c r="U1688" s="62"/>
      <c r="V1688" s="62"/>
      <c r="W1688" s="62"/>
      <c r="X1688" s="62"/>
      <c r="Y1688" s="62"/>
      <c r="Z1688" s="62"/>
      <c r="AA1688" s="62"/>
      <c r="AB1688" s="62"/>
      <c r="AC1688" s="62"/>
      <c r="AD1688" s="62"/>
      <c r="AE1688" s="62"/>
    </row>
    <row r="1689" spans="5:31" x14ac:dyDescent="0.25">
      <c r="E1689" s="61"/>
      <c r="F1689" s="61"/>
      <c r="G1689" s="61"/>
      <c r="H1689" s="62"/>
      <c r="I1689" s="62"/>
      <c r="J1689" s="62"/>
      <c r="K1689" s="62"/>
      <c r="L1689" s="62"/>
      <c r="M1689" s="62"/>
      <c r="N1689" s="62"/>
      <c r="O1689" s="62"/>
      <c r="P1689" s="62"/>
      <c r="Q1689" s="62"/>
      <c r="R1689" s="62"/>
      <c r="S1689" s="62"/>
      <c r="T1689" s="62"/>
      <c r="U1689" s="62"/>
      <c r="V1689" s="62"/>
      <c r="W1689" s="62"/>
      <c r="X1689" s="62"/>
      <c r="Y1689" s="62"/>
      <c r="Z1689" s="62"/>
      <c r="AA1689" s="62"/>
      <c r="AB1689" s="62"/>
      <c r="AC1689" s="62"/>
      <c r="AD1689" s="62"/>
      <c r="AE1689" s="62"/>
    </row>
    <row r="1690" spans="5:31" x14ac:dyDescent="0.25">
      <c r="E1690" s="61"/>
      <c r="F1690" s="61"/>
      <c r="G1690" s="61"/>
      <c r="H1690" s="62"/>
      <c r="I1690" s="62"/>
      <c r="J1690" s="62"/>
      <c r="K1690" s="62"/>
      <c r="L1690" s="62"/>
      <c r="M1690" s="62"/>
      <c r="N1690" s="62"/>
      <c r="O1690" s="62"/>
      <c r="P1690" s="62"/>
      <c r="Q1690" s="62"/>
      <c r="R1690" s="62"/>
      <c r="S1690" s="62"/>
      <c r="T1690" s="62"/>
      <c r="U1690" s="62"/>
      <c r="V1690" s="62"/>
      <c r="W1690" s="62"/>
      <c r="X1690" s="62"/>
      <c r="Y1690" s="62"/>
      <c r="Z1690" s="62"/>
      <c r="AA1690" s="62"/>
      <c r="AB1690" s="62"/>
      <c r="AC1690" s="62"/>
      <c r="AD1690" s="62"/>
      <c r="AE1690" s="62"/>
    </row>
    <row r="1691" spans="5:31" x14ac:dyDescent="0.25">
      <c r="E1691" s="61"/>
      <c r="F1691" s="61"/>
      <c r="G1691" s="61"/>
      <c r="H1691" s="62"/>
      <c r="I1691" s="62"/>
      <c r="J1691" s="62"/>
      <c r="K1691" s="62"/>
      <c r="L1691" s="62"/>
      <c r="M1691" s="62"/>
      <c r="N1691" s="62"/>
      <c r="O1691" s="62"/>
      <c r="P1691" s="62"/>
      <c r="Q1691" s="62"/>
      <c r="R1691" s="62"/>
      <c r="S1691" s="62"/>
      <c r="T1691" s="62"/>
      <c r="U1691" s="62"/>
      <c r="V1691" s="62"/>
      <c r="W1691" s="62"/>
      <c r="X1691" s="62"/>
      <c r="Y1691" s="62"/>
      <c r="Z1691" s="62"/>
      <c r="AA1691" s="62"/>
      <c r="AB1691" s="62"/>
      <c r="AC1691" s="62"/>
      <c r="AD1691" s="62"/>
      <c r="AE1691" s="62"/>
    </row>
    <row r="1692" spans="5:31" x14ac:dyDescent="0.25">
      <c r="E1692" s="61"/>
      <c r="F1692" s="61"/>
      <c r="G1692" s="61"/>
      <c r="H1692" s="62"/>
      <c r="I1692" s="62"/>
      <c r="J1692" s="62"/>
      <c r="K1692" s="62"/>
      <c r="L1692" s="62"/>
      <c r="M1692" s="62"/>
      <c r="N1692" s="62"/>
      <c r="O1692" s="62"/>
      <c r="P1692" s="62"/>
      <c r="Q1692" s="62"/>
      <c r="R1692" s="62"/>
      <c r="S1692" s="62"/>
      <c r="T1692" s="62"/>
      <c r="U1692" s="62"/>
      <c r="V1692" s="62"/>
      <c r="W1692" s="62"/>
      <c r="X1692" s="62"/>
      <c r="Y1692" s="62"/>
      <c r="Z1692" s="62"/>
      <c r="AA1692" s="62"/>
      <c r="AB1692" s="62"/>
      <c r="AC1692" s="62"/>
      <c r="AD1692" s="62"/>
      <c r="AE1692" s="62"/>
    </row>
    <row r="1693" spans="5:31" x14ac:dyDescent="0.25">
      <c r="E1693" s="61"/>
      <c r="F1693" s="61"/>
      <c r="G1693" s="61"/>
      <c r="H1693" s="62"/>
      <c r="I1693" s="62"/>
      <c r="J1693" s="62"/>
      <c r="K1693" s="62"/>
      <c r="L1693" s="62"/>
      <c r="M1693" s="62"/>
      <c r="N1693" s="62"/>
      <c r="O1693" s="62"/>
      <c r="P1693" s="62"/>
      <c r="Q1693" s="62"/>
      <c r="R1693" s="62"/>
      <c r="S1693" s="62"/>
      <c r="T1693" s="62"/>
      <c r="U1693" s="62"/>
      <c r="V1693" s="62"/>
      <c r="W1693" s="62"/>
      <c r="X1693" s="62"/>
      <c r="Y1693" s="62"/>
      <c r="Z1693" s="62"/>
      <c r="AA1693" s="62"/>
      <c r="AB1693" s="62"/>
      <c r="AC1693" s="62"/>
      <c r="AD1693" s="62"/>
      <c r="AE1693" s="62"/>
    </row>
    <row r="1694" spans="5:31" x14ac:dyDescent="0.25">
      <c r="E1694" s="61"/>
      <c r="F1694" s="61"/>
      <c r="G1694" s="61"/>
      <c r="H1694" s="62"/>
      <c r="I1694" s="62"/>
      <c r="J1694" s="62"/>
      <c r="K1694" s="62"/>
      <c r="L1694" s="62"/>
      <c r="M1694" s="62"/>
      <c r="N1694" s="62"/>
      <c r="O1694" s="62"/>
      <c r="P1694" s="62"/>
      <c r="Q1694" s="62"/>
      <c r="R1694" s="62"/>
      <c r="S1694" s="62"/>
      <c r="T1694" s="62"/>
      <c r="U1694" s="62"/>
      <c r="V1694" s="62"/>
      <c r="W1694" s="62"/>
      <c r="X1694" s="62"/>
      <c r="Y1694" s="62"/>
      <c r="Z1694" s="62"/>
      <c r="AA1694" s="62"/>
      <c r="AB1694" s="62"/>
      <c r="AC1694" s="62"/>
      <c r="AD1694" s="62"/>
      <c r="AE1694" s="62"/>
    </row>
    <row r="1695" spans="5:31" x14ac:dyDescent="0.25">
      <c r="E1695" s="61"/>
      <c r="F1695" s="61"/>
      <c r="G1695" s="61"/>
      <c r="H1695" s="62"/>
      <c r="I1695" s="62"/>
      <c r="J1695" s="62"/>
      <c r="K1695" s="62"/>
      <c r="L1695" s="62"/>
      <c r="M1695" s="62"/>
      <c r="N1695" s="62"/>
      <c r="O1695" s="62"/>
      <c r="P1695" s="62"/>
      <c r="Q1695" s="62"/>
      <c r="R1695" s="62"/>
      <c r="S1695" s="62"/>
      <c r="T1695" s="62"/>
      <c r="U1695" s="62"/>
      <c r="V1695" s="62"/>
      <c r="W1695" s="62"/>
      <c r="X1695" s="62"/>
      <c r="Y1695" s="62"/>
      <c r="Z1695" s="62"/>
      <c r="AA1695" s="62"/>
      <c r="AB1695" s="62"/>
      <c r="AC1695" s="62"/>
      <c r="AD1695" s="62"/>
      <c r="AE1695" s="62"/>
    </row>
    <row r="1696" spans="5:31" x14ac:dyDescent="0.25">
      <c r="E1696" s="61"/>
      <c r="F1696" s="61"/>
      <c r="G1696" s="61"/>
      <c r="H1696" s="62"/>
      <c r="I1696" s="62"/>
      <c r="J1696" s="62"/>
      <c r="K1696" s="62"/>
      <c r="L1696" s="62"/>
      <c r="M1696" s="62"/>
      <c r="N1696" s="62"/>
      <c r="O1696" s="62"/>
      <c r="P1696" s="62"/>
      <c r="Q1696" s="62"/>
      <c r="R1696" s="62"/>
      <c r="S1696" s="62"/>
      <c r="T1696" s="62"/>
      <c r="U1696" s="62"/>
      <c r="V1696" s="62"/>
      <c r="W1696" s="62"/>
      <c r="X1696" s="62"/>
      <c r="Y1696" s="62"/>
      <c r="Z1696" s="62"/>
      <c r="AA1696" s="62"/>
      <c r="AB1696" s="62"/>
      <c r="AC1696" s="62"/>
      <c r="AD1696" s="62"/>
      <c r="AE1696" s="62"/>
    </row>
    <row r="1697" spans="5:31" x14ac:dyDescent="0.25">
      <c r="E1697" s="61"/>
      <c r="F1697" s="61"/>
      <c r="G1697" s="61"/>
      <c r="H1697" s="62"/>
      <c r="I1697" s="62"/>
      <c r="J1697" s="62"/>
      <c r="K1697" s="62"/>
      <c r="L1697" s="62"/>
      <c r="M1697" s="62"/>
      <c r="N1697" s="62"/>
      <c r="O1697" s="62"/>
      <c r="P1697" s="62"/>
      <c r="Q1697" s="62"/>
      <c r="R1697" s="62"/>
      <c r="S1697" s="62"/>
      <c r="T1697" s="62"/>
      <c r="U1697" s="62"/>
      <c r="V1697" s="62"/>
      <c r="W1697" s="62"/>
      <c r="X1697" s="62"/>
      <c r="Y1697" s="62"/>
      <c r="Z1697" s="62"/>
      <c r="AA1697" s="62"/>
      <c r="AB1697" s="62"/>
      <c r="AC1697" s="62"/>
      <c r="AD1697" s="62"/>
      <c r="AE1697" s="62"/>
    </row>
    <row r="1698" spans="5:31" x14ac:dyDescent="0.25">
      <c r="E1698" s="61"/>
      <c r="F1698" s="61"/>
      <c r="G1698" s="61"/>
      <c r="H1698" s="62"/>
      <c r="I1698" s="62"/>
      <c r="J1698" s="62"/>
      <c r="K1698" s="62"/>
      <c r="L1698" s="62"/>
      <c r="M1698" s="62"/>
      <c r="N1698" s="62"/>
      <c r="O1698" s="62"/>
      <c r="P1698" s="62"/>
      <c r="Q1698" s="62"/>
      <c r="R1698" s="62"/>
      <c r="S1698" s="62"/>
      <c r="T1698" s="62"/>
      <c r="U1698" s="62"/>
      <c r="V1698" s="62"/>
      <c r="W1698" s="62"/>
      <c r="X1698" s="62"/>
      <c r="Y1698" s="62"/>
      <c r="Z1698" s="62"/>
      <c r="AA1698" s="62"/>
      <c r="AB1698" s="62"/>
      <c r="AC1698" s="62"/>
      <c r="AD1698" s="62"/>
      <c r="AE1698" s="62"/>
    </row>
    <row r="1699" spans="5:31" x14ac:dyDescent="0.25">
      <c r="E1699" s="61"/>
      <c r="F1699" s="61"/>
      <c r="G1699" s="61"/>
      <c r="H1699" s="62"/>
      <c r="I1699" s="62"/>
      <c r="J1699" s="62"/>
      <c r="K1699" s="62"/>
      <c r="L1699" s="62"/>
      <c r="M1699" s="62"/>
      <c r="N1699" s="62"/>
      <c r="O1699" s="62"/>
      <c r="P1699" s="62"/>
      <c r="Q1699" s="62"/>
      <c r="R1699" s="62"/>
      <c r="S1699" s="62"/>
      <c r="T1699" s="62"/>
      <c r="U1699" s="62"/>
      <c r="V1699" s="62"/>
      <c r="W1699" s="62"/>
      <c r="X1699" s="62"/>
      <c r="Y1699" s="62"/>
      <c r="Z1699" s="62"/>
      <c r="AA1699" s="62"/>
      <c r="AB1699" s="62"/>
      <c r="AC1699" s="62"/>
      <c r="AD1699" s="62"/>
      <c r="AE1699" s="62"/>
    </row>
    <row r="1700" spans="5:31" x14ac:dyDescent="0.25">
      <c r="E1700" s="61"/>
      <c r="F1700" s="61"/>
      <c r="G1700" s="61"/>
      <c r="H1700" s="62"/>
      <c r="I1700" s="62"/>
      <c r="J1700" s="62"/>
      <c r="K1700" s="62"/>
      <c r="L1700" s="62"/>
      <c r="M1700" s="62"/>
      <c r="N1700" s="62"/>
      <c r="O1700" s="62"/>
      <c r="P1700" s="62"/>
      <c r="Q1700" s="62"/>
      <c r="R1700" s="62"/>
      <c r="S1700" s="62"/>
      <c r="T1700" s="62"/>
      <c r="U1700" s="62"/>
      <c r="V1700" s="62"/>
      <c r="W1700" s="62"/>
      <c r="X1700" s="62"/>
      <c r="Y1700" s="62"/>
      <c r="Z1700" s="62"/>
      <c r="AA1700" s="62"/>
      <c r="AB1700" s="62"/>
      <c r="AC1700" s="62"/>
      <c r="AD1700" s="62"/>
      <c r="AE1700" s="62"/>
    </row>
    <row r="1701" spans="5:31" x14ac:dyDescent="0.25">
      <c r="E1701" s="61"/>
      <c r="F1701" s="61"/>
      <c r="G1701" s="61"/>
      <c r="H1701" s="62"/>
      <c r="I1701" s="62"/>
      <c r="J1701" s="62"/>
      <c r="K1701" s="62"/>
      <c r="L1701" s="62"/>
      <c r="M1701" s="62"/>
      <c r="N1701" s="62"/>
      <c r="O1701" s="62"/>
      <c r="P1701" s="62"/>
      <c r="Q1701" s="62"/>
      <c r="R1701" s="62"/>
      <c r="S1701" s="62"/>
      <c r="T1701" s="62"/>
      <c r="U1701" s="62"/>
      <c r="V1701" s="62"/>
      <c r="W1701" s="62"/>
      <c r="X1701" s="62"/>
      <c r="Y1701" s="62"/>
      <c r="Z1701" s="62"/>
      <c r="AA1701" s="62"/>
      <c r="AB1701" s="62"/>
      <c r="AC1701" s="62"/>
      <c r="AD1701" s="62"/>
      <c r="AE1701" s="62"/>
    </row>
    <row r="1702" spans="5:31" x14ac:dyDescent="0.25">
      <c r="E1702" s="61"/>
      <c r="F1702" s="61"/>
      <c r="G1702" s="61"/>
      <c r="H1702" s="62"/>
      <c r="I1702" s="62"/>
      <c r="J1702" s="62"/>
      <c r="K1702" s="62"/>
      <c r="L1702" s="62"/>
      <c r="M1702" s="62"/>
      <c r="N1702" s="62"/>
      <c r="O1702" s="62"/>
      <c r="P1702" s="62"/>
      <c r="Q1702" s="62"/>
      <c r="R1702" s="62"/>
      <c r="S1702" s="62"/>
      <c r="T1702" s="62"/>
      <c r="U1702" s="62"/>
      <c r="V1702" s="62"/>
      <c r="W1702" s="62"/>
      <c r="X1702" s="62"/>
      <c r="Y1702" s="62"/>
      <c r="Z1702" s="62"/>
      <c r="AA1702" s="62"/>
      <c r="AB1702" s="62"/>
      <c r="AC1702" s="62"/>
      <c r="AD1702" s="62"/>
      <c r="AE1702" s="62"/>
    </row>
    <row r="1703" spans="5:31" x14ac:dyDescent="0.25">
      <c r="E1703" s="61"/>
      <c r="F1703" s="61"/>
      <c r="G1703" s="61"/>
      <c r="H1703" s="62"/>
      <c r="I1703" s="62"/>
      <c r="J1703" s="62"/>
      <c r="K1703" s="62"/>
      <c r="L1703" s="62"/>
      <c r="M1703" s="62"/>
      <c r="N1703" s="62"/>
      <c r="O1703" s="62"/>
      <c r="P1703" s="62"/>
      <c r="Q1703" s="62"/>
      <c r="R1703" s="62"/>
      <c r="S1703" s="62"/>
      <c r="T1703" s="62"/>
      <c r="U1703" s="62"/>
      <c r="V1703" s="62"/>
      <c r="W1703" s="62"/>
      <c r="X1703" s="62"/>
      <c r="Y1703" s="62"/>
      <c r="Z1703" s="62"/>
      <c r="AA1703" s="62"/>
      <c r="AB1703" s="62"/>
      <c r="AC1703" s="62"/>
      <c r="AD1703" s="62"/>
      <c r="AE1703" s="62"/>
    </row>
    <row r="1704" spans="5:31" x14ac:dyDescent="0.25">
      <c r="E1704" s="61"/>
      <c r="F1704" s="61"/>
      <c r="G1704" s="61"/>
      <c r="H1704" s="62"/>
      <c r="I1704" s="62"/>
      <c r="J1704" s="62"/>
      <c r="K1704" s="62"/>
      <c r="L1704" s="62"/>
      <c r="M1704" s="62"/>
      <c r="N1704" s="62"/>
      <c r="O1704" s="62"/>
      <c r="P1704" s="62"/>
      <c r="Q1704" s="62"/>
      <c r="R1704" s="62"/>
      <c r="S1704" s="62"/>
      <c r="T1704" s="62"/>
      <c r="U1704" s="62"/>
      <c r="V1704" s="62"/>
      <c r="W1704" s="62"/>
      <c r="X1704" s="62"/>
      <c r="Y1704" s="62"/>
      <c r="Z1704" s="62"/>
      <c r="AA1704" s="62"/>
      <c r="AB1704" s="62"/>
      <c r="AC1704" s="62"/>
      <c r="AD1704" s="62"/>
      <c r="AE1704" s="62"/>
    </row>
    <row r="1705" spans="5:31" x14ac:dyDescent="0.25">
      <c r="E1705" s="61"/>
      <c r="F1705" s="61"/>
      <c r="G1705" s="61"/>
      <c r="H1705" s="62"/>
      <c r="I1705" s="62"/>
      <c r="J1705" s="62"/>
      <c r="K1705" s="62"/>
      <c r="L1705" s="62"/>
      <c r="M1705" s="62"/>
      <c r="N1705" s="62"/>
      <c r="O1705" s="62"/>
      <c r="P1705" s="62"/>
      <c r="Q1705" s="62"/>
      <c r="R1705" s="62"/>
      <c r="S1705" s="62"/>
      <c r="T1705" s="62"/>
      <c r="U1705" s="62"/>
      <c r="V1705" s="62"/>
      <c r="W1705" s="62"/>
      <c r="X1705" s="62"/>
      <c r="Y1705" s="62"/>
      <c r="Z1705" s="62"/>
      <c r="AA1705" s="62"/>
      <c r="AB1705" s="62"/>
      <c r="AC1705" s="62"/>
      <c r="AD1705" s="62"/>
      <c r="AE1705" s="62"/>
    </row>
    <row r="1706" spans="5:31" x14ac:dyDescent="0.25">
      <c r="E1706" s="61"/>
      <c r="F1706" s="61"/>
      <c r="G1706" s="61"/>
      <c r="H1706" s="62"/>
      <c r="I1706" s="62"/>
      <c r="J1706" s="62"/>
      <c r="K1706" s="62"/>
      <c r="L1706" s="62"/>
      <c r="M1706" s="62"/>
      <c r="N1706" s="62"/>
      <c r="O1706" s="62"/>
      <c r="P1706" s="62"/>
      <c r="Q1706" s="62"/>
      <c r="R1706" s="62"/>
      <c r="S1706" s="62"/>
      <c r="T1706" s="62"/>
      <c r="U1706" s="62"/>
      <c r="V1706" s="62"/>
      <c r="W1706" s="62"/>
      <c r="X1706" s="62"/>
      <c r="Y1706" s="62"/>
      <c r="Z1706" s="62"/>
      <c r="AA1706" s="62"/>
      <c r="AB1706" s="62"/>
      <c r="AC1706" s="62"/>
      <c r="AD1706" s="62"/>
      <c r="AE1706" s="62"/>
    </row>
    <row r="1707" spans="5:31" x14ac:dyDescent="0.25">
      <c r="E1707" s="61"/>
      <c r="F1707" s="61"/>
      <c r="G1707" s="61"/>
      <c r="H1707" s="62"/>
      <c r="I1707" s="62"/>
      <c r="J1707" s="62"/>
      <c r="K1707" s="62"/>
      <c r="L1707" s="62"/>
      <c r="M1707" s="62"/>
      <c r="N1707" s="62"/>
      <c r="O1707" s="62"/>
      <c r="P1707" s="62"/>
      <c r="Q1707" s="62"/>
      <c r="R1707" s="62"/>
      <c r="S1707" s="62"/>
      <c r="T1707" s="62"/>
      <c r="U1707" s="62"/>
      <c r="V1707" s="62"/>
      <c r="W1707" s="62"/>
      <c r="X1707" s="62"/>
      <c r="Y1707" s="62"/>
      <c r="Z1707" s="62"/>
      <c r="AA1707" s="62"/>
      <c r="AB1707" s="62"/>
      <c r="AC1707" s="62"/>
      <c r="AD1707" s="62"/>
      <c r="AE1707" s="62"/>
    </row>
    <row r="1708" spans="5:31" x14ac:dyDescent="0.25">
      <c r="E1708" s="61"/>
      <c r="F1708" s="61"/>
      <c r="G1708" s="61"/>
      <c r="H1708" s="62"/>
      <c r="I1708" s="62"/>
      <c r="J1708" s="62"/>
      <c r="K1708" s="62"/>
      <c r="L1708" s="62"/>
      <c r="M1708" s="62"/>
      <c r="N1708" s="62"/>
      <c r="O1708" s="62"/>
      <c r="P1708" s="62"/>
      <c r="Q1708" s="62"/>
      <c r="R1708" s="62"/>
      <c r="S1708" s="62"/>
      <c r="T1708" s="62"/>
      <c r="U1708" s="62"/>
      <c r="V1708" s="62"/>
      <c r="W1708" s="62"/>
      <c r="X1708" s="62"/>
      <c r="Y1708" s="62"/>
      <c r="Z1708" s="62"/>
      <c r="AA1708" s="62"/>
      <c r="AB1708" s="62"/>
      <c r="AC1708" s="62"/>
      <c r="AD1708" s="62"/>
      <c r="AE1708" s="62"/>
    </row>
    <row r="1709" spans="5:31" x14ac:dyDescent="0.25">
      <c r="E1709" s="61"/>
      <c r="F1709" s="61"/>
      <c r="G1709" s="61"/>
      <c r="H1709" s="62"/>
      <c r="I1709" s="62"/>
      <c r="J1709" s="62"/>
      <c r="K1709" s="62"/>
      <c r="L1709" s="62"/>
      <c r="M1709" s="62"/>
      <c r="N1709" s="62"/>
      <c r="O1709" s="62"/>
      <c r="P1709" s="62"/>
      <c r="Q1709" s="62"/>
      <c r="R1709" s="62"/>
      <c r="S1709" s="62"/>
      <c r="T1709" s="62"/>
      <c r="U1709" s="62"/>
      <c r="V1709" s="62"/>
      <c r="W1709" s="62"/>
      <c r="X1709" s="62"/>
      <c r="Y1709" s="62"/>
      <c r="Z1709" s="62"/>
      <c r="AA1709" s="62"/>
      <c r="AB1709" s="62"/>
      <c r="AC1709" s="62"/>
      <c r="AD1709" s="62"/>
      <c r="AE1709" s="62"/>
    </row>
    <row r="1710" spans="5:31" x14ac:dyDescent="0.25">
      <c r="E1710" s="61"/>
      <c r="F1710" s="61"/>
      <c r="G1710" s="61"/>
      <c r="H1710" s="62"/>
      <c r="I1710" s="62"/>
      <c r="J1710" s="62"/>
      <c r="K1710" s="62"/>
      <c r="L1710" s="62"/>
      <c r="M1710" s="62"/>
      <c r="N1710" s="62"/>
      <c r="O1710" s="62"/>
      <c r="P1710" s="62"/>
      <c r="Q1710" s="62"/>
      <c r="R1710" s="62"/>
      <c r="S1710" s="62"/>
      <c r="T1710" s="62"/>
      <c r="U1710" s="62"/>
      <c r="V1710" s="62"/>
      <c r="W1710" s="62"/>
      <c r="X1710" s="62"/>
      <c r="Y1710" s="62"/>
      <c r="Z1710" s="62"/>
      <c r="AA1710" s="62"/>
      <c r="AB1710" s="62"/>
      <c r="AC1710" s="62"/>
      <c r="AD1710" s="62"/>
      <c r="AE1710" s="62"/>
    </row>
    <row r="1711" spans="5:31" x14ac:dyDescent="0.25">
      <c r="E1711" s="61"/>
      <c r="F1711" s="61"/>
      <c r="G1711" s="61"/>
      <c r="H1711" s="62"/>
      <c r="I1711" s="62"/>
      <c r="J1711" s="62"/>
      <c r="K1711" s="62"/>
      <c r="L1711" s="62"/>
      <c r="M1711" s="62"/>
      <c r="N1711" s="62"/>
      <c r="O1711" s="62"/>
      <c r="P1711" s="62"/>
      <c r="Q1711" s="62"/>
      <c r="R1711" s="62"/>
      <c r="S1711" s="62"/>
      <c r="T1711" s="62"/>
      <c r="U1711" s="62"/>
      <c r="V1711" s="62"/>
      <c r="W1711" s="62"/>
      <c r="X1711" s="62"/>
      <c r="Y1711" s="62"/>
      <c r="Z1711" s="62"/>
      <c r="AA1711" s="62"/>
      <c r="AB1711" s="62"/>
      <c r="AC1711" s="62"/>
      <c r="AD1711" s="62"/>
      <c r="AE1711" s="62"/>
    </row>
    <row r="1712" spans="5:31" x14ac:dyDescent="0.25">
      <c r="E1712" s="61"/>
      <c r="F1712" s="61"/>
      <c r="G1712" s="61"/>
      <c r="H1712" s="62"/>
      <c r="I1712" s="62"/>
      <c r="J1712" s="62"/>
      <c r="K1712" s="62"/>
      <c r="L1712" s="62"/>
      <c r="M1712" s="62"/>
      <c r="N1712" s="62"/>
      <c r="O1712" s="62"/>
      <c r="P1712" s="62"/>
      <c r="Q1712" s="62"/>
      <c r="R1712" s="62"/>
      <c r="S1712" s="62"/>
      <c r="T1712" s="62"/>
      <c r="U1712" s="62"/>
      <c r="V1712" s="62"/>
      <c r="W1712" s="62"/>
      <c r="X1712" s="62"/>
      <c r="Y1712" s="62"/>
      <c r="Z1712" s="62"/>
      <c r="AA1712" s="62"/>
      <c r="AB1712" s="62"/>
      <c r="AC1712" s="62"/>
      <c r="AD1712" s="62"/>
      <c r="AE1712" s="62"/>
    </row>
    <row r="1713" spans="5:31" x14ac:dyDescent="0.25">
      <c r="E1713" s="61"/>
      <c r="F1713" s="61"/>
      <c r="G1713" s="61"/>
      <c r="H1713" s="62"/>
      <c r="I1713" s="62"/>
      <c r="J1713" s="62"/>
      <c r="K1713" s="62"/>
      <c r="L1713" s="62"/>
      <c r="M1713" s="62"/>
      <c r="N1713" s="62"/>
      <c r="O1713" s="62"/>
      <c r="P1713" s="62"/>
      <c r="Q1713" s="62"/>
      <c r="R1713" s="62"/>
      <c r="S1713" s="62"/>
      <c r="T1713" s="62"/>
      <c r="U1713" s="62"/>
      <c r="V1713" s="62"/>
      <c r="W1713" s="62"/>
      <c r="X1713" s="62"/>
      <c r="Y1713" s="62"/>
      <c r="Z1713" s="62"/>
      <c r="AA1713" s="62"/>
      <c r="AB1713" s="62"/>
      <c r="AC1713" s="62"/>
      <c r="AD1713" s="62"/>
      <c r="AE1713" s="62"/>
    </row>
    <row r="1714" spans="5:31" x14ac:dyDescent="0.25">
      <c r="E1714" s="61"/>
      <c r="F1714" s="61"/>
      <c r="G1714" s="61"/>
      <c r="H1714" s="62"/>
      <c r="I1714" s="62"/>
      <c r="J1714" s="62"/>
      <c r="K1714" s="62"/>
      <c r="L1714" s="62"/>
      <c r="M1714" s="62"/>
      <c r="N1714" s="62"/>
      <c r="O1714" s="62"/>
      <c r="P1714" s="62"/>
      <c r="Q1714" s="62"/>
      <c r="R1714" s="62"/>
      <c r="S1714" s="62"/>
      <c r="T1714" s="62"/>
      <c r="U1714" s="62"/>
      <c r="V1714" s="62"/>
      <c r="W1714" s="62"/>
      <c r="X1714" s="62"/>
      <c r="Y1714" s="62"/>
      <c r="Z1714" s="62"/>
      <c r="AA1714" s="62"/>
      <c r="AB1714" s="62"/>
      <c r="AC1714" s="62"/>
      <c r="AD1714" s="62"/>
      <c r="AE1714" s="62"/>
    </row>
    <row r="1715" spans="5:31" x14ac:dyDescent="0.25">
      <c r="E1715" s="61"/>
      <c r="F1715" s="61"/>
      <c r="G1715" s="61"/>
      <c r="H1715" s="62"/>
      <c r="I1715" s="62"/>
      <c r="J1715" s="62"/>
      <c r="K1715" s="62"/>
      <c r="L1715" s="62"/>
      <c r="M1715" s="62"/>
      <c r="N1715" s="62"/>
      <c r="O1715" s="62"/>
      <c r="P1715" s="62"/>
      <c r="Q1715" s="62"/>
      <c r="R1715" s="62"/>
      <c r="S1715" s="62"/>
      <c r="T1715" s="62"/>
      <c r="U1715" s="62"/>
      <c r="V1715" s="62"/>
      <c r="W1715" s="62"/>
      <c r="X1715" s="62"/>
      <c r="Y1715" s="62"/>
      <c r="Z1715" s="62"/>
      <c r="AA1715" s="62"/>
      <c r="AB1715" s="62"/>
      <c r="AC1715" s="62"/>
      <c r="AD1715" s="62"/>
      <c r="AE1715" s="62"/>
    </row>
    <row r="1716" spans="5:31" x14ac:dyDescent="0.25">
      <c r="E1716" s="61"/>
      <c r="F1716" s="61"/>
      <c r="G1716" s="61"/>
      <c r="H1716" s="62"/>
      <c r="I1716" s="62"/>
      <c r="J1716" s="62"/>
      <c r="K1716" s="62"/>
      <c r="L1716" s="62"/>
      <c r="M1716" s="62"/>
      <c r="N1716" s="62"/>
      <c r="O1716" s="62"/>
      <c r="P1716" s="62"/>
      <c r="Q1716" s="62"/>
      <c r="R1716" s="62"/>
      <c r="S1716" s="62"/>
      <c r="T1716" s="62"/>
      <c r="U1716" s="62"/>
      <c r="V1716" s="62"/>
      <c r="W1716" s="62"/>
      <c r="X1716" s="62"/>
      <c r="Y1716" s="62"/>
      <c r="Z1716" s="62"/>
      <c r="AA1716" s="62"/>
      <c r="AB1716" s="62"/>
      <c r="AC1716" s="62"/>
      <c r="AD1716" s="62"/>
      <c r="AE1716" s="62"/>
    </row>
    <row r="1717" spans="5:31" x14ac:dyDescent="0.25">
      <c r="E1717" s="61"/>
      <c r="F1717" s="61"/>
      <c r="G1717" s="61"/>
      <c r="H1717" s="62"/>
      <c r="I1717" s="62"/>
      <c r="J1717" s="62"/>
      <c r="K1717" s="62"/>
      <c r="L1717" s="62"/>
      <c r="M1717" s="62"/>
      <c r="N1717" s="62"/>
      <c r="O1717" s="62"/>
      <c r="P1717" s="62"/>
      <c r="Q1717" s="62"/>
      <c r="R1717" s="62"/>
      <c r="S1717" s="62"/>
      <c r="T1717" s="62"/>
      <c r="U1717" s="62"/>
      <c r="V1717" s="62"/>
      <c r="W1717" s="62"/>
      <c r="X1717" s="62"/>
      <c r="Y1717" s="62"/>
      <c r="Z1717" s="62"/>
      <c r="AA1717" s="62"/>
      <c r="AB1717" s="62"/>
      <c r="AC1717" s="62"/>
      <c r="AD1717" s="62"/>
      <c r="AE1717" s="62"/>
    </row>
    <row r="1718" spans="5:31" x14ac:dyDescent="0.25">
      <c r="E1718" s="61"/>
      <c r="F1718" s="61"/>
      <c r="G1718" s="61"/>
      <c r="H1718" s="62"/>
      <c r="I1718" s="62"/>
      <c r="J1718" s="62"/>
      <c r="K1718" s="62"/>
      <c r="L1718" s="62"/>
      <c r="M1718" s="62"/>
      <c r="N1718" s="62"/>
      <c r="O1718" s="62"/>
      <c r="P1718" s="62"/>
      <c r="Q1718" s="62"/>
      <c r="R1718" s="62"/>
      <c r="S1718" s="62"/>
      <c r="T1718" s="62"/>
      <c r="U1718" s="62"/>
      <c r="V1718" s="62"/>
      <c r="W1718" s="62"/>
      <c r="X1718" s="62"/>
      <c r="Y1718" s="62"/>
      <c r="Z1718" s="62"/>
      <c r="AA1718" s="62"/>
      <c r="AB1718" s="62"/>
      <c r="AC1718" s="62"/>
      <c r="AD1718" s="62"/>
      <c r="AE1718" s="62"/>
    </row>
    <row r="1719" spans="5:31" x14ac:dyDescent="0.25">
      <c r="E1719" s="61"/>
      <c r="F1719" s="61"/>
      <c r="G1719" s="61"/>
      <c r="H1719" s="62"/>
      <c r="I1719" s="62"/>
      <c r="J1719" s="62"/>
      <c r="K1719" s="62"/>
      <c r="L1719" s="62"/>
      <c r="M1719" s="62"/>
      <c r="N1719" s="62"/>
      <c r="O1719" s="62"/>
      <c r="P1719" s="62"/>
      <c r="Q1719" s="62"/>
      <c r="R1719" s="62"/>
      <c r="S1719" s="62"/>
      <c r="T1719" s="62"/>
      <c r="U1719" s="62"/>
      <c r="V1719" s="62"/>
      <c r="W1719" s="62"/>
      <c r="X1719" s="62"/>
      <c r="Y1719" s="62"/>
      <c r="Z1719" s="62"/>
      <c r="AA1719" s="62"/>
      <c r="AB1719" s="62"/>
      <c r="AC1719" s="62"/>
      <c r="AD1719" s="62"/>
      <c r="AE1719" s="62"/>
    </row>
    <row r="1720" spans="5:31" x14ac:dyDescent="0.25">
      <c r="E1720" s="61"/>
      <c r="F1720" s="61"/>
      <c r="G1720" s="61"/>
      <c r="H1720" s="62"/>
      <c r="I1720" s="62"/>
      <c r="J1720" s="62"/>
      <c r="K1720" s="62"/>
      <c r="L1720" s="62"/>
      <c r="M1720" s="62"/>
      <c r="N1720" s="62"/>
      <c r="O1720" s="62"/>
      <c r="P1720" s="62"/>
      <c r="Q1720" s="62"/>
      <c r="R1720" s="62"/>
      <c r="S1720" s="62"/>
      <c r="T1720" s="62"/>
      <c r="U1720" s="62"/>
      <c r="V1720" s="62"/>
      <c r="W1720" s="62"/>
      <c r="X1720" s="62"/>
      <c r="Y1720" s="62"/>
      <c r="Z1720" s="62"/>
      <c r="AA1720" s="62"/>
      <c r="AB1720" s="62"/>
      <c r="AC1720" s="62"/>
      <c r="AD1720" s="62"/>
      <c r="AE1720" s="62"/>
    </row>
    <row r="1721" spans="5:31" x14ac:dyDescent="0.25">
      <c r="E1721" s="61"/>
      <c r="F1721" s="61"/>
      <c r="G1721" s="61"/>
      <c r="H1721" s="62"/>
      <c r="I1721" s="62"/>
      <c r="J1721" s="62"/>
      <c r="K1721" s="62"/>
      <c r="L1721" s="62"/>
      <c r="M1721" s="62"/>
      <c r="N1721" s="62"/>
      <c r="O1721" s="62"/>
      <c r="P1721" s="62"/>
      <c r="Q1721" s="62"/>
      <c r="R1721" s="62"/>
      <c r="S1721" s="62"/>
      <c r="T1721" s="62"/>
      <c r="U1721" s="62"/>
      <c r="V1721" s="62"/>
      <c r="W1721" s="62"/>
      <c r="X1721" s="62"/>
      <c r="Y1721" s="62"/>
      <c r="Z1721" s="62"/>
      <c r="AA1721" s="62"/>
      <c r="AB1721" s="62"/>
      <c r="AC1721" s="62"/>
      <c r="AD1721" s="62"/>
      <c r="AE1721" s="62"/>
    </row>
    <row r="1722" spans="5:31" x14ac:dyDescent="0.25">
      <c r="E1722" s="61"/>
      <c r="F1722" s="61"/>
      <c r="G1722" s="61"/>
      <c r="H1722" s="62"/>
      <c r="I1722" s="62"/>
      <c r="J1722" s="62"/>
      <c r="K1722" s="62"/>
      <c r="L1722" s="62"/>
      <c r="M1722" s="62"/>
      <c r="N1722" s="62"/>
      <c r="O1722" s="62"/>
      <c r="P1722" s="62"/>
      <c r="Q1722" s="62"/>
      <c r="R1722" s="62"/>
      <c r="S1722" s="62"/>
      <c r="T1722" s="62"/>
      <c r="U1722" s="62"/>
      <c r="V1722" s="62"/>
      <c r="W1722" s="62"/>
      <c r="X1722" s="62"/>
      <c r="Y1722" s="62"/>
      <c r="Z1722" s="62"/>
      <c r="AA1722" s="62"/>
      <c r="AB1722" s="62"/>
      <c r="AC1722" s="62"/>
      <c r="AD1722" s="62"/>
      <c r="AE1722" s="62"/>
    </row>
    <row r="1723" spans="5:31" x14ac:dyDescent="0.25">
      <c r="E1723" s="61"/>
      <c r="F1723" s="61"/>
      <c r="G1723" s="61"/>
      <c r="H1723" s="62"/>
      <c r="I1723" s="62"/>
      <c r="J1723" s="62"/>
      <c r="K1723" s="62"/>
      <c r="L1723" s="62"/>
      <c r="M1723" s="62"/>
      <c r="N1723" s="62"/>
      <c r="O1723" s="62"/>
      <c r="P1723" s="62"/>
      <c r="Q1723" s="62"/>
      <c r="R1723" s="62"/>
      <c r="S1723" s="62"/>
      <c r="T1723" s="62"/>
      <c r="U1723" s="62"/>
      <c r="V1723" s="62"/>
      <c r="W1723" s="62"/>
      <c r="X1723" s="62"/>
      <c r="Y1723" s="62"/>
      <c r="Z1723" s="62"/>
      <c r="AA1723" s="62"/>
      <c r="AB1723" s="62"/>
      <c r="AC1723" s="62"/>
      <c r="AD1723" s="62"/>
      <c r="AE1723" s="62"/>
    </row>
    <row r="1724" spans="5:31" x14ac:dyDescent="0.25">
      <c r="E1724" s="61"/>
      <c r="F1724" s="61"/>
      <c r="G1724" s="61"/>
      <c r="H1724" s="62"/>
      <c r="I1724" s="62"/>
      <c r="J1724" s="62"/>
      <c r="K1724" s="62"/>
      <c r="L1724" s="62"/>
      <c r="M1724" s="62"/>
      <c r="N1724" s="62"/>
      <c r="O1724" s="62"/>
      <c r="P1724" s="62"/>
      <c r="Q1724" s="62"/>
      <c r="R1724" s="62"/>
      <c r="S1724" s="62"/>
      <c r="T1724" s="62"/>
      <c r="U1724" s="62"/>
      <c r="V1724" s="62"/>
      <c r="W1724" s="62"/>
      <c r="X1724" s="62"/>
      <c r="Y1724" s="62"/>
      <c r="Z1724" s="62"/>
      <c r="AA1724" s="62"/>
      <c r="AB1724" s="62"/>
      <c r="AC1724" s="62"/>
      <c r="AD1724" s="62"/>
      <c r="AE1724" s="62"/>
    </row>
    <row r="1725" spans="5:31" x14ac:dyDescent="0.25">
      <c r="E1725" s="61"/>
      <c r="F1725" s="61"/>
      <c r="G1725" s="61"/>
      <c r="H1725" s="62"/>
      <c r="I1725" s="62"/>
      <c r="J1725" s="62"/>
      <c r="K1725" s="62"/>
      <c r="L1725" s="62"/>
      <c r="M1725" s="62"/>
      <c r="N1725" s="62"/>
      <c r="O1725" s="62"/>
      <c r="P1725" s="62"/>
      <c r="Q1725" s="62"/>
      <c r="R1725" s="62"/>
      <c r="S1725" s="62"/>
      <c r="T1725" s="62"/>
      <c r="U1725" s="62"/>
      <c r="V1725" s="62"/>
      <c r="W1725" s="62"/>
      <c r="X1725" s="62"/>
      <c r="Y1725" s="62"/>
      <c r="Z1725" s="62"/>
      <c r="AA1725" s="62"/>
      <c r="AB1725" s="62"/>
      <c r="AC1725" s="62"/>
      <c r="AD1725" s="62"/>
      <c r="AE1725" s="62"/>
    </row>
    <row r="1726" spans="5:31" x14ac:dyDescent="0.25">
      <c r="E1726" s="61"/>
      <c r="F1726" s="61"/>
      <c r="G1726" s="61"/>
      <c r="H1726" s="62"/>
      <c r="I1726" s="62"/>
      <c r="J1726" s="62"/>
      <c r="K1726" s="62"/>
      <c r="L1726" s="62"/>
      <c r="M1726" s="62"/>
      <c r="N1726" s="62"/>
      <c r="O1726" s="62"/>
      <c r="P1726" s="62"/>
      <c r="Q1726" s="62"/>
      <c r="R1726" s="62"/>
      <c r="S1726" s="62"/>
      <c r="T1726" s="62"/>
      <c r="U1726" s="62"/>
      <c r="V1726" s="62"/>
      <c r="W1726" s="62"/>
      <c r="X1726" s="62"/>
      <c r="Y1726" s="62"/>
      <c r="Z1726" s="62"/>
      <c r="AA1726" s="62"/>
      <c r="AB1726" s="62"/>
      <c r="AC1726" s="62"/>
      <c r="AD1726" s="62"/>
      <c r="AE1726" s="62"/>
    </row>
    <row r="1727" spans="5:31" x14ac:dyDescent="0.25">
      <c r="E1727" s="61"/>
      <c r="F1727" s="61"/>
      <c r="G1727" s="61"/>
      <c r="H1727" s="62"/>
      <c r="I1727" s="62"/>
      <c r="J1727" s="62"/>
      <c r="K1727" s="62"/>
      <c r="L1727" s="62"/>
      <c r="M1727" s="62"/>
      <c r="N1727" s="62"/>
      <c r="O1727" s="62"/>
      <c r="P1727" s="62"/>
      <c r="Q1727" s="62"/>
      <c r="R1727" s="62"/>
      <c r="S1727" s="62"/>
      <c r="T1727" s="62"/>
      <c r="U1727" s="62"/>
      <c r="V1727" s="62"/>
      <c r="W1727" s="62"/>
      <c r="X1727" s="62"/>
      <c r="Y1727" s="62"/>
      <c r="Z1727" s="62"/>
      <c r="AA1727" s="62"/>
      <c r="AB1727" s="62"/>
      <c r="AC1727" s="62"/>
      <c r="AD1727" s="62"/>
      <c r="AE1727" s="62"/>
    </row>
    <row r="1728" spans="5:31" x14ac:dyDescent="0.25">
      <c r="E1728" s="61"/>
      <c r="F1728" s="61"/>
      <c r="G1728" s="61"/>
      <c r="H1728" s="62"/>
      <c r="I1728" s="62"/>
      <c r="J1728" s="62"/>
      <c r="K1728" s="62"/>
      <c r="L1728" s="62"/>
      <c r="M1728" s="62"/>
      <c r="N1728" s="62"/>
      <c r="O1728" s="62"/>
      <c r="P1728" s="62"/>
      <c r="Q1728" s="62"/>
      <c r="R1728" s="62"/>
      <c r="S1728" s="62"/>
      <c r="T1728" s="62"/>
      <c r="U1728" s="62"/>
      <c r="V1728" s="62"/>
      <c r="W1728" s="62"/>
      <c r="X1728" s="62"/>
      <c r="Y1728" s="62"/>
      <c r="Z1728" s="62"/>
      <c r="AA1728" s="62"/>
      <c r="AB1728" s="62"/>
      <c r="AC1728" s="62"/>
      <c r="AD1728" s="62"/>
      <c r="AE1728" s="62"/>
    </row>
    <row r="1729" spans="5:31" x14ac:dyDescent="0.25">
      <c r="E1729" s="61"/>
      <c r="F1729" s="61"/>
      <c r="G1729" s="61"/>
      <c r="H1729" s="62"/>
      <c r="I1729" s="62"/>
      <c r="J1729" s="62"/>
      <c r="K1729" s="62"/>
      <c r="L1729" s="62"/>
      <c r="M1729" s="62"/>
      <c r="N1729" s="62"/>
      <c r="O1729" s="62"/>
      <c r="P1729" s="62"/>
      <c r="Q1729" s="62"/>
      <c r="R1729" s="62"/>
      <c r="S1729" s="62"/>
      <c r="T1729" s="62"/>
      <c r="U1729" s="62"/>
      <c r="V1729" s="62"/>
      <c r="W1729" s="62"/>
      <c r="X1729" s="62"/>
      <c r="Y1729" s="62"/>
      <c r="Z1729" s="62"/>
      <c r="AA1729" s="62"/>
      <c r="AB1729" s="62"/>
      <c r="AC1729" s="62"/>
      <c r="AD1729" s="62"/>
      <c r="AE1729" s="62"/>
    </row>
    <row r="1730" spans="5:31" x14ac:dyDescent="0.25">
      <c r="E1730" s="61"/>
      <c r="F1730" s="61"/>
      <c r="G1730" s="61"/>
      <c r="H1730" s="62"/>
      <c r="I1730" s="62"/>
      <c r="J1730" s="62"/>
      <c r="K1730" s="62"/>
      <c r="L1730" s="62"/>
      <c r="M1730" s="62"/>
      <c r="N1730" s="62"/>
      <c r="O1730" s="62"/>
      <c r="P1730" s="62"/>
      <c r="Q1730" s="62"/>
      <c r="R1730" s="62"/>
      <c r="S1730" s="62"/>
      <c r="T1730" s="62"/>
      <c r="U1730" s="62"/>
      <c r="V1730" s="62"/>
      <c r="W1730" s="62"/>
      <c r="X1730" s="62"/>
      <c r="Y1730" s="62"/>
      <c r="Z1730" s="62"/>
      <c r="AA1730" s="62"/>
      <c r="AB1730" s="62"/>
      <c r="AC1730" s="62"/>
      <c r="AD1730" s="62"/>
      <c r="AE1730" s="62"/>
    </row>
    <row r="1731" spans="5:31" x14ac:dyDescent="0.25">
      <c r="E1731" s="61"/>
      <c r="F1731" s="61"/>
      <c r="G1731" s="61"/>
      <c r="H1731" s="62"/>
      <c r="I1731" s="62"/>
      <c r="J1731" s="62"/>
      <c r="K1731" s="62"/>
      <c r="L1731" s="62"/>
      <c r="M1731" s="62"/>
      <c r="N1731" s="62"/>
      <c r="O1731" s="62"/>
      <c r="P1731" s="62"/>
      <c r="Q1731" s="62"/>
      <c r="R1731" s="62"/>
      <c r="S1731" s="62"/>
      <c r="T1731" s="62"/>
      <c r="U1731" s="62"/>
      <c r="V1731" s="62"/>
      <c r="W1731" s="62"/>
      <c r="X1731" s="62"/>
      <c r="Y1731" s="62"/>
      <c r="Z1731" s="62"/>
      <c r="AA1731" s="62"/>
      <c r="AB1731" s="62"/>
      <c r="AC1731" s="62"/>
      <c r="AD1731" s="62"/>
      <c r="AE1731" s="62"/>
    </row>
    <row r="1732" spans="5:31" x14ac:dyDescent="0.25">
      <c r="E1732" s="61"/>
      <c r="F1732" s="61"/>
      <c r="G1732" s="61"/>
      <c r="H1732" s="62"/>
      <c r="I1732" s="62"/>
      <c r="J1732" s="62"/>
      <c r="K1732" s="62"/>
      <c r="L1732" s="62"/>
      <c r="M1732" s="62"/>
      <c r="N1732" s="62"/>
      <c r="O1732" s="62"/>
      <c r="P1732" s="62"/>
      <c r="Q1732" s="62"/>
      <c r="R1732" s="62"/>
      <c r="S1732" s="62"/>
      <c r="T1732" s="62"/>
      <c r="U1732" s="62"/>
      <c r="V1732" s="62"/>
      <c r="W1732" s="62"/>
      <c r="X1732" s="62"/>
      <c r="Y1732" s="62"/>
      <c r="Z1732" s="62"/>
      <c r="AA1732" s="62"/>
      <c r="AB1732" s="62"/>
      <c r="AC1732" s="62"/>
      <c r="AD1732" s="62"/>
      <c r="AE1732" s="62"/>
    </row>
    <row r="1733" spans="5:31" x14ac:dyDescent="0.25">
      <c r="E1733" s="61"/>
      <c r="F1733" s="61"/>
      <c r="G1733" s="61"/>
      <c r="H1733" s="62"/>
      <c r="I1733" s="62"/>
      <c r="J1733" s="62"/>
      <c r="K1733" s="62"/>
      <c r="L1733" s="62"/>
      <c r="M1733" s="62"/>
      <c r="N1733" s="62"/>
      <c r="O1733" s="62"/>
      <c r="P1733" s="62"/>
      <c r="Q1733" s="62"/>
      <c r="R1733" s="62"/>
      <c r="S1733" s="62"/>
      <c r="T1733" s="62"/>
      <c r="U1733" s="62"/>
      <c r="V1733" s="62"/>
      <c r="W1733" s="62"/>
      <c r="X1733" s="62"/>
      <c r="Y1733" s="62"/>
      <c r="Z1733" s="62"/>
      <c r="AA1733" s="62"/>
      <c r="AB1733" s="62"/>
      <c r="AC1733" s="62"/>
      <c r="AD1733" s="62"/>
      <c r="AE1733" s="62"/>
    </row>
    <row r="1734" spans="5:31" x14ac:dyDescent="0.25">
      <c r="E1734" s="61"/>
      <c r="F1734" s="61"/>
      <c r="G1734" s="61"/>
      <c r="H1734" s="62"/>
      <c r="I1734" s="62"/>
      <c r="J1734" s="62"/>
      <c r="K1734" s="62"/>
      <c r="L1734" s="62"/>
      <c r="M1734" s="62"/>
      <c r="N1734" s="62"/>
      <c r="O1734" s="62"/>
      <c r="P1734" s="62"/>
      <c r="Q1734" s="62"/>
      <c r="R1734" s="62"/>
      <c r="S1734" s="62"/>
      <c r="T1734" s="62"/>
      <c r="U1734" s="62"/>
      <c r="V1734" s="62"/>
      <c r="W1734" s="62"/>
      <c r="X1734" s="62"/>
      <c r="Y1734" s="62"/>
      <c r="Z1734" s="62"/>
      <c r="AA1734" s="62"/>
      <c r="AB1734" s="62"/>
      <c r="AC1734" s="62"/>
      <c r="AD1734" s="62"/>
      <c r="AE1734" s="62"/>
    </row>
    <row r="1735" spans="5:31" x14ac:dyDescent="0.25">
      <c r="E1735" s="61"/>
      <c r="F1735" s="61"/>
      <c r="G1735" s="61"/>
      <c r="H1735" s="62"/>
      <c r="I1735" s="62"/>
      <c r="J1735" s="62"/>
      <c r="K1735" s="62"/>
      <c r="L1735" s="62"/>
      <c r="M1735" s="62"/>
      <c r="N1735" s="62"/>
      <c r="O1735" s="62"/>
      <c r="P1735" s="62"/>
      <c r="Q1735" s="62"/>
      <c r="R1735" s="62"/>
      <c r="S1735" s="62"/>
      <c r="T1735" s="62"/>
      <c r="U1735" s="62"/>
      <c r="V1735" s="62"/>
      <c r="W1735" s="62"/>
      <c r="X1735" s="62"/>
      <c r="Y1735" s="62"/>
      <c r="Z1735" s="62"/>
      <c r="AA1735" s="62"/>
      <c r="AB1735" s="62"/>
      <c r="AC1735" s="62"/>
      <c r="AD1735" s="62"/>
      <c r="AE1735" s="62"/>
    </row>
    <row r="1736" spans="5:31" x14ac:dyDescent="0.25">
      <c r="E1736" s="61"/>
      <c r="F1736" s="61"/>
      <c r="G1736" s="61"/>
      <c r="H1736" s="62"/>
      <c r="I1736" s="62"/>
      <c r="J1736" s="62"/>
      <c r="K1736" s="62"/>
      <c r="L1736" s="62"/>
      <c r="M1736" s="62"/>
      <c r="N1736" s="62"/>
      <c r="O1736" s="62"/>
      <c r="P1736" s="62"/>
      <c r="Q1736" s="62"/>
      <c r="R1736" s="62"/>
      <c r="S1736" s="62"/>
      <c r="T1736" s="62"/>
      <c r="U1736" s="62"/>
      <c r="V1736" s="62"/>
      <c r="W1736" s="62"/>
      <c r="X1736" s="62"/>
      <c r="Y1736" s="62"/>
      <c r="Z1736" s="62"/>
      <c r="AA1736" s="62"/>
      <c r="AB1736" s="62"/>
      <c r="AC1736" s="62"/>
      <c r="AD1736" s="62"/>
      <c r="AE1736" s="62"/>
    </row>
    <row r="1737" spans="5:31" x14ac:dyDescent="0.25">
      <c r="E1737" s="61"/>
      <c r="F1737" s="61"/>
      <c r="G1737" s="61"/>
      <c r="H1737" s="62"/>
      <c r="I1737" s="62"/>
      <c r="J1737" s="62"/>
      <c r="K1737" s="62"/>
      <c r="L1737" s="62"/>
      <c r="M1737" s="62"/>
      <c r="N1737" s="62"/>
      <c r="O1737" s="62"/>
      <c r="P1737" s="62"/>
      <c r="Q1737" s="62"/>
      <c r="R1737" s="62"/>
      <c r="S1737" s="62"/>
      <c r="T1737" s="62"/>
      <c r="U1737" s="62"/>
      <c r="V1737" s="62"/>
      <c r="W1737" s="62"/>
      <c r="X1737" s="62"/>
      <c r="Y1737" s="62"/>
      <c r="Z1737" s="62"/>
      <c r="AA1737" s="62"/>
      <c r="AB1737" s="62"/>
      <c r="AC1737" s="62"/>
      <c r="AD1737" s="62"/>
      <c r="AE1737" s="62"/>
    </row>
    <row r="1738" spans="5:31" x14ac:dyDescent="0.25">
      <c r="E1738" s="61"/>
      <c r="F1738" s="61"/>
      <c r="G1738" s="61"/>
      <c r="H1738" s="62"/>
      <c r="I1738" s="62"/>
      <c r="J1738" s="62"/>
      <c r="K1738" s="62"/>
      <c r="L1738" s="62"/>
      <c r="M1738" s="62"/>
      <c r="N1738" s="62"/>
      <c r="O1738" s="62"/>
      <c r="P1738" s="62"/>
      <c r="Q1738" s="62"/>
      <c r="R1738" s="62"/>
      <c r="S1738" s="62"/>
      <c r="T1738" s="62"/>
      <c r="U1738" s="62"/>
      <c r="V1738" s="62"/>
      <c r="W1738" s="62"/>
      <c r="X1738" s="62"/>
      <c r="Y1738" s="62"/>
      <c r="Z1738" s="62"/>
      <c r="AA1738" s="62"/>
      <c r="AB1738" s="62"/>
      <c r="AC1738" s="62"/>
      <c r="AD1738" s="62"/>
      <c r="AE1738" s="62"/>
    </row>
    <row r="1739" spans="5:31" x14ac:dyDescent="0.25">
      <c r="E1739" s="61"/>
      <c r="F1739" s="61"/>
      <c r="G1739" s="61"/>
      <c r="H1739" s="62"/>
      <c r="I1739" s="62"/>
      <c r="J1739" s="62"/>
      <c r="K1739" s="62"/>
      <c r="L1739" s="62"/>
      <c r="M1739" s="62"/>
      <c r="N1739" s="62"/>
      <c r="O1739" s="62"/>
      <c r="P1739" s="62"/>
      <c r="Q1739" s="62"/>
      <c r="R1739" s="62"/>
      <c r="S1739" s="62"/>
      <c r="T1739" s="62"/>
      <c r="U1739" s="62"/>
      <c r="V1739" s="62"/>
      <c r="W1739" s="62"/>
      <c r="X1739" s="62"/>
      <c r="Y1739" s="62"/>
      <c r="Z1739" s="62"/>
      <c r="AA1739" s="62"/>
      <c r="AB1739" s="62"/>
      <c r="AC1739" s="62"/>
      <c r="AD1739" s="62"/>
      <c r="AE1739" s="62"/>
    </row>
    <row r="1740" spans="5:31" x14ac:dyDescent="0.25">
      <c r="E1740" s="61"/>
      <c r="F1740" s="61"/>
      <c r="G1740" s="61"/>
      <c r="H1740" s="62"/>
      <c r="I1740" s="62"/>
      <c r="J1740" s="62"/>
      <c r="K1740" s="62"/>
      <c r="L1740" s="62"/>
      <c r="M1740" s="62"/>
      <c r="N1740" s="62"/>
      <c r="O1740" s="62"/>
      <c r="P1740" s="62"/>
      <c r="Q1740" s="62"/>
      <c r="R1740" s="62"/>
      <c r="S1740" s="62"/>
      <c r="T1740" s="62"/>
      <c r="U1740" s="62"/>
      <c r="V1740" s="62"/>
      <c r="W1740" s="62"/>
      <c r="X1740" s="62"/>
      <c r="Y1740" s="62"/>
      <c r="Z1740" s="62"/>
      <c r="AA1740" s="62"/>
      <c r="AB1740" s="62"/>
      <c r="AC1740" s="62"/>
      <c r="AD1740" s="62"/>
      <c r="AE1740" s="62"/>
    </row>
    <row r="1741" spans="5:31" x14ac:dyDescent="0.25">
      <c r="E1741" s="61"/>
      <c r="F1741" s="61"/>
      <c r="G1741" s="61"/>
      <c r="H1741" s="62"/>
      <c r="I1741" s="62"/>
      <c r="J1741" s="62"/>
      <c r="K1741" s="62"/>
      <c r="L1741" s="62"/>
      <c r="M1741" s="62"/>
      <c r="N1741" s="62"/>
      <c r="O1741" s="62"/>
      <c r="P1741" s="62"/>
      <c r="Q1741" s="62"/>
      <c r="R1741" s="62"/>
      <c r="S1741" s="62"/>
      <c r="T1741" s="62"/>
      <c r="U1741" s="62"/>
      <c r="V1741" s="62"/>
      <c r="W1741" s="62"/>
      <c r="X1741" s="62"/>
      <c r="Y1741" s="62"/>
      <c r="Z1741" s="62"/>
      <c r="AA1741" s="62"/>
      <c r="AB1741" s="62"/>
      <c r="AC1741" s="62"/>
      <c r="AD1741" s="62"/>
      <c r="AE1741" s="62"/>
    </row>
    <row r="1742" spans="5:31" x14ac:dyDescent="0.25">
      <c r="E1742" s="61"/>
      <c r="F1742" s="61"/>
      <c r="G1742" s="61"/>
      <c r="H1742" s="62"/>
      <c r="I1742" s="62"/>
      <c r="J1742" s="62"/>
      <c r="K1742" s="62"/>
      <c r="L1742" s="62"/>
      <c r="M1742" s="62"/>
      <c r="N1742" s="62"/>
      <c r="O1742" s="62"/>
      <c r="P1742" s="62"/>
      <c r="Q1742" s="62"/>
      <c r="R1742" s="62"/>
      <c r="S1742" s="62"/>
      <c r="T1742" s="62"/>
      <c r="U1742" s="62"/>
      <c r="V1742" s="62"/>
      <c r="W1742" s="62"/>
      <c r="X1742" s="62"/>
      <c r="Y1742" s="62"/>
      <c r="Z1742" s="62"/>
      <c r="AA1742" s="62"/>
      <c r="AB1742" s="62"/>
      <c r="AC1742" s="62"/>
      <c r="AD1742" s="62"/>
      <c r="AE1742" s="62"/>
    </row>
    <row r="1743" spans="5:31" x14ac:dyDescent="0.25">
      <c r="E1743" s="61"/>
      <c r="F1743" s="61"/>
      <c r="G1743" s="61"/>
      <c r="H1743" s="62"/>
      <c r="I1743" s="62"/>
      <c r="J1743" s="62"/>
      <c r="K1743" s="62"/>
      <c r="L1743" s="62"/>
      <c r="M1743" s="62"/>
      <c r="N1743" s="62"/>
      <c r="O1743" s="62"/>
      <c r="P1743" s="62"/>
      <c r="Q1743" s="62"/>
      <c r="R1743" s="62"/>
      <c r="S1743" s="62"/>
      <c r="T1743" s="62"/>
      <c r="U1743" s="62"/>
      <c r="V1743" s="62"/>
      <c r="W1743" s="62"/>
      <c r="X1743" s="62"/>
      <c r="Y1743" s="62"/>
      <c r="Z1743" s="62"/>
      <c r="AA1743" s="62"/>
      <c r="AB1743" s="62"/>
      <c r="AC1743" s="62"/>
      <c r="AD1743" s="62"/>
      <c r="AE1743" s="62"/>
    </row>
    <row r="1744" spans="5:31" x14ac:dyDescent="0.25">
      <c r="E1744" s="61"/>
      <c r="F1744" s="61"/>
      <c r="G1744" s="61"/>
      <c r="H1744" s="62"/>
      <c r="I1744" s="62"/>
      <c r="J1744" s="62"/>
      <c r="K1744" s="62"/>
      <c r="L1744" s="62"/>
      <c r="M1744" s="62"/>
      <c r="N1744" s="62"/>
      <c r="O1744" s="62"/>
      <c r="P1744" s="62"/>
      <c r="Q1744" s="62"/>
      <c r="R1744" s="62"/>
      <c r="S1744" s="62"/>
      <c r="T1744" s="62"/>
      <c r="U1744" s="62"/>
      <c r="V1744" s="62"/>
      <c r="W1744" s="62"/>
      <c r="X1744" s="62"/>
      <c r="Y1744" s="62"/>
      <c r="Z1744" s="62"/>
      <c r="AA1744" s="62"/>
      <c r="AB1744" s="62"/>
      <c r="AC1744" s="62"/>
      <c r="AD1744" s="62"/>
      <c r="AE1744" s="62"/>
    </row>
    <row r="1745" spans="5:31" x14ac:dyDescent="0.25">
      <c r="E1745" s="61"/>
      <c r="F1745" s="61"/>
      <c r="G1745" s="61"/>
      <c r="H1745" s="62"/>
      <c r="I1745" s="62"/>
      <c r="J1745" s="62"/>
      <c r="K1745" s="62"/>
      <c r="L1745" s="62"/>
      <c r="M1745" s="62"/>
      <c r="N1745" s="62"/>
      <c r="O1745" s="62"/>
      <c r="P1745" s="62"/>
      <c r="Q1745" s="62"/>
      <c r="R1745" s="62"/>
      <c r="S1745" s="62"/>
      <c r="T1745" s="62"/>
      <c r="U1745" s="62"/>
      <c r="V1745" s="62"/>
      <c r="W1745" s="62"/>
      <c r="X1745" s="62"/>
      <c r="Y1745" s="62"/>
      <c r="Z1745" s="62"/>
      <c r="AA1745" s="62"/>
      <c r="AB1745" s="62"/>
      <c r="AC1745" s="62"/>
      <c r="AD1745" s="62"/>
      <c r="AE1745" s="62"/>
    </row>
    <row r="1746" spans="5:31" x14ac:dyDescent="0.25">
      <c r="E1746" s="61"/>
      <c r="F1746" s="61"/>
      <c r="G1746" s="61"/>
      <c r="H1746" s="62"/>
      <c r="I1746" s="62"/>
      <c r="J1746" s="62"/>
      <c r="K1746" s="62"/>
      <c r="L1746" s="62"/>
      <c r="M1746" s="62"/>
      <c r="N1746" s="62"/>
      <c r="O1746" s="62"/>
      <c r="P1746" s="62"/>
      <c r="Q1746" s="62"/>
      <c r="R1746" s="62"/>
      <c r="S1746" s="62"/>
      <c r="T1746" s="62"/>
      <c r="U1746" s="62"/>
      <c r="V1746" s="62"/>
      <c r="W1746" s="62"/>
      <c r="X1746" s="62"/>
      <c r="Y1746" s="62"/>
      <c r="Z1746" s="62"/>
      <c r="AA1746" s="62"/>
      <c r="AB1746" s="62"/>
      <c r="AC1746" s="62"/>
      <c r="AD1746" s="62"/>
      <c r="AE1746" s="62"/>
    </row>
    <row r="1747" spans="5:31" x14ac:dyDescent="0.25">
      <c r="E1747" s="61"/>
      <c r="F1747" s="61"/>
      <c r="G1747" s="61"/>
      <c r="H1747" s="62"/>
      <c r="I1747" s="62"/>
      <c r="J1747" s="62"/>
      <c r="K1747" s="62"/>
      <c r="L1747" s="62"/>
      <c r="M1747" s="62"/>
      <c r="N1747" s="62"/>
      <c r="O1747" s="62"/>
      <c r="P1747" s="62"/>
      <c r="Q1747" s="62"/>
      <c r="R1747" s="62"/>
      <c r="S1747" s="62"/>
      <c r="T1747" s="62"/>
      <c r="U1747" s="62"/>
      <c r="V1747" s="62"/>
      <c r="W1747" s="62"/>
      <c r="X1747" s="62"/>
      <c r="Y1747" s="62"/>
      <c r="Z1747" s="62"/>
      <c r="AA1747" s="62"/>
      <c r="AB1747" s="62"/>
      <c r="AC1747" s="62"/>
      <c r="AD1747" s="62"/>
      <c r="AE1747" s="62"/>
    </row>
    <row r="1748" spans="5:31" x14ac:dyDescent="0.25">
      <c r="E1748" s="61"/>
      <c r="F1748" s="61"/>
      <c r="G1748" s="61"/>
      <c r="H1748" s="62"/>
      <c r="I1748" s="62"/>
      <c r="J1748" s="62"/>
      <c r="K1748" s="62"/>
      <c r="L1748" s="62"/>
      <c r="M1748" s="62"/>
      <c r="N1748" s="62"/>
      <c r="O1748" s="62"/>
      <c r="P1748" s="62"/>
      <c r="Q1748" s="62"/>
      <c r="R1748" s="62"/>
      <c r="S1748" s="62"/>
      <c r="T1748" s="62"/>
      <c r="U1748" s="62"/>
      <c r="V1748" s="62"/>
      <c r="W1748" s="62"/>
      <c r="X1748" s="62"/>
      <c r="Y1748" s="62"/>
      <c r="Z1748" s="62"/>
      <c r="AA1748" s="62"/>
      <c r="AB1748" s="62"/>
      <c r="AC1748" s="62"/>
      <c r="AD1748" s="62"/>
      <c r="AE1748" s="62"/>
    </row>
    <row r="1749" spans="5:31" x14ac:dyDescent="0.25">
      <c r="E1749" s="61"/>
      <c r="F1749" s="61"/>
      <c r="G1749" s="61"/>
      <c r="H1749" s="62"/>
      <c r="I1749" s="62"/>
      <c r="J1749" s="62"/>
      <c r="K1749" s="62"/>
      <c r="L1749" s="62"/>
      <c r="M1749" s="62"/>
      <c r="N1749" s="62"/>
      <c r="O1749" s="62"/>
      <c r="P1749" s="62"/>
      <c r="Q1749" s="62"/>
      <c r="R1749" s="62"/>
      <c r="S1749" s="62"/>
      <c r="T1749" s="62"/>
      <c r="U1749" s="62"/>
      <c r="V1749" s="62"/>
      <c r="W1749" s="62"/>
      <c r="X1749" s="62"/>
      <c r="Y1749" s="62"/>
      <c r="Z1749" s="62"/>
      <c r="AA1749" s="62"/>
      <c r="AB1749" s="62"/>
      <c r="AC1749" s="62"/>
      <c r="AD1749" s="62"/>
      <c r="AE1749" s="62"/>
    </row>
    <row r="1750" spans="5:31" x14ac:dyDescent="0.25">
      <c r="E1750" s="61"/>
      <c r="F1750" s="61"/>
      <c r="G1750" s="61"/>
      <c r="H1750" s="62"/>
      <c r="I1750" s="62"/>
      <c r="J1750" s="62"/>
      <c r="K1750" s="62"/>
      <c r="L1750" s="62"/>
      <c r="M1750" s="62"/>
      <c r="N1750" s="62"/>
      <c r="O1750" s="62"/>
      <c r="P1750" s="62"/>
      <c r="Q1750" s="62"/>
      <c r="R1750" s="62"/>
      <c r="S1750" s="62"/>
      <c r="T1750" s="62"/>
      <c r="U1750" s="62"/>
      <c r="V1750" s="62"/>
      <c r="W1750" s="62"/>
      <c r="X1750" s="62"/>
      <c r="Y1750" s="62"/>
      <c r="Z1750" s="62"/>
      <c r="AA1750" s="62"/>
      <c r="AB1750" s="62"/>
      <c r="AC1750" s="62"/>
      <c r="AD1750" s="62"/>
      <c r="AE1750" s="62"/>
    </row>
    <row r="1751" spans="5:31" x14ac:dyDescent="0.25">
      <c r="E1751" s="61"/>
      <c r="F1751" s="61"/>
      <c r="G1751" s="61"/>
      <c r="H1751" s="62"/>
      <c r="I1751" s="62"/>
      <c r="J1751" s="62"/>
      <c r="K1751" s="62"/>
      <c r="L1751" s="62"/>
      <c r="M1751" s="62"/>
      <c r="N1751" s="62"/>
      <c r="O1751" s="62"/>
      <c r="P1751" s="62"/>
      <c r="Q1751" s="62"/>
      <c r="R1751" s="62"/>
      <c r="S1751" s="62"/>
      <c r="T1751" s="62"/>
      <c r="U1751" s="62"/>
      <c r="V1751" s="62"/>
      <c r="W1751" s="62"/>
      <c r="X1751" s="62"/>
      <c r="Y1751" s="62"/>
      <c r="Z1751" s="62"/>
      <c r="AA1751" s="62"/>
      <c r="AB1751" s="62"/>
      <c r="AC1751" s="62"/>
      <c r="AD1751" s="62"/>
      <c r="AE1751" s="62"/>
    </row>
    <row r="1752" spans="5:31" x14ac:dyDescent="0.25">
      <c r="E1752" s="61"/>
      <c r="F1752" s="61"/>
      <c r="G1752" s="61"/>
      <c r="H1752" s="62"/>
      <c r="I1752" s="62"/>
      <c r="J1752" s="62"/>
      <c r="K1752" s="62"/>
      <c r="L1752" s="62"/>
      <c r="M1752" s="62"/>
      <c r="N1752" s="62"/>
      <c r="O1752" s="62"/>
      <c r="P1752" s="62"/>
      <c r="Q1752" s="62"/>
      <c r="R1752" s="62"/>
      <c r="S1752" s="62"/>
      <c r="T1752" s="62"/>
      <c r="U1752" s="62"/>
      <c r="V1752" s="62"/>
      <c r="W1752" s="62"/>
      <c r="X1752" s="62"/>
      <c r="Y1752" s="62"/>
      <c r="Z1752" s="62"/>
      <c r="AA1752" s="62"/>
      <c r="AB1752" s="62"/>
      <c r="AC1752" s="62"/>
      <c r="AD1752" s="62"/>
      <c r="AE1752" s="62"/>
    </row>
    <row r="1753" spans="5:31" x14ac:dyDescent="0.25">
      <c r="E1753" s="61"/>
      <c r="F1753" s="61"/>
      <c r="G1753" s="61"/>
      <c r="H1753" s="62"/>
      <c r="I1753" s="62"/>
      <c r="J1753" s="62"/>
      <c r="K1753" s="62"/>
      <c r="L1753" s="62"/>
      <c r="M1753" s="62"/>
      <c r="N1753" s="62"/>
      <c r="O1753" s="62"/>
      <c r="P1753" s="62"/>
      <c r="Q1753" s="62"/>
      <c r="R1753" s="62"/>
      <c r="S1753" s="62"/>
      <c r="T1753" s="62"/>
      <c r="U1753" s="62"/>
      <c r="V1753" s="62"/>
      <c r="W1753" s="62"/>
      <c r="X1753" s="62"/>
      <c r="Y1753" s="62"/>
      <c r="Z1753" s="62"/>
      <c r="AA1753" s="62"/>
      <c r="AB1753" s="62"/>
      <c r="AC1753" s="62"/>
      <c r="AD1753" s="62"/>
      <c r="AE1753" s="62"/>
    </row>
    <row r="1754" spans="5:31" x14ac:dyDescent="0.25">
      <c r="E1754" s="61"/>
      <c r="F1754" s="61"/>
      <c r="G1754" s="61"/>
      <c r="H1754" s="62"/>
      <c r="I1754" s="62"/>
      <c r="J1754" s="62"/>
      <c r="K1754" s="62"/>
      <c r="L1754" s="62"/>
      <c r="M1754" s="62"/>
      <c r="N1754" s="62"/>
      <c r="O1754" s="62"/>
      <c r="P1754" s="62"/>
      <c r="Q1754" s="62"/>
      <c r="R1754" s="62"/>
      <c r="S1754" s="62"/>
      <c r="T1754" s="62"/>
      <c r="U1754" s="62"/>
      <c r="V1754" s="62"/>
      <c r="W1754" s="62"/>
      <c r="X1754" s="62"/>
      <c r="Y1754" s="62"/>
      <c r="Z1754" s="62"/>
      <c r="AA1754" s="62"/>
      <c r="AB1754" s="62"/>
      <c r="AC1754" s="62"/>
      <c r="AD1754" s="62"/>
      <c r="AE1754" s="62"/>
    </row>
    <row r="1755" spans="5:31" x14ac:dyDescent="0.25">
      <c r="E1755" s="61"/>
      <c r="F1755" s="61"/>
      <c r="G1755" s="61"/>
      <c r="H1755" s="62"/>
      <c r="I1755" s="62"/>
      <c r="J1755" s="62"/>
      <c r="K1755" s="62"/>
      <c r="L1755" s="62"/>
      <c r="M1755" s="62"/>
      <c r="N1755" s="62"/>
      <c r="O1755" s="62"/>
      <c r="P1755" s="62"/>
      <c r="Q1755" s="62"/>
      <c r="R1755" s="62"/>
      <c r="S1755" s="62"/>
      <c r="T1755" s="62"/>
      <c r="U1755" s="62"/>
      <c r="V1755" s="62"/>
      <c r="W1755" s="62"/>
      <c r="X1755" s="62"/>
      <c r="Y1755" s="62"/>
      <c r="Z1755" s="62"/>
      <c r="AA1755" s="62"/>
      <c r="AB1755" s="62"/>
      <c r="AC1755" s="62"/>
      <c r="AD1755" s="62"/>
      <c r="AE1755" s="62"/>
    </row>
    <row r="1756" spans="5:31" x14ac:dyDescent="0.25">
      <c r="E1756" s="61"/>
      <c r="F1756" s="61"/>
      <c r="G1756" s="61"/>
      <c r="H1756" s="62"/>
      <c r="I1756" s="62"/>
      <c r="J1756" s="62"/>
      <c r="K1756" s="62"/>
      <c r="L1756" s="62"/>
      <c r="M1756" s="62"/>
      <c r="N1756" s="62"/>
      <c r="O1756" s="62"/>
      <c r="P1756" s="62"/>
      <c r="Q1756" s="62"/>
      <c r="R1756" s="62"/>
      <c r="S1756" s="62"/>
      <c r="T1756" s="62"/>
      <c r="U1756" s="62"/>
      <c r="V1756" s="62"/>
      <c r="W1756" s="62"/>
      <c r="X1756" s="62"/>
      <c r="Y1756" s="62"/>
      <c r="Z1756" s="62"/>
      <c r="AA1756" s="62"/>
      <c r="AB1756" s="62"/>
      <c r="AC1756" s="62"/>
      <c r="AD1756" s="62"/>
      <c r="AE1756" s="62"/>
    </row>
    <row r="1757" spans="5:31" x14ac:dyDescent="0.25">
      <c r="E1757" s="61"/>
      <c r="F1757" s="61"/>
      <c r="G1757" s="61"/>
      <c r="H1757" s="62"/>
      <c r="I1757" s="62"/>
      <c r="J1757" s="62"/>
      <c r="K1757" s="62"/>
      <c r="L1757" s="62"/>
      <c r="M1757" s="62"/>
      <c r="N1757" s="62"/>
      <c r="O1757" s="62"/>
      <c r="P1757" s="62"/>
      <c r="Q1757" s="62"/>
      <c r="R1757" s="62"/>
      <c r="S1757" s="62"/>
      <c r="T1757" s="62"/>
      <c r="U1757" s="62"/>
      <c r="V1757" s="62"/>
      <c r="W1757" s="62"/>
      <c r="X1757" s="62"/>
      <c r="Y1757" s="62"/>
      <c r="Z1757" s="62"/>
      <c r="AA1757" s="62"/>
      <c r="AB1757" s="62"/>
      <c r="AC1757" s="62"/>
      <c r="AD1757" s="62"/>
      <c r="AE1757" s="62"/>
    </row>
    <row r="1758" spans="5:31" x14ac:dyDescent="0.25">
      <c r="E1758" s="61"/>
      <c r="F1758" s="61"/>
      <c r="G1758" s="61"/>
      <c r="H1758" s="62"/>
      <c r="I1758" s="62"/>
      <c r="J1758" s="62"/>
      <c r="K1758" s="62"/>
      <c r="L1758" s="62"/>
      <c r="M1758" s="62"/>
      <c r="N1758" s="62"/>
      <c r="O1758" s="62"/>
      <c r="P1758" s="62"/>
      <c r="Q1758" s="62"/>
      <c r="R1758" s="62"/>
      <c r="S1758" s="62"/>
      <c r="T1758" s="62"/>
      <c r="U1758" s="62"/>
      <c r="V1758" s="62"/>
      <c r="W1758" s="62"/>
      <c r="X1758" s="62"/>
      <c r="Y1758" s="62"/>
      <c r="Z1758" s="62"/>
      <c r="AA1758" s="62"/>
      <c r="AB1758" s="62"/>
      <c r="AC1758" s="62"/>
      <c r="AD1758" s="62"/>
      <c r="AE1758" s="62"/>
    </row>
    <row r="1759" spans="5:31" x14ac:dyDescent="0.25">
      <c r="E1759" s="61"/>
      <c r="F1759" s="61"/>
      <c r="G1759" s="61"/>
      <c r="H1759" s="62"/>
      <c r="I1759" s="62"/>
      <c r="J1759" s="62"/>
      <c r="K1759" s="62"/>
      <c r="L1759" s="62"/>
      <c r="M1759" s="62"/>
      <c r="N1759" s="62"/>
      <c r="O1759" s="62"/>
      <c r="P1759" s="62"/>
      <c r="Q1759" s="62"/>
      <c r="R1759" s="62"/>
      <c r="S1759" s="62"/>
      <c r="T1759" s="62"/>
      <c r="U1759" s="62"/>
      <c r="V1759" s="62"/>
      <c r="W1759" s="62"/>
      <c r="X1759" s="62"/>
      <c r="Y1759" s="62"/>
      <c r="Z1759" s="62"/>
      <c r="AA1759" s="62"/>
      <c r="AB1759" s="62"/>
      <c r="AC1759" s="62"/>
      <c r="AD1759" s="62"/>
      <c r="AE1759" s="62"/>
    </row>
    <row r="1760" spans="5:31" x14ac:dyDescent="0.25">
      <c r="E1760" s="61"/>
      <c r="F1760" s="61"/>
      <c r="G1760" s="61"/>
      <c r="H1760" s="62"/>
      <c r="I1760" s="62"/>
      <c r="J1760" s="62"/>
      <c r="K1760" s="62"/>
      <c r="L1760" s="62"/>
      <c r="M1760" s="62"/>
      <c r="N1760" s="62"/>
      <c r="O1760" s="62"/>
      <c r="P1760" s="62"/>
      <c r="Q1760" s="62"/>
      <c r="R1760" s="62"/>
      <c r="S1760" s="62"/>
      <c r="T1760" s="62"/>
      <c r="U1760" s="62"/>
      <c r="V1760" s="62"/>
      <c r="W1760" s="62"/>
      <c r="X1760" s="62"/>
      <c r="Y1760" s="62"/>
      <c r="Z1760" s="62"/>
      <c r="AA1760" s="62"/>
      <c r="AB1760" s="62"/>
      <c r="AC1760" s="62"/>
      <c r="AD1760" s="62"/>
      <c r="AE1760" s="62"/>
    </row>
    <row r="1761" spans="5:31" x14ac:dyDescent="0.25">
      <c r="E1761" s="61"/>
      <c r="F1761" s="61"/>
      <c r="G1761" s="61"/>
      <c r="H1761" s="62"/>
      <c r="I1761" s="62"/>
      <c r="J1761" s="62"/>
      <c r="K1761" s="62"/>
      <c r="L1761" s="62"/>
      <c r="M1761" s="62"/>
      <c r="N1761" s="62"/>
      <c r="O1761" s="62"/>
      <c r="P1761" s="62"/>
      <c r="Q1761" s="62"/>
      <c r="R1761" s="62"/>
      <c r="S1761" s="62"/>
      <c r="T1761" s="62"/>
      <c r="U1761" s="62"/>
      <c r="V1761" s="62"/>
      <c r="W1761" s="62"/>
      <c r="X1761" s="62"/>
      <c r="Y1761" s="62"/>
      <c r="Z1761" s="62"/>
      <c r="AA1761" s="62"/>
      <c r="AB1761" s="62"/>
      <c r="AC1761" s="62"/>
      <c r="AD1761" s="62"/>
      <c r="AE1761" s="62"/>
    </row>
    <row r="1762" spans="5:31" x14ac:dyDescent="0.25">
      <c r="E1762" s="61"/>
      <c r="F1762" s="61"/>
      <c r="G1762" s="61"/>
      <c r="H1762" s="62"/>
      <c r="I1762" s="62"/>
      <c r="J1762" s="62"/>
      <c r="K1762" s="62"/>
      <c r="L1762" s="62"/>
      <c r="M1762" s="62"/>
      <c r="N1762" s="62"/>
      <c r="O1762" s="62"/>
      <c r="P1762" s="62"/>
      <c r="Q1762" s="62"/>
      <c r="R1762" s="62"/>
      <c r="S1762" s="62"/>
      <c r="T1762" s="62"/>
      <c r="U1762" s="62"/>
      <c r="V1762" s="62"/>
      <c r="W1762" s="62"/>
      <c r="X1762" s="62"/>
      <c r="Y1762" s="62"/>
      <c r="Z1762" s="62"/>
      <c r="AA1762" s="62"/>
      <c r="AB1762" s="62"/>
      <c r="AC1762" s="62"/>
      <c r="AD1762" s="62"/>
      <c r="AE1762" s="62"/>
    </row>
    <row r="1763" spans="5:31" x14ac:dyDescent="0.25">
      <c r="E1763" s="61"/>
      <c r="F1763" s="61"/>
      <c r="G1763" s="61"/>
      <c r="H1763" s="62"/>
      <c r="I1763" s="62"/>
      <c r="J1763" s="62"/>
      <c r="K1763" s="62"/>
      <c r="L1763" s="62"/>
      <c r="M1763" s="62"/>
      <c r="N1763" s="62"/>
      <c r="O1763" s="62"/>
      <c r="P1763" s="62"/>
      <c r="Q1763" s="62"/>
      <c r="R1763" s="62"/>
      <c r="S1763" s="62"/>
      <c r="T1763" s="62"/>
      <c r="U1763" s="62"/>
      <c r="V1763" s="62"/>
      <c r="W1763" s="62"/>
      <c r="X1763" s="62"/>
      <c r="Y1763" s="62"/>
      <c r="Z1763" s="62"/>
      <c r="AA1763" s="62"/>
      <c r="AB1763" s="62"/>
      <c r="AC1763" s="62"/>
      <c r="AD1763" s="62"/>
      <c r="AE1763" s="62"/>
    </row>
    <row r="1764" spans="5:31" x14ac:dyDescent="0.25">
      <c r="E1764" s="61"/>
      <c r="F1764" s="61"/>
      <c r="G1764" s="61"/>
      <c r="H1764" s="62"/>
      <c r="I1764" s="62"/>
      <c r="J1764" s="62"/>
      <c r="K1764" s="62"/>
      <c r="L1764" s="62"/>
      <c r="M1764" s="62"/>
      <c r="N1764" s="62"/>
      <c r="O1764" s="62"/>
      <c r="P1764" s="62"/>
      <c r="Q1764" s="62"/>
      <c r="R1764" s="62"/>
      <c r="S1764" s="62"/>
      <c r="T1764" s="62"/>
      <c r="U1764" s="62"/>
      <c r="V1764" s="62"/>
      <c r="W1764" s="62"/>
      <c r="X1764" s="62"/>
      <c r="Y1764" s="62"/>
      <c r="Z1764" s="62"/>
      <c r="AA1764" s="62"/>
      <c r="AB1764" s="62"/>
      <c r="AC1764" s="62"/>
      <c r="AD1764" s="62"/>
      <c r="AE1764" s="62"/>
    </row>
    <row r="1765" spans="5:31" x14ac:dyDescent="0.25">
      <c r="E1765" s="61"/>
      <c r="F1765" s="61"/>
      <c r="G1765" s="61"/>
      <c r="H1765" s="62"/>
      <c r="I1765" s="62"/>
      <c r="J1765" s="62"/>
      <c r="K1765" s="62"/>
      <c r="L1765" s="62"/>
      <c r="M1765" s="62"/>
      <c r="N1765" s="62"/>
      <c r="O1765" s="62"/>
      <c r="P1765" s="62"/>
      <c r="Q1765" s="62"/>
      <c r="R1765" s="62"/>
      <c r="S1765" s="62"/>
      <c r="T1765" s="62"/>
      <c r="U1765" s="62"/>
      <c r="V1765" s="62"/>
      <c r="W1765" s="62"/>
      <c r="X1765" s="62"/>
      <c r="Y1765" s="62"/>
      <c r="Z1765" s="62"/>
      <c r="AA1765" s="62"/>
      <c r="AB1765" s="62"/>
      <c r="AC1765" s="62"/>
      <c r="AD1765" s="62"/>
      <c r="AE1765" s="62"/>
    </row>
    <row r="1766" spans="5:31" x14ac:dyDescent="0.25">
      <c r="E1766" s="61"/>
      <c r="F1766" s="61"/>
      <c r="G1766" s="61"/>
      <c r="H1766" s="62"/>
      <c r="I1766" s="62"/>
      <c r="J1766" s="62"/>
      <c r="K1766" s="62"/>
      <c r="L1766" s="62"/>
      <c r="M1766" s="62"/>
      <c r="N1766" s="62"/>
      <c r="O1766" s="62"/>
      <c r="P1766" s="62"/>
      <c r="Q1766" s="62"/>
      <c r="R1766" s="62"/>
      <c r="S1766" s="62"/>
      <c r="T1766" s="62"/>
      <c r="U1766" s="62"/>
      <c r="V1766" s="62"/>
      <c r="W1766" s="62"/>
      <c r="X1766" s="62"/>
      <c r="Y1766" s="62"/>
      <c r="Z1766" s="62"/>
      <c r="AA1766" s="62"/>
      <c r="AB1766" s="62"/>
      <c r="AC1766" s="62"/>
      <c r="AD1766" s="62"/>
      <c r="AE1766" s="62"/>
    </row>
    <row r="1767" spans="5:31" x14ac:dyDescent="0.25">
      <c r="E1767" s="61"/>
      <c r="F1767" s="61"/>
      <c r="G1767" s="61"/>
      <c r="H1767" s="62"/>
      <c r="I1767" s="62"/>
      <c r="J1767" s="62"/>
      <c r="K1767" s="62"/>
      <c r="L1767" s="62"/>
      <c r="M1767" s="62"/>
      <c r="N1767" s="62"/>
      <c r="O1767" s="62"/>
      <c r="P1767" s="62"/>
      <c r="Q1767" s="62"/>
      <c r="R1767" s="62"/>
      <c r="S1767" s="62"/>
      <c r="T1767" s="62"/>
      <c r="U1767" s="62"/>
      <c r="V1767" s="62"/>
      <c r="W1767" s="62"/>
      <c r="X1767" s="62"/>
      <c r="Y1767" s="62"/>
      <c r="Z1767" s="62"/>
      <c r="AA1767" s="62"/>
      <c r="AB1767" s="62"/>
      <c r="AC1767" s="62"/>
      <c r="AD1767" s="62"/>
      <c r="AE1767" s="62"/>
    </row>
    <row r="1768" spans="5:31" x14ac:dyDescent="0.25">
      <c r="E1768" s="61"/>
      <c r="F1768" s="61"/>
      <c r="G1768" s="61"/>
      <c r="H1768" s="62"/>
      <c r="I1768" s="62"/>
      <c r="J1768" s="62"/>
      <c r="K1768" s="62"/>
      <c r="L1768" s="62"/>
      <c r="M1768" s="62"/>
      <c r="N1768" s="62"/>
      <c r="O1768" s="62"/>
      <c r="P1768" s="62"/>
      <c r="Q1768" s="62"/>
      <c r="R1768" s="62"/>
      <c r="S1768" s="62"/>
      <c r="T1768" s="62"/>
      <c r="U1768" s="62"/>
      <c r="V1768" s="62"/>
      <c r="W1768" s="62"/>
      <c r="X1768" s="62"/>
      <c r="Y1768" s="62"/>
      <c r="Z1768" s="62"/>
      <c r="AA1768" s="62"/>
      <c r="AB1768" s="62"/>
      <c r="AC1768" s="62"/>
      <c r="AD1768" s="62"/>
      <c r="AE1768" s="62"/>
    </row>
    <row r="1769" spans="5:31" x14ac:dyDescent="0.25">
      <c r="E1769" s="61"/>
      <c r="F1769" s="61"/>
      <c r="G1769" s="61"/>
      <c r="H1769" s="62"/>
      <c r="I1769" s="62"/>
      <c r="J1769" s="62"/>
      <c r="K1769" s="62"/>
      <c r="L1769" s="62"/>
      <c r="M1769" s="62"/>
      <c r="N1769" s="62"/>
      <c r="O1769" s="62"/>
      <c r="P1769" s="62"/>
      <c r="Q1769" s="62"/>
      <c r="R1769" s="62"/>
      <c r="S1769" s="62"/>
      <c r="T1769" s="62"/>
      <c r="U1769" s="62"/>
      <c r="V1769" s="62"/>
      <c r="W1769" s="62"/>
      <c r="X1769" s="62"/>
      <c r="Y1769" s="62"/>
      <c r="Z1769" s="62"/>
      <c r="AA1769" s="62"/>
      <c r="AB1769" s="62"/>
      <c r="AC1769" s="62"/>
      <c r="AD1769" s="62"/>
      <c r="AE1769" s="62"/>
    </row>
    <row r="1770" spans="5:31" x14ac:dyDescent="0.25">
      <c r="E1770" s="61"/>
      <c r="F1770" s="61"/>
      <c r="G1770" s="61"/>
      <c r="H1770" s="62"/>
      <c r="I1770" s="62"/>
      <c r="J1770" s="62"/>
      <c r="K1770" s="62"/>
      <c r="L1770" s="62"/>
      <c r="M1770" s="62"/>
      <c r="N1770" s="62"/>
      <c r="O1770" s="62"/>
      <c r="P1770" s="62"/>
      <c r="Q1770" s="62"/>
      <c r="R1770" s="62"/>
      <c r="S1770" s="62"/>
      <c r="T1770" s="62"/>
      <c r="U1770" s="62"/>
      <c r="V1770" s="62"/>
      <c r="W1770" s="62"/>
      <c r="X1770" s="62"/>
      <c r="Y1770" s="62"/>
      <c r="Z1770" s="62"/>
      <c r="AA1770" s="62"/>
      <c r="AB1770" s="62"/>
      <c r="AC1770" s="62"/>
      <c r="AD1770" s="62"/>
      <c r="AE1770" s="62"/>
    </row>
    <row r="1771" spans="5:31" x14ac:dyDescent="0.25">
      <c r="E1771" s="61"/>
      <c r="F1771" s="61"/>
      <c r="G1771" s="61"/>
      <c r="H1771" s="62"/>
      <c r="I1771" s="62"/>
      <c r="J1771" s="62"/>
      <c r="K1771" s="62"/>
      <c r="L1771" s="62"/>
      <c r="M1771" s="62"/>
      <c r="N1771" s="62"/>
      <c r="O1771" s="62"/>
      <c r="P1771" s="62"/>
      <c r="Q1771" s="62"/>
      <c r="R1771" s="62"/>
      <c r="S1771" s="62"/>
      <c r="T1771" s="62"/>
      <c r="U1771" s="62"/>
      <c r="V1771" s="62"/>
      <c r="W1771" s="62"/>
      <c r="X1771" s="62"/>
      <c r="Y1771" s="62"/>
      <c r="Z1771" s="62"/>
      <c r="AA1771" s="62"/>
      <c r="AB1771" s="62"/>
      <c r="AC1771" s="62"/>
      <c r="AD1771" s="62"/>
      <c r="AE1771" s="62"/>
    </row>
    <row r="1772" spans="5:31" x14ac:dyDescent="0.25">
      <c r="E1772" s="61"/>
      <c r="F1772" s="61"/>
      <c r="G1772" s="61"/>
      <c r="H1772" s="62"/>
      <c r="I1772" s="62"/>
      <c r="J1772" s="62"/>
      <c r="K1772" s="62"/>
      <c r="L1772" s="62"/>
      <c r="M1772" s="62"/>
      <c r="N1772" s="62"/>
      <c r="O1772" s="62"/>
      <c r="P1772" s="62"/>
      <c r="Q1772" s="62"/>
      <c r="R1772" s="62"/>
      <c r="S1772" s="62"/>
      <c r="T1772" s="62"/>
      <c r="U1772" s="62"/>
      <c r="V1772" s="62"/>
      <c r="W1772" s="62"/>
      <c r="X1772" s="62"/>
      <c r="Y1772" s="62"/>
      <c r="Z1772" s="62"/>
      <c r="AA1772" s="62"/>
      <c r="AB1772" s="62"/>
      <c r="AC1772" s="62"/>
      <c r="AD1772" s="62"/>
      <c r="AE1772" s="62"/>
    </row>
    <row r="1773" spans="5:31" x14ac:dyDescent="0.25">
      <c r="E1773" s="61"/>
      <c r="F1773" s="61"/>
      <c r="G1773" s="61"/>
      <c r="H1773" s="62"/>
      <c r="I1773" s="62"/>
      <c r="J1773" s="62"/>
      <c r="K1773" s="62"/>
      <c r="L1773" s="62"/>
      <c r="M1773" s="62"/>
      <c r="N1773" s="62"/>
      <c r="O1773" s="62"/>
      <c r="P1773" s="62"/>
      <c r="Q1773" s="62"/>
      <c r="R1773" s="62"/>
      <c r="S1773" s="62"/>
      <c r="T1773" s="62"/>
      <c r="U1773" s="62"/>
      <c r="V1773" s="62"/>
      <c r="W1773" s="62"/>
      <c r="X1773" s="62"/>
      <c r="Y1773" s="62"/>
      <c r="Z1773" s="62"/>
      <c r="AA1773" s="62"/>
      <c r="AB1773" s="62"/>
      <c r="AC1773" s="62"/>
      <c r="AD1773" s="62"/>
      <c r="AE1773" s="62"/>
    </row>
    <row r="1774" spans="5:31" x14ac:dyDescent="0.25">
      <c r="E1774" s="61"/>
      <c r="F1774" s="61"/>
      <c r="G1774" s="61"/>
      <c r="H1774" s="62"/>
      <c r="I1774" s="62"/>
      <c r="J1774" s="62"/>
      <c r="K1774" s="62"/>
      <c r="L1774" s="62"/>
      <c r="M1774" s="62"/>
      <c r="N1774" s="62"/>
      <c r="O1774" s="62"/>
      <c r="P1774" s="62"/>
      <c r="Q1774" s="62"/>
      <c r="R1774" s="62"/>
      <c r="S1774" s="62"/>
      <c r="T1774" s="62"/>
      <c r="U1774" s="62"/>
      <c r="V1774" s="62"/>
      <c r="W1774" s="62"/>
      <c r="X1774" s="62"/>
      <c r="Y1774" s="62"/>
      <c r="Z1774" s="62"/>
      <c r="AA1774" s="62"/>
      <c r="AB1774" s="62"/>
      <c r="AC1774" s="62"/>
      <c r="AD1774" s="62"/>
      <c r="AE1774" s="62"/>
    </row>
    <row r="1775" spans="5:31" x14ac:dyDescent="0.25">
      <c r="E1775" s="61"/>
      <c r="F1775" s="61"/>
      <c r="G1775" s="61"/>
      <c r="H1775" s="62"/>
      <c r="I1775" s="62"/>
      <c r="J1775" s="62"/>
      <c r="K1775" s="62"/>
      <c r="L1775" s="62"/>
      <c r="M1775" s="62"/>
      <c r="N1775" s="62"/>
      <c r="O1775" s="62"/>
      <c r="P1775" s="62"/>
      <c r="Q1775" s="62"/>
      <c r="R1775" s="62"/>
      <c r="S1775" s="62"/>
      <c r="T1775" s="62"/>
      <c r="U1775" s="62"/>
      <c r="V1775" s="62"/>
      <c r="W1775" s="62"/>
      <c r="X1775" s="62"/>
      <c r="Y1775" s="62"/>
      <c r="Z1775" s="62"/>
      <c r="AA1775" s="62"/>
      <c r="AB1775" s="62"/>
      <c r="AC1775" s="62"/>
      <c r="AD1775" s="62"/>
      <c r="AE1775" s="62"/>
    </row>
    <row r="1776" spans="5:31" x14ac:dyDescent="0.25">
      <c r="E1776" s="61"/>
      <c r="F1776" s="61"/>
      <c r="G1776" s="61"/>
      <c r="H1776" s="62"/>
      <c r="I1776" s="62"/>
      <c r="J1776" s="62"/>
      <c r="K1776" s="62"/>
      <c r="L1776" s="62"/>
      <c r="M1776" s="62"/>
      <c r="N1776" s="62"/>
      <c r="O1776" s="62"/>
      <c r="P1776" s="62"/>
      <c r="Q1776" s="62"/>
      <c r="R1776" s="62"/>
      <c r="S1776" s="62"/>
      <c r="T1776" s="62"/>
      <c r="U1776" s="62"/>
      <c r="V1776" s="62"/>
      <c r="W1776" s="62"/>
      <c r="X1776" s="62"/>
      <c r="Y1776" s="62"/>
      <c r="Z1776" s="62"/>
      <c r="AA1776" s="62"/>
      <c r="AB1776" s="62"/>
      <c r="AC1776" s="62"/>
      <c r="AD1776" s="62"/>
      <c r="AE1776" s="62"/>
    </row>
    <row r="1777" spans="5:31" x14ac:dyDescent="0.25">
      <c r="E1777" s="61"/>
      <c r="F1777" s="61"/>
      <c r="G1777" s="61"/>
      <c r="H1777" s="62"/>
      <c r="I1777" s="62"/>
      <c r="J1777" s="62"/>
      <c r="K1777" s="62"/>
      <c r="L1777" s="62"/>
      <c r="M1777" s="62"/>
      <c r="N1777" s="62"/>
      <c r="O1777" s="62"/>
      <c r="P1777" s="62"/>
      <c r="Q1777" s="62"/>
      <c r="R1777" s="62"/>
      <c r="S1777" s="62"/>
      <c r="T1777" s="62"/>
      <c r="U1777" s="62"/>
      <c r="V1777" s="62"/>
      <c r="W1777" s="62"/>
      <c r="X1777" s="62"/>
      <c r="Y1777" s="62"/>
      <c r="Z1777" s="62"/>
      <c r="AA1777" s="62"/>
      <c r="AB1777" s="62"/>
      <c r="AC1777" s="62"/>
      <c r="AD1777" s="62"/>
      <c r="AE1777" s="62"/>
    </row>
    <row r="1778" spans="5:31" x14ac:dyDescent="0.25">
      <c r="E1778" s="61"/>
      <c r="F1778" s="61"/>
      <c r="G1778" s="61"/>
      <c r="H1778" s="62"/>
      <c r="I1778" s="62"/>
      <c r="J1778" s="62"/>
      <c r="K1778" s="62"/>
      <c r="L1778" s="62"/>
      <c r="M1778" s="62"/>
      <c r="N1778" s="62"/>
      <c r="O1778" s="62"/>
      <c r="P1778" s="62"/>
      <c r="Q1778" s="62"/>
      <c r="R1778" s="62"/>
      <c r="S1778" s="62"/>
      <c r="T1778" s="62"/>
      <c r="U1778" s="62"/>
      <c r="V1778" s="62"/>
      <c r="W1778" s="62"/>
      <c r="X1778" s="62"/>
      <c r="Y1778" s="62"/>
      <c r="Z1778" s="62"/>
      <c r="AA1778" s="62"/>
      <c r="AB1778" s="62"/>
      <c r="AC1778" s="62"/>
      <c r="AD1778" s="62"/>
      <c r="AE1778" s="62"/>
    </row>
    <row r="1779" spans="5:31" x14ac:dyDescent="0.25">
      <c r="E1779" s="61"/>
      <c r="F1779" s="61"/>
      <c r="G1779" s="61"/>
      <c r="H1779" s="62"/>
      <c r="I1779" s="62"/>
      <c r="J1779" s="62"/>
      <c r="K1779" s="62"/>
      <c r="L1779" s="62"/>
      <c r="M1779" s="62"/>
      <c r="N1779" s="62"/>
      <c r="O1779" s="62"/>
      <c r="P1779" s="62"/>
      <c r="Q1779" s="62"/>
      <c r="R1779" s="62"/>
      <c r="S1779" s="62"/>
      <c r="T1779" s="62"/>
      <c r="U1779" s="62"/>
      <c r="V1779" s="62"/>
      <c r="W1779" s="62"/>
      <c r="X1779" s="62"/>
      <c r="Y1779" s="62"/>
      <c r="Z1779" s="62"/>
      <c r="AA1779" s="62"/>
      <c r="AB1779" s="62"/>
      <c r="AC1779" s="62"/>
      <c r="AD1779" s="62"/>
      <c r="AE1779" s="62"/>
    </row>
    <row r="1780" spans="5:31" x14ac:dyDescent="0.25">
      <c r="E1780" s="61"/>
      <c r="F1780" s="61"/>
      <c r="G1780" s="61"/>
      <c r="H1780" s="62"/>
      <c r="I1780" s="62"/>
      <c r="J1780" s="62"/>
      <c r="K1780" s="62"/>
      <c r="L1780" s="62"/>
      <c r="M1780" s="62"/>
      <c r="N1780" s="62"/>
      <c r="O1780" s="62"/>
      <c r="P1780" s="62"/>
      <c r="Q1780" s="62"/>
      <c r="R1780" s="62"/>
      <c r="S1780" s="62"/>
      <c r="T1780" s="62"/>
      <c r="U1780" s="62"/>
      <c r="V1780" s="62"/>
      <c r="W1780" s="62"/>
      <c r="X1780" s="62"/>
      <c r="Y1780" s="62"/>
      <c r="Z1780" s="62"/>
      <c r="AA1780" s="62"/>
      <c r="AB1780" s="62"/>
      <c r="AC1780" s="62"/>
      <c r="AD1780" s="62"/>
      <c r="AE1780" s="62"/>
    </row>
    <row r="1781" spans="5:31" x14ac:dyDescent="0.25">
      <c r="E1781" s="61"/>
      <c r="F1781" s="61"/>
      <c r="G1781" s="61"/>
      <c r="H1781" s="62"/>
      <c r="I1781" s="62"/>
      <c r="J1781" s="62"/>
      <c r="K1781" s="62"/>
      <c r="L1781" s="62"/>
      <c r="M1781" s="62"/>
      <c r="N1781" s="62"/>
      <c r="O1781" s="62"/>
      <c r="P1781" s="62"/>
      <c r="Q1781" s="62"/>
      <c r="R1781" s="62"/>
      <c r="S1781" s="62"/>
      <c r="T1781" s="62"/>
      <c r="U1781" s="62"/>
      <c r="V1781" s="62"/>
      <c r="W1781" s="62"/>
      <c r="X1781" s="62"/>
      <c r="Y1781" s="62"/>
      <c r="Z1781" s="62"/>
      <c r="AA1781" s="62"/>
      <c r="AB1781" s="62"/>
      <c r="AC1781" s="62"/>
      <c r="AD1781" s="62"/>
      <c r="AE1781" s="62"/>
    </row>
    <row r="1782" spans="5:31" x14ac:dyDescent="0.25">
      <c r="E1782" s="61"/>
      <c r="F1782" s="61"/>
      <c r="G1782" s="61"/>
      <c r="H1782" s="62"/>
      <c r="I1782" s="62"/>
      <c r="J1782" s="62"/>
      <c r="K1782" s="62"/>
      <c r="L1782" s="62"/>
      <c r="M1782" s="62"/>
      <c r="N1782" s="62"/>
      <c r="O1782" s="62"/>
      <c r="P1782" s="62"/>
      <c r="Q1782" s="62"/>
      <c r="R1782" s="62"/>
      <c r="S1782" s="62"/>
      <c r="T1782" s="62"/>
      <c r="U1782" s="62"/>
      <c r="V1782" s="62"/>
      <c r="W1782" s="62"/>
      <c r="X1782" s="62"/>
      <c r="Y1782" s="62"/>
      <c r="Z1782" s="62"/>
      <c r="AA1782" s="62"/>
      <c r="AB1782" s="62"/>
      <c r="AC1782" s="62"/>
      <c r="AD1782" s="62"/>
      <c r="AE1782" s="62"/>
    </row>
    <row r="1783" spans="5:31" x14ac:dyDescent="0.25">
      <c r="E1783" s="61"/>
      <c r="F1783" s="61"/>
      <c r="G1783" s="61"/>
      <c r="H1783" s="62"/>
      <c r="I1783" s="62"/>
      <c r="J1783" s="62"/>
      <c r="K1783" s="62"/>
      <c r="L1783" s="62"/>
      <c r="M1783" s="62"/>
      <c r="N1783" s="62"/>
      <c r="O1783" s="62"/>
      <c r="P1783" s="62"/>
      <c r="Q1783" s="62"/>
      <c r="R1783" s="62"/>
      <c r="S1783" s="62"/>
      <c r="T1783" s="62"/>
      <c r="U1783" s="62"/>
      <c r="V1783" s="62"/>
      <c r="W1783" s="62"/>
      <c r="X1783" s="62"/>
      <c r="Y1783" s="62"/>
      <c r="Z1783" s="62"/>
      <c r="AA1783" s="62"/>
      <c r="AB1783" s="62"/>
      <c r="AC1783" s="62"/>
      <c r="AD1783" s="62"/>
      <c r="AE1783" s="62"/>
    </row>
    <row r="1784" spans="5:31" x14ac:dyDescent="0.25">
      <c r="E1784" s="61"/>
      <c r="F1784" s="61"/>
      <c r="G1784" s="61"/>
      <c r="H1784" s="62"/>
      <c r="I1784" s="62"/>
      <c r="J1784" s="62"/>
      <c r="K1784" s="62"/>
      <c r="L1784" s="62"/>
      <c r="M1784" s="62"/>
      <c r="N1784" s="62"/>
      <c r="O1784" s="62"/>
      <c r="P1784" s="62"/>
      <c r="Q1784" s="62"/>
      <c r="R1784" s="62"/>
      <c r="S1784" s="62"/>
      <c r="T1784" s="62"/>
      <c r="U1784" s="62"/>
      <c r="V1784" s="62"/>
      <c r="W1784" s="62"/>
      <c r="X1784" s="62"/>
      <c r="Y1784" s="62"/>
      <c r="Z1784" s="62"/>
      <c r="AA1784" s="62"/>
      <c r="AB1784" s="62"/>
      <c r="AC1784" s="62"/>
      <c r="AD1784" s="62"/>
      <c r="AE1784" s="62"/>
    </row>
    <row r="1785" spans="5:31" x14ac:dyDescent="0.25">
      <c r="E1785" s="61"/>
      <c r="F1785" s="61"/>
      <c r="G1785" s="61"/>
      <c r="H1785" s="62"/>
      <c r="I1785" s="62"/>
      <c r="J1785" s="62"/>
      <c r="K1785" s="62"/>
      <c r="L1785" s="62"/>
      <c r="M1785" s="62"/>
      <c r="N1785" s="62"/>
      <c r="O1785" s="62"/>
      <c r="P1785" s="62"/>
      <c r="Q1785" s="62"/>
      <c r="R1785" s="62"/>
      <c r="S1785" s="62"/>
      <c r="T1785" s="62"/>
      <c r="U1785" s="62"/>
      <c r="V1785" s="62"/>
      <c r="W1785" s="62"/>
      <c r="X1785" s="62"/>
      <c r="Y1785" s="62"/>
      <c r="Z1785" s="62"/>
      <c r="AA1785" s="62"/>
      <c r="AB1785" s="62"/>
      <c r="AC1785" s="62"/>
      <c r="AD1785" s="62"/>
      <c r="AE1785" s="62"/>
    </row>
    <row r="1786" spans="5:31" x14ac:dyDescent="0.25">
      <c r="E1786" s="61"/>
      <c r="F1786" s="61"/>
      <c r="G1786" s="61"/>
      <c r="H1786" s="62"/>
      <c r="I1786" s="62"/>
      <c r="J1786" s="62"/>
      <c r="K1786" s="62"/>
      <c r="L1786" s="62"/>
      <c r="M1786" s="62"/>
      <c r="N1786" s="62"/>
      <c r="O1786" s="62"/>
      <c r="P1786" s="62"/>
      <c r="Q1786" s="62"/>
      <c r="R1786" s="62"/>
      <c r="S1786" s="62"/>
      <c r="T1786" s="62"/>
      <c r="U1786" s="62"/>
      <c r="V1786" s="62"/>
      <c r="W1786" s="62"/>
      <c r="X1786" s="62"/>
      <c r="Y1786" s="62"/>
      <c r="Z1786" s="62"/>
      <c r="AA1786" s="62"/>
      <c r="AB1786" s="62"/>
      <c r="AC1786" s="62"/>
      <c r="AD1786" s="62"/>
      <c r="AE1786" s="62"/>
    </row>
    <row r="1787" spans="5:31" x14ac:dyDescent="0.25">
      <c r="E1787" s="61"/>
      <c r="F1787" s="61"/>
      <c r="G1787" s="61"/>
      <c r="H1787" s="62"/>
      <c r="I1787" s="62"/>
      <c r="J1787" s="62"/>
      <c r="K1787" s="62"/>
      <c r="L1787" s="62"/>
      <c r="M1787" s="62"/>
      <c r="N1787" s="62"/>
      <c r="O1787" s="62"/>
      <c r="P1787" s="62"/>
      <c r="Q1787" s="62"/>
      <c r="R1787" s="62"/>
      <c r="S1787" s="62"/>
      <c r="T1787" s="62"/>
      <c r="U1787" s="62"/>
      <c r="V1787" s="62"/>
      <c r="W1787" s="62"/>
      <c r="X1787" s="62"/>
      <c r="Y1787" s="62"/>
      <c r="Z1787" s="62"/>
      <c r="AA1787" s="62"/>
      <c r="AB1787" s="62"/>
      <c r="AC1787" s="62"/>
      <c r="AD1787" s="62"/>
      <c r="AE1787" s="62"/>
    </row>
    <row r="1788" spans="5:31" x14ac:dyDescent="0.25">
      <c r="E1788" s="61"/>
      <c r="F1788" s="61"/>
      <c r="G1788" s="61"/>
      <c r="H1788" s="62"/>
      <c r="I1788" s="62"/>
      <c r="J1788" s="62"/>
      <c r="K1788" s="62"/>
      <c r="L1788" s="62"/>
      <c r="M1788" s="62"/>
      <c r="N1788" s="62"/>
      <c r="O1788" s="62"/>
      <c r="P1788" s="62"/>
      <c r="Q1788" s="62"/>
      <c r="R1788" s="62"/>
      <c r="S1788" s="62"/>
      <c r="T1788" s="62"/>
      <c r="U1788" s="62"/>
      <c r="V1788" s="62"/>
      <c r="W1788" s="62"/>
      <c r="X1788" s="62"/>
      <c r="Y1788" s="62"/>
      <c r="Z1788" s="62"/>
      <c r="AA1788" s="62"/>
      <c r="AB1788" s="62"/>
      <c r="AC1788" s="62"/>
      <c r="AD1788" s="62"/>
      <c r="AE1788" s="62"/>
    </row>
    <row r="1789" spans="5:31" x14ac:dyDescent="0.25">
      <c r="E1789" s="61"/>
      <c r="F1789" s="61"/>
      <c r="G1789" s="61"/>
      <c r="H1789" s="62"/>
      <c r="I1789" s="62"/>
      <c r="J1789" s="62"/>
      <c r="K1789" s="62"/>
      <c r="L1789" s="62"/>
      <c r="M1789" s="62"/>
      <c r="N1789" s="62"/>
      <c r="O1789" s="62"/>
      <c r="P1789" s="62"/>
      <c r="Q1789" s="62"/>
      <c r="R1789" s="62"/>
      <c r="S1789" s="62"/>
      <c r="T1789" s="62"/>
      <c r="U1789" s="62"/>
      <c r="V1789" s="62"/>
      <c r="W1789" s="62"/>
      <c r="X1789" s="62"/>
      <c r="Y1789" s="62"/>
      <c r="Z1789" s="62"/>
      <c r="AA1789" s="62"/>
      <c r="AB1789" s="62"/>
      <c r="AC1789" s="62"/>
      <c r="AD1789" s="62"/>
      <c r="AE1789" s="62"/>
    </row>
    <row r="1790" spans="5:31" x14ac:dyDescent="0.25">
      <c r="E1790" s="61"/>
      <c r="F1790" s="61"/>
      <c r="G1790" s="61"/>
      <c r="H1790" s="62"/>
      <c r="I1790" s="62"/>
      <c r="J1790" s="62"/>
      <c r="K1790" s="62"/>
      <c r="L1790" s="62"/>
      <c r="M1790" s="62"/>
      <c r="N1790" s="62"/>
      <c r="O1790" s="62"/>
      <c r="P1790" s="62"/>
      <c r="Q1790" s="62"/>
      <c r="R1790" s="62"/>
      <c r="S1790" s="62"/>
      <c r="T1790" s="62"/>
      <c r="U1790" s="62"/>
      <c r="V1790" s="62"/>
      <c r="W1790" s="62"/>
      <c r="X1790" s="62"/>
      <c r="Y1790" s="62"/>
      <c r="Z1790" s="62"/>
      <c r="AA1790" s="62"/>
      <c r="AB1790" s="62"/>
      <c r="AC1790" s="62"/>
      <c r="AD1790" s="62"/>
      <c r="AE1790" s="62"/>
    </row>
    <row r="1791" spans="5:31" x14ac:dyDescent="0.25">
      <c r="E1791" s="61"/>
      <c r="F1791" s="61"/>
      <c r="G1791" s="61"/>
      <c r="H1791" s="62"/>
      <c r="I1791" s="62"/>
      <c r="J1791" s="62"/>
      <c r="K1791" s="62"/>
      <c r="L1791" s="62"/>
      <c r="M1791" s="62"/>
      <c r="N1791" s="62"/>
      <c r="O1791" s="62"/>
      <c r="P1791" s="62"/>
      <c r="Q1791" s="62"/>
      <c r="R1791" s="62"/>
      <c r="S1791" s="62"/>
      <c r="T1791" s="62"/>
      <c r="U1791" s="62"/>
      <c r="V1791" s="62"/>
      <c r="W1791" s="62"/>
      <c r="X1791" s="62"/>
      <c r="Y1791" s="62"/>
      <c r="Z1791" s="62"/>
      <c r="AA1791" s="62"/>
      <c r="AB1791" s="62"/>
      <c r="AC1791" s="62"/>
      <c r="AD1791" s="62"/>
      <c r="AE1791" s="62"/>
    </row>
    <row r="1792" spans="5:31" x14ac:dyDescent="0.25">
      <c r="E1792" s="61"/>
      <c r="F1792" s="61"/>
      <c r="G1792" s="61"/>
      <c r="H1792" s="62"/>
      <c r="I1792" s="62"/>
      <c r="J1792" s="62"/>
      <c r="K1792" s="62"/>
      <c r="L1792" s="62"/>
      <c r="M1792" s="62"/>
      <c r="N1792" s="62"/>
      <c r="O1792" s="62"/>
      <c r="P1792" s="62"/>
      <c r="Q1792" s="62"/>
      <c r="R1792" s="62"/>
      <c r="S1792" s="62"/>
      <c r="T1792" s="62"/>
      <c r="U1792" s="62"/>
      <c r="V1792" s="62"/>
      <c r="W1792" s="62"/>
      <c r="X1792" s="62"/>
      <c r="Y1792" s="62"/>
      <c r="Z1792" s="62"/>
      <c r="AA1792" s="62"/>
      <c r="AB1792" s="62"/>
      <c r="AC1792" s="62"/>
      <c r="AD1792" s="62"/>
      <c r="AE1792" s="62"/>
    </row>
    <row r="1793" spans="5:31" x14ac:dyDescent="0.25">
      <c r="E1793" s="61"/>
      <c r="F1793" s="61"/>
      <c r="G1793" s="61"/>
      <c r="H1793" s="62"/>
      <c r="I1793" s="62"/>
      <c r="J1793" s="62"/>
      <c r="K1793" s="62"/>
      <c r="L1793" s="62"/>
      <c r="M1793" s="62"/>
      <c r="N1793" s="62"/>
      <c r="O1793" s="62"/>
      <c r="P1793" s="62"/>
      <c r="Q1793" s="62"/>
      <c r="R1793" s="62"/>
      <c r="S1793" s="62"/>
      <c r="T1793" s="62"/>
      <c r="U1793" s="62"/>
      <c r="V1793" s="62"/>
      <c r="W1793" s="62"/>
      <c r="X1793" s="62"/>
      <c r="Y1793" s="62"/>
      <c r="Z1793" s="62"/>
      <c r="AA1793" s="62"/>
      <c r="AB1793" s="62"/>
      <c r="AC1793" s="62"/>
      <c r="AD1793" s="62"/>
      <c r="AE1793" s="62"/>
    </row>
    <row r="1794" spans="5:31" x14ac:dyDescent="0.25">
      <c r="E1794" s="61"/>
      <c r="F1794" s="61"/>
      <c r="G1794" s="61"/>
      <c r="H1794" s="62"/>
      <c r="I1794" s="62"/>
      <c r="J1794" s="62"/>
      <c r="K1794" s="62"/>
      <c r="L1794" s="62"/>
      <c r="M1794" s="62"/>
      <c r="N1794" s="62"/>
      <c r="O1794" s="62"/>
      <c r="P1794" s="62"/>
      <c r="Q1794" s="62"/>
      <c r="R1794" s="62"/>
      <c r="S1794" s="62"/>
      <c r="T1794" s="62"/>
      <c r="U1794" s="62"/>
      <c r="V1794" s="62"/>
      <c r="W1794" s="62"/>
      <c r="X1794" s="62"/>
      <c r="Y1794" s="62"/>
      <c r="Z1794" s="62"/>
      <c r="AA1794" s="62"/>
      <c r="AB1794" s="62"/>
      <c r="AC1794" s="62"/>
      <c r="AD1794" s="62"/>
      <c r="AE1794" s="62"/>
    </row>
    <row r="1795" spans="5:31" x14ac:dyDescent="0.25">
      <c r="E1795" s="61"/>
      <c r="F1795" s="61"/>
      <c r="G1795" s="61"/>
      <c r="H1795" s="62"/>
      <c r="I1795" s="62"/>
      <c r="J1795" s="62"/>
      <c r="K1795" s="62"/>
      <c r="L1795" s="62"/>
      <c r="M1795" s="62"/>
      <c r="N1795" s="62"/>
      <c r="O1795" s="62"/>
      <c r="P1795" s="62"/>
      <c r="Q1795" s="62"/>
      <c r="R1795" s="62"/>
      <c r="S1795" s="62"/>
      <c r="T1795" s="62"/>
      <c r="U1795" s="62"/>
      <c r="V1795" s="62"/>
      <c r="W1795" s="62"/>
      <c r="X1795" s="62"/>
      <c r="Y1795" s="62"/>
      <c r="Z1795" s="62"/>
      <c r="AA1795" s="62"/>
      <c r="AB1795" s="62"/>
      <c r="AC1795" s="62"/>
      <c r="AD1795" s="62"/>
      <c r="AE1795" s="62"/>
    </row>
    <row r="1796" spans="5:31" x14ac:dyDescent="0.25">
      <c r="E1796" s="61"/>
      <c r="F1796" s="61"/>
      <c r="G1796" s="61"/>
      <c r="H1796" s="62"/>
      <c r="I1796" s="62"/>
      <c r="J1796" s="62"/>
      <c r="K1796" s="62"/>
      <c r="L1796" s="62"/>
      <c r="M1796" s="62"/>
      <c r="N1796" s="62"/>
      <c r="O1796" s="62"/>
      <c r="P1796" s="62"/>
      <c r="Q1796" s="62"/>
      <c r="R1796" s="62"/>
      <c r="S1796" s="62"/>
      <c r="T1796" s="62"/>
      <c r="U1796" s="62"/>
      <c r="V1796" s="62"/>
      <c r="W1796" s="62"/>
      <c r="X1796" s="62"/>
      <c r="Y1796" s="62"/>
      <c r="Z1796" s="62"/>
      <c r="AA1796" s="62"/>
      <c r="AB1796" s="62"/>
      <c r="AC1796" s="62"/>
      <c r="AD1796" s="62"/>
      <c r="AE1796" s="62"/>
    </row>
    <row r="1797" spans="5:31" x14ac:dyDescent="0.25">
      <c r="E1797" s="61"/>
      <c r="F1797" s="61"/>
      <c r="G1797" s="61"/>
      <c r="H1797" s="62"/>
      <c r="I1797" s="62"/>
      <c r="J1797" s="62"/>
      <c r="K1797" s="62"/>
      <c r="L1797" s="62"/>
      <c r="M1797" s="62"/>
      <c r="N1797" s="62"/>
      <c r="O1797" s="62"/>
      <c r="P1797" s="62"/>
      <c r="Q1797" s="62"/>
      <c r="R1797" s="62"/>
      <c r="S1797" s="62"/>
      <c r="T1797" s="62"/>
      <c r="U1797" s="62"/>
      <c r="V1797" s="62"/>
      <c r="W1797" s="62"/>
      <c r="X1797" s="62"/>
      <c r="Y1797" s="62"/>
      <c r="Z1797" s="62"/>
      <c r="AA1797" s="62"/>
      <c r="AB1797" s="62"/>
      <c r="AC1797" s="62"/>
      <c r="AD1797" s="62"/>
      <c r="AE1797" s="62"/>
    </row>
    <row r="1798" spans="5:31" x14ac:dyDescent="0.25">
      <c r="E1798" s="61"/>
      <c r="F1798" s="61"/>
      <c r="G1798" s="61"/>
      <c r="H1798" s="62"/>
      <c r="I1798" s="62"/>
      <c r="J1798" s="62"/>
      <c r="K1798" s="62"/>
      <c r="L1798" s="62"/>
      <c r="M1798" s="62"/>
      <c r="N1798" s="62"/>
      <c r="O1798" s="62"/>
      <c r="P1798" s="62"/>
      <c r="Q1798" s="62"/>
      <c r="R1798" s="62"/>
      <c r="S1798" s="62"/>
      <c r="T1798" s="62"/>
      <c r="U1798" s="62"/>
      <c r="V1798" s="62"/>
      <c r="W1798" s="62"/>
      <c r="X1798" s="62"/>
      <c r="Y1798" s="62"/>
      <c r="Z1798" s="62"/>
      <c r="AA1798" s="62"/>
      <c r="AB1798" s="62"/>
      <c r="AC1798" s="62"/>
      <c r="AD1798" s="62"/>
      <c r="AE1798" s="62"/>
    </row>
    <row r="1799" spans="5:31" x14ac:dyDescent="0.25">
      <c r="E1799" s="61"/>
      <c r="F1799" s="61"/>
      <c r="G1799" s="61"/>
      <c r="H1799" s="62"/>
      <c r="I1799" s="62"/>
      <c r="J1799" s="62"/>
      <c r="K1799" s="62"/>
      <c r="L1799" s="62"/>
      <c r="M1799" s="62"/>
      <c r="N1799" s="62"/>
      <c r="O1799" s="62"/>
      <c r="P1799" s="62"/>
      <c r="Q1799" s="62"/>
      <c r="R1799" s="62"/>
      <c r="S1799" s="62"/>
      <c r="T1799" s="62"/>
      <c r="U1799" s="62"/>
      <c r="V1799" s="62"/>
      <c r="W1799" s="62"/>
      <c r="X1799" s="62"/>
      <c r="Y1799" s="62"/>
      <c r="Z1799" s="62"/>
      <c r="AA1799" s="62"/>
      <c r="AB1799" s="62"/>
      <c r="AC1799" s="62"/>
      <c r="AD1799" s="62"/>
      <c r="AE1799" s="62"/>
    </row>
    <row r="1800" spans="5:31" x14ac:dyDescent="0.25">
      <c r="E1800" s="61"/>
      <c r="F1800" s="61"/>
      <c r="G1800" s="61"/>
      <c r="H1800" s="62"/>
      <c r="I1800" s="62"/>
      <c r="J1800" s="62"/>
      <c r="K1800" s="62"/>
      <c r="L1800" s="62"/>
      <c r="M1800" s="62"/>
      <c r="N1800" s="62"/>
      <c r="O1800" s="62"/>
      <c r="P1800" s="62"/>
      <c r="Q1800" s="62"/>
      <c r="R1800" s="62"/>
      <c r="S1800" s="62"/>
      <c r="T1800" s="62"/>
      <c r="U1800" s="62"/>
      <c r="V1800" s="62"/>
      <c r="W1800" s="62"/>
      <c r="X1800" s="62"/>
      <c r="Y1800" s="62"/>
      <c r="Z1800" s="62"/>
      <c r="AA1800" s="62"/>
      <c r="AB1800" s="62"/>
      <c r="AC1800" s="62"/>
      <c r="AD1800" s="62"/>
      <c r="AE1800" s="62"/>
    </row>
    <row r="1801" spans="5:31" x14ac:dyDescent="0.25">
      <c r="E1801" s="61"/>
      <c r="F1801" s="61"/>
      <c r="G1801" s="61"/>
      <c r="H1801" s="62"/>
      <c r="I1801" s="62"/>
      <c r="J1801" s="62"/>
      <c r="K1801" s="62"/>
      <c r="L1801" s="62"/>
      <c r="M1801" s="62"/>
      <c r="N1801" s="62"/>
      <c r="O1801" s="62"/>
      <c r="P1801" s="62"/>
      <c r="Q1801" s="62"/>
      <c r="R1801" s="62"/>
      <c r="S1801" s="62"/>
      <c r="T1801" s="62"/>
      <c r="U1801" s="62"/>
      <c r="V1801" s="62"/>
      <c r="W1801" s="62"/>
      <c r="X1801" s="62"/>
      <c r="Y1801" s="62"/>
      <c r="Z1801" s="62"/>
      <c r="AA1801" s="62"/>
      <c r="AB1801" s="62"/>
      <c r="AC1801" s="62"/>
      <c r="AD1801" s="62"/>
      <c r="AE1801" s="62"/>
    </row>
    <row r="1802" spans="5:31" x14ac:dyDescent="0.25">
      <c r="E1802" s="61"/>
      <c r="F1802" s="61"/>
      <c r="G1802" s="61"/>
      <c r="H1802" s="62"/>
      <c r="I1802" s="62"/>
      <c r="J1802" s="62"/>
      <c r="K1802" s="62"/>
      <c r="L1802" s="62"/>
      <c r="M1802" s="62"/>
      <c r="N1802" s="62"/>
      <c r="O1802" s="62"/>
      <c r="P1802" s="62"/>
      <c r="Q1802" s="62"/>
      <c r="R1802" s="62"/>
      <c r="S1802" s="62"/>
      <c r="T1802" s="62"/>
      <c r="U1802" s="62"/>
      <c r="V1802" s="62"/>
      <c r="W1802" s="62"/>
      <c r="X1802" s="62"/>
      <c r="Y1802" s="62"/>
      <c r="Z1802" s="62"/>
      <c r="AA1802" s="62"/>
      <c r="AB1802" s="62"/>
      <c r="AC1802" s="62"/>
      <c r="AD1802" s="62"/>
      <c r="AE1802" s="62"/>
    </row>
    <row r="1803" spans="5:31" x14ac:dyDescent="0.25">
      <c r="E1803" s="61"/>
      <c r="F1803" s="61"/>
      <c r="G1803" s="61"/>
      <c r="H1803" s="62"/>
      <c r="I1803" s="62"/>
      <c r="J1803" s="62"/>
      <c r="K1803" s="62"/>
      <c r="L1803" s="62"/>
      <c r="M1803" s="62"/>
      <c r="N1803" s="62"/>
      <c r="O1803" s="62"/>
      <c r="P1803" s="62"/>
      <c r="Q1803" s="62"/>
      <c r="R1803" s="62"/>
      <c r="S1803" s="62"/>
      <c r="T1803" s="62"/>
      <c r="U1803" s="62"/>
      <c r="V1803" s="62"/>
      <c r="W1803" s="62"/>
      <c r="X1803" s="62"/>
      <c r="Y1803" s="62"/>
      <c r="Z1803" s="62"/>
      <c r="AA1803" s="62"/>
      <c r="AB1803" s="62"/>
      <c r="AC1803" s="62"/>
      <c r="AD1803" s="62"/>
      <c r="AE1803" s="62"/>
    </row>
    <row r="1804" spans="5:31" x14ac:dyDescent="0.25">
      <c r="E1804" s="61"/>
      <c r="F1804" s="61"/>
      <c r="G1804" s="61"/>
      <c r="H1804" s="62"/>
      <c r="I1804" s="62"/>
      <c r="J1804" s="62"/>
      <c r="K1804" s="62"/>
      <c r="L1804" s="62"/>
      <c r="M1804" s="62"/>
      <c r="N1804" s="62"/>
      <c r="O1804" s="62"/>
      <c r="P1804" s="62"/>
      <c r="Q1804" s="62"/>
      <c r="R1804" s="62"/>
      <c r="S1804" s="62"/>
      <c r="T1804" s="62"/>
      <c r="U1804" s="62"/>
      <c r="V1804" s="62"/>
      <c r="W1804" s="62"/>
      <c r="X1804" s="62"/>
      <c r="Y1804" s="62"/>
      <c r="Z1804" s="62"/>
      <c r="AA1804" s="62"/>
      <c r="AB1804" s="62"/>
      <c r="AC1804" s="62"/>
      <c r="AD1804" s="62"/>
      <c r="AE1804" s="62"/>
    </row>
    <row r="1805" spans="5:31" x14ac:dyDescent="0.25">
      <c r="E1805" s="61"/>
      <c r="F1805" s="61"/>
      <c r="G1805" s="61"/>
      <c r="H1805" s="62"/>
      <c r="I1805" s="62"/>
      <c r="J1805" s="62"/>
      <c r="K1805" s="62"/>
      <c r="L1805" s="62"/>
      <c r="M1805" s="62"/>
      <c r="N1805" s="62"/>
      <c r="O1805" s="62"/>
      <c r="P1805" s="62"/>
      <c r="Q1805" s="62"/>
      <c r="R1805" s="62"/>
      <c r="S1805" s="62"/>
      <c r="T1805" s="62"/>
      <c r="U1805" s="62"/>
      <c r="V1805" s="62"/>
      <c r="W1805" s="62"/>
      <c r="X1805" s="62"/>
      <c r="Y1805" s="62"/>
      <c r="Z1805" s="62"/>
      <c r="AA1805" s="62"/>
      <c r="AB1805" s="62"/>
      <c r="AC1805" s="62"/>
      <c r="AD1805" s="62"/>
      <c r="AE1805" s="62"/>
    </row>
    <row r="1806" spans="5:31" x14ac:dyDescent="0.25">
      <c r="E1806" s="61"/>
      <c r="F1806" s="61"/>
      <c r="G1806" s="61"/>
      <c r="H1806" s="62"/>
      <c r="I1806" s="62"/>
      <c r="J1806" s="62"/>
      <c r="K1806" s="62"/>
      <c r="L1806" s="62"/>
      <c r="M1806" s="62"/>
      <c r="N1806" s="62"/>
      <c r="O1806" s="62"/>
      <c r="P1806" s="62"/>
      <c r="Q1806" s="62"/>
      <c r="R1806" s="62"/>
      <c r="S1806" s="62"/>
      <c r="T1806" s="62"/>
      <c r="U1806" s="62"/>
      <c r="V1806" s="62"/>
      <c r="W1806" s="62"/>
      <c r="X1806" s="62"/>
      <c r="Y1806" s="62"/>
      <c r="Z1806" s="62"/>
      <c r="AA1806" s="62"/>
      <c r="AB1806" s="62"/>
      <c r="AC1806" s="62"/>
      <c r="AD1806" s="62"/>
      <c r="AE1806" s="62"/>
    </row>
    <row r="1807" spans="5:31" x14ac:dyDescent="0.25">
      <c r="E1807" s="61"/>
      <c r="F1807" s="61"/>
      <c r="G1807" s="61"/>
      <c r="H1807" s="62"/>
      <c r="I1807" s="62"/>
      <c r="J1807" s="62"/>
      <c r="K1807" s="62"/>
      <c r="L1807" s="62"/>
      <c r="M1807" s="62"/>
      <c r="N1807" s="62"/>
      <c r="O1807" s="62"/>
      <c r="P1807" s="62"/>
      <c r="Q1807" s="62"/>
      <c r="R1807" s="62"/>
      <c r="S1807" s="62"/>
      <c r="T1807" s="62"/>
      <c r="U1807" s="62"/>
      <c r="V1807" s="62"/>
      <c r="W1807" s="62"/>
      <c r="X1807" s="62"/>
      <c r="Y1807" s="62"/>
      <c r="Z1807" s="62"/>
      <c r="AA1807" s="62"/>
      <c r="AB1807" s="62"/>
      <c r="AC1807" s="62"/>
      <c r="AD1807" s="62"/>
      <c r="AE1807" s="62"/>
    </row>
    <row r="1808" spans="5:31" x14ac:dyDescent="0.25">
      <c r="E1808" s="61"/>
      <c r="F1808" s="61"/>
      <c r="G1808" s="61"/>
      <c r="H1808" s="62"/>
      <c r="I1808" s="62"/>
      <c r="J1808" s="62"/>
      <c r="K1808" s="62"/>
      <c r="L1808" s="62"/>
      <c r="M1808" s="62"/>
      <c r="N1808" s="62"/>
      <c r="O1808" s="62"/>
      <c r="P1808" s="62"/>
      <c r="Q1808" s="62"/>
      <c r="R1808" s="62"/>
      <c r="S1808" s="62"/>
      <c r="T1808" s="62"/>
      <c r="U1808" s="62"/>
      <c r="V1808" s="62"/>
      <c r="W1808" s="62"/>
      <c r="X1808" s="62"/>
      <c r="Y1808" s="62"/>
      <c r="Z1808" s="62"/>
      <c r="AA1808" s="62"/>
      <c r="AB1808" s="62"/>
      <c r="AC1808" s="62"/>
      <c r="AD1808" s="62"/>
      <c r="AE1808" s="62"/>
    </row>
    <row r="1809" spans="5:31" x14ac:dyDescent="0.25">
      <c r="E1809" s="61"/>
      <c r="F1809" s="61"/>
      <c r="G1809" s="61"/>
      <c r="H1809" s="62"/>
      <c r="I1809" s="62"/>
      <c r="J1809" s="62"/>
      <c r="K1809" s="62"/>
      <c r="L1809" s="62"/>
      <c r="M1809" s="62"/>
      <c r="N1809" s="62"/>
      <c r="O1809" s="62"/>
      <c r="P1809" s="62"/>
      <c r="Q1809" s="62"/>
      <c r="R1809" s="62"/>
      <c r="S1809" s="62"/>
      <c r="T1809" s="62"/>
      <c r="U1809" s="62"/>
      <c r="V1809" s="62"/>
      <c r="W1809" s="62"/>
      <c r="X1809" s="62"/>
      <c r="Y1809" s="62"/>
      <c r="Z1809" s="62"/>
      <c r="AA1809" s="62"/>
      <c r="AB1809" s="62"/>
      <c r="AC1809" s="62"/>
      <c r="AD1809" s="62"/>
      <c r="AE1809" s="62"/>
    </row>
    <row r="1810" spans="5:31" x14ac:dyDescent="0.25">
      <c r="E1810" s="61"/>
      <c r="F1810" s="61"/>
      <c r="G1810" s="61"/>
      <c r="H1810" s="62"/>
      <c r="I1810" s="62"/>
      <c r="J1810" s="62"/>
      <c r="K1810" s="62"/>
      <c r="L1810" s="62"/>
      <c r="M1810" s="62"/>
      <c r="N1810" s="62"/>
      <c r="O1810" s="62"/>
      <c r="P1810" s="62"/>
      <c r="Q1810" s="62"/>
      <c r="R1810" s="62"/>
      <c r="S1810" s="62"/>
      <c r="T1810" s="62"/>
      <c r="U1810" s="62"/>
      <c r="V1810" s="62"/>
      <c r="W1810" s="62"/>
      <c r="X1810" s="62"/>
      <c r="Y1810" s="62"/>
      <c r="Z1810" s="62"/>
      <c r="AA1810" s="62"/>
      <c r="AB1810" s="62"/>
      <c r="AC1810" s="62"/>
      <c r="AD1810" s="62"/>
      <c r="AE1810" s="62"/>
    </row>
    <row r="1811" spans="5:31" x14ac:dyDescent="0.25">
      <c r="E1811" s="61"/>
      <c r="F1811" s="61"/>
      <c r="G1811" s="61"/>
      <c r="H1811" s="62"/>
      <c r="I1811" s="62"/>
      <c r="J1811" s="62"/>
      <c r="K1811" s="62"/>
      <c r="L1811" s="62"/>
      <c r="M1811" s="62"/>
      <c r="N1811" s="62"/>
      <c r="O1811" s="62"/>
      <c r="P1811" s="62"/>
      <c r="Q1811" s="62"/>
      <c r="R1811" s="62"/>
      <c r="S1811" s="62"/>
      <c r="T1811" s="62"/>
      <c r="U1811" s="62"/>
      <c r="V1811" s="62"/>
      <c r="W1811" s="62"/>
      <c r="X1811" s="62"/>
      <c r="Y1811" s="62"/>
      <c r="Z1811" s="62"/>
      <c r="AA1811" s="62"/>
      <c r="AB1811" s="62"/>
      <c r="AC1811" s="62"/>
      <c r="AD1811" s="62"/>
      <c r="AE1811" s="62"/>
    </row>
    <row r="1812" spans="5:31" x14ac:dyDescent="0.25">
      <c r="E1812" s="61"/>
      <c r="F1812" s="61"/>
      <c r="G1812" s="61"/>
      <c r="H1812" s="62"/>
      <c r="I1812" s="62"/>
      <c r="J1812" s="62"/>
      <c r="K1812" s="62"/>
      <c r="L1812" s="62"/>
      <c r="M1812" s="62"/>
      <c r="N1812" s="62"/>
      <c r="O1812" s="62"/>
      <c r="P1812" s="62"/>
      <c r="Q1812" s="62"/>
      <c r="R1812" s="62"/>
      <c r="S1812" s="62"/>
      <c r="T1812" s="62"/>
      <c r="U1812" s="62"/>
      <c r="V1812" s="62"/>
      <c r="W1812" s="62"/>
      <c r="X1812" s="62"/>
      <c r="Y1812" s="62"/>
      <c r="Z1812" s="62"/>
      <c r="AA1812" s="62"/>
      <c r="AB1812" s="62"/>
      <c r="AC1812" s="62"/>
      <c r="AD1812" s="62"/>
      <c r="AE1812" s="62"/>
    </row>
    <row r="1813" spans="5:31" x14ac:dyDescent="0.25">
      <c r="E1813" s="61"/>
      <c r="F1813" s="61"/>
      <c r="G1813" s="61"/>
      <c r="H1813" s="62"/>
      <c r="I1813" s="62"/>
      <c r="J1813" s="62"/>
      <c r="K1813" s="62"/>
      <c r="L1813" s="62"/>
      <c r="M1813" s="62"/>
      <c r="N1813" s="62"/>
      <c r="O1813" s="62"/>
      <c r="P1813" s="62"/>
      <c r="Q1813" s="62"/>
      <c r="R1813" s="62"/>
      <c r="S1813" s="62"/>
      <c r="T1813" s="62"/>
      <c r="U1813" s="62"/>
      <c r="V1813" s="62"/>
      <c r="W1813" s="62"/>
      <c r="X1813" s="62"/>
      <c r="Y1813" s="62"/>
      <c r="Z1813" s="62"/>
      <c r="AA1813" s="62"/>
      <c r="AB1813" s="62"/>
      <c r="AC1813" s="62"/>
      <c r="AD1813" s="62"/>
      <c r="AE1813" s="62"/>
    </row>
    <row r="1814" spans="5:31" x14ac:dyDescent="0.25">
      <c r="E1814" s="61"/>
      <c r="F1814" s="61"/>
      <c r="G1814" s="61"/>
      <c r="H1814" s="62"/>
      <c r="I1814" s="62"/>
      <c r="J1814" s="62"/>
      <c r="K1814" s="62"/>
      <c r="L1814" s="62"/>
      <c r="M1814" s="62"/>
      <c r="N1814" s="62"/>
      <c r="O1814" s="62"/>
      <c r="P1814" s="62"/>
      <c r="Q1814" s="62"/>
      <c r="R1814" s="62"/>
      <c r="S1814" s="62"/>
      <c r="T1814" s="62"/>
      <c r="U1814" s="62"/>
      <c r="V1814" s="62"/>
      <c r="W1814" s="62"/>
      <c r="X1814" s="62"/>
      <c r="Y1814" s="62"/>
      <c r="Z1814" s="62"/>
      <c r="AA1814" s="62"/>
      <c r="AB1814" s="62"/>
      <c r="AC1814" s="62"/>
      <c r="AD1814" s="62"/>
      <c r="AE1814" s="62"/>
    </row>
    <row r="1815" spans="5:31" x14ac:dyDescent="0.25">
      <c r="E1815" s="61"/>
      <c r="F1815" s="61"/>
      <c r="G1815" s="61"/>
      <c r="H1815" s="62"/>
      <c r="I1815" s="62"/>
      <c r="J1815" s="62"/>
      <c r="K1815" s="62"/>
      <c r="L1815" s="62"/>
      <c r="M1815" s="62"/>
      <c r="N1815" s="62"/>
      <c r="O1815" s="62"/>
      <c r="P1815" s="62"/>
      <c r="Q1815" s="62"/>
      <c r="R1815" s="62"/>
      <c r="S1815" s="62"/>
      <c r="T1815" s="62"/>
      <c r="U1815" s="62"/>
      <c r="V1815" s="62"/>
      <c r="W1815" s="62"/>
      <c r="X1815" s="62"/>
      <c r="Y1815" s="62"/>
      <c r="Z1815" s="62"/>
      <c r="AA1815" s="62"/>
      <c r="AB1815" s="62"/>
      <c r="AC1815" s="62"/>
      <c r="AD1815" s="62"/>
      <c r="AE1815" s="62"/>
    </row>
    <row r="1816" spans="5:31" x14ac:dyDescent="0.25">
      <c r="E1816" s="61"/>
      <c r="F1816" s="61"/>
      <c r="G1816" s="61"/>
      <c r="H1816" s="62"/>
      <c r="I1816" s="62"/>
      <c r="J1816" s="62"/>
      <c r="K1816" s="62"/>
      <c r="L1816" s="62"/>
      <c r="M1816" s="62"/>
      <c r="N1816" s="62"/>
      <c r="O1816" s="62"/>
      <c r="P1816" s="62"/>
      <c r="Q1816" s="62"/>
      <c r="R1816" s="62"/>
      <c r="S1816" s="62"/>
      <c r="T1816" s="62"/>
      <c r="U1816" s="62"/>
      <c r="V1816" s="62"/>
      <c r="W1816" s="62"/>
      <c r="X1816" s="62"/>
      <c r="Y1816" s="62"/>
      <c r="Z1816" s="62"/>
      <c r="AA1816" s="62"/>
      <c r="AB1816" s="62"/>
      <c r="AC1816" s="62"/>
      <c r="AD1816" s="62"/>
      <c r="AE1816" s="62"/>
    </row>
    <row r="1817" spans="5:31" x14ac:dyDescent="0.25">
      <c r="E1817" s="61"/>
      <c r="F1817" s="61"/>
      <c r="G1817" s="61"/>
      <c r="H1817" s="62"/>
      <c r="I1817" s="62"/>
      <c r="J1817" s="62"/>
      <c r="K1817" s="62"/>
      <c r="L1817" s="62"/>
      <c r="M1817" s="62"/>
      <c r="N1817" s="62"/>
      <c r="O1817" s="62"/>
      <c r="P1817" s="62"/>
      <c r="Q1817" s="62"/>
      <c r="R1817" s="62"/>
      <c r="S1817" s="62"/>
      <c r="T1817" s="62"/>
      <c r="U1817" s="62"/>
      <c r="V1817" s="62"/>
      <c r="W1817" s="62"/>
      <c r="X1817" s="62"/>
      <c r="Y1817" s="62"/>
      <c r="Z1817" s="62"/>
      <c r="AA1817" s="62"/>
      <c r="AB1817" s="62"/>
      <c r="AC1817" s="62"/>
      <c r="AD1817" s="62"/>
      <c r="AE1817" s="62"/>
    </row>
    <row r="1818" spans="5:31" x14ac:dyDescent="0.25">
      <c r="E1818" s="61"/>
      <c r="F1818" s="61"/>
      <c r="G1818" s="61"/>
      <c r="H1818" s="62"/>
      <c r="I1818" s="62"/>
      <c r="J1818" s="62"/>
      <c r="K1818" s="62"/>
      <c r="L1818" s="62"/>
      <c r="M1818" s="62"/>
      <c r="N1818" s="62"/>
      <c r="O1818" s="62"/>
      <c r="P1818" s="62"/>
      <c r="Q1818" s="62"/>
      <c r="R1818" s="62"/>
      <c r="S1818" s="62"/>
      <c r="T1818" s="62"/>
      <c r="U1818" s="62"/>
      <c r="V1818" s="62"/>
      <c r="W1818" s="62"/>
      <c r="X1818" s="62"/>
      <c r="Y1818" s="62"/>
      <c r="Z1818" s="62"/>
      <c r="AA1818" s="62"/>
      <c r="AB1818" s="62"/>
      <c r="AC1818" s="62"/>
      <c r="AD1818" s="62"/>
      <c r="AE1818" s="62"/>
    </row>
    <row r="1819" spans="5:31" x14ac:dyDescent="0.25">
      <c r="E1819" s="61"/>
      <c r="F1819" s="61"/>
      <c r="G1819" s="61"/>
      <c r="H1819" s="62"/>
      <c r="I1819" s="62"/>
      <c r="J1819" s="62"/>
      <c r="K1819" s="62"/>
      <c r="L1819" s="62"/>
      <c r="M1819" s="62"/>
      <c r="N1819" s="62"/>
      <c r="O1819" s="62"/>
      <c r="P1819" s="62"/>
      <c r="Q1819" s="62"/>
      <c r="R1819" s="62"/>
      <c r="S1819" s="62"/>
      <c r="T1819" s="62"/>
      <c r="U1819" s="62"/>
      <c r="V1819" s="62"/>
      <c r="W1819" s="62"/>
      <c r="X1819" s="62"/>
      <c r="Y1819" s="62"/>
      <c r="Z1819" s="62"/>
      <c r="AA1819" s="62"/>
      <c r="AB1819" s="62"/>
      <c r="AC1819" s="62"/>
      <c r="AD1819" s="62"/>
      <c r="AE1819" s="62"/>
    </row>
    <row r="1820" spans="5:31" x14ac:dyDescent="0.25">
      <c r="E1820" s="61"/>
      <c r="F1820" s="61"/>
      <c r="G1820" s="61"/>
      <c r="H1820" s="62"/>
      <c r="I1820" s="62"/>
      <c r="J1820" s="62"/>
      <c r="K1820" s="62"/>
      <c r="L1820" s="62"/>
      <c r="M1820" s="62"/>
      <c r="N1820" s="62"/>
      <c r="O1820" s="62"/>
      <c r="P1820" s="62"/>
      <c r="Q1820" s="62"/>
      <c r="R1820" s="62"/>
      <c r="S1820" s="62"/>
      <c r="T1820" s="62"/>
      <c r="U1820" s="62"/>
      <c r="V1820" s="62"/>
      <c r="W1820" s="62"/>
      <c r="X1820" s="62"/>
      <c r="Y1820" s="62"/>
      <c r="Z1820" s="62"/>
      <c r="AA1820" s="62"/>
      <c r="AB1820" s="62"/>
      <c r="AC1820" s="62"/>
      <c r="AD1820" s="62"/>
      <c r="AE1820" s="62"/>
    </row>
    <row r="1821" spans="5:31" x14ac:dyDescent="0.25">
      <c r="E1821" s="61"/>
      <c r="F1821" s="61"/>
      <c r="G1821" s="61"/>
      <c r="H1821" s="62"/>
      <c r="I1821" s="62"/>
      <c r="J1821" s="62"/>
      <c r="K1821" s="62"/>
      <c r="L1821" s="62"/>
      <c r="M1821" s="62"/>
      <c r="N1821" s="62"/>
      <c r="O1821" s="62"/>
      <c r="P1821" s="62"/>
      <c r="Q1821" s="62"/>
      <c r="R1821" s="62"/>
      <c r="S1821" s="62"/>
      <c r="T1821" s="62"/>
      <c r="U1821" s="62"/>
      <c r="V1821" s="62"/>
      <c r="W1821" s="62"/>
      <c r="X1821" s="62"/>
      <c r="Y1821" s="62"/>
      <c r="Z1821" s="62"/>
      <c r="AA1821" s="62"/>
      <c r="AB1821" s="62"/>
      <c r="AC1821" s="62"/>
      <c r="AD1821" s="62"/>
      <c r="AE1821" s="62"/>
    </row>
    <row r="1822" spans="5:31" x14ac:dyDescent="0.25">
      <c r="E1822" s="61"/>
      <c r="F1822" s="61"/>
      <c r="G1822" s="61"/>
      <c r="H1822" s="62"/>
      <c r="I1822" s="62"/>
      <c r="J1822" s="62"/>
      <c r="K1822" s="62"/>
      <c r="L1822" s="62"/>
      <c r="M1822" s="62"/>
      <c r="N1822" s="62"/>
      <c r="O1822" s="62"/>
      <c r="P1822" s="62"/>
      <c r="Q1822" s="62"/>
      <c r="R1822" s="62"/>
      <c r="S1822" s="62"/>
      <c r="T1822" s="62"/>
      <c r="U1822" s="62"/>
      <c r="V1822" s="62"/>
      <c r="W1822" s="62"/>
      <c r="X1822" s="62"/>
      <c r="Y1822" s="62"/>
      <c r="Z1822" s="62"/>
      <c r="AA1822" s="62"/>
      <c r="AB1822" s="62"/>
      <c r="AC1822" s="62"/>
      <c r="AD1822" s="62"/>
      <c r="AE1822" s="62"/>
    </row>
    <row r="1823" spans="5:31" x14ac:dyDescent="0.25">
      <c r="E1823" s="61"/>
      <c r="F1823" s="61"/>
      <c r="G1823" s="61"/>
      <c r="H1823" s="62"/>
      <c r="I1823" s="62"/>
      <c r="J1823" s="62"/>
      <c r="K1823" s="62"/>
      <c r="L1823" s="62"/>
      <c r="M1823" s="62"/>
      <c r="N1823" s="62"/>
      <c r="O1823" s="62"/>
      <c r="P1823" s="62"/>
      <c r="Q1823" s="62"/>
      <c r="R1823" s="62"/>
      <c r="S1823" s="62"/>
      <c r="T1823" s="62"/>
      <c r="U1823" s="62"/>
      <c r="V1823" s="62"/>
      <c r="W1823" s="62"/>
      <c r="X1823" s="62"/>
      <c r="Y1823" s="62"/>
      <c r="Z1823" s="62"/>
      <c r="AA1823" s="62"/>
      <c r="AB1823" s="62"/>
      <c r="AC1823" s="62"/>
      <c r="AD1823" s="62"/>
      <c r="AE1823" s="62"/>
    </row>
    <row r="1824" spans="5:31" x14ac:dyDescent="0.25">
      <c r="E1824" s="61"/>
      <c r="F1824" s="61"/>
      <c r="G1824" s="61"/>
      <c r="H1824" s="62"/>
      <c r="I1824" s="62"/>
      <c r="J1824" s="62"/>
      <c r="K1824" s="62"/>
      <c r="L1824" s="62"/>
      <c r="M1824" s="62"/>
      <c r="N1824" s="62"/>
      <c r="O1824" s="62"/>
      <c r="P1824" s="62"/>
      <c r="Q1824" s="62"/>
      <c r="R1824" s="62"/>
      <c r="S1824" s="62"/>
      <c r="T1824" s="62"/>
      <c r="U1824" s="62"/>
      <c r="V1824" s="62"/>
      <c r="W1824" s="62"/>
      <c r="X1824" s="62"/>
      <c r="Y1824" s="62"/>
      <c r="Z1824" s="62"/>
      <c r="AA1824" s="62"/>
      <c r="AB1824" s="62"/>
      <c r="AC1824" s="62"/>
      <c r="AD1824" s="62"/>
      <c r="AE1824" s="62"/>
    </row>
    <row r="1825" spans="5:31" x14ac:dyDescent="0.25">
      <c r="E1825" s="61"/>
      <c r="F1825" s="61"/>
      <c r="G1825" s="61"/>
      <c r="H1825" s="62"/>
      <c r="I1825" s="62"/>
      <c r="J1825" s="62"/>
      <c r="K1825" s="62"/>
      <c r="L1825" s="62"/>
      <c r="M1825" s="62"/>
      <c r="N1825" s="62"/>
      <c r="O1825" s="62"/>
      <c r="P1825" s="62"/>
      <c r="Q1825" s="62"/>
      <c r="R1825" s="62"/>
      <c r="S1825" s="62"/>
      <c r="T1825" s="62"/>
      <c r="U1825" s="62"/>
      <c r="V1825" s="62"/>
      <c r="W1825" s="62"/>
      <c r="X1825" s="62"/>
      <c r="Y1825" s="62"/>
      <c r="Z1825" s="62"/>
      <c r="AA1825" s="62"/>
      <c r="AB1825" s="62"/>
      <c r="AC1825" s="62"/>
      <c r="AD1825" s="62"/>
      <c r="AE1825" s="62"/>
    </row>
    <row r="1826" spans="5:31" x14ac:dyDescent="0.25">
      <c r="E1826" s="61"/>
      <c r="F1826" s="61"/>
      <c r="G1826" s="61"/>
      <c r="H1826" s="62"/>
      <c r="I1826" s="62"/>
      <c r="J1826" s="62"/>
      <c r="K1826" s="62"/>
      <c r="L1826" s="62"/>
      <c r="M1826" s="62"/>
      <c r="N1826" s="62"/>
      <c r="O1826" s="62"/>
      <c r="P1826" s="62"/>
      <c r="Q1826" s="62"/>
      <c r="R1826" s="62"/>
      <c r="S1826" s="62"/>
      <c r="T1826" s="62"/>
      <c r="U1826" s="62"/>
      <c r="V1826" s="62"/>
      <c r="W1826" s="62"/>
      <c r="X1826" s="62"/>
      <c r="Y1826" s="62"/>
      <c r="Z1826" s="62"/>
      <c r="AA1826" s="62"/>
      <c r="AB1826" s="62"/>
      <c r="AC1826" s="62"/>
      <c r="AD1826" s="62"/>
      <c r="AE1826" s="62"/>
    </row>
    <row r="1827" spans="5:31" x14ac:dyDescent="0.25">
      <c r="E1827" s="61"/>
      <c r="F1827" s="61"/>
      <c r="G1827" s="61"/>
      <c r="H1827" s="62"/>
      <c r="I1827" s="62"/>
      <c r="J1827" s="62"/>
      <c r="K1827" s="62"/>
      <c r="L1827" s="62"/>
      <c r="M1827" s="62"/>
      <c r="N1827" s="62"/>
      <c r="O1827" s="62"/>
      <c r="P1827" s="62"/>
      <c r="Q1827" s="62"/>
      <c r="R1827" s="62"/>
      <c r="S1827" s="62"/>
      <c r="T1827" s="62"/>
      <c r="U1827" s="62"/>
      <c r="V1827" s="62"/>
      <c r="W1827" s="62"/>
      <c r="X1827" s="62"/>
      <c r="Y1827" s="62"/>
      <c r="Z1827" s="62"/>
      <c r="AA1827" s="62"/>
      <c r="AB1827" s="62"/>
      <c r="AC1827" s="62"/>
      <c r="AD1827" s="62"/>
      <c r="AE1827" s="62"/>
    </row>
    <row r="1828" spans="5:31" x14ac:dyDescent="0.25">
      <c r="E1828" s="61"/>
      <c r="F1828" s="61"/>
      <c r="G1828" s="61"/>
      <c r="H1828" s="62"/>
      <c r="I1828" s="62"/>
      <c r="J1828" s="62"/>
      <c r="K1828" s="62"/>
      <c r="L1828" s="62"/>
      <c r="M1828" s="62"/>
      <c r="N1828" s="62"/>
      <c r="O1828" s="62"/>
      <c r="P1828" s="62"/>
      <c r="Q1828" s="62"/>
      <c r="R1828" s="62"/>
      <c r="S1828" s="62"/>
      <c r="T1828" s="62"/>
      <c r="U1828" s="62"/>
      <c r="V1828" s="62"/>
      <c r="W1828" s="62"/>
      <c r="X1828" s="62"/>
      <c r="Y1828" s="62"/>
      <c r="Z1828" s="62"/>
      <c r="AA1828" s="62"/>
      <c r="AB1828" s="62"/>
      <c r="AC1828" s="62"/>
      <c r="AD1828" s="62"/>
      <c r="AE1828" s="62"/>
    </row>
    <row r="1829" spans="5:31" x14ac:dyDescent="0.25">
      <c r="E1829" s="61"/>
      <c r="F1829" s="61"/>
      <c r="G1829" s="61"/>
      <c r="H1829" s="62"/>
      <c r="I1829" s="62"/>
      <c r="J1829" s="62"/>
      <c r="K1829" s="62"/>
      <c r="L1829" s="62"/>
      <c r="M1829" s="62"/>
      <c r="N1829" s="62"/>
      <c r="O1829" s="62"/>
      <c r="P1829" s="62"/>
      <c r="Q1829" s="62"/>
      <c r="R1829" s="62"/>
      <c r="S1829" s="62"/>
      <c r="T1829" s="62"/>
      <c r="U1829" s="62"/>
      <c r="V1829" s="62"/>
      <c r="W1829" s="62"/>
      <c r="X1829" s="62"/>
      <c r="Y1829" s="62"/>
      <c r="Z1829" s="62"/>
      <c r="AA1829" s="62"/>
      <c r="AB1829" s="62"/>
      <c r="AC1829" s="62"/>
      <c r="AD1829" s="62"/>
      <c r="AE1829" s="62"/>
    </row>
    <row r="1830" spans="5:31" x14ac:dyDescent="0.25">
      <c r="E1830" s="61"/>
      <c r="F1830" s="61"/>
      <c r="G1830" s="61"/>
      <c r="H1830" s="62"/>
      <c r="I1830" s="62"/>
      <c r="J1830" s="62"/>
      <c r="K1830" s="62"/>
      <c r="L1830" s="62"/>
      <c r="M1830" s="62"/>
      <c r="N1830" s="62"/>
      <c r="O1830" s="62"/>
      <c r="P1830" s="62"/>
      <c r="Q1830" s="62"/>
      <c r="R1830" s="62"/>
      <c r="S1830" s="62"/>
      <c r="T1830" s="62"/>
      <c r="U1830" s="62"/>
      <c r="V1830" s="62"/>
      <c r="W1830" s="62"/>
      <c r="X1830" s="62"/>
      <c r="Y1830" s="62"/>
      <c r="Z1830" s="62"/>
      <c r="AA1830" s="62"/>
      <c r="AB1830" s="62"/>
      <c r="AC1830" s="62"/>
      <c r="AD1830" s="62"/>
      <c r="AE1830" s="62"/>
    </row>
    <row r="1831" spans="5:31" x14ac:dyDescent="0.25">
      <c r="E1831" s="61"/>
      <c r="F1831" s="61"/>
      <c r="G1831" s="61"/>
      <c r="H1831" s="62"/>
      <c r="I1831" s="62"/>
      <c r="J1831" s="62"/>
      <c r="K1831" s="62"/>
      <c r="L1831" s="62"/>
      <c r="M1831" s="62"/>
      <c r="N1831" s="62"/>
      <c r="O1831" s="62"/>
      <c r="P1831" s="62"/>
      <c r="Q1831" s="62"/>
      <c r="R1831" s="62"/>
      <c r="S1831" s="62"/>
      <c r="T1831" s="62"/>
      <c r="U1831" s="62"/>
      <c r="V1831" s="62"/>
      <c r="W1831" s="62"/>
      <c r="X1831" s="62"/>
      <c r="Y1831" s="62"/>
      <c r="Z1831" s="62"/>
      <c r="AA1831" s="62"/>
      <c r="AB1831" s="62"/>
      <c r="AC1831" s="62"/>
      <c r="AD1831" s="62"/>
      <c r="AE1831" s="62"/>
    </row>
    <row r="1832" spans="5:31" x14ac:dyDescent="0.25">
      <c r="E1832" s="61"/>
      <c r="F1832" s="61"/>
      <c r="G1832" s="61"/>
      <c r="H1832" s="62"/>
      <c r="I1832" s="62"/>
      <c r="J1832" s="62"/>
      <c r="K1832" s="62"/>
      <c r="L1832" s="62"/>
      <c r="M1832" s="62"/>
      <c r="N1832" s="62"/>
      <c r="O1832" s="62"/>
      <c r="P1832" s="62"/>
      <c r="Q1832" s="62"/>
      <c r="R1832" s="62"/>
      <c r="S1832" s="62"/>
      <c r="T1832" s="62"/>
      <c r="U1832" s="62"/>
      <c r="V1832" s="62"/>
      <c r="W1832" s="62"/>
      <c r="X1832" s="62"/>
      <c r="Y1832" s="62"/>
      <c r="Z1832" s="62"/>
      <c r="AA1832" s="62"/>
      <c r="AB1832" s="62"/>
      <c r="AC1832" s="62"/>
      <c r="AD1832" s="62"/>
      <c r="AE1832" s="62"/>
    </row>
    <row r="1833" spans="5:31" x14ac:dyDescent="0.25">
      <c r="E1833" s="61"/>
      <c r="F1833" s="61"/>
      <c r="G1833" s="61"/>
      <c r="H1833" s="62"/>
      <c r="I1833" s="62"/>
      <c r="J1833" s="62"/>
      <c r="K1833" s="62"/>
      <c r="L1833" s="62"/>
      <c r="M1833" s="62"/>
      <c r="N1833" s="62"/>
      <c r="O1833" s="62"/>
      <c r="P1833" s="62"/>
      <c r="Q1833" s="62"/>
      <c r="R1833" s="62"/>
      <c r="S1833" s="62"/>
      <c r="T1833" s="62"/>
      <c r="U1833" s="62"/>
      <c r="V1833" s="62"/>
      <c r="W1833" s="62"/>
      <c r="X1833" s="62"/>
      <c r="Y1833" s="62"/>
      <c r="Z1833" s="62"/>
      <c r="AA1833" s="62"/>
      <c r="AB1833" s="62"/>
      <c r="AC1833" s="62"/>
      <c r="AD1833" s="62"/>
      <c r="AE1833" s="62"/>
    </row>
    <row r="1834" spans="5:31" x14ac:dyDescent="0.25">
      <c r="E1834" s="61"/>
      <c r="F1834" s="61"/>
      <c r="G1834" s="61"/>
      <c r="H1834" s="62"/>
      <c r="I1834" s="62"/>
      <c r="J1834" s="62"/>
      <c r="K1834" s="62"/>
      <c r="L1834" s="62"/>
      <c r="M1834" s="62"/>
      <c r="N1834" s="62"/>
      <c r="O1834" s="62"/>
      <c r="P1834" s="62"/>
      <c r="Q1834" s="62"/>
      <c r="R1834" s="62"/>
      <c r="S1834" s="62"/>
      <c r="T1834" s="62"/>
      <c r="U1834" s="62"/>
      <c r="V1834" s="62"/>
      <c r="W1834" s="62"/>
      <c r="X1834" s="62"/>
      <c r="Y1834" s="62"/>
      <c r="Z1834" s="62"/>
      <c r="AA1834" s="62"/>
      <c r="AB1834" s="62"/>
      <c r="AC1834" s="62"/>
      <c r="AD1834" s="62"/>
      <c r="AE1834" s="62"/>
    </row>
    <row r="1835" spans="5:31" x14ac:dyDescent="0.25">
      <c r="E1835" s="61"/>
      <c r="F1835" s="61"/>
      <c r="G1835" s="61"/>
      <c r="H1835" s="62"/>
      <c r="I1835" s="62"/>
      <c r="J1835" s="62"/>
      <c r="K1835" s="62"/>
      <c r="L1835" s="62"/>
      <c r="M1835" s="62"/>
      <c r="N1835" s="62"/>
      <c r="O1835" s="62"/>
      <c r="P1835" s="62"/>
      <c r="Q1835" s="62"/>
      <c r="R1835" s="62"/>
      <c r="S1835" s="62"/>
      <c r="T1835" s="62"/>
      <c r="U1835" s="62"/>
      <c r="V1835" s="62"/>
      <c r="W1835" s="62"/>
      <c r="X1835" s="62"/>
      <c r="Y1835" s="62"/>
      <c r="Z1835" s="62"/>
      <c r="AA1835" s="62"/>
      <c r="AB1835" s="62"/>
      <c r="AC1835" s="62"/>
      <c r="AD1835" s="62"/>
      <c r="AE1835" s="62"/>
    </row>
    <row r="1836" spans="5:31" x14ac:dyDescent="0.25">
      <c r="E1836" s="61"/>
      <c r="F1836" s="61"/>
      <c r="G1836" s="61"/>
      <c r="H1836" s="62"/>
      <c r="I1836" s="62"/>
      <c r="J1836" s="62"/>
      <c r="K1836" s="62"/>
      <c r="L1836" s="62"/>
      <c r="M1836" s="62"/>
      <c r="N1836" s="62"/>
      <c r="O1836" s="62"/>
      <c r="P1836" s="62"/>
      <c r="Q1836" s="62"/>
      <c r="R1836" s="62"/>
      <c r="S1836" s="62"/>
      <c r="T1836" s="62"/>
      <c r="U1836" s="62"/>
      <c r="V1836" s="62"/>
      <c r="W1836" s="62"/>
      <c r="X1836" s="62"/>
      <c r="Y1836" s="62"/>
      <c r="Z1836" s="62"/>
      <c r="AA1836" s="62"/>
      <c r="AB1836" s="62"/>
      <c r="AC1836" s="62"/>
      <c r="AD1836" s="62"/>
      <c r="AE1836" s="62"/>
    </row>
    <row r="1837" spans="5:31" x14ac:dyDescent="0.25">
      <c r="E1837" s="61"/>
      <c r="F1837" s="61"/>
      <c r="G1837" s="61"/>
      <c r="H1837" s="62"/>
      <c r="I1837" s="62"/>
      <c r="J1837" s="62"/>
      <c r="K1837" s="62"/>
      <c r="L1837" s="62"/>
      <c r="M1837" s="62"/>
      <c r="N1837" s="62"/>
      <c r="O1837" s="62"/>
      <c r="P1837" s="62"/>
      <c r="Q1837" s="62"/>
      <c r="R1837" s="62"/>
      <c r="S1837" s="62"/>
      <c r="T1837" s="62"/>
      <c r="U1837" s="62"/>
      <c r="V1837" s="62"/>
      <c r="W1837" s="62"/>
      <c r="X1837" s="62"/>
      <c r="Y1837" s="62"/>
      <c r="Z1837" s="62"/>
      <c r="AA1837" s="62"/>
      <c r="AB1837" s="62"/>
      <c r="AC1837" s="62"/>
      <c r="AD1837" s="62"/>
      <c r="AE1837" s="62"/>
    </row>
    <row r="1838" spans="5:31" x14ac:dyDescent="0.25">
      <c r="E1838" s="61"/>
      <c r="F1838" s="61"/>
      <c r="G1838" s="61"/>
      <c r="H1838" s="62"/>
      <c r="I1838" s="62"/>
      <c r="J1838" s="62"/>
      <c r="K1838" s="62"/>
      <c r="L1838" s="62"/>
      <c r="M1838" s="62"/>
      <c r="N1838" s="62"/>
      <c r="O1838" s="62"/>
      <c r="P1838" s="62"/>
      <c r="Q1838" s="62"/>
      <c r="R1838" s="62"/>
      <c r="S1838" s="62"/>
      <c r="T1838" s="62"/>
      <c r="U1838" s="62"/>
      <c r="V1838" s="62"/>
      <c r="W1838" s="62"/>
      <c r="X1838" s="62"/>
      <c r="Y1838" s="62"/>
      <c r="Z1838" s="62"/>
      <c r="AA1838" s="62"/>
      <c r="AB1838" s="62"/>
      <c r="AC1838" s="62"/>
      <c r="AD1838" s="62"/>
      <c r="AE1838" s="62"/>
    </row>
    <row r="1839" spans="5:31" x14ac:dyDescent="0.25">
      <c r="E1839" s="61"/>
      <c r="F1839" s="61"/>
      <c r="G1839" s="61"/>
      <c r="H1839" s="62"/>
      <c r="I1839" s="62"/>
      <c r="J1839" s="62"/>
      <c r="K1839" s="62"/>
      <c r="L1839" s="62"/>
      <c r="M1839" s="62"/>
      <c r="N1839" s="62"/>
      <c r="O1839" s="62"/>
      <c r="P1839" s="62"/>
      <c r="Q1839" s="62"/>
      <c r="R1839" s="62"/>
      <c r="S1839" s="62"/>
      <c r="T1839" s="62"/>
      <c r="U1839" s="62"/>
      <c r="V1839" s="62"/>
      <c r="W1839" s="62"/>
      <c r="X1839" s="62"/>
      <c r="Y1839" s="62"/>
      <c r="Z1839" s="62"/>
      <c r="AA1839" s="62"/>
      <c r="AB1839" s="62"/>
      <c r="AC1839" s="62"/>
      <c r="AD1839" s="62"/>
      <c r="AE1839" s="62"/>
    </row>
    <row r="1840" spans="5:31" x14ac:dyDescent="0.25">
      <c r="E1840" s="61"/>
      <c r="F1840" s="61"/>
      <c r="G1840" s="61"/>
      <c r="H1840" s="62"/>
      <c r="I1840" s="62"/>
      <c r="J1840" s="62"/>
      <c r="K1840" s="62"/>
      <c r="L1840" s="62"/>
      <c r="M1840" s="62"/>
      <c r="N1840" s="62"/>
      <c r="O1840" s="62"/>
      <c r="P1840" s="62"/>
      <c r="Q1840" s="62"/>
      <c r="R1840" s="62"/>
      <c r="S1840" s="62"/>
      <c r="T1840" s="62"/>
      <c r="U1840" s="62"/>
      <c r="V1840" s="62"/>
      <c r="W1840" s="62"/>
      <c r="X1840" s="62"/>
      <c r="Y1840" s="62"/>
      <c r="Z1840" s="62"/>
      <c r="AA1840" s="62"/>
      <c r="AB1840" s="62"/>
      <c r="AC1840" s="62"/>
      <c r="AD1840" s="62"/>
      <c r="AE1840" s="62"/>
    </row>
    <row r="1841" spans="5:31" x14ac:dyDescent="0.25">
      <c r="E1841" s="61"/>
      <c r="F1841" s="61"/>
      <c r="G1841" s="61"/>
      <c r="H1841" s="62"/>
      <c r="I1841" s="62"/>
      <c r="J1841" s="62"/>
      <c r="K1841" s="62"/>
      <c r="L1841" s="62"/>
      <c r="M1841" s="62"/>
      <c r="N1841" s="62"/>
      <c r="O1841" s="62"/>
      <c r="P1841" s="62"/>
      <c r="Q1841" s="62"/>
      <c r="R1841" s="62"/>
      <c r="S1841" s="62"/>
      <c r="T1841" s="62"/>
      <c r="U1841" s="62"/>
      <c r="V1841" s="62"/>
      <c r="W1841" s="62"/>
      <c r="X1841" s="62"/>
      <c r="Y1841" s="62"/>
      <c r="Z1841" s="62"/>
      <c r="AA1841" s="62"/>
      <c r="AB1841" s="62"/>
      <c r="AC1841" s="62"/>
      <c r="AD1841" s="62"/>
      <c r="AE1841" s="62"/>
    </row>
    <row r="1842" spans="5:31" x14ac:dyDescent="0.25">
      <c r="E1842" s="61"/>
      <c r="F1842" s="61"/>
      <c r="G1842" s="61"/>
      <c r="H1842" s="62"/>
      <c r="I1842" s="62"/>
      <c r="J1842" s="62"/>
      <c r="K1842" s="62"/>
      <c r="L1842" s="62"/>
      <c r="M1842" s="62"/>
      <c r="N1842" s="62"/>
      <c r="O1842" s="62"/>
      <c r="P1842" s="62"/>
      <c r="Q1842" s="62"/>
      <c r="R1842" s="62"/>
      <c r="S1842" s="62"/>
      <c r="T1842" s="62"/>
      <c r="U1842" s="62"/>
      <c r="V1842" s="62"/>
      <c r="W1842" s="62"/>
      <c r="X1842" s="62"/>
      <c r="Y1842" s="62"/>
      <c r="Z1842" s="62"/>
      <c r="AA1842" s="62"/>
      <c r="AB1842" s="62"/>
      <c r="AC1842" s="62"/>
      <c r="AD1842" s="62"/>
      <c r="AE1842" s="62"/>
    </row>
    <row r="1843" spans="5:31" x14ac:dyDescent="0.25">
      <c r="E1843" s="61"/>
      <c r="F1843" s="61"/>
      <c r="G1843" s="61"/>
      <c r="H1843" s="62"/>
      <c r="I1843" s="62"/>
      <c r="J1843" s="62"/>
      <c r="K1843" s="62"/>
      <c r="L1843" s="62"/>
      <c r="M1843" s="62"/>
      <c r="N1843" s="62"/>
      <c r="O1843" s="62"/>
      <c r="P1843" s="62"/>
      <c r="Q1843" s="62"/>
      <c r="R1843" s="62"/>
      <c r="S1843" s="62"/>
      <c r="T1843" s="62"/>
      <c r="U1843" s="62"/>
      <c r="V1843" s="62"/>
      <c r="W1843" s="62"/>
      <c r="X1843" s="62"/>
      <c r="Y1843" s="62"/>
      <c r="Z1843" s="62"/>
      <c r="AA1843" s="62"/>
      <c r="AB1843" s="62"/>
      <c r="AC1843" s="62"/>
      <c r="AD1843" s="62"/>
      <c r="AE1843" s="62"/>
    </row>
    <row r="1844" spans="5:31" x14ac:dyDescent="0.25">
      <c r="E1844" s="61"/>
      <c r="F1844" s="61"/>
      <c r="G1844" s="61"/>
      <c r="H1844" s="62"/>
      <c r="I1844" s="62"/>
      <c r="J1844" s="62"/>
      <c r="K1844" s="62"/>
      <c r="L1844" s="62"/>
      <c r="M1844" s="62"/>
      <c r="N1844" s="62"/>
      <c r="O1844" s="62"/>
      <c r="P1844" s="62"/>
      <c r="Q1844" s="62"/>
      <c r="R1844" s="62"/>
      <c r="S1844" s="62"/>
      <c r="T1844" s="62"/>
      <c r="U1844" s="62"/>
      <c r="V1844" s="62"/>
      <c r="W1844" s="62"/>
      <c r="X1844" s="62"/>
      <c r="Y1844" s="62"/>
      <c r="Z1844" s="62"/>
      <c r="AA1844" s="62"/>
      <c r="AB1844" s="62"/>
      <c r="AC1844" s="62"/>
      <c r="AD1844" s="62"/>
      <c r="AE1844" s="62"/>
    </row>
    <row r="1845" spans="5:31" x14ac:dyDescent="0.25">
      <c r="E1845" s="61"/>
      <c r="F1845" s="61"/>
      <c r="G1845" s="61"/>
      <c r="H1845" s="62"/>
      <c r="I1845" s="62"/>
      <c r="J1845" s="62"/>
      <c r="K1845" s="62"/>
      <c r="L1845" s="62"/>
      <c r="M1845" s="62"/>
      <c r="N1845" s="62"/>
      <c r="O1845" s="62"/>
      <c r="P1845" s="62"/>
      <c r="Q1845" s="62"/>
      <c r="R1845" s="62"/>
      <c r="S1845" s="62"/>
      <c r="T1845" s="62"/>
      <c r="U1845" s="62"/>
      <c r="V1845" s="62"/>
      <c r="W1845" s="62"/>
      <c r="X1845" s="62"/>
      <c r="Y1845" s="62"/>
      <c r="Z1845" s="62"/>
      <c r="AA1845" s="62"/>
      <c r="AB1845" s="62"/>
      <c r="AC1845" s="62"/>
      <c r="AD1845" s="62"/>
      <c r="AE1845" s="62"/>
    </row>
    <row r="1846" spans="5:31" x14ac:dyDescent="0.25">
      <c r="E1846" s="61"/>
      <c r="F1846" s="61"/>
      <c r="G1846" s="61"/>
      <c r="H1846" s="62"/>
      <c r="I1846" s="62"/>
      <c r="J1846" s="62"/>
      <c r="K1846" s="62"/>
      <c r="L1846" s="62"/>
      <c r="M1846" s="62"/>
      <c r="N1846" s="62"/>
      <c r="O1846" s="62"/>
      <c r="P1846" s="62"/>
      <c r="Q1846" s="62"/>
      <c r="R1846" s="62"/>
      <c r="S1846" s="62"/>
      <c r="T1846" s="62"/>
      <c r="U1846" s="62"/>
      <c r="V1846" s="62"/>
      <c r="W1846" s="62"/>
      <c r="X1846" s="62"/>
      <c r="Y1846" s="62"/>
      <c r="Z1846" s="62"/>
      <c r="AA1846" s="62"/>
      <c r="AB1846" s="62"/>
      <c r="AC1846" s="62"/>
      <c r="AD1846" s="62"/>
      <c r="AE1846" s="62"/>
    </row>
    <row r="1847" spans="5:31" x14ac:dyDescent="0.25">
      <c r="E1847" s="61"/>
      <c r="F1847" s="61"/>
      <c r="G1847" s="61"/>
      <c r="H1847" s="62"/>
      <c r="I1847" s="62"/>
      <c r="J1847" s="62"/>
      <c r="K1847" s="62"/>
      <c r="L1847" s="62"/>
      <c r="M1847" s="62"/>
      <c r="N1847" s="62"/>
      <c r="O1847" s="62"/>
      <c r="P1847" s="62"/>
      <c r="Q1847" s="62"/>
      <c r="R1847" s="62"/>
      <c r="S1847" s="62"/>
      <c r="T1847" s="62"/>
      <c r="U1847" s="62"/>
      <c r="V1847" s="62"/>
      <c r="W1847" s="62"/>
      <c r="X1847" s="62"/>
      <c r="Y1847" s="62"/>
      <c r="Z1847" s="62"/>
      <c r="AA1847" s="62"/>
      <c r="AB1847" s="62"/>
      <c r="AC1847" s="62"/>
      <c r="AD1847" s="62"/>
      <c r="AE1847" s="62"/>
    </row>
    <row r="1848" spans="5:31" x14ac:dyDescent="0.25">
      <c r="E1848" s="61"/>
      <c r="F1848" s="61"/>
      <c r="G1848" s="61"/>
      <c r="H1848" s="62"/>
      <c r="I1848" s="62"/>
      <c r="J1848" s="62"/>
      <c r="K1848" s="62"/>
      <c r="L1848" s="62"/>
      <c r="M1848" s="62"/>
      <c r="N1848" s="62"/>
      <c r="O1848" s="62"/>
      <c r="P1848" s="62"/>
      <c r="Q1848" s="62"/>
      <c r="R1848" s="62"/>
      <c r="S1848" s="62"/>
      <c r="T1848" s="62"/>
      <c r="U1848" s="62"/>
      <c r="V1848" s="62"/>
      <c r="W1848" s="62"/>
      <c r="X1848" s="62"/>
      <c r="Y1848" s="62"/>
      <c r="Z1848" s="62"/>
      <c r="AA1848" s="62"/>
      <c r="AB1848" s="62"/>
      <c r="AC1848" s="62"/>
      <c r="AD1848" s="62"/>
      <c r="AE1848" s="62"/>
    </row>
    <row r="1849" spans="5:31" x14ac:dyDescent="0.25">
      <c r="E1849" s="61"/>
      <c r="F1849" s="61"/>
      <c r="G1849" s="61"/>
      <c r="H1849" s="62"/>
      <c r="I1849" s="62"/>
      <c r="J1849" s="62"/>
      <c r="K1849" s="62"/>
      <c r="L1849" s="62"/>
      <c r="M1849" s="62"/>
      <c r="N1849" s="62"/>
      <c r="O1849" s="62"/>
      <c r="P1849" s="62"/>
      <c r="Q1849" s="62"/>
      <c r="R1849" s="62"/>
      <c r="S1849" s="62"/>
      <c r="T1849" s="62"/>
      <c r="U1849" s="62"/>
      <c r="V1849" s="62"/>
      <c r="W1849" s="62"/>
      <c r="X1849" s="62"/>
      <c r="Y1849" s="62"/>
      <c r="Z1849" s="62"/>
      <c r="AA1849" s="62"/>
      <c r="AB1849" s="62"/>
      <c r="AC1849" s="62"/>
      <c r="AD1849" s="62"/>
      <c r="AE1849" s="62"/>
    </row>
    <row r="1850" spans="5:31" x14ac:dyDescent="0.25">
      <c r="E1850" s="61"/>
      <c r="F1850" s="61"/>
      <c r="G1850" s="61"/>
      <c r="H1850" s="62"/>
      <c r="I1850" s="62"/>
      <c r="J1850" s="62"/>
      <c r="K1850" s="62"/>
      <c r="L1850" s="62"/>
      <c r="M1850" s="62"/>
      <c r="N1850" s="62"/>
      <c r="O1850" s="62"/>
      <c r="P1850" s="62"/>
      <c r="Q1850" s="62"/>
      <c r="R1850" s="62"/>
      <c r="S1850" s="62"/>
      <c r="T1850" s="62"/>
      <c r="U1850" s="62"/>
      <c r="V1850" s="62"/>
      <c r="W1850" s="62"/>
      <c r="X1850" s="62"/>
      <c r="Y1850" s="62"/>
      <c r="Z1850" s="62"/>
      <c r="AA1850" s="62"/>
      <c r="AB1850" s="62"/>
      <c r="AC1850" s="62"/>
      <c r="AD1850" s="62"/>
      <c r="AE1850" s="62"/>
    </row>
    <row r="1851" spans="5:31" x14ac:dyDescent="0.25">
      <c r="E1851" s="61"/>
      <c r="F1851" s="61"/>
      <c r="G1851" s="61"/>
      <c r="H1851" s="62"/>
      <c r="I1851" s="62"/>
      <c r="J1851" s="62"/>
      <c r="K1851" s="62"/>
      <c r="L1851" s="62"/>
      <c r="M1851" s="62"/>
      <c r="N1851" s="62"/>
      <c r="O1851" s="62"/>
      <c r="P1851" s="62"/>
      <c r="Q1851" s="62"/>
      <c r="R1851" s="62"/>
      <c r="S1851" s="62"/>
      <c r="T1851" s="62"/>
      <c r="U1851" s="62"/>
      <c r="V1851" s="62"/>
      <c r="W1851" s="62"/>
      <c r="X1851" s="62"/>
      <c r="Y1851" s="62"/>
      <c r="Z1851" s="62"/>
      <c r="AA1851" s="62"/>
      <c r="AB1851" s="62"/>
      <c r="AC1851" s="62"/>
      <c r="AD1851" s="62"/>
      <c r="AE1851" s="62"/>
    </row>
    <row r="1852" spans="5:31" x14ac:dyDescent="0.25">
      <c r="E1852" s="61"/>
      <c r="F1852" s="61"/>
      <c r="G1852" s="61"/>
      <c r="H1852" s="62"/>
      <c r="I1852" s="62"/>
      <c r="J1852" s="62"/>
      <c r="K1852" s="62"/>
      <c r="L1852" s="62"/>
      <c r="M1852" s="62"/>
      <c r="N1852" s="62"/>
      <c r="O1852" s="62"/>
      <c r="P1852" s="62"/>
      <c r="Q1852" s="62"/>
      <c r="R1852" s="62"/>
      <c r="S1852" s="62"/>
      <c r="T1852" s="62"/>
      <c r="U1852" s="62"/>
      <c r="V1852" s="62"/>
      <c r="W1852" s="62"/>
      <c r="X1852" s="62"/>
      <c r="Y1852" s="62"/>
      <c r="Z1852" s="62"/>
      <c r="AA1852" s="62"/>
      <c r="AB1852" s="62"/>
      <c r="AC1852" s="62"/>
      <c r="AD1852" s="62"/>
      <c r="AE1852" s="62"/>
    </row>
    <row r="1853" spans="5:31" x14ac:dyDescent="0.25">
      <c r="E1853" s="61"/>
      <c r="F1853" s="61"/>
      <c r="G1853" s="61"/>
      <c r="H1853" s="62"/>
      <c r="I1853" s="62"/>
      <c r="J1853" s="62"/>
      <c r="K1853" s="62"/>
      <c r="L1853" s="62"/>
      <c r="M1853" s="62"/>
      <c r="N1853" s="62"/>
      <c r="O1853" s="62"/>
      <c r="P1853" s="62"/>
      <c r="Q1853" s="62"/>
      <c r="R1853" s="62"/>
      <c r="S1853" s="62"/>
      <c r="T1853" s="62"/>
      <c r="U1853" s="62"/>
      <c r="V1853" s="62"/>
      <c r="W1853" s="62"/>
      <c r="X1853" s="62"/>
      <c r="Y1853" s="62"/>
      <c r="Z1853" s="62"/>
      <c r="AA1853" s="62"/>
      <c r="AB1853" s="62"/>
      <c r="AC1853" s="62"/>
      <c r="AD1853" s="62"/>
      <c r="AE1853" s="62"/>
    </row>
    <row r="1854" spans="5:31" x14ac:dyDescent="0.25">
      <c r="E1854" s="61"/>
      <c r="F1854" s="61"/>
      <c r="G1854" s="61"/>
      <c r="H1854" s="62"/>
      <c r="I1854" s="62"/>
      <c r="J1854" s="62"/>
      <c r="K1854" s="62"/>
      <c r="L1854" s="62"/>
      <c r="M1854" s="62"/>
      <c r="N1854" s="62"/>
      <c r="O1854" s="62"/>
      <c r="P1854" s="62"/>
      <c r="Q1854" s="62"/>
      <c r="R1854" s="62"/>
      <c r="S1854" s="62"/>
      <c r="T1854" s="62"/>
      <c r="U1854" s="62"/>
      <c r="V1854" s="62"/>
      <c r="W1854" s="62"/>
      <c r="X1854" s="62"/>
      <c r="Y1854" s="62"/>
      <c r="Z1854" s="62"/>
      <c r="AA1854" s="62"/>
      <c r="AB1854" s="62"/>
      <c r="AC1854" s="62"/>
      <c r="AD1854" s="62"/>
      <c r="AE1854" s="62"/>
    </row>
    <row r="1855" spans="5:31" x14ac:dyDescent="0.25">
      <c r="E1855" s="61"/>
      <c r="F1855" s="61"/>
      <c r="G1855" s="61"/>
      <c r="H1855" s="62"/>
      <c r="I1855" s="62"/>
      <c r="J1855" s="62"/>
      <c r="K1855" s="62"/>
      <c r="L1855" s="62"/>
      <c r="M1855" s="62"/>
      <c r="N1855" s="62"/>
      <c r="O1855" s="62"/>
      <c r="P1855" s="62"/>
      <c r="Q1855" s="62"/>
      <c r="R1855" s="62"/>
      <c r="S1855" s="62"/>
      <c r="T1855" s="62"/>
      <c r="U1855" s="62"/>
      <c r="V1855" s="62"/>
      <c r="W1855" s="62"/>
      <c r="X1855" s="62"/>
      <c r="Y1855" s="62"/>
      <c r="Z1855" s="62"/>
      <c r="AA1855" s="62"/>
      <c r="AB1855" s="62"/>
      <c r="AC1855" s="62"/>
      <c r="AD1855" s="62"/>
      <c r="AE1855" s="62"/>
    </row>
    <row r="1856" spans="5:31" x14ac:dyDescent="0.25">
      <c r="E1856" s="61"/>
      <c r="F1856" s="61"/>
      <c r="G1856" s="61"/>
      <c r="H1856" s="62"/>
      <c r="I1856" s="62"/>
      <c r="J1856" s="62"/>
      <c r="K1856" s="62"/>
      <c r="L1856" s="62"/>
      <c r="M1856" s="62"/>
      <c r="N1856" s="62"/>
      <c r="O1856" s="62"/>
      <c r="P1856" s="62"/>
      <c r="Q1856" s="62"/>
      <c r="R1856" s="62"/>
      <c r="S1856" s="62"/>
      <c r="T1856" s="62"/>
      <c r="U1856" s="62"/>
      <c r="V1856" s="62"/>
      <c r="W1856" s="62"/>
      <c r="X1856" s="62"/>
      <c r="Y1856" s="62"/>
      <c r="Z1856" s="62"/>
      <c r="AA1856" s="62"/>
      <c r="AB1856" s="62"/>
      <c r="AC1856" s="62"/>
      <c r="AD1856" s="62"/>
      <c r="AE1856" s="62"/>
    </row>
    <row r="1857" spans="5:31" x14ac:dyDescent="0.25">
      <c r="E1857" s="61"/>
      <c r="F1857" s="61"/>
      <c r="G1857" s="61"/>
      <c r="H1857" s="62"/>
      <c r="I1857" s="62"/>
      <c r="J1857" s="62"/>
      <c r="K1857" s="62"/>
      <c r="L1857" s="62"/>
      <c r="M1857" s="62"/>
      <c r="N1857" s="62"/>
      <c r="O1857" s="62"/>
      <c r="P1857" s="62"/>
      <c r="Q1857" s="62"/>
      <c r="R1857" s="62"/>
      <c r="S1857" s="62"/>
      <c r="T1857" s="62"/>
      <c r="U1857" s="62"/>
      <c r="V1857" s="62"/>
      <c r="W1857" s="62"/>
      <c r="X1857" s="62"/>
      <c r="Y1857" s="62"/>
      <c r="Z1857" s="62"/>
      <c r="AA1857" s="62"/>
      <c r="AB1857" s="62"/>
      <c r="AC1857" s="62"/>
      <c r="AD1857" s="62"/>
      <c r="AE1857" s="62"/>
    </row>
    <row r="1858" spans="5:31" x14ac:dyDescent="0.25">
      <c r="E1858" s="61"/>
      <c r="F1858" s="61"/>
      <c r="G1858" s="61"/>
      <c r="H1858" s="62"/>
      <c r="I1858" s="62"/>
      <c r="J1858" s="62"/>
      <c r="K1858" s="62"/>
      <c r="L1858" s="62"/>
      <c r="M1858" s="62"/>
      <c r="N1858" s="62"/>
      <c r="O1858" s="62"/>
      <c r="P1858" s="62"/>
      <c r="Q1858" s="62"/>
      <c r="R1858" s="62"/>
      <c r="S1858" s="62"/>
      <c r="T1858" s="62"/>
      <c r="U1858" s="62"/>
      <c r="V1858" s="62"/>
      <c r="W1858" s="62"/>
      <c r="X1858" s="62"/>
      <c r="Y1858" s="62"/>
      <c r="Z1858" s="62"/>
      <c r="AA1858" s="62"/>
      <c r="AB1858" s="62"/>
      <c r="AC1858" s="62"/>
      <c r="AD1858" s="62"/>
      <c r="AE1858" s="62"/>
    </row>
    <row r="1859" spans="5:31" x14ac:dyDescent="0.25">
      <c r="E1859" s="61"/>
      <c r="F1859" s="61"/>
      <c r="G1859" s="61"/>
      <c r="H1859" s="62"/>
      <c r="I1859" s="62"/>
      <c r="J1859" s="62"/>
      <c r="K1859" s="62"/>
      <c r="L1859" s="62"/>
      <c r="M1859" s="62"/>
      <c r="N1859" s="62"/>
      <c r="O1859" s="62"/>
      <c r="P1859" s="62"/>
      <c r="Q1859" s="62"/>
      <c r="R1859" s="62"/>
      <c r="S1859" s="62"/>
      <c r="T1859" s="62"/>
      <c r="U1859" s="62"/>
      <c r="V1859" s="62"/>
      <c r="W1859" s="62"/>
      <c r="X1859" s="62"/>
      <c r="Y1859" s="62"/>
      <c r="Z1859" s="62"/>
      <c r="AA1859" s="62"/>
      <c r="AB1859" s="62"/>
      <c r="AC1859" s="62"/>
      <c r="AD1859" s="62"/>
      <c r="AE1859" s="62"/>
    </row>
    <row r="1860" spans="5:31" x14ac:dyDescent="0.25">
      <c r="E1860" s="61"/>
      <c r="F1860" s="61"/>
      <c r="G1860" s="61"/>
      <c r="H1860" s="62"/>
      <c r="I1860" s="62"/>
      <c r="J1860" s="62"/>
      <c r="K1860" s="62"/>
      <c r="L1860" s="62"/>
      <c r="M1860" s="62"/>
      <c r="N1860" s="62"/>
      <c r="O1860" s="62"/>
      <c r="P1860" s="62"/>
      <c r="Q1860" s="62"/>
      <c r="R1860" s="62"/>
      <c r="S1860" s="62"/>
      <c r="T1860" s="62"/>
      <c r="U1860" s="62"/>
      <c r="V1860" s="62"/>
      <c r="W1860" s="62"/>
      <c r="X1860" s="62"/>
      <c r="Y1860" s="62"/>
      <c r="Z1860" s="62"/>
      <c r="AA1860" s="62"/>
      <c r="AB1860" s="62"/>
      <c r="AC1860" s="62"/>
      <c r="AD1860" s="62"/>
      <c r="AE1860" s="62"/>
    </row>
    <row r="1861" spans="5:31" x14ac:dyDescent="0.25">
      <c r="E1861" s="61"/>
      <c r="F1861" s="61"/>
      <c r="G1861" s="61"/>
      <c r="H1861" s="62"/>
      <c r="I1861" s="62"/>
      <c r="J1861" s="62"/>
      <c r="K1861" s="62"/>
      <c r="L1861" s="62"/>
      <c r="M1861" s="62"/>
      <c r="N1861" s="62"/>
      <c r="O1861" s="62"/>
      <c r="P1861" s="62"/>
      <c r="Q1861" s="62"/>
      <c r="R1861" s="62"/>
      <c r="S1861" s="62"/>
      <c r="T1861" s="62"/>
      <c r="U1861" s="62"/>
      <c r="V1861" s="62"/>
      <c r="W1861" s="62"/>
      <c r="X1861" s="62"/>
      <c r="Y1861" s="62"/>
      <c r="Z1861" s="62"/>
      <c r="AA1861" s="62"/>
      <c r="AB1861" s="62"/>
      <c r="AC1861" s="62"/>
      <c r="AD1861" s="62"/>
      <c r="AE1861" s="62"/>
    </row>
    <row r="1862" spans="5:31" x14ac:dyDescent="0.25">
      <c r="E1862" s="61"/>
      <c r="F1862" s="61"/>
      <c r="G1862" s="61"/>
      <c r="H1862" s="62"/>
      <c r="I1862" s="62"/>
      <c r="J1862" s="62"/>
      <c r="K1862" s="62"/>
      <c r="L1862" s="62"/>
      <c r="M1862" s="62"/>
      <c r="N1862" s="62"/>
      <c r="O1862" s="62"/>
      <c r="P1862" s="62"/>
      <c r="Q1862" s="62"/>
      <c r="R1862" s="62"/>
      <c r="S1862" s="62"/>
      <c r="T1862" s="62"/>
      <c r="U1862" s="62"/>
      <c r="V1862" s="62"/>
      <c r="W1862" s="62"/>
      <c r="X1862" s="62"/>
      <c r="Y1862" s="62"/>
      <c r="Z1862" s="62"/>
      <c r="AA1862" s="62"/>
      <c r="AB1862" s="62"/>
      <c r="AC1862" s="62"/>
      <c r="AD1862" s="62"/>
      <c r="AE1862" s="62"/>
    </row>
    <row r="1863" spans="5:31" x14ac:dyDescent="0.25">
      <c r="E1863" s="61"/>
      <c r="F1863" s="61"/>
      <c r="G1863" s="61"/>
      <c r="H1863" s="62"/>
      <c r="I1863" s="62"/>
      <c r="J1863" s="62"/>
      <c r="K1863" s="62"/>
      <c r="L1863" s="62"/>
      <c r="M1863" s="62"/>
      <c r="N1863" s="62"/>
      <c r="O1863" s="62"/>
      <c r="P1863" s="62"/>
      <c r="Q1863" s="62"/>
      <c r="R1863" s="62"/>
      <c r="S1863" s="62"/>
      <c r="T1863" s="62"/>
      <c r="U1863" s="62"/>
      <c r="V1863" s="62"/>
      <c r="W1863" s="62"/>
      <c r="X1863" s="62"/>
      <c r="Y1863" s="62"/>
      <c r="Z1863" s="62"/>
      <c r="AA1863" s="62"/>
      <c r="AB1863" s="62"/>
      <c r="AC1863" s="62"/>
      <c r="AD1863" s="62"/>
      <c r="AE1863" s="62"/>
    </row>
    <row r="1864" spans="5:31" x14ac:dyDescent="0.25">
      <c r="E1864" s="61"/>
      <c r="F1864" s="61"/>
      <c r="G1864" s="61"/>
      <c r="H1864" s="62"/>
      <c r="I1864" s="62"/>
      <c r="J1864" s="62"/>
      <c r="K1864" s="62"/>
      <c r="L1864" s="62"/>
      <c r="M1864" s="62"/>
      <c r="N1864" s="62"/>
      <c r="O1864" s="62"/>
      <c r="P1864" s="62"/>
      <c r="Q1864" s="62"/>
      <c r="R1864" s="62"/>
      <c r="S1864" s="62"/>
      <c r="T1864" s="62"/>
      <c r="U1864" s="62"/>
      <c r="V1864" s="62"/>
      <c r="W1864" s="62"/>
      <c r="X1864" s="62"/>
      <c r="Y1864" s="62"/>
      <c r="Z1864" s="62"/>
      <c r="AA1864" s="62"/>
      <c r="AB1864" s="62"/>
      <c r="AC1864" s="62"/>
      <c r="AD1864" s="62"/>
      <c r="AE1864" s="62"/>
    </row>
    <row r="1865" spans="5:31" x14ac:dyDescent="0.25">
      <c r="E1865" s="61"/>
      <c r="F1865" s="61"/>
      <c r="G1865" s="61"/>
      <c r="H1865" s="62"/>
      <c r="I1865" s="62"/>
      <c r="J1865" s="62"/>
      <c r="K1865" s="62"/>
      <c r="L1865" s="62"/>
      <c r="M1865" s="62"/>
      <c r="N1865" s="62"/>
      <c r="O1865" s="62"/>
      <c r="P1865" s="62"/>
      <c r="Q1865" s="62"/>
      <c r="R1865" s="62"/>
      <c r="S1865" s="62"/>
      <c r="T1865" s="62"/>
      <c r="U1865" s="62"/>
      <c r="V1865" s="62"/>
      <c r="W1865" s="62"/>
      <c r="X1865" s="62"/>
      <c r="Y1865" s="62"/>
      <c r="Z1865" s="62"/>
      <c r="AA1865" s="62"/>
      <c r="AB1865" s="62"/>
      <c r="AC1865" s="62"/>
      <c r="AD1865" s="62"/>
      <c r="AE1865" s="62"/>
    </row>
    <row r="1866" spans="5:31" x14ac:dyDescent="0.25">
      <c r="E1866" s="61"/>
      <c r="F1866" s="61"/>
      <c r="G1866" s="61"/>
      <c r="H1866" s="62"/>
      <c r="I1866" s="62"/>
      <c r="J1866" s="62"/>
      <c r="K1866" s="62"/>
      <c r="L1866" s="62"/>
      <c r="M1866" s="62"/>
      <c r="N1866" s="62"/>
      <c r="O1866" s="62"/>
      <c r="P1866" s="62"/>
      <c r="Q1866" s="62"/>
      <c r="R1866" s="62"/>
      <c r="S1866" s="62"/>
      <c r="T1866" s="62"/>
      <c r="U1866" s="62"/>
      <c r="V1866" s="62"/>
      <c r="W1866" s="62"/>
      <c r="X1866" s="62"/>
      <c r="Y1866" s="62"/>
      <c r="Z1866" s="62"/>
      <c r="AA1866" s="62"/>
      <c r="AB1866" s="62"/>
      <c r="AC1866" s="62"/>
      <c r="AD1866" s="62"/>
      <c r="AE1866" s="62"/>
    </row>
    <row r="1867" spans="5:31" x14ac:dyDescent="0.25">
      <c r="E1867" s="61"/>
      <c r="F1867" s="61"/>
      <c r="G1867" s="61"/>
      <c r="H1867" s="62"/>
      <c r="I1867" s="62"/>
      <c r="J1867" s="62"/>
      <c r="K1867" s="62"/>
      <c r="L1867" s="62"/>
      <c r="M1867" s="62"/>
      <c r="N1867" s="62"/>
      <c r="O1867" s="62"/>
      <c r="P1867" s="62"/>
      <c r="Q1867" s="62"/>
      <c r="R1867" s="62"/>
      <c r="S1867" s="62"/>
      <c r="T1867" s="62"/>
      <c r="U1867" s="62"/>
      <c r="V1867" s="62"/>
      <c r="W1867" s="62"/>
      <c r="X1867" s="62"/>
      <c r="Y1867" s="62"/>
      <c r="Z1867" s="62"/>
      <c r="AA1867" s="62"/>
      <c r="AB1867" s="62"/>
      <c r="AC1867" s="62"/>
      <c r="AD1867" s="62"/>
      <c r="AE1867" s="62"/>
    </row>
    <row r="1868" spans="5:31" x14ac:dyDescent="0.25">
      <c r="E1868" s="61"/>
      <c r="F1868" s="61"/>
      <c r="G1868" s="61"/>
      <c r="H1868" s="62"/>
      <c r="I1868" s="62"/>
      <c r="J1868" s="62"/>
      <c r="K1868" s="62"/>
      <c r="L1868" s="62"/>
      <c r="M1868" s="62"/>
      <c r="N1868" s="62"/>
      <c r="O1868" s="62"/>
      <c r="P1868" s="62"/>
      <c r="Q1868" s="62"/>
      <c r="R1868" s="62"/>
      <c r="S1868" s="62"/>
      <c r="T1868" s="62"/>
      <c r="U1868" s="62"/>
      <c r="V1868" s="62"/>
      <c r="W1868" s="62"/>
      <c r="X1868" s="62"/>
      <c r="Y1868" s="62"/>
      <c r="Z1868" s="62"/>
      <c r="AA1868" s="62"/>
      <c r="AB1868" s="62"/>
      <c r="AC1868" s="62"/>
      <c r="AD1868" s="62"/>
      <c r="AE1868" s="62"/>
    </row>
    <row r="1869" spans="5:31" x14ac:dyDescent="0.25">
      <c r="E1869" s="61"/>
      <c r="F1869" s="61"/>
      <c r="G1869" s="61"/>
      <c r="H1869" s="62"/>
      <c r="I1869" s="62"/>
      <c r="J1869" s="62"/>
      <c r="K1869" s="62"/>
      <c r="L1869" s="62"/>
      <c r="M1869" s="62"/>
      <c r="N1869" s="62"/>
      <c r="O1869" s="62"/>
      <c r="P1869" s="62"/>
      <c r="Q1869" s="62"/>
      <c r="R1869" s="62"/>
      <c r="S1869" s="62"/>
      <c r="T1869" s="62"/>
      <c r="U1869" s="62"/>
      <c r="V1869" s="62"/>
      <c r="W1869" s="62"/>
      <c r="X1869" s="62"/>
      <c r="Y1869" s="62"/>
      <c r="Z1869" s="62"/>
      <c r="AA1869" s="62"/>
      <c r="AB1869" s="62"/>
      <c r="AC1869" s="62"/>
      <c r="AD1869" s="62"/>
      <c r="AE1869" s="62"/>
    </row>
    <row r="1870" spans="5:31" x14ac:dyDescent="0.25">
      <c r="E1870" s="61"/>
      <c r="F1870" s="61"/>
      <c r="G1870" s="61"/>
      <c r="H1870" s="62"/>
      <c r="I1870" s="62"/>
      <c r="J1870" s="62"/>
      <c r="K1870" s="62"/>
      <c r="L1870" s="62"/>
      <c r="M1870" s="62"/>
      <c r="N1870" s="62"/>
      <c r="O1870" s="62"/>
      <c r="P1870" s="62"/>
      <c r="Q1870" s="62"/>
      <c r="R1870" s="62"/>
      <c r="S1870" s="62"/>
      <c r="T1870" s="62"/>
      <c r="U1870" s="62"/>
      <c r="V1870" s="62"/>
      <c r="W1870" s="62"/>
      <c r="X1870" s="62"/>
      <c r="Y1870" s="62"/>
      <c r="Z1870" s="62"/>
      <c r="AA1870" s="62"/>
      <c r="AB1870" s="62"/>
      <c r="AC1870" s="62"/>
      <c r="AD1870" s="62"/>
      <c r="AE1870" s="62"/>
    </row>
    <row r="1871" spans="5:31" x14ac:dyDescent="0.25">
      <c r="E1871" s="61"/>
      <c r="F1871" s="61"/>
      <c r="G1871" s="61"/>
      <c r="H1871" s="62"/>
      <c r="I1871" s="62"/>
      <c r="J1871" s="62"/>
      <c r="K1871" s="62"/>
      <c r="L1871" s="62"/>
      <c r="M1871" s="62"/>
      <c r="N1871" s="62"/>
      <c r="O1871" s="62"/>
      <c r="P1871" s="62"/>
      <c r="Q1871" s="62"/>
      <c r="R1871" s="62"/>
      <c r="S1871" s="62"/>
      <c r="T1871" s="62"/>
      <c r="U1871" s="62"/>
      <c r="V1871" s="62"/>
      <c r="W1871" s="62"/>
      <c r="X1871" s="62"/>
      <c r="Y1871" s="62"/>
      <c r="Z1871" s="62"/>
      <c r="AA1871" s="62"/>
      <c r="AB1871" s="62"/>
      <c r="AC1871" s="62"/>
      <c r="AD1871" s="62"/>
      <c r="AE1871" s="62"/>
    </row>
    <row r="1872" spans="5:31" x14ac:dyDescent="0.25">
      <c r="E1872" s="61"/>
      <c r="F1872" s="61"/>
      <c r="G1872" s="61"/>
      <c r="H1872" s="62"/>
      <c r="I1872" s="62"/>
      <c r="J1872" s="62"/>
      <c r="K1872" s="62"/>
      <c r="L1872" s="62"/>
      <c r="M1872" s="62"/>
      <c r="N1872" s="62"/>
      <c r="O1872" s="62"/>
      <c r="P1872" s="62"/>
      <c r="Q1872" s="62"/>
      <c r="R1872" s="62"/>
      <c r="S1872" s="62"/>
      <c r="T1872" s="62"/>
      <c r="U1872" s="62"/>
      <c r="V1872" s="62"/>
      <c r="W1872" s="62"/>
      <c r="X1872" s="62"/>
      <c r="Y1872" s="62"/>
      <c r="Z1872" s="62"/>
      <c r="AA1872" s="62"/>
      <c r="AB1872" s="62"/>
      <c r="AC1872" s="62"/>
      <c r="AD1872" s="62"/>
      <c r="AE1872" s="62"/>
    </row>
    <row r="1873" spans="5:31" x14ac:dyDescent="0.25">
      <c r="E1873" s="61"/>
      <c r="F1873" s="61"/>
      <c r="G1873" s="61"/>
      <c r="H1873" s="62"/>
      <c r="I1873" s="62"/>
      <c r="J1873" s="62"/>
      <c r="K1873" s="62"/>
      <c r="L1873" s="62"/>
      <c r="M1873" s="62"/>
      <c r="N1873" s="62"/>
      <c r="O1873" s="62"/>
      <c r="P1873" s="62"/>
      <c r="Q1873" s="62"/>
      <c r="R1873" s="62"/>
      <c r="S1873" s="62"/>
      <c r="T1873" s="62"/>
      <c r="U1873" s="62"/>
      <c r="V1873" s="62"/>
      <c r="W1873" s="62"/>
      <c r="X1873" s="62"/>
      <c r="Y1873" s="62"/>
      <c r="Z1873" s="62"/>
      <c r="AA1873" s="62"/>
      <c r="AB1873" s="62"/>
      <c r="AC1873" s="62"/>
      <c r="AD1873" s="62"/>
      <c r="AE1873" s="62"/>
    </row>
    <row r="1874" spans="5:31" x14ac:dyDescent="0.25">
      <c r="E1874" s="61"/>
      <c r="F1874" s="61"/>
      <c r="G1874" s="61"/>
      <c r="H1874" s="62"/>
      <c r="I1874" s="62"/>
      <c r="J1874" s="62"/>
      <c r="K1874" s="62"/>
      <c r="L1874" s="62"/>
      <c r="M1874" s="62"/>
      <c r="N1874" s="62"/>
      <c r="O1874" s="62"/>
      <c r="P1874" s="62"/>
      <c r="Q1874" s="62"/>
      <c r="R1874" s="62"/>
      <c r="S1874" s="62"/>
      <c r="T1874" s="62"/>
      <c r="U1874" s="62"/>
      <c r="V1874" s="62"/>
      <c r="W1874" s="62"/>
      <c r="X1874" s="62"/>
      <c r="Y1874" s="62"/>
      <c r="Z1874" s="62"/>
      <c r="AA1874" s="62"/>
      <c r="AB1874" s="62"/>
      <c r="AC1874" s="62"/>
      <c r="AD1874" s="62"/>
      <c r="AE1874" s="62"/>
    </row>
    <row r="1875" spans="5:31" x14ac:dyDescent="0.25">
      <c r="E1875" s="61"/>
      <c r="F1875" s="61"/>
      <c r="G1875" s="61"/>
      <c r="H1875" s="62"/>
      <c r="I1875" s="62"/>
      <c r="J1875" s="62"/>
      <c r="K1875" s="62"/>
      <c r="L1875" s="62"/>
      <c r="M1875" s="62"/>
      <c r="N1875" s="62"/>
      <c r="O1875" s="62"/>
      <c r="P1875" s="62"/>
      <c r="Q1875" s="62"/>
      <c r="R1875" s="62"/>
      <c r="S1875" s="62"/>
      <c r="T1875" s="62"/>
      <c r="U1875" s="62"/>
      <c r="V1875" s="62"/>
      <c r="W1875" s="62"/>
      <c r="X1875" s="62"/>
      <c r="Y1875" s="62"/>
      <c r="Z1875" s="62"/>
      <c r="AA1875" s="62"/>
      <c r="AB1875" s="62"/>
      <c r="AC1875" s="62"/>
      <c r="AD1875" s="62"/>
      <c r="AE1875" s="62"/>
    </row>
    <row r="1876" spans="5:31" x14ac:dyDescent="0.25">
      <c r="E1876" s="61"/>
      <c r="F1876" s="61"/>
      <c r="G1876" s="61"/>
      <c r="H1876" s="62"/>
      <c r="I1876" s="62"/>
      <c r="J1876" s="62"/>
      <c r="K1876" s="62"/>
      <c r="L1876" s="62"/>
      <c r="M1876" s="62"/>
      <c r="N1876" s="62"/>
      <c r="O1876" s="62"/>
      <c r="P1876" s="62"/>
      <c r="Q1876" s="62"/>
      <c r="R1876" s="62"/>
      <c r="S1876" s="62"/>
      <c r="T1876" s="62"/>
      <c r="U1876" s="62"/>
      <c r="V1876" s="62"/>
      <c r="W1876" s="62"/>
      <c r="X1876" s="62"/>
      <c r="Y1876" s="62"/>
      <c r="Z1876" s="62"/>
      <c r="AA1876" s="62"/>
      <c r="AB1876" s="62"/>
      <c r="AC1876" s="62"/>
      <c r="AD1876" s="62"/>
      <c r="AE1876" s="62"/>
    </row>
    <row r="1877" spans="5:31" x14ac:dyDescent="0.25">
      <c r="E1877" s="61"/>
      <c r="F1877" s="61"/>
      <c r="G1877" s="61"/>
      <c r="H1877" s="62"/>
      <c r="I1877" s="62"/>
      <c r="J1877" s="62"/>
      <c r="K1877" s="62"/>
      <c r="L1877" s="62"/>
      <c r="M1877" s="62"/>
      <c r="N1877" s="62"/>
      <c r="O1877" s="62"/>
      <c r="P1877" s="62"/>
      <c r="Q1877" s="62"/>
      <c r="R1877" s="62"/>
      <c r="S1877" s="62"/>
      <c r="T1877" s="62"/>
      <c r="U1877" s="62"/>
      <c r="V1877" s="62"/>
      <c r="W1877" s="62"/>
      <c r="X1877" s="62"/>
      <c r="Y1877" s="62"/>
      <c r="Z1877" s="62"/>
      <c r="AA1877" s="62"/>
      <c r="AB1877" s="62"/>
      <c r="AC1877" s="62"/>
      <c r="AD1877" s="62"/>
      <c r="AE1877" s="62"/>
    </row>
    <row r="1878" spans="5:31" x14ac:dyDescent="0.25">
      <c r="E1878" s="61"/>
      <c r="F1878" s="61"/>
      <c r="G1878" s="61"/>
      <c r="H1878" s="62"/>
      <c r="I1878" s="62"/>
      <c r="J1878" s="62"/>
      <c r="K1878" s="62"/>
      <c r="L1878" s="62"/>
      <c r="M1878" s="62"/>
      <c r="N1878" s="62"/>
      <c r="O1878" s="62"/>
      <c r="P1878" s="62"/>
      <c r="Q1878" s="62"/>
      <c r="R1878" s="62"/>
      <c r="S1878" s="62"/>
      <c r="T1878" s="62"/>
      <c r="U1878" s="62"/>
      <c r="V1878" s="62"/>
      <c r="W1878" s="62"/>
      <c r="X1878" s="62"/>
      <c r="Y1878" s="62"/>
      <c r="Z1878" s="62"/>
      <c r="AA1878" s="62"/>
      <c r="AB1878" s="62"/>
      <c r="AC1878" s="62"/>
      <c r="AD1878" s="62"/>
      <c r="AE1878" s="62"/>
    </row>
    <row r="1879" spans="5:31" x14ac:dyDescent="0.25">
      <c r="E1879" s="61"/>
      <c r="F1879" s="61"/>
      <c r="G1879" s="61"/>
      <c r="H1879" s="62"/>
      <c r="I1879" s="62"/>
      <c r="J1879" s="62"/>
      <c r="K1879" s="62"/>
      <c r="L1879" s="62"/>
      <c r="M1879" s="62"/>
      <c r="N1879" s="62"/>
      <c r="O1879" s="62"/>
      <c r="P1879" s="62"/>
      <c r="Q1879" s="62"/>
      <c r="R1879" s="62"/>
      <c r="S1879" s="62"/>
      <c r="T1879" s="62"/>
      <c r="U1879" s="62"/>
      <c r="V1879" s="62"/>
      <c r="W1879" s="62"/>
      <c r="X1879" s="62"/>
      <c r="Y1879" s="62"/>
      <c r="Z1879" s="62"/>
      <c r="AA1879" s="62"/>
      <c r="AB1879" s="62"/>
      <c r="AC1879" s="62"/>
      <c r="AD1879" s="62"/>
      <c r="AE1879" s="62"/>
    </row>
    <row r="1880" spans="5:31" x14ac:dyDescent="0.25">
      <c r="E1880" s="61"/>
      <c r="F1880" s="61"/>
      <c r="G1880" s="61"/>
      <c r="H1880" s="62"/>
      <c r="I1880" s="62"/>
      <c r="J1880" s="62"/>
      <c r="K1880" s="62"/>
      <c r="L1880" s="62"/>
      <c r="M1880" s="62"/>
      <c r="N1880" s="62"/>
      <c r="O1880" s="62"/>
      <c r="P1880" s="62"/>
      <c r="Q1880" s="62"/>
      <c r="R1880" s="62"/>
      <c r="S1880" s="62"/>
      <c r="T1880" s="62"/>
      <c r="U1880" s="62"/>
      <c r="V1880" s="62"/>
      <c r="W1880" s="62"/>
      <c r="X1880" s="62"/>
      <c r="Y1880" s="62"/>
      <c r="Z1880" s="62"/>
      <c r="AA1880" s="62"/>
      <c r="AB1880" s="62"/>
      <c r="AC1880" s="62"/>
      <c r="AD1880" s="62"/>
      <c r="AE1880" s="62"/>
    </row>
    <row r="1881" spans="5:31" x14ac:dyDescent="0.25">
      <c r="E1881" s="61"/>
      <c r="F1881" s="61"/>
      <c r="G1881" s="61"/>
      <c r="H1881" s="62"/>
      <c r="I1881" s="62"/>
      <c r="J1881" s="62"/>
      <c r="K1881" s="62"/>
      <c r="L1881" s="62"/>
      <c r="M1881" s="62"/>
      <c r="N1881" s="62"/>
      <c r="O1881" s="62"/>
      <c r="P1881" s="62"/>
      <c r="Q1881" s="62"/>
      <c r="R1881" s="62"/>
      <c r="S1881" s="62"/>
      <c r="T1881" s="62"/>
      <c r="U1881" s="62"/>
      <c r="V1881" s="62"/>
      <c r="W1881" s="62"/>
      <c r="X1881" s="62"/>
      <c r="Y1881" s="62"/>
      <c r="Z1881" s="62"/>
      <c r="AA1881" s="62"/>
      <c r="AB1881" s="62"/>
      <c r="AC1881" s="62"/>
      <c r="AD1881" s="62"/>
      <c r="AE1881" s="62"/>
    </row>
    <row r="1882" spans="5:31" x14ac:dyDescent="0.25">
      <c r="E1882" s="61"/>
      <c r="F1882" s="61"/>
      <c r="G1882" s="61"/>
      <c r="H1882" s="62"/>
      <c r="I1882" s="62"/>
      <c r="J1882" s="62"/>
      <c r="K1882" s="62"/>
      <c r="L1882" s="62"/>
      <c r="M1882" s="62"/>
      <c r="N1882" s="62"/>
      <c r="O1882" s="62"/>
      <c r="P1882" s="62"/>
      <c r="Q1882" s="62"/>
      <c r="R1882" s="62"/>
      <c r="S1882" s="62"/>
      <c r="T1882" s="62"/>
      <c r="U1882" s="62"/>
      <c r="V1882" s="62"/>
      <c r="W1882" s="62"/>
      <c r="X1882" s="62"/>
      <c r="Y1882" s="62"/>
      <c r="Z1882" s="62"/>
      <c r="AA1882" s="62"/>
      <c r="AB1882" s="62"/>
      <c r="AC1882" s="62"/>
      <c r="AD1882" s="62"/>
      <c r="AE1882" s="62"/>
    </row>
    <row r="1883" spans="5:31" x14ac:dyDescent="0.25">
      <c r="E1883" s="61"/>
      <c r="F1883" s="61"/>
      <c r="G1883" s="61"/>
      <c r="H1883" s="62"/>
      <c r="I1883" s="62"/>
      <c r="J1883" s="62"/>
      <c r="K1883" s="62"/>
      <c r="L1883" s="62"/>
      <c r="M1883" s="62"/>
      <c r="N1883" s="62"/>
      <c r="O1883" s="62"/>
      <c r="P1883" s="62"/>
      <c r="Q1883" s="62"/>
      <c r="R1883" s="62"/>
      <c r="S1883" s="62"/>
      <c r="T1883" s="62"/>
      <c r="U1883" s="62"/>
      <c r="V1883" s="62"/>
      <c r="W1883" s="62"/>
      <c r="X1883" s="62"/>
      <c r="Y1883" s="62"/>
      <c r="Z1883" s="62"/>
      <c r="AA1883" s="62"/>
      <c r="AB1883" s="62"/>
      <c r="AC1883" s="62"/>
      <c r="AD1883" s="62"/>
      <c r="AE1883" s="62"/>
    </row>
    <row r="1884" spans="5:31" x14ac:dyDescent="0.25">
      <c r="E1884" s="61"/>
      <c r="F1884" s="61"/>
      <c r="G1884" s="61"/>
      <c r="H1884" s="62"/>
      <c r="I1884" s="62"/>
      <c r="J1884" s="62"/>
      <c r="K1884" s="62"/>
      <c r="L1884" s="62"/>
      <c r="M1884" s="62"/>
      <c r="N1884" s="62"/>
      <c r="O1884" s="62"/>
      <c r="P1884" s="62"/>
      <c r="Q1884" s="62"/>
      <c r="R1884" s="62"/>
      <c r="S1884" s="62"/>
      <c r="T1884" s="62"/>
      <c r="U1884" s="62"/>
      <c r="V1884" s="62"/>
      <c r="W1884" s="62"/>
      <c r="X1884" s="62"/>
      <c r="Y1884" s="62"/>
      <c r="Z1884" s="62"/>
      <c r="AA1884" s="62"/>
      <c r="AB1884" s="62"/>
      <c r="AC1884" s="62"/>
      <c r="AD1884" s="62"/>
      <c r="AE1884" s="62"/>
    </row>
    <row r="1885" spans="5:31" x14ac:dyDescent="0.25">
      <c r="E1885" s="61"/>
      <c r="F1885" s="61"/>
      <c r="G1885" s="61"/>
      <c r="H1885" s="62"/>
      <c r="I1885" s="62"/>
      <c r="J1885" s="62"/>
      <c r="K1885" s="62"/>
      <c r="L1885" s="62"/>
      <c r="M1885" s="62"/>
      <c r="N1885" s="62"/>
      <c r="O1885" s="62"/>
      <c r="P1885" s="62"/>
      <c r="Q1885" s="62"/>
      <c r="R1885" s="62"/>
      <c r="S1885" s="62"/>
      <c r="T1885" s="62"/>
      <c r="U1885" s="62"/>
      <c r="V1885" s="62"/>
      <c r="W1885" s="62"/>
      <c r="X1885" s="62"/>
      <c r="Y1885" s="62"/>
      <c r="Z1885" s="62"/>
      <c r="AA1885" s="62"/>
      <c r="AB1885" s="62"/>
      <c r="AC1885" s="62"/>
      <c r="AD1885" s="62"/>
      <c r="AE1885" s="62"/>
    </row>
    <row r="1886" spans="5:31" x14ac:dyDescent="0.25">
      <c r="E1886" s="61"/>
      <c r="F1886" s="61"/>
      <c r="G1886" s="61"/>
      <c r="H1886" s="62"/>
      <c r="I1886" s="62"/>
      <c r="J1886" s="62"/>
      <c r="K1886" s="62"/>
      <c r="L1886" s="62"/>
      <c r="M1886" s="62"/>
      <c r="N1886" s="62"/>
      <c r="O1886" s="62"/>
      <c r="P1886" s="62"/>
      <c r="Q1886" s="62"/>
      <c r="R1886" s="62"/>
      <c r="S1886" s="62"/>
      <c r="T1886" s="62"/>
      <c r="U1886" s="62"/>
      <c r="V1886" s="62"/>
      <c r="W1886" s="62"/>
      <c r="X1886" s="62"/>
      <c r="Y1886" s="62"/>
      <c r="Z1886" s="62"/>
      <c r="AA1886" s="62"/>
      <c r="AB1886" s="62"/>
      <c r="AC1886" s="62"/>
      <c r="AD1886" s="62"/>
      <c r="AE1886" s="62"/>
    </row>
    <row r="1887" spans="5:31" x14ac:dyDescent="0.25">
      <c r="E1887" s="61"/>
      <c r="F1887" s="61"/>
      <c r="G1887" s="61"/>
      <c r="H1887" s="62"/>
      <c r="I1887" s="62"/>
      <c r="J1887" s="62"/>
      <c r="K1887" s="62"/>
      <c r="L1887" s="62"/>
      <c r="M1887" s="62"/>
      <c r="N1887" s="62"/>
      <c r="O1887" s="62"/>
      <c r="P1887" s="62"/>
      <c r="Q1887" s="62"/>
      <c r="R1887" s="62"/>
      <c r="S1887" s="62"/>
      <c r="T1887" s="62"/>
      <c r="U1887" s="62"/>
      <c r="V1887" s="62"/>
      <c r="W1887" s="62"/>
      <c r="X1887" s="62"/>
      <c r="Y1887" s="62"/>
      <c r="Z1887" s="62"/>
      <c r="AA1887" s="62"/>
      <c r="AB1887" s="62"/>
      <c r="AC1887" s="62"/>
      <c r="AD1887" s="62"/>
      <c r="AE1887" s="62"/>
    </row>
    <row r="1888" spans="5:31" x14ac:dyDescent="0.25">
      <c r="E1888" s="61"/>
      <c r="F1888" s="61"/>
      <c r="G1888" s="61"/>
      <c r="H1888" s="62"/>
      <c r="I1888" s="62"/>
      <c r="J1888" s="62"/>
      <c r="K1888" s="62"/>
      <c r="L1888" s="62"/>
      <c r="M1888" s="62"/>
      <c r="N1888" s="62"/>
      <c r="O1888" s="62"/>
      <c r="P1888" s="62"/>
      <c r="Q1888" s="62"/>
      <c r="R1888" s="62"/>
      <c r="S1888" s="62"/>
      <c r="T1888" s="62"/>
      <c r="U1888" s="62"/>
      <c r="V1888" s="62"/>
      <c r="W1888" s="62"/>
      <c r="X1888" s="62"/>
      <c r="Y1888" s="62"/>
      <c r="Z1888" s="62"/>
      <c r="AA1888" s="62"/>
      <c r="AB1888" s="62"/>
      <c r="AC1888" s="62"/>
      <c r="AD1888" s="62"/>
      <c r="AE1888" s="62"/>
    </row>
    <row r="1889" spans="5:31" x14ac:dyDescent="0.25">
      <c r="E1889" s="61"/>
      <c r="F1889" s="61"/>
      <c r="G1889" s="61"/>
      <c r="H1889" s="62"/>
      <c r="I1889" s="62"/>
      <c r="J1889" s="62"/>
      <c r="K1889" s="62"/>
      <c r="L1889" s="62"/>
      <c r="M1889" s="62"/>
      <c r="N1889" s="62"/>
      <c r="O1889" s="62"/>
      <c r="P1889" s="62"/>
      <c r="Q1889" s="62"/>
      <c r="R1889" s="62"/>
      <c r="S1889" s="62"/>
      <c r="T1889" s="62"/>
      <c r="U1889" s="62"/>
      <c r="V1889" s="62"/>
      <c r="W1889" s="62"/>
      <c r="X1889" s="62"/>
      <c r="Y1889" s="62"/>
      <c r="Z1889" s="62"/>
      <c r="AA1889" s="62"/>
      <c r="AB1889" s="62"/>
      <c r="AC1889" s="62"/>
      <c r="AD1889" s="62"/>
      <c r="AE1889" s="62"/>
    </row>
    <row r="1890" spans="5:31" x14ac:dyDescent="0.25">
      <c r="E1890" s="61"/>
      <c r="F1890" s="61"/>
      <c r="G1890" s="61"/>
      <c r="H1890" s="62"/>
      <c r="I1890" s="62"/>
      <c r="J1890" s="62"/>
      <c r="K1890" s="62"/>
      <c r="L1890" s="62"/>
      <c r="M1890" s="62"/>
      <c r="N1890" s="62"/>
      <c r="O1890" s="62"/>
      <c r="P1890" s="62"/>
      <c r="Q1890" s="62"/>
      <c r="R1890" s="62"/>
      <c r="S1890" s="62"/>
      <c r="T1890" s="62"/>
      <c r="U1890" s="62"/>
      <c r="V1890" s="62"/>
      <c r="W1890" s="62"/>
      <c r="X1890" s="62"/>
      <c r="Y1890" s="62"/>
      <c r="Z1890" s="62"/>
      <c r="AA1890" s="62"/>
      <c r="AB1890" s="62"/>
      <c r="AC1890" s="62"/>
      <c r="AD1890" s="62"/>
      <c r="AE1890" s="62"/>
    </row>
    <row r="1891" spans="5:31" x14ac:dyDescent="0.25">
      <c r="E1891" s="61"/>
      <c r="F1891" s="61"/>
      <c r="G1891" s="61"/>
      <c r="H1891" s="62"/>
      <c r="I1891" s="62"/>
      <c r="J1891" s="62"/>
      <c r="K1891" s="62"/>
      <c r="L1891" s="62"/>
      <c r="M1891" s="62"/>
      <c r="N1891" s="62"/>
      <c r="O1891" s="62"/>
      <c r="P1891" s="62"/>
      <c r="Q1891" s="62"/>
      <c r="R1891" s="62"/>
      <c r="S1891" s="62"/>
      <c r="T1891" s="62"/>
      <c r="U1891" s="62"/>
      <c r="V1891" s="62"/>
      <c r="W1891" s="62"/>
      <c r="X1891" s="62"/>
      <c r="Y1891" s="62"/>
      <c r="Z1891" s="62"/>
      <c r="AA1891" s="62"/>
      <c r="AB1891" s="62"/>
      <c r="AC1891" s="62"/>
      <c r="AD1891" s="62"/>
      <c r="AE1891" s="62"/>
    </row>
    <row r="1892" spans="5:31" x14ac:dyDescent="0.25">
      <c r="E1892" s="61"/>
      <c r="F1892" s="61"/>
      <c r="G1892" s="61"/>
      <c r="H1892" s="62"/>
      <c r="I1892" s="62"/>
      <c r="J1892" s="62"/>
      <c r="K1892" s="62"/>
      <c r="L1892" s="62"/>
      <c r="M1892" s="62"/>
      <c r="N1892" s="62"/>
      <c r="O1892" s="62"/>
      <c r="P1892" s="62"/>
      <c r="Q1892" s="62"/>
      <c r="R1892" s="62"/>
      <c r="S1892" s="62"/>
      <c r="T1892" s="62"/>
      <c r="U1892" s="62"/>
      <c r="V1892" s="62"/>
      <c r="W1892" s="62"/>
      <c r="X1892" s="62"/>
      <c r="Y1892" s="62"/>
      <c r="Z1892" s="62"/>
      <c r="AA1892" s="62"/>
      <c r="AB1892" s="62"/>
      <c r="AC1892" s="62"/>
      <c r="AD1892" s="62"/>
      <c r="AE1892" s="62"/>
    </row>
    <row r="1893" spans="5:31" x14ac:dyDescent="0.25">
      <c r="E1893" s="61"/>
      <c r="F1893" s="61"/>
      <c r="G1893" s="61"/>
      <c r="H1893" s="62"/>
      <c r="I1893" s="62"/>
      <c r="J1893" s="62"/>
      <c r="K1893" s="62"/>
      <c r="L1893" s="62"/>
      <c r="M1893" s="62"/>
      <c r="N1893" s="62"/>
      <c r="O1893" s="62"/>
      <c r="P1893" s="62"/>
      <c r="Q1893" s="62"/>
      <c r="R1893" s="62"/>
      <c r="S1893" s="62"/>
      <c r="T1893" s="62"/>
      <c r="U1893" s="62"/>
      <c r="V1893" s="62"/>
      <c r="W1893" s="62"/>
      <c r="X1893" s="62"/>
      <c r="Y1893" s="62"/>
      <c r="Z1893" s="62"/>
      <c r="AA1893" s="62"/>
      <c r="AB1893" s="62"/>
      <c r="AC1893" s="62"/>
      <c r="AD1893" s="62"/>
      <c r="AE1893" s="62"/>
    </row>
    <row r="1894" spans="5:31" x14ac:dyDescent="0.25">
      <c r="E1894" s="61"/>
      <c r="F1894" s="61"/>
      <c r="G1894" s="61"/>
      <c r="H1894" s="62"/>
      <c r="I1894" s="62"/>
      <c r="J1894" s="62"/>
      <c r="K1894" s="62"/>
      <c r="L1894" s="62"/>
      <c r="M1894" s="62"/>
      <c r="N1894" s="62"/>
      <c r="O1894" s="62"/>
      <c r="P1894" s="62"/>
      <c r="Q1894" s="62"/>
      <c r="R1894" s="62"/>
      <c r="S1894" s="62"/>
      <c r="T1894" s="62"/>
      <c r="U1894" s="62"/>
      <c r="V1894" s="62"/>
      <c r="W1894" s="62"/>
      <c r="X1894" s="62"/>
      <c r="Y1894" s="62"/>
      <c r="Z1894" s="62"/>
      <c r="AA1894" s="62"/>
      <c r="AB1894" s="62"/>
      <c r="AC1894" s="62"/>
      <c r="AD1894" s="62"/>
      <c r="AE1894" s="62"/>
    </row>
    <row r="1895" spans="5:31" x14ac:dyDescent="0.25">
      <c r="E1895" s="61"/>
      <c r="F1895" s="61"/>
      <c r="G1895" s="61"/>
      <c r="H1895" s="62"/>
      <c r="I1895" s="62"/>
      <c r="J1895" s="62"/>
      <c r="K1895" s="62"/>
      <c r="L1895" s="62"/>
      <c r="M1895" s="62"/>
      <c r="N1895" s="62"/>
      <c r="O1895" s="62"/>
      <c r="P1895" s="62"/>
      <c r="Q1895" s="62"/>
      <c r="R1895" s="62"/>
      <c r="S1895" s="62"/>
      <c r="T1895" s="62"/>
      <c r="U1895" s="62"/>
      <c r="V1895" s="62"/>
      <c r="W1895" s="62"/>
      <c r="X1895" s="62"/>
      <c r="Y1895" s="62"/>
      <c r="Z1895" s="62"/>
      <c r="AA1895" s="62"/>
      <c r="AB1895" s="62"/>
      <c r="AC1895" s="62"/>
      <c r="AD1895" s="62"/>
      <c r="AE1895" s="62"/>
    </row>
    <row r="1896" spans="5:31" x14ac:dyDescent="0.25">
      <c r="E1896" s="61"/>
      <c r="F1896" s="61"/>
      <c r="G1896" s="61"/>
      <c r="H1896" s="62"/>
      <c r="I1896" s="62"/>
      <c r="J1896" s="62"/>
      <c r="K1896" s="62"/>
      <c r="L1896" s="62"/>
      <c r="M1896" s="62"/>
      <c r="N1896" s="62"/>
      <c r="O1896" s="62"/>
      <c r="P1896" s="62"/>
      <c r="Q1896" s="62"/>
      <c r="R1896" s="62"/>
      <c r="S1896" s="62"/>
      <c r="T1896" s="62"/>
      <c r="U1896" s="62"/>
      <c r="V1896" s="62"/>
      <c r="W1896" s="62"/>
      <c r="X1896" s="62"/>
      <c r="Y1896" s="62"/>
      <c r="Z1896" s="62"/>
      <c r="AA1896" s="62"/>
      <c r="AB1896" s="62"/>
      <c r="AC1896" s="62"/>
      <c r="AD1896" s="62"/>
      <c r="AE1896" s="62"/>
    </row>
    <row r="1897" spans="5:31" x14ac:dyDescent="0.25">
      <c r="E1897" s="61"/>
      <c r="F1897" s="61"/>
      <c r="G1897" s="61"/>
      <c r="H1897" s="62"/>
      <c r="I1897" s="62"/>
      <c r="J1897" s="62"/>
      <c r="K1897" s="62"/>
      <c r="L1897" s="62"/>
      <c r="M1897" s="62"/>
      <c r="N1897" s="62"/>
      <c r="O1897" s="62"/>
      <c r="P1897" s="62"/>
      <c r="Q1897" s="62"/>
      <c r="R1897" s="62"/>
      <c r="S1897" s="62"/>
      <c r="T1897" s="62"/>
      <c r="U1897" s="62"/>
      <c r="V1897" s="62"/>
      <c r="W1897" s="62"/>
      <c r="X1897" s="62"/>
      <c r="Y1897" s="62"/>
      <c r="Z1897" s="62"/>
      <c r="AA1897" s="62"/>
      <c r="AB1897" s="62"/>
      <c r="AC1897" s="62"/>
      <c r="AD1897" s="62"/>
      <c r="AE1897" s="62"/>
    </row>
    <row r="1898" spans="5:31" x14ac:dyDescent="0.25">
      <c r="E1898" s="61"/>
      <c r="F1898" s="61"/>
      <c r="G1898" s="61"/>
      <c r="H1898" s="62"/>
      <c r="I1898" s="62"/>
      <c r="J1898" s="62"/>
      <c r="K1898" s="62"/>
      <c r="L1898" s="62"/>
      <c r="M1898" s="62"/>
      <c r="N1898" s="62"/>
      <c r="O1898" s="62"/>
      <c r="P1898" s="62"/>
      <c r="Q1898" s="62"/>
      <c r="R1898" s="62"/>
      <c r="S1898" s="62"/>
      <c r="T1898" s="62"/>
      <c r="U1898" s="62"/>
      <c r="V1898" s="62"/>
      <c r="W1898" s="62"/>
      <c r="X1898" s="62"/>
      <c r="Y1898" s="62"/>
      <c r="Z1898" s="62"/>
      <c r="AA1898" s="62"/>
      <c r="AB1898" s="62"/>
      <c r="AC1898" s="62"/>
      <c r="AD1898" s="62"/>
      <c r="AE1898" s="62"/>
    </row>
    <row r="1899" spans="5:31" x14ac:dyDescent="0.25">
      <c r="E1899" s="61"/>
      <c r="F1899" s="61"/>
      <c r="G1899" s="61"/>
      <c r="H1899" s="62"/>
      <c r="I1899" s="62"/>
      <c r="J1899" s="62"/>
      <c r="K1899" s="62"/>
      <c r="L1899" s="62"/>
      <c r="M1899" s="62"/>
      <c r="N1899" s="62"/>
      <c r="O1899" s="62"/>
      <c r="P1899" s="62"/>
      <c r="Q1899" s="62"/>
      <c r="R1899" s="62"/>
      <c r="S1899" s="62"/>
      <c r="T1899" s="62"/>
      <c r="U1899" s="62"/>
      <c r="V1899" s="62"/>
      <c r="W1899" s="62"/>
      <c r="X1899" s="62"/>
      <c r="Y1899" s="62"/>
      <c r="Z1899" s="62"/>
      <c r="AA1899" s="62"/>
      <c r="AB1899" s="62"/>
      <c r="AC1899" s="62"/>
      <c r="AD1899" s="62"/>
      <c r="AE1899" s="62"/>
    </row>
    <row r="1900" spans="5:31" x14ac:dyDescent="0.25">
      <c r="E1900" s="61"/>
      <c r="F1900" s="61"/>
      <c r="G1900" s="61"/>
      <c r="H1900" s="62"/>
      <c r="I1900" s="62"/>
      <c r="J1900" s="62"/>
      <c r="K1900" s="62"/>
      <c r="L1900" s="62"/>
      <c r="M1900" s="62"/>
      <c r="N1900" s="62"/>
      <c r="O1900" s="62"/>
      <c r="P1900" s="62"/>
      <c r="Q1900" s="62"/>
      <c r="R1900" s="62"/>
      <c r="S1900" s="62"/>
      <c r="T1900" s="62"/>
      <c r="U1900" s="62"/>
      <c r="V1900" s="62"/>
      <c r="W1900" s="62"/>
      <c r="X1900" s="62"/>
      <c r="Y1900" s="62"/>
      <c r="Z1900" s="62"/>
      <c r="AA1900" s="62"/>
      <c r="AB1900" s="62"/>
      <c r="AC1900" s="62"/>
      <c r="AD1900" s="62"/>
      <c r="AE1900" s="62"/>
    </row>
    <row r="1901" spans="5:31" x14ac:dyDescent="0.25">
      <c r="E1901" s="61"/>
      <c r="F1901" s="61"/>
      <c r="G1901" s="61"/>
      <c r="H1901" s="62"/>
      <c r="I1901" s="62"/>
      <c r="J1901" s="62"/>
      <c r="K1901" s="62"/>
      <c r="L1901" s="62"/>
      <c r="M1901" s="62"/>
      <c r="N1901" s="62"/>
      <c r="O1901" s="62"/>
      <c r="P1901" s="62"/>
      <c r="Q1901" s="62"/>
      <c r="R1901" s="62"/>
      <c r="S1901" s="62"/>
      <c r="T1901" s="62"/>
      <c r="U1901" s="62"/>
      <c r="V1901" s="62"/>
      <c r="W1901" s="62"/>
      <c r="X1901" s="62"/>
      <c r="Y1901" s="62"/>
      <c r="Z1901" s="62"/>
      <c r="AA1901" s="62"/>
      <c r="AB1901" s="62"/>
      <c r="AC1901" s="62"/>
      <c r="AD1901" s="62"/>
      <c r="AE1901" s="62"/>
    </row>
    <row r="1902" spans="5:31" x14ac:dyDescent="0.25">
      <c r="E1902" s="61"/>
      <c r="F1902" s="61"/>
      <c r="G1902" s="61"/>
      <c r="H1902" s="62"/>
      <c r="I1902" s="62"/>
      <c r="J1902" s="62"/>
      <c r="K1902" s="62"/>
      <c r="L1902" s="62"/>
      <c r="M1902" s="62"/>
      <c r="N1902" s="62"/>
      <c r="O1902" s="62"/>
      <c r="P1902" s="62"/>
      <c r="Q1902" s="62"/>
      <c r="R1902" s="62"/>
      <c r="S1902" s="62"/>
      <c r="T1902" s="62"/>
      <c r="U1902" s="62"/>
      <c r="V1902" s="62"/>
      <c r="W1902" s="62"/>
      <c r="X1902" s="62"/>
      <c r="Y1902" s="62"/>
      <c r="Z1902" s="62"/>
      <c r="AA1902" s="62"/>
      <c r="AB1902" s="62"/>
      <c r="AC1902" s="62"/>
      <c r="AD1902" s="62"/>
      <c r="AE1902" s="62"/>
    </row>
    <row r="1903" spans="5:31" x14ac:dyDescent="0.25">
      <c r="E1903" s="61"/>
      <c r="F1903" s="61"/>
      <c r="G1903" s="61"/>
      <c r="H1903" s="62"/>
      <c r="I1903" s="62"/>
      <c r="J1903" s="62"/>
      <c r="K1903" s="62"/>
      <c r="L1903" s="62"/>
      <c r="M1903" s="62"/>
      <c r="N1903" s="62"/>
      <c r="O1903" s="62"/>
      <c r="P1903" s="62"/>
      <c r="Q1903" s="62"/>
      <c r="R1903" s="62"/>
      <c r="S1903" s="62"/>
      <c r="T1903" s="62"/>
      <c r="U1903" s="62"/>
      <c r="V1903" s="62"/>
      <c r="W1903" s="62"/>
      <c r="X1903" s="62"/>
      <c r="Y1903" s="62"/>
      <c r="Z1903" s="62"/>
      <c r="AA1903" s="62"/>
      <c r="AB1903" s="62"/>
      <c r="AC1903" s="62"/>
      <c r="AD1903" s="62"/>
      <c r="AE1903" s="62"/>
    </row>
    <row r="1904" spans="5:31" x14ac:dyDescent="0.25">
      <c r="E1904" s="61"/>
      <c r="F1904" s="61"/>
      <c r="G1904" s="61"/>
      <c r="H1904" s="62"/>
      <c r="I1904" s="62"/>
      <c r="J1904" s="62"/>
      <c r="K1904" s="62"/>
      <c r="L1904" s="62"/>
      <c r="M1904" s="62"/>
      <c r="N1904" s="62"/>
      <c r="O1904" s="62"/>
      <c r="P1904" s="62"/>
      <c r="Q1904" s="62"/>
      <c r="R1904" s="62"/>
      <c r="S1904" s="62"/>
      <c r="T1904" s="62"/>
      <c r="U1904" s="62"/>
      <c r="V1904" s="62"/>
      <c r="W1904" s="62"/>
      <c r="X1904" s="62"/>
      <c r="Y1904" s="62"/>
      <c r="Z1904" s="62"/>
      <c r="AA1904" s="62"/>
      <c r="AB1904" s="62"/>
      <c r="AC1904" s="62"/>
      <c r="AD1904" s="62"/>
      <c r="AE1904" s="62"/>
    </row>
    <row r="1905" spans="5:31" x14ac:dyDescent="0.25">
      <c r="E1905" s="61"/>
      <c r="F1905" s="61"/>
      <c r="G1905" s="61"/>
      <c r="H1905" s="62"/>
      <c r="I1905" s="62"/>
      <c r="J1905" s="62"/>
      <c r="K1905" s="62"/>
      <c r="L1905" s="62"/>
      <c r="M1905" s="62"/>
      <c r="N1905" s="62"/>
      <c r="O1905" s="62"/>
      <c r="P1905" s="62"/>
      <c r="Q1905" s="62"/>
      <c r="R1905" s="62"/>
      <c r="S1905" s="62"/>
      <c r="T1905" s="62"/>
      <c r="U1905" s="62"/>
      <c r="V1905" s="62"/>
      <c r="W1905" s="62"/>
      <c r="X1905" s="62"/>
      <c r="Y1905" s="62"/>
      <c r="Z1905" s="62"/>
      <c r="AA1905" s="62"/>
      <c r="AB1905" s="62"/>
      <c r="AC1905" s="62"/>
      <c r="AD1905" s="62"/>
      <c r="AE1905" s="62"/>
    </row>
    <row r="1906" spans="5:31" x14ac:dyDescent="0.25">
      <c r="E1906" s="61"/>
      <c r="F1906" s="61"/>
      <c r="G1906" s="61"/>
      <c r="H1906" s="62"/>
      <c r="I1906" s="62"/>
      <c r="J1906" s="62"/>
      <c r="K1906" s="62"/>
      <c r="L1906" s="62"/>
      <c r="M1906" s="62"/>
      <c r="N1906" s="62"/>
      <c r="O1906" s="62"/>
      <c r="P1906" s="62"/>
      <c r="Q1906" s="62"/>
      <c r="R1906" s="62"/>
      <c r="S1906" s="62"/>
      <c r="T1906" s="62"/>
      <c r="U1906" s="62"/>
      <c r="V1906" s="62"/>
      <c r="W1906" s="62"/>
      <c r="X1906" s="62"/>
      <c r="Y1906" s="62"/>
      <c r="Z1906" s="62"/>
      <c r="AA1906" s="62"/>
      <c r="AB1906" s="62"/>
      <c r="AC1906" s="62"/>
      <c r="AD1906" s="62"/>
      <c r="AE1906" s="62"/>
    </row>
    <row r="1907" spans="5:31" x14ac:dyDescent="0.25">
      <c r="E1907" s="61"/>
      <c r="F1907" s="61"/>
      <c r="G1907" s="61"/>
      <c r="H1907" s="62"/>
      <c r="I1907" s="62"/>
      <c r="J1907" s="62"/>
      <c r="K1907" s="62"/>
      <c r="L1907" s="62"/>
      <c r="M1907" s="62"/>
      <c r="N1907" s="62"/>
      <c r="O1907" s="62"/>
      <c r="P1907" s="62"/>
      <c r="Q1907" s="62"/>
      <c r="R1907" s="62"/>
      <c r="S1907" s="62"/>
      <c r="T1907" s="62"/>
      <c r="U1907" s="62"/>
      <c r="V1907" s="62"/>
      <c r="W1907" s="62"/>
      <c r="X1907" s="62"/>
      <c r="Y1907" s="62"/>
      <c r="Z1907" s="62"/>
      <c r="AA1907" s="62"/>
      <c r="AB1907" s="62"/>
      <c r="AC1907" s="62"/>
      <c r="AD1907" s="62"/>
      <c r="AE1907" s="62"/>
    </row>
    <row r="1908" spans="5:31" x14ac:dyDescent="0.25">
      <c r="E1908" s="61"/>
      <c r="F1908" s="61"/>
      <c r="G1908" s="61"/>
      <c r="H1908" s="62"/>
      <c r="I1908" s="62"/>
      <c r="J1908" s="62"/>
      <c r="K1908" s="62"/>
      <c r="L1908" s="62"/>
      <c r="M1908" s="62"/>
      <c r="N1908" s="62"/>
      <c r="O1908" s="62"/>
      <c r="P1908" s="62"/>
      <c r="Q1908" s="62"/>
      <c r="R1908" s="62"/>
      <c r="S1908" s="62"/>
      <c r="T1908" s="62"/>
      <c r="U1908" s="62"/>
      <c r="V1908" s="62"/>
      <c r="W1908" s="62"/>
      <c r="X1908" s="62"/>
      <c r="Y1908" s="62"/>
      <c r="Z1908" s="62"/>
      <c r="AA1908" s="62"/>
      <c r="AB1908" s="62"/>
      <c r="AC1908" s="62"/>
      <c r="AD1908" s="62"/>
      <c r="AE1908" s="62"/>
    </row>
    <row r="1909" spans="5:31" x14ac:dyDescent="0.25">
      <c r="E1909" s="61"/>
      <c r="F1909" s="61"/>
      <c r="G1909" s="61"/>
      <c r="H1909" s="62"/>
      <c r="I1909" s="62"/>
      <c r="J1909" s="62"/>
      <c r="K1909" s="62"/>
      <c r="L1909" s="62"/>
      <c r="M1909" s="62"/>
      <c r="N1909" s="62"/>
      <c r="O1909" s="62"/>
      <c r="P1909" s="62"/>
      <c r="Q1909" s="62"/>
      <c r="R1909" s="62"/>
      <c r="S1909" s="62"/>
      <c r="T1909" s="62"/>
      <c r="U1909" s="62"/>
      <c r="V1909" s="62"/>
      <c r="W1909" s="62"/>
      <c r="X1909" s="62"/>
      <c r="Y1909" s="62"/>
      <c r="Z1909" s="62"/>
      <c r="AA1909" s="62"/>
      <c r="AB1909" s="62"/>
      <c r="AC1909" s="62"/>
      <c r="AD1909" s="62"/>
      <c r="AE1909" s="62"/>
    </row>
    <row r="1910" spans="5:31" x14ac:dyDescent="0.25">
      <c r="E1910" s="61"/>
      <c r="F1910" s="61"/>
      <c r="G1910" s="61"/>
      <c r="H1910" s="62"/>
      <c r="I1910" s="62"/>
      <c r="J1910" s="62"/>
      <c r="K1910" s="62"/>
      <c r="L1910" s="62"/>
      <c r="M1910" s="62"/>
      <c r="N1910" s="62"/>
      <c r="O1910" s="62"/>
      <c r="P1910" s="62"/>
      <c r="Q1910" s="62"/>
      <c r="R1910" s="62"/>
      <c r="S1910" s="62"/>
      <c r="T1910" s="62"/>
      <c r="U1910" s="62"/>
      <c r="V1910" s="62"/>
      <c r="W1910" s="62"/>
      <c r="X1910" s="62"/>
      <c r="Y1910" s="62"/>
      <c r="Z1910" s="62"/>
      <c r="AA1910" s="62"/>
      <c r="AB1910" s="62"/>
      <c r="AC1910" s="62"/>
      <c r="AD1910" s="62"/>
      <c r="AE1910" s="62"/>
    </row>
    <row r="1911" spans="5:31" x14ac:dyDescent="0.25">
      <c r="E1911" s="61"/>
      <c r="F1911" s="61"/>
      <c r="G1911" s="61"/>
      <c r="H1911" s="62"/>
      <c r="I1911" s="62"/>
      <c r="J1911" s="62"/>
      <c r="K1911" s="62"/>
      <c r="L1911" s="62"/>
      <c r="M1911" s="62"/>
      <c r="N1911" s="62"/>
      <c r="O1911" s="62"/>
      <c r="P1911" s="62"/>
      <c r="Q1911" s="62"/>
      <c r="R1911" s="62"/>
      <c r="S1911" s="62"/>
      <c r="T1911" s="62"/>
      <c r="U1911" s="62"/>
      <c r="V1911" s="62"/>
      <c r="W1911" s="62"/>
      <c r="X1911" s="62"/>
      <c r="Y1911" s="62"/>
      <c r="Z1911" s="62"/>
      <c r="AA1911" s="62"/>
      <c r="AB1911" s="62"/>
      <c r="AC1911" s="62"/>
      <c r="AD1911" s="62"/>
      <c r="AE1911" s="62"/>
    </row>
    <row r="1912" spans="5:31" x14ac:dyDescent="0.25">
      <c r="E1912" s="61"/>
      <c r="F1912" s="61"/>
      <c r="G1912" s="61"/>
      <c r="H1912" s="62"/>
      <c r="I1912" s="62"/>
      <c r="J1912" s="62"/>
      <c r="K1912" s="62"/>
      <c r="L1912" s="62"/>
      <c r="M1912" s="62"/>
      <c r="N1912" s="62"/>
      <c r="O1912" s="62"/>
      <c r="P1912" s="62"/>
      <c r="Q1912" s="62"/>
      <c r="R1912" s="62"/>
      <c r="S1912" s="62"/>
      <c r="T1912" s="62"/>
      <c r="U1912" s="62"/>
      <c r="V1912" s="62"/>
      <c r="W1912" s="62"/>
      <c r="X1912" s="62"/>
      <c r="Y1912" s="62"/>
      <c r="Z1912" s="62"/>
      <c r="AA1912" s="62"/>
      <c r="AB1912" s="62"/>
      <c r="AC1912" s="62"/>
      <c r="AD1912" s="62"/>
      <c r="AE1912" s="62"/>
    </row>
    <row r="1913" spans="5:31" x14ac:dyDescent="0.25">
      <c r="E1913" s="61"/>
      <c r="F1913" s="61"/>
      <c r="G1913" s="61"/>
      <c r="H1913" s="62"/>
      <c r="I1913" s="62"/>
      <c r="J1913" s="62"/>
      <c r="K1913" s="62"/>
      <c r="L1913" s="62"/>
      <c r="M1913" s="62"/>
      <c r="N1913" s="62"/>
      <c r="O1913" s="62"/>
      <c r="P1913" s="62"/>
      <c r="Q1913" s="62"/>
      <c r="R1913" s="62"/>
      <c r="S1913" s="62"/>
      <c r="T1913" s="62"/>
      <c r="U1913" s="62"/>
      <c r="V1913" s="62"/>
      <c r="W1913" s="62"/>
      <c r="X1913" s="62"/>
      <c r="Y1913" s="62"/>
      <c r="Z1913" s="62"/>
      <c r="AA1913" s="62"/>
      <c r="AB1913" s="62"/>
      <c r="AC1913" s="62"/>
      <c r="AD1913" s="62"/>
      <c r="AE1913" s="62"/>
    </row>
    <row r="1914" spans="5:31" x14ac:dyDescent="0.25">
      <c r="E1914" s="61"/>
      <c r="F1914" s="61"/>
      <c r="G1914" s="61"/>
      <c r="H1914" s="62"/>
      <c r="I1914" s="62"/>
      <c r="J1914" s="62"/>
      <c r="K1914" s="62"/>
      <c r="L1914" s="62"/>
      <c r="M1914" s="62"/>
      <c r="N1914" s="62"/>
      <c r="O1914" s="62"/>
      <c r="P1914" s="62"/>
      <c r="Q1914" s="62"/>
      <c r="R1914" s="62"/>
      <c r="S1914" s="62"/>
      <c r="T1914" s="62"/>
      <c r="U1914" s="62"/>
      <c r="V1914" s="62"/>
      <c r="W1914" s="62"/>
      <c r="X1914" s="62"/>
      <c r="Y1914" s="62"/>
      <c r="Z1914" s="62"/>
      <c r="AA1914" s="62"/>
      <c r="AB1914" s="62"/>
      <c r="AC1914" s="62"/>
      <c r="AD1914" s="62"/>
      <c r="AE1914" s="62"/>
    </row>
    <row r="1915" spans="5:31" x14ac:dyDescent="0.25">
      <c r="E1915" s="61"/>
      <c r="F1915" s="61"/>
      <c r="G1915" s="61"/>
      <c r="H1915" s="62"/>
      <c r="I1915" s="62"/>
      <c r="J1915" s="62"/>
      <c r="K1915" s="62"/>
      <c r="L1915" s="62"/>
      <c r="M1915" s="62"/>
      <c r="N1915" s="62"/>
      <c r="O1915" s="62"/>
      <c r="P1915" s="62"/>
      <c r="Q1915" s="62"/>
      <c r="R1915" s="62"/>
      <c r="S1915" s="62"/>
      <c r="T1915" s="62"/>
      <c r="U1915" s="62"/>
      <c r="V1915" s="62"/>
      <c r="W1915" s="62"/>
      <c r="X1915" s="62"/>
      <c r="Y1915" s="62"/>
      <c r="Z1915" s="62"/>
      <c r="AA1915" s="62"/>
      <c r="AB1915" s="62"/>
      <c r="AC1915" s="62"/>
      <c r="AD1915" s="62"/>
      <c r="AE1915" s="62"/>
    </row>
    <row r="1916" spans="5:31" x14ac:dyDescent="0.25">
      <c r="E1916" s="61"/>
      <c r="F1916" s="61"/>
      <c r="G1916" s="61"/>
      <c r="H1916" s="62"/>
      <c r="I1916" s="62"/>
      <c r="J1916" s="62"/>
      <c r="K1916" s="62"/>
      <c r="L1916" s="62"/>
      <c r="M1916" s="62"/>
      <c r="N1916" s="62"/>
      <c r="O1916" s="62"/>
      <c r="P1916" s="62"/>
      <c r="Q1916" s="62"/>
      <c r="R1916" s="62"/>
      <c r="S1916" s="62"/>
      <c r="T1916" s="62"/>
      <c r="U1916" s="62"/>
      <c r="V1916" s="62"/>
      <c r="W1916" s="62"/>
      <c r="X1916" s="62"/>
      <c r="Y1916" s="62"/>
      <c r="Z1916" s="62"/>
      <c r="AA1916" s="62"/>
      <c r="AB1916" s="62"/>
      <c r="AC1916" s="62"/>
      <c r="AD1916" s="62"/>
      <c r="AE1916" s="62"/>
    </row>
    <row r="1917" spans="5:31" x14ac:dyDescent="0.25">
      <c r="E1917" s="61"/>
      <c r="F1917" s="61"/>
      <c r="G1917" s="61"/>
      <c r="H1917" s="62"/>
      <c r="I1917" s="62"/>
      <c r="J1917" s="62"/>
      <c r="K1917" s="62"/>
      <c r="L1917" s="62"/>
      <c r="M1917" s="62"/>
      <c r="N1917" s="62"/>
      <c r="O1917" s="62"/>
      <c r="P1917" s="62"/>
      <c r="Q1917" s="62"/>
      <c r="R1917" s="62"/>
      <c r="S1917" s="62"/>
      <c r="T1917" s="62"/>
      <c r="U1917" s="62"/>
      <c r="V1917" s="62"/>
      <c r="W1917" s="62"/>
      <c r="X1917" s="62"/>
      <c r="Y1917" s="62"/>
      <c r="Z1917" s="62"/>
      <c r="AA1917" s="62"/>
      <c r="AB1917" s="62"/>
      <c r="AC1917" s="62"/>
      <c r="AD1917" s="62"/>
      <c r="AE1917" s="62"/>
    </row>
    <row r="1918" spans="5:31" x14ac:dyDescent="0.25">
      <c r="E1918" s="61"/>
      <c r="F1918" s="61"/>
      <c r="G1918" s="61"/>
      <c r="H1918" s="62"/>
      <c r="I1918" s="62"/>
      <c r="J1918" s="62"/>
      <c r="K1918" s="62"/>
      <c r="L1918" s="62"/>
      <c r="M1918" s="62"/>
      <c r="N1918" s="62"/>
      <c r="O1918" s="62"/>
      <c r="P1918" s="62"/>
      <c r="Q1918" s="62"/>
      <c r="R1918" s="62"/>
      <c r="S1918" s="62"/>
      <c r="T1918" s="62"/>
      <c r="U1918" s="62"/>
      <c r="V1918" s="62"/>
      <c r="W1918" s="62"/>
      <c r="X1918" s="62"/>
      <c r="Y1918" s="62"/>
      <c r="Z1918" s="62"/>
      <c r="AA1918" s="62"/>
      <c r="AB1918" s="62"/>
      <c r="AC1918" s="62"/>
      <c r="AD1918" s="62"/>
      <c r="AE1918" s="62"/>
    </row>
    <row r="1919" spans="5:31" x14ac:dyDescent="0.25">
      <c r="E1919" s="61"/>
      <c r="F1919" s="61"/>
      <c r="G1919" s="61"/>
      <c r="H1919" s="62"/>
      <c r="I1919" s="62"/>
      <c r="J1919" s="62"/>
      <c r="K1919" s="62"/>
      <c r="L1919" s="62"/>
      <c r="M1919" s="62"/>
      <c r="N1919" s="62"/>
      <c r="O1919" s="62"/>
      <c r="P1919" s="62"/>
      <c r="Q1919" s="62"/>
      <c r="R1919" s="62"/>
      <c r="S1919" s="62"/>
      <c r="T1919" s="62"/>
      <c r="U1919" s="62"/>
      <c r="V1919" s="62"/>
      <c r="W1919" s="62"/>
      <c r="X1919" s="62"/>
      <c r="Y1919" s="62"/>
      <c r="Z1919" s="62"/>
      <c r="AA1919" s="62"/>
      <c r="AB1919" s="62"/>
      <c r="AC1919" s="62"/>
      <c r="AD1919" s="62"/>
      <c r="AE1919" s="62"/>
    </row>
    <row r="1920" spans="5:31" x14ac:dyDescent="0.25">
      <c r="E1920" s="61"/>
      <c r="F1920" s="61"/>
      <c r="G1920" s="61"/>
      <c r="H1920" s="62"/>
      <c r="I1920" s="62"/>
      <c r="J1920" s="62"/>
      <c r="K1920" s="62"/>
      <c r="L1920" s="62"/>
      <c r="M1920" s="62"/>
      <c r="N1920" s="62"/>
      <c r="O1920" s="62"/>
      <c r="P1920" s="62"/>
      <c r="Q1920" s="62"/>
      <c r="R1920" s="62"/>
      <c r="S1920" s="62"/>
      <c r="T1920" s="62"/>
      <c r="U1920" s="62"/>
      <c r="V1920" s="62"/>
      <c r="W1920" s="62"/>
      <c r="X1920" s="62"/>
      <c r="Y1920" s="62"/>
      <c r="Z1920" s="62"/>
      <c r="AA1920" s="62"/>
      <c r="AB1920" s="62"/>
      <c r="AC1920" s="62"/>
      <c r="AD1920" s="62"/>
      <c r="AE1920" s="62"/>
    </row>
    <row r="1921" spans="5:31" x14ac:dyDescent="0.25">
      <c r="E1921" s="61"/>
      <c r="F1921" s="61"/>
      <c r="G1921" s="61"/>
      <c r="H1921" s="62"/>
      <c r="I1921" s="62"/>
      <c r="J1921" s="62"/>
      <c r="K1921" s="62"/>
      <c r="L1921" s="62"/>
      <c r="M1921" s="62"/>
      <c r="N1921" s="62"/>
      <c r="O1921" s="62"/>
      <c r="P1921" s="62"/>
      <c r="Q1921" s="62"/>
      <c r="R1921" s="62"/>
      <c r="S1921" s="62"/>
      <c r="T1921" s="62"/>
      <c r="U1921" s="62"/>
      <c r="V1921" s="62"/>
      <c r="W1921" s="62"/>
      <c r="X1921" s="62"/>
      <c r="Y1921" s="62"/>
      <c r="Z1921" s="62"/>
      <c r="AA1921" s="62"/>
      <c r="AB1921" s="62"/>
      <c r="AC1921" s="62"/>
      <c r="AD1921" s="62"/>
      <c r="AE1921" s="62"/>
    </row>
    <row r="1922" spans="5:31" x14ac:dyDescent="0.25">
      <c r="E1922" s="61"/>
      <c r="F1922" s="61"/>
      <c r="G1922" s="61"/>
      <c r="H1922" s="62"/>
      <c r="I1922" s="62"/>
      <c r="J1922" s="62"/>
      <c r="K1922" s="62"/>
      <c r="L1922" s="62"/>
      <c r="M1922" s="62"/>
      <c r="N1922" s="62"/>
      <c r="O1922" s="62"/>
      <c r="P1922" s="62"/>
      <c r="Q1922" s="62"/>
      <c r="R1922" s="62"/>
      <c r="S1922" s="62"/>
      <c r="T1922" s="62"/>
      <c r="U1922" s="62"/>
      <c r="V1922" s="62"/>
      <c r="W1922" s="62"/>
      <c r="X1922" s="62"/>
      <c r="Y1922" s="62"/>
      <c r="Z1922" s="62"/>
      <c r="AA1922" s="62"/>
      <c r="AB1922" s="62"/>
      <c r="AC1922" s="62"/>
      <c r="AD1922" s="62"/>
      <c r="AE1922" s="62"/>
    </row>
    <row r="1923" spans="5:31" x14ac:dyDescent="0.25">
      <c r="E1923" s="61"/>
      <c r="F1923" s="61"/>
      <c r="G1923" s="61"/>
      <c r="H1923" s="62"/>
      <c r="I1923" s="62"/>
      <c r="J1923" s="62"/>
      <c r="K1923" s="62"/>
      <c r="L1923" s="62"/>
      <c r="M1923" s="62"/>
      <c r="N1923" s="62"/>
      <c r="O1923" s="62"/>
      <c r="P1923" s="62"/>
      <c r="Q1923" s="62"/>
      <c r="R1923" s="62"/>
      <c r="S1923" s="62"/>
      <c r="T1923" s="62"/>
      <c r="U1923" s="62"/>
      <c r="V1923" s="62"/>
      <c r="W1923" s="62"/>
      <c r="X1923" s="62"/>
      <c r="Y1923" s="62"/>
      <c r="Z1923" s="62"/>
      <c r="AA1923" s="62"/>
      <c r="AB1923" s="62"/>
      <c r="AC1923" s="62"/>
      <c r="AD1923" s="62"/>
      <c r="AE1923" s="62"/>
    </row>
    <row r="1924" spans="5:31" x14ac:dyDescent="0.25">
      <c r="E1924" s="61"/>
      <c r="F1924" s="61"/>
      <c r="G1924" s="61"/>
      <c r="H1924" s="62"/>
      <c r="I1924" s="62"/>
      <c r="J1924" s="62"/>
      <c r="K1924" s="62"/>
      <c r="L1924" s="62"/>
      <c r="M1924" s="62"/>
      <c r="N1924" s="62"/>
      <c r="O1924" s="62"/>
      <c r="P1924" s="62"/>
      <c r="Q1924" s="62"/>
      <c r="R1924" s="62"/>
      <c r="S1924" s="62"/>
      <c r="T1924" s="62"/>
      <c r="U1924" s="62"/>
      <c r="V1924" s="62"/>
      <c r="W1924" s="62"/>
      <c r="X1924" s="62"/>
      <c r="Y1924" s="62"/>
      <c r="Z1924" s="62"/>
      <c r="AA1924" s="62"/>
      <c r="AB1924" s="62"/>
      <c r="AC1924" s="62"/>
      <c r="AD1924" s="62"/>
      <c r="AE1924" s="62"/>
    </row>
    <row r="1925" spans="5:31" x14ac:dyDescent="0.25">
      <c r="E1925" s="61"/>
      <c r="F1925" s="61"/>
      <c r="G1925" s="61"/>
      <c r="H1925" s="62"/>
      <c r="I1925" s="62"/>
      <c r="J1925" s="62"/>
      <c r="K1925" s="62"/>
      <c r="L1925" s="62"/>
      <c r="M1925" s="62"/>
      <c r="N1925" s="62"/>
      <c r="O1925" s="62"/>
      <c r="P1925" s="62"/>
      <c r="Q1925" s="62"/>
      <c r="R1925" s="62"/>
      <c r="S1925" s="62"/>
      <c r="T1925" s="62"/>
      <c r="U1925" s="62"/>
      <c r="V1925" s="62"/>
      <c r="W1925" s="62"/>
      <c r="X1925" s="62"/>
      <c r="Y1925" s="62"/>
      <c r="Z1925" s="62"/>
      <c r="AA1925" s="62"/>
      <c r="AB1925" s="62"/>
      <c r="AC1925" s="62"/>
      <c r="AD1925" s="62"/>
      <c r="AE1925" s="62"/>
    </row>
    <row r="1926" spans="5:31" x14ac:dyDescent="0.25">
      <c r="E1926" s="61"/>
      <c r="F1926" s="61"/>
      <c r="G1926" s="61"/>
      <c r="H1926" s="62"/>
      <c r="I1926" s="62"/>
      <c r="J1926" s="62"/>
      <c r="K1926" s="62"/>
      <c r="L1926" s="62"/>
      <c r="M1926" s="62"/>
      <c r="N1926" s="62"/>
      <c r="O1926" s="62"/>
      <c r="P1926" s="62"/>
      <c r="Q1926" s="62"/>
      <c r="R1926" s="62"/>
      <c r="S1926" s="62"/>
      <c r="T1926" s="62"/>
      <c r="U1926" s="62"/>
      <c r="V1926" s="62"/>
      <c r="W1926" s="62"/>
      <c r="X1926" s="62"/>
      <c r="Y1926" s="62"/>
      <c r="Z1926" s="62"/>
      <c r="AA1926" s="62"/>
      <c r="AB1926" s="62"/>
      <c r="AC1926" s="62"/>
      <c r="AD1926" s="62"/>
      <c r="AE1926" s="62"/>
    </row>
    <row r="1927" spans="5:31" x14ac:dyDescent="0.25">
      <c r="E1927" s="61"/>
      <c r="F1927" s="61"/>
      <c r="G1927" s="61"/>
      <c r="H1927" s="62"/>
      <c r="I1927" s="62"/>
      <c r="J1927" s="62"/>
      <c r="K1927" s="62"/>
      <c r="L1927" s="62"/>
      <c r="M1927" s="62"/>
      <c r="N1927" s="62"/>
      <c r="O1927" s="62"/>
      <c r="P1927" s="62"/>
      <c r="Q1927" s="62"/>
      <c r="R1927" s="62"/>
      <c r="S1927" s="62"/>
      <c r="T1927" s="62"/>
      <c r="U1927" s="62"/>
      <c r="V1927" s="62"/>
      <c r="W1927" s="62"/>
      <c r="X1927" s="62"/>
      <c r="Y1927" s="62"/>
      <c r="Z1927" s="62"/>
      <c r="AA1927" s="62"/>
      <c r="AB1927" s="62"/>
      <c r="AC1927" s="62"/>
      <c r="AD1927" s="62"/>
      <c r="AE1927" s="62"/>
    </row>
    <row r="1928" spans="5:31" x14ac:dyDescent="0.25">
      <c r="E1928" s="61"/>
      <c r="F1928" s="61"/>
      <c r="G1928" s="61"/>
      <c r="H1928" s="62"/>
      <c r="I1928" s="62"/>
      <c r="J1928" s="62"/>
      <c r="K1928" s="62"/>
      <c r="L1928" s="62"/>
      <c r="M1928" s="62"/>
      <c r="N1928" s="62"/>
      <c r="O1928" s="62"/>
      <c r="P1928" s="62"/>
      <c r="Q1928" s="62"/>
      <c r="R1928" s="62"/>
      <c r="S1928" s="62"/>
      <c r="T1928" s="62"/>
      <c r="U1928" s="62"/>
      <c r="V1928" s="62"/>
      <c r="W1928" s="62"/>
      <c r="X1928" s="62"/>
      <c r="Y1928" s="62"/>
      <c r="Z1928" s="62"/>
      <c r="AA1928" s="62"/>
      <c r="AB1928" s="62"/>
      <c r="AC1928" s="62"/>
      <c r="AD1928" s="62"/>
      <c r="AE1928" s="62"/>
    </row>
    <row r="1929" spans="5:31" x14ac:dyDescent="0.25">
      <c r="E1929" s="61"/>
      <c r="F1929" s="61"/>
      <c r="G1929" s="61"/>
      <c r="H1929" s="62"/>
      <c r="I1929" s="62"/>
      <c r="J1929" s="62"/>
      <c r="K1929" s="62"/>
      <c r="L1929" s="62"/>
      <c r="M1929" s="62"/>
      <c r="N1929" s="62"/>
      <c r="O1929" s="62"/>
      <c r="P1929" s="62"/>
      <c r="Q1929" s="62"/>
      <c r="R1929" s="62"/>
      <c r="S1929" s="62"/>
      <c r="T1929" s="62"/>
      <c r="U1929" s="62"/>
      <c r="V1929" s="62"/>
      <c r="W1929" s="62"/>
      <c r="X1929" s="62"/>
      <c r="Y1929" s="62"/>
      <c r="Z1929" s="62"/>
      <c r="AA1929" s="62"/>
      <c r="AB1929" s="62"/>
      <c r="AC1929" s="62"/>
      <c r="AD1929" s="62"/>
      <c r="AE1929" s="62"/>
    </row>
    <row r="1930" spans="5:31" x14ac:dyDescent="0.25">
      <c r="E1930" s="61"/>
      <c r="F1930" s="61"/>
      <c r="G1930" s="61"/>
      <c r="H1930" s="62"/>
      <c r="I1930" s="62"/>
      <c r="J1930" s="62"/>
      <c r="K1930" s="62"/>
      <c r="L1930" s="62"/>
      <c r="M1930" s="62"/>
      <c r="N1930" s="62"/>
      <c r="O1930" s="62"/>
      <c r="P1930" s="62"/>
      <c r="Q1930" s="62"/>
      <c r="R1930" s="62"/>
      <c r="S1930" s="62"/>
      <c r="T1930" s="62"/>
      <c r="U1930" s="62"/>
      <c r="V1930" s="62"/>
      <c r="W1930" s="62"/>
      <c r="X1930" s="62"/>
      <c r="Y1930" s="62"/>
      <c r="Z1930" s="62"/>
      <c r="AA1930" s="62"/>
      <c r="AB1930" s="62"/>
      <c r="AC1930" s="62"/>
      <c r="AD1930" s="62"/>
      <c r="AE1930" s="62"/>
    </row>
    <row r="1931" spans="5:31" x14ac:dyDescent="0.25">
      <c r="E1931" s="61"/>
      <c r="F1931" s="61"/>
      <c r="G1931" s="61"/>
      <c r="H1931" s="62"/>
      <c r="I1931" s="62"/>
      <c r="J1931" s="62"/>
      <c r="K1931" s="62"/>
      <c r="L1931" s="62"/>
      <c r="M1931" s="62"/>
      <c r="N1931" s="62"/>
      <c r="O1931" s="62"/>
      <c r="P1931" s="62"/>
      <c r="Q1931" s="62"/>
      <c r="R1931" s="62"/>
      <c r="S1931" s="62"/>
      <c r="T1931" s="62"/>
      <c r="U1931" s="62"/>
      <c r="V1931" s="62"/>
      <c r="W1931" s="62"/>
      <c r="X1931" s="62"/>
      <c r="Y1931" s="62"/>
      <c r="Z1931" s="62"/>
      <c r="AA1931" s="62"/>
      <c r="AB1931" s="62"/>
      <c r="AC1931" s="62"/>
      <c r="AD1931" s="62"/>
      <c r="AE1931" s="62"/>
    </row>
    <row r="1932" spans="5:31" x14ac:dyDescent="0.25">
      <c r="E1932" s="61"/>
      <c r="F1932" s="61"/>
      <c r="G1932" s="61"/>
      <c r="H1932" s="62"/>
      <c r="I1932" s="62"/>
      <c r="J1932" s="62"/>
      <c r="K1932" s="62"/>
      <c r="L1932" s="62"/>
      <c r="M1932" s="62"/>
      <c r="N1932" s="62"/>
      <c r="O1932" s="62"/>
      <c r="P1932" s="62"/>
      <c r="Q1932" s="62"/>
      <c r="R1932" s="62"/>
      <c r="S1932" s="62"/>
      <c r="T1932" s="62"/>
      <c r="U1932" s="62"/>
      <c r="V1932" s="62"/>
      <c r="W1932" s="62"/>
      <c r="X1932" s="62"/>
      <c r="Y1932" s="62"/>
      <c r="Z1932" s="62"/>
      <c r="AA1932" s="62"/>
      <c r="AB1932" s="62"/>
      <c r="AC1932" s="62"/>
      <c r="AD1932" s="62"/>
      <c r="AE1932" s="62"/>
    </row>
    <row r="1933" spans="5:31" x14ac:dyDescent="0.25">
      <c r="E1933" s="61"/>
      <c r="F1933" s="61"/>
      <c r="G1933" s="61"/>
      <c r="H1933" s="62"/>
      <c r="I1933" s="62"/>
      <c r="J1933" s="62"/>
      <c r="K1933" s="62"/>
      <c r="L1933" s="62"/>
      <c r="M1933" s="62"/>
      <c r="N1933" s="62"/>
      <c r="O1933" s="62"/>
      <c r="P1933" s="62"/>
      <c r="Q1933" s="62"/>
      <c r="R1933" s="62"/>
      <c r="S1933" s="62"/>
      <c r="T1933" s="62"/>
      <c r="U1933" s="62"/>
      <c r="V1933" s="62"/>
      <c r="W1933" s="62"/>
      <c r="X1933" s="62"/>
      <c r="Y1933" s="62"/>
      <c r="Z1933" s="62"/>
      <c r="AA1933" s="62"/>
      <c r="AB1933" s="62"/>
      <c r="AC1933" s="62"/>
      <c r="AD1933" s="62"/>
      <c r="AE1933" s="62"/>
    </row>
    <row r="1934" spans="5:31" x14ac:dyDescent="0.25">
      <c r="E1934" s="61"/>
      <c r="F1934" s="61"/>
      <c r="G1934" s="61"/>
      <c r="H1934" s="62"/>
      <c r="I1934" s="62"/>
      <c r="J1934" s="62"/>
      <c r="K1934" s="62"/>
      <c r="L1934" s="62"/>
      <c r="M1934" s="62"/>
      <c r="N1934" s="62"/>
      <c r="O1934" s="62"/>
      <c r="P1934" s="62"/>
      <c r="Q1934" s="62"/>
      <c r="R1934" s="62"/>
      <c r="S1934" s="62"/>
      <c r="T1934" s="62"/>
      <c r="U1934" s="62"/>
      <c r="V1934" s="62"/>
      <c r="W1934" s="62"/>
      <c r="X1934" s="62"/>
      <c r="Y1934" s="62"/>
      <c r="Z1934" s="62"/>
      <c r="AA1934" s="62"/>
      <c r="AB1934" s="62"/>
      <c r="AC1934" s="62"/>
      <c r="AD1934" s="62"/>
      <c r="AE1934" s="62"/>
    </row>
    <row r="1935" spans="5:31" x14ac:dyDescent="0.25">
      <c r="E1935" s="61"/>
      <c r="F1935" s="61"/>
      <c r="G1935" s="61"/>
      <c r="H1935" s="62"/>
      <c r="I1935" s="62"/>
      <c r="J1935" s="62"/>
      <c r="K1935" s="62"/>
      <c r="L1935" s="62"/>
      <c r="M1935" s="62"/>
      <c r="N1935" s="62"/>
      <c r="O1935" s="62"/>
      <c r="P1935" s="62"/>
      <c r="Q1935" s="62"/>
      <c r="R1935" s="62"/>
      <c r="S1935" s="62"/>
      <c r="T1935" s="62"/>
      <c r="U1935" s="62"/>
      <c r="V1935" s="62"/>
      <c r="W1935" s="62"/>
      <c r="X1935" s="62"/>
      <c r="Y1935" s="62"/>
      <c r="Z1935" s="62"/>
      <c r="AA1935" s="62"/>
      <c r="AB1935" s="62"/>
      <c r="AC1935" s="62"/>
      <c r="AD1935" s="62"/>
      <c r="AE1935" s="62"/>
    </row>
    <row r="1936" spans="5:31" x14ac:dyDescent="0.25">
      <c r="E1936" s="61"/>
      <c r="F1936" s="61"/>
      <c r="G1936" s="61"/>
      <c r="H1936" s="62"/>
      <c r="I1936" s="62"/>
      <c r="J1936" s="62"/>
      <c r="K1936" s="62"/>
      <c r="L1936" s="62"/>
      <c r="M1936" s="62"/>
      <c r="N1936" s="62"/>
      <c r="O1936" s="62"/>
      <c r="P1936" s="62"/>
      <c r="Q1936" s="62"/>
      <c r="R1936" s="62"/>
      <c r="S1936" s="62"/>
      <c r="T1936" s="62"/>
      <c r="U1936" s="62"/>
      <c r="V1936" s="62"/>
      <c r="W1936" s="62"/>
      <c r="X1936" s="62"/>
      <c r="Y1936" s="62"/>
      <c r="Z1936" s="62"/>
      <c r="AA1936" s="62"/>
      <c r="AB1936" s="62"/>
      <c r="AC1936" s="62"/>
      <c r="AD1936" s="62"/>
      <c r="AE1936" s="62"/>
    </row>
    <row r="1937" spans="5:31" x14ac:dyDescent="0.25">
      <c r="E1937" s="61"/>
      <c r="F1937" s="61"/>
      <c r="G1937" s="61"/>
      <c r="H1937" s="62"/>
      <c r="I1937" s="62"/>
      <c r="J1937" s="62"/>
      <c r="K1937" s="62"/>
      <c r="L1937" s="62"/>
      <c r="M1937" s="62"/>
      <c r="N1937" s="62"/>
      <c r="O1937" s="62"/>
      <c r="P1937" s="62"/>
      <c r="Q1937" s="62"/>
      <c r="R1937" s="62"/>
      <c r="S1937" s="62"/>
      <c r="T1937" s="62"/>
      <c r="U1937" s="62"/>
      <c r="V1937" s="62"/>
      <c r="W1937" s="62"/>
      <c r="X1937" s="62"/>
      <c r="Y1937" s="62"/>
      <c r="Z1937" s="62"/>
      <c r="AA1937" s="62"/>
      <c r="AB1937" s="62"/>
      <c r="AC1937" s="62"/>
      <c r="AD1937" s="62"/>
      <c r="AE1937" s="62"/>
    </row>
    <row r="1938" spans="5:31" x14ac:dyDescent="0.25">
      <c r="E1938" s="61"/>
      <c r="F1938" s="61"/>
      <c r="G1938" s="61"/>
      <c r="H1938" s="62"/>
      <c r="I1938" s="62"/>
      <c r="J1938" s="62"/>
      <c r="K1938" s="62"/>
      <c r="L1938" s="62"/>
      <c r="M1938" s="62"/>
      <c r="N1938" s="62"/>
      <c r="O1938" s="62"/>
      <c r="P1938" s="62"/>
      <c r="Q1938" s="62"/>
      <c r="R1938" s="62"/>
      <c r="S1938" s="62"/>
      <c r="T1938" s="62"/>
      <c r="U1938" s="62"/>
      <c r="V1938" s="62"/>
      <c r="W1938" s="62"/>
      <c r="X1938" s="62"/>
      <c r="Y1938" s="62"/>
      <c r="Z1938" s="62"/>
      <c r="AA1938" s="62"/>
      <c r="AB1938" s="62"/>
      <c r="AC1938" s="62"/>
      <c r="AD1938" s="62"/>
      <c r="AE1938" s="62"/>
    </row>
    <row r="1939" spans="5:31" x14ac:dyDescent="0.25">
      <c r="E1939" s="61"/>
      <c r="F1939" s="61"/>
      <c r="G1939" s="61"/>
      <c r="H1939" s="62"/>
      <c r="I1939" s="62"/>
      <c r="J1939" s="62"/>
      <c r="K1939" s="62"/>
      <c r="L1939" s="62"/>
      <c r="M1939" s="62"/>
      <c r="N1939" s="62"/>
      <c r="O1939" s="62"/>
      <c r="P1939" s="62"/>
      <c r="Q1939" s="62"/>
      <c r="R1939" s="62"/>
      <c r="S1939" s="62"/>
      <c r="T1939" s="62"/>
      <c r="U1939" s="62"/>
      <c r="V1939" s="62"/>
      <c r="W1939" s="62"/>
      <c r="X1939" s="62"/>
      <c r="Y1939" s="62"/>
      <c r="Z1939" s="62"/>
      <c r="AA1939" s="62"/>
      <c r="AB1939" s="62"/>
      <c r="AC1939" s="62"/>
      <c r="AD1939" s="62"/>
      <c r="AE1939" s="62"/>
    </row>
    <row r="1940" spans="5:31" x14ac:dyDescent="0.25">
      <c r="E1940" s="61"/>
      <c r="F1940" s="61"/>
      <c r="G1940" s="61"/>
      <c r="H1940" s="62"/>
      <c r="I1940" s="62"/>
      <c r="J1940" s="62"/>
      <c r="K1940" s="62"/>
      <c r="L1940" s="62"/>
      <c r="M1940" s="62"/>
      <c r="N1940" s="62"/>
      <c r="O1940" s="62"/>
      <c r="P1940" s="62"/>
      <c r="Q1940" s="62"/>
      <c r="R1940" s="62"/>
      <c r="S1940" s="62"/>
      <c r="T1940" s="62"/>
      <c r="U1940" s="62"/>
      <c r="V1940" s="62"/>
      <c r="W1940" s="62"/>
      <c r="X1940" s="62"/>
      <c r="Y1940" s="62"/>
      <c r="Z1940" s="62"/>
      <c r="AA1940" s="62"/>
      <c r="AB1940" s="62"/>
      <c r="AC1940" s="62"/>
      <c r="AD1940" s="62"/>
      <c r="AE1940" s="62"/>
    </row>
    <row r="1941" spans="5:31" x14ac:dyDescent="0.25">
      <c r="E1941" s="61"/>
      <c r="F1941" s="61"/>
      <c r="G1941" s="61"/>
      <c r="H1941" s="62"/>
      <c r="I1941" s="62"/>
      <c r="J1941" s="62"/>
      <c r="K1941" s="62"/>
      <c r="L1941" s="62"/>
      <c r="M1941" s="62"/>
      <c r="N1941" s="62"/>
      <c r="O1941" s="62"/>
      <c r="P1941" s="62"/>
      <c r="Q1941" s="62"/>
      <c r="R1941" s="62"/>
      <c r="S1941" s="62"/>
      <c r="T1941" s="62"/>
      <c r="U1941" s="62"/>
      <c r="V1941" s="62"/>
      <c r="W1941" s="62"/>
      <c r="X1941" s="62"/>
      <c r="Y1941" s="62"/>
      <c r="Z1941" s="62"/>
      <c r="AA1941" s="62"/>
      <c r="AB1941" s="62"/>
      <c r="AC1941" s="62"/>
      <c r="AD1941" s="62"/>
      <c r="AE1941" s="62"/>
    </row>
    <row r="1942" spans="5:31" x14ac:dyDescent="0.25">
      <c r="E1942" s="61"/>
      <c r="F1942" s="61"/>
      <c r="G1942" s="61"/>
      <c r="H1942" s="62"/>
      <c r="I1942" s="62"/>
      <c r="J1942" s="62"/>
      <c r="K1942" s="62"/>
      <c r="L1942" s="62"/>
      <c r="M1942" s="62"/>
      <c r="N1942" s="62"/>
      <c r="O1942" s="62"/>
      <c r="P1942" s="62"/>
      <c r="Q1942" s="62"/>
      <c r="R1942" s="62"/>
      <c r="S1942" s="62"/>
      <c r="T1942" s="62"/>
      <c r="U1942" s="62"/>
      <c r="V1942" s="62"/>
      <c r="W1942" s="62"/>
      <c r="X1942" s="62"/>
      <c r="Y1942" s="62"/>
      <c r="Z1942" s="62"/>
      <c r="AA1942" s="62"/>
      <c r="AB1942" s="62"/>
      <c r="AC1942" s="62"/>
      <c r="AD1942" s="62"/>
      <c r="AE1942" s="62"/>
    </row>
    <row r="1943" spans="5:31" x14ac:dyDescent="0.25">
      <c r="E1943" s="61"/>
      <c r="F1943" s="61"/>
      <c r="G1943" s="61"/>
      <c r="H1943" s="62"/>
      <c r="I1943" s="62"/>
      <c r="J1943" s="62"/>
      <c r="K1943" s="62"/>
      <c r="L1943" s="62"/>
      <c r="M1943" s="62"/>
      <c r="N1943" s="62"/>
      <c r="O1943" s="62"/>
      <c r="P1943" s="62"/>
      <c r="Q1943" s="62"/>
      <c r="R1943" s="62"/>
      <c r="S1943" s="62"/>
      <c r="T1943" s="62"/>
      <c r="U1943" s="62"/>
      <c r="V1943" s="62"/>
      <c r="W1943" s="62"/>
      <c r="X1943" s="62"/>
      <c r="Y1943" s="62"/>
      <c r="Z1943" s="62"/>
      <c r="AA1943" s="62"/>
      <c r="AB1943" s="62"/>
      <c r="AC1943" s="62"/>
      <c r="AD1943" s="62"/>
      <c r="AE1943" s="62"/>
    </row>
    <row r="1944" spans="5:31" x14ac:dyDescent="0.25">
      <c r="E1944" s="61"/>
      <c r="F1944" s="61"/>
      <c r="G1944" s="61"/>
      <c r="H1944" s="62"/>
      <c r="I1944" s="62"/>
      <c r="J1944" s="62"/>
      <c r="K1944" s="62"/>
      <c r="L1944" s="62"/>
      <c r="M1944" s="62"/>
      <c r="N1944" s="62"/>
      <c r="O1944" s="62"/>
      <c r="P1944" s="62"/>
      <c r="Q1944" s="62"/>
      <c r="R1944" s="62"/>
      <c r="S1944" s="62"/>
      <c r="T1944" s="62"/>
      <c r="U1944" s="62"/>
      <c r="V1944" s="62"/>
      <c r="W1944" s="62"/>
      <c r="X1944" s="62"/>
      <c r="Y1944" s="62"/>
      <c r="Z1944" s="62"/>
      <c r="AA1944" s="62"/>
      <c r="AB1944" s="62"/>
      <c r="AC1944" s="62"/>
      <c r="AD1944" s="62"/>
      <c r="AE1944" s="62"/>
    </row>
    <row r="1945" spans="5:31" x14ac:dyDescent="0.25">
      <c r="E1945" s="61"/>
      <c r="F1945" s="61"/>
      <c r="G1945" s="61"/>
      <c r="H1945" s="62"/>
      <c r="I1945" s="62"/>
      <c r="J1945" s="62"/>
      <c r="K1945" s="62"/>
      <c r="L1945" s="62"/>
      <c r="M1945" s="62"/>
      <c r="N1945" s="62"/>
      <c r="O1945" s="62"/>
      <c r="P1945" s="62"/>
      <c r="Q1945" s="62"/>
      <c r="R1945" s="62"/>
      <c r="S1945" s="62"/>
      <c r="T1945" s="62"/>
      <c r="U1945" s="62"/>
      <c r="V1945" s="62"/>
      <c r="W1945" s="62"/>
      <c r="X1945" s="62"/>
      <c r="Y1945" s="62"/>
      <c r="Z1945" s="62"/>
      <c r="AA1945" s="62"/>
      <c r="AB1945" s="62"/>
      <c r="AC1945" s="62"/>
      <c r="AD1945" s="62"/>
      <c r="AE1945" s="62"/>
    </row>
    <row r="1946" spans="5:31" x14ac:dyDescent="0.25">
      <c r="E1946" s="61"/>
      <c r="F1946" s="61"/>
      <c r="G1946" s="61"/>
      <c r="H1946" s="62"/>
      <c r="I1946" s="62"/>
      <c r="J1946" s="62"/>
      <c r="K1946" s="62"/>
      <c r="L1946" s="62"/>
      <c r="M1946" s="62"/>
      <c r="N1946" s="62"/>
      <c r="O1946" s="62"/>
      <c r="P1946" s="62"/>
      <c r="Q1946" s="62"/>
      <c r="R1946" s="62"/>
      <c r="S1946" s="62"/>
      <c r="T1946" s="62"/>
      <c r="U1946" s="62"/>
      <c r="V1946" s="62"/>
      <c r="W1946" s="62"/>
      <c r="X1946" s="62"/>
      <c r="Y1946" s="62"/>
      <c r="Z1946" s="62"/>
      <c r="AA1946" s="62"/>
      <c r="AB1946" s="62"/>
      <c r="AC1946" s="62"/>
      <c r="AD1946" s="62"/>
      <c r="AE1946" s="62"/>
    </row>
    <row r="1947" spans="5:31" x14ac:dyDescent="0.25">
      <c r="E1947" s="61"/>
      <c r="F1947" s="61"/>
      <c r="G1947" s="61"/>
      <c r="H1947" s="62"/>
      <c r="I1947" s="62"/>
      <c r="J1947" s="62"/>
      <c r="K1947" s="62"/>
      <c r="L1947" s="62"/>
      <c r="M1947" s="62"/>
      <c r="N1947" s="62"/>
      <c r="O1947" s="62"/>
      <c r="P1947" s="62"/>
      <c r="Q1947" s="62"/>
      <c r="R1947" s="62"/>
      <c r="S1947" s="62"/>
      <c r="T1947" s="62"/>
      <c r="U1947" s="62"/>
      <c r="V1947" s="62"/>
      <c r="W1947" s="62"/>
      <c r="X1947" s="62"/>
      <c r="Y1947" s="62"/>
      <c r="Z1947" s="62"/>
      <c r="AA1947" s="62"/>
      <c r="AB1947" s="62"/>
      <c r="AC1947" s="62"/>
      <c r="AD1947" s="62"/>
      <c r="AE1947" s="62"/>
    </row>
    <row r="1948" spans="5:31" x14ac:dyDescent="0.25">
      <c r="E1948" s="61"/>
      <c r="F1948" s="61"/>
      <c r="G1948" s="61"/>
      <c r="H1948" s="62"/>
      <c r="I1948" s="62"/>
      <c r="J1948" s="62"/>
      <c r="K1948" s="62"/>
      <c r="L1948" s="62"/>
      <c r="M1948" s="62"/>
      <c r="N1948" s="62"/>
      <c r="O1948" s="62"/>
      <c r="P1948" s="62"/>
      <c r="Q1948" s="62"/>
      <c r="R1948" s="62"/>
      <c r="S1948" s="62"/>
      <c r="T1948" s="62"/>
      <c r="U1948" s="62"/>
      <c r="V1948" s="62"/>
      <c r="W1948" s="62"/>
      <c r="X1948" s="62"/>
      <c r="Y1948" s="62"/>
      <c r="Z1948" s="62"/>
      <c r="AA1948" s="62"/>
      <c r="AB1948" s="62"/>
      <c r="AC1948" s="62"/>
      <c r="AD1948" s="62"/>
      <c r="AE1948" s="62"/>
    </row>
    <row r="1949" spans="5:31" x14ac:dyDescent="0.25">
      <c r="E1949" s="61"/>
      <c r="F1949" s="61"/>
      <c r="G1949" s="61"/>
      <c r="H1949" s="62"/>
      <c r="I1949" s="62"/>
      <c r="J1949" s="62"/>
      <c r="K1949" s="62"/>
      <c r="L1949" s="62"/>
      <c r="M1949" s="62"/>
      <c r="N1949" s="62"/>
      <c r="O1949" s="62"/>
      <c r="P1949" s="62"/>
      <c r="Q1949" s="62"/>
      <c r="R1949" s="62"/>
      <c r="S1949" s="62"/>
      <c r="T1949" s="62"/>
      <c r="U1949" s="62"/>
      <c r="V1949" s="62"/>
      <c r="W1949" s="62"/>
      <c r="X1949" s="62"/>
      <c r="Y1949" s="62"/>
      <c r="Z1949" s="62"/>
      <c r="AA1949" s="62"/>
      <c r="AB1949" s="62"/>
      <c r="AC1949" s="62"/>
      <c r="AD1949" s="62"/>
      <c r="AE1949" s="62"/>
    </row>
    <row r="1950" spans="5:31" x14ac:dyDescent="0.25">
      <c r="E1950" s="61"/>
      <c r="F1950" s="61"/>
      <c r="G1950" s="61"/>
      <c r="H1950" s="62"/>
      <c r="I1950" s="62"/>
      <c r="J1950" s="62"/>
      <c r="K1950" s="62"/>
      <c r="L1950" s="62"/>
      <c r="M1950" s="62"/>
      <c r="N1950" s="62"/>
      <c r="O1950" s="62"/>
      <c r="P1950" s="62"/>
      <c r="Q1950" s="62"/>
      <c r="R1950" s="62"/>
      <c r="S1950" s="62"/>
      <c r="T1950" s="62"/>
      <c r="U1950" s="62"/>
      <c r="V1950" s="62"/>
      <c r="W1950" s="62"/>
      <c r="X1950" s="62"/>
      <c r="Y1950" s="62"/>
      <c r="Z1950" s="62"/>
      <c r="AA1950" s="62"/>
      <c r="AB1950" s="62"/>
      <c r="AC1950" s="62"/>
      <c r="AD1950" s="62"/>
      <c r="AE1950" s="62"/>
    </row>
    <row r="1951" spans="5:31" x14ac:dyDescent="0.25">
      <c r="E1951" s="61"/>
      <c r="F1951" s="61"/>
      <c r="G1951" s="61"/>
      <c r="H1951" s="62"/>
      <c r="I1951" s="62"/>
      <c r="J1951" s="62"/>
      <c r="K1951" s="62"/>
      <c r="L1951" s="62"/>
      <c r="M1951" s="62"/>
      <c r="N1951" s="62"/>
      <c r="O1951" s="62"/>
      <c r="P1951" s="62"/>
      <c r="Q1951" s="62"/>
      <c r="R1951" s="62"/>
      <c r="S1951" s="62"/>
      <c r="T1951" s="62"/>
      <c r="U1951" s="62"/>
      <c r="V1951" s="62"/>
      <c r="W1951" s="62"/>
      <c r="X1951" s="62"/>
      <c r="Y1951" s="62"/>
      <c r="Z1951" s="62"/>
      <c r="AA1951" s="62"/>
      <c r="AB1951" s="62"/>
      <c r="AC1951" s="62"/>
      <c r="AD1951" s="62"/>
      <c r="AE1951" s="62"/>
    </row>
    <row r="1952" spans="5:31" x14ac:dyDescent="0.25">
      <c r="E1952" s="61"/>
      <c r="F1952" s="61"/>
      <c r="G1952" s="61"/>
      <c r="H1952" s="62"/>
      <c r="I1952" s="62"/>
      <c r="J1952" s="62"/>
      <c r="K1952" s="62"/>
      <c r="L1952" s="62"/>
      <c r="M1952" s="62"/>
      <c r="N1952" s="62"/>
      <c r="O1952" s="62"/>
      <c r="P1952" s="62"/>
      <c r="Q1952" s="62"/>
      <c r="R1952" s="62"/>
      <c r="S1952" s="62"/>
      <c r="T1952" s="62"/>
      <c r="U1952" s="62"/>
      <c r="V1952" s="62"/>
      <c r="W1952" s="62"/>
      <c r="X1952" s="62"/>
      <c r="Y1952" s="62"/>
      <c r="Z1952" s="62"/>
      <c r="AA1952" s="62"/>
      <c r="AB1952" s="62"/>
      <c r="AC1952" s="62"/>
      <c r="AD1952" s="62"/>
      <c r="AE1952" s="62"/>
    </row>
    <row r="1953" spans="5:31" x14ac:dyDescent="0.25">
      <c r="E1953" s="61"/>
      <c r="F1953" s="61"/>
      <c r="G1953" s="61"/>
      <c r="H1953" s="62"/>
      <c r="I1953" s="62"/>
      <c r="J1953" s="62"/>
      <c r="K1953" s="62"/>
      <c r="L1953" s="62"/>
      <c r="M1953" s="62"/>
      <c r="N1953" s="62"/>
      <c r="O1953" s="62"/>
      <c r="P1953" s="62"/>
      <c r="Q1953" s="62"/>
      <c r="R1953" s="62"/>
      <c r="S1953" s="62"/>
      <c r="T1953" s="62"/>
      <c r="U1953" s="62"/>
      <c r="V1953" s="62"/>
      <c r="W1953" s="62"/>
      <c r="X1953" s="62"/>
      <c r="Y1953" s="62"/>
      <c r="Z1953" s="62"/>
      <c r="AA1953" s="62"/>
      <c r="AB1953" s="62"/>
      <c r="AC1953" s="62"/>
      <c r="AD1953" s="62"/>
      <c r="AE1953" s="62"/>
    </row>
    <row r="1954" spans="5:31" x14ac:dyDescent="0.25">
      <c r="E1954" s="61"/>
      <c r="F1954" s="61"/>
      <c r="G1954" s="61"/>
      <c r="H1954" s="62"/>
      <c r="I1954" s="62"/>
      <c r="J1954" s="62"/>
      <c r="K1954" s="62"/>
      <c r="L1954" s="62"/>
      <c r="M1954" s="62"/>
      <c r="N1954" s="62"/>
      <c r="O1954" s="62"/>
      <c r="P1954" s="62"/>
      <c r="Q1954" s="62"/>
      <c r="R1954" s="62"/>
      <c r="S1954" s="62"/>
      <c r="T1954" s="62"/>
      <c r="U1954" s="62"/>
      <c r="V1954" s="62"/>
      <c r="W1954" s="62"/>
      <c r="X1954" s="62"/>
      <c r="Y1954" s="62"/>
      <c r="Z1954" s="62"/>
      <c r="AA1954" s="62"/>
      <c r="AB1954" s="62"/>
      <c r="AC1954" s="62"/>
      <c r="AD1954" s="62"/>
      <c r="AE1954" s="62"/>
    </row>
    <row r="1955" spans="5:31" x14ac:dyDescent="0.25">
      <c r="E1955" s="61"/>
      <c r="F1955" s="61"/>
      <c r="G1955" s="61"/>
      <c r="H1955" s="62"/>
      <c r="I1955" s="62"/>
      <c r="J1955" s="62"/>
      <c r="K1955" s="62"/>
      <c r="L1955" s="62"/>
      <c r="M1955" s="62"/>
      <c r="N1955" s="62"/>
      <c r="O1955" s="62"/>
      <c r="P1955" s="62"/>
      <c r="Q1955" s="62"/>
      <c r="R1955" s="62"/>
      <c r="S1955" s="62"/>
      <c r="T1955" s="62"/>
      <c r="U1955" s="62"/>
      <c r="V1955" s="62"/>
      <c r="W1955" s="62"/>
      <c r="X1955" s="62"/>
      <c r="Y1955" s="62"/>
      <c r="Z1955" s="62"/>
      <c r="AA1955" s="62"/>
      <c r="AB1955" s="62"/>
      <c r="AC1955" s="62"/>
      <c r="AD1955" s="62"/>
      <c r="AE1955" s="62"/>
    </row>
    <row r="1956" spans="5:31" x14ac:dyDescent="0.25">
      <c r="E1956" s="61"/>
      <c r="F1956" s="61"/>
      <c r="G1956" s="61"/>
      <c r="H1956" s="62"/>
      <c r="I1956" s="62"/>
      <c r="J1956" s="62"/>
      <c r="K1956" s="62"/>
      <c r="L1956" s="62"/>
      <c r="M1956" s="62"/>
      <c r="N1956" s="62"/>
      <c r="O1956" s="62"/>
      <c r="P1956" s="62"/>
      <c r="Q1956" s="62"/>
      <c r="R1956" s="62"/>
      <c r="S1956" s="62"/>
      <c r="T1956" s="62"/>
      <c r="U1956" s="62"/>
      <c r="V1956" s="62"/>
      <c r="W1956" s="62"/>
      <c r="X1956" s="62"/>
      <c r="Y1956" s="62"/>
      <c r="Z1956" s="62"/>
      <c r="AA1956" s="62"/>
      <c r="AB1956" s="62"/>
      <c r="AC1956" s="62"/>
      <c r="AD1956" s="62"/>
      <c r="AE1956" s="62"/>
    </row>
    <row r="1957" spans="5:31" x14ac:dyDescent="0.25">
      <c r="E1957" s="61"/>
      <c r="F1957" s="61"/>
      <c r="G1957" s="61"/>
      <c r="H1957" s="62"/>
      <c r="I1957" s="62"/>
      <c r="J1957" s="62"/>
      <c r="K1957" s="62"/>
      <c r="L1957" s="62"/>
      <c r="M1957" s="62"/>
      <c r="N1957" s="62"/>
      <c r="O1957" s="62"/>
      <c r="P1957" s="62"/>
      <c r="Q1957" s="62"/>
      <c r="R1957" s="62"/>
      <c r="S1957" s="62"/>
      <c r="T1957" s="62"/>
      <c r="U1957" s="62"/>
      <c r="V1957" s="62"/>
      <c r="W1957" s="62"/>
      <c r="X1957" s="62"/>
      <c r="Y1957" s="62"/>
      <c r="Z1957" s="62"/>
      <c r="AA1957" s="62"/>
      <c r="AB1957" s="62"/>
      <c r="AC1957" s="62"/>
      <c r="AD1957" s="62"/>
      <c r="AE1957" s="62"/>
    </row>
    <row r="1958" spans="5:31" x14ac:dyDescent="0.25">
      <c r="E1958" s="61"/>
      <c r="F1958" s="61"/>
      <c r="G1958" s="61"/>
      <c r="H1958" s="62"/>
      <c r="I1958" s="62"/>
      <c r="J1958" s="62"/>
      <c r="K1958" s="62"/>
      <c r="L1958" s="62"/>
      <c r="M1958" s="62"/>
      <c r="N1958" s="62"/>
      <c r="O1958" s="62"/>
      <c r="P1958" s="62"/>
      <c r="Q1958" s="62"/>
      <c r="R1958" s="62"/>
      <c r="S1958" s="62"/>
      <c r="T1958" s="62"/>
      <c r="U1958" s="62"/>
      <c r="V1958" s="62"/>
      <c r="W1958" s="62"/>
      <c r="X1958" s="62"/>
      <c r="Y1958" s="62"/>
      <c r="Z1958" s="62"/>
      <c r="AA1958" s="62"/>
      <c r="AB1958" s="62"/>
      <c r="AC1958" s="62"/>
      <c r="AD1958" s="62"/>
      <c r="AE1958" s="62"/>
    </row>
    <row r="1959" spans="5:31" x14ac:dyDescent="0.25">
      <c r="E1959" s="61"/>
      <c r="F1959" s="61"/>
      <c r="G1959" s="61"/>
      <c r="H1959" s="62"/>
      <c r="I1959" s="62"/>
      <c r="J1959" s="62"/>
      <c r="K1959" s="62"/>
      <c r="L1959" s="62"/>
      <c r="M1959" s="62"/>
      <c r="N1959" s="62"/>
      <c r="O1959" s="62"/>
      <c r="P1959" s="62"/>
      <c r="Q1959" s="62"/>
      <c r="R1959" s="62"/>
      <c r="S1959" s="62"/>
      <c r="T1959" s="62"/>
      <c r="U1959" s="62"/>
      <c r="V1959" s="62"/>
      <c r="W1959" s="62"/>
      <c r="X1959" s="62"/>
      <c r="Y1959" s="62"/>
      <c r="Z1959" s="62"/>
      <c r="AA1959" s="62"/>
      <c r="AB1959" s="62"/>
      <c r="AC1959" s="62"/>
      <c r="AD1959" s="62"/>
      <c r="AE1959" s="62"/>
    </row>
    <row r="1960" spans="5:31" x14ac:dyDescent="0.25">
      <c r="E1960" s="61"/>
      <c r="F1960" s="61"/>
      <c r="G1960" s="61"/>
      <c r="H1960" s="62"/>
      <c r="I1960" s="62"/>
      <c r="J1960" s="62"/>
      <c r="K1960" s="62"/>
      <c r="L1960" s="62"/>
      <c r="M1960" s="62"/>
      <c r="N1960" s="62"/>
      <c r="O1960" s="62"/>
      <c r="P1960" s="62"/>
      <c r="Q1960" s="62"/>
      <c r="R1960" s="62"/>
      <c r="S1960" s="62"/>
      <c r="T1960" s="62"/>
      <c r="U1960" s="62"/>
      <c r="V1960" s="62"/>
      <c r="W1960" s="62"/>
      <c r="X1960" s="62"/>
      <c r="Y1960" s="62"/>
      <c r="Z1960" s="62"/>
      <c r="AA1960" s="62"/>
      <c r="AB1960" s="62"/>
      <c r="AC1960" s="62"/>
      <c r="AD1960" s="62"/>
      <c r="AE1960" s="62"/>
    </row>
    <row r="1961" spans="5:31" x14ac:dyDescent="0.25">
      <c r="E1961" s="61"/>
      <c r="F1961" s="61"/>
      <c r="G1961" s="61"/>
      <c r="H1961" s="62"/>
      <c r="I1961" s="62"/>
      <c r="J1961" s="62"/>
      <c r="K1961" s="62"/>
      <c r="L1961" s="62"/>
      <c r="M1961" s="62"/>
      <c r="N1961" s="62"/>
      <c r="O1961" s="62"/>
      <c r="P1961" s="62"/>
      <c r="Q1961" s="62"/>
      <c r="R1961" s="62"/>
      <c r="S1961" s="62"/>
      <c r="T1961" s="62"/>
      <c r="U1961" s="62"/>
      <c r="V1961" s="62"/>
      <c r="W1961" s="62"/>
      <c r="X1961" s="62"/>
      <c r="Y1961" s="62"/>
      <c r="Z1961" s="62"/>
      <c r="AA1961" s="62"/>
      <c r="AB1961" s="62"/>
      <c r="AC1961" s="62"/>
      <c r="AD1961" s="62"/>
      <c r="AE1961" s="62"/>
    </row>
    <row r="1962" spans="5:31" x14ac:dyDescent="0.25">
      <c r="E1962" s="61"/>
      <c r="F1962" s="61"/>
      <c r="G1962" s="61"/>
      <c r="H1962" s="62"/>
      <c r="I1962" s="62"/>
      <c r="J1962" s="62"/>
      <c r="K1962" s="62"/>
      <c r="L1962" s="62"/>
      <c r="M1962" s="62"/>
      <c r="N1962" s="62"/>
      <c r="O1962" s="62"/>
      <c r="P1962" s="62"/>
      <c r="Q1962" s="62"/>
      <c r="R1962" s="62"/>
      <c r="S1962" s="62"/>
      <c r="T1962" s="62"/>
      <c r="U1962" s="62"/>
      <c r="V1962" s="62"/>
      <c r="W1962" s="62"/>
      <c r="X1962" s="62"/>
      <c r="Y1962" s="62"/>
      <c r="Z1962" s="62"/>
      <c r="AA1962" s="62"/>
      <c r="AB1962" s="62"/>
      <c r="AC1962" s="62"/>
      <c r="AD1962" s="62"/>
      <c r="AE1962" s="62"/>
    </row>
    <row r="1963" spans="5:31" x14ac:dyDescent="0.25">
      <c r="E1963" s="61"/>
      <c r="F1963" s="61"/>
      <c r="G1963" s="61"/>
      <c r="H1963" s="62"/>
      <c r="I1963" s="62"/>
      <c r="J1963" s="62"/>
      <c r="K1963" s="62"/>
      <c r="L1963" s="62"/>
      <c r="M1963" s="62"/>
      <c r="N1963" s="62"/>
      <c r="O1963" s="62"/>
      <c r="P1963" s="62"/>
      <c r="Q1963" s="62"/>
      <c r="R1963" s="62"/>
      <c r="S1963" s="62"/>
      <c r="T1963" s="62"/>
      <c r="U1963" s="62"/>
      <c r="V1963" s="62"/>
      <c r="W1963" s="62"/>
      <c r="X1963" s="62"/>
      <c r="Y1963" s="62"/>
      <c r="Z1963" s="62"/>
      <c r="AA1963" s="62"/>
      <c r="AB1963" s="62"/>
      <c r="AC1963" s="62"/>
      <c r="AD1963" s="62"/>
      <c r="AE1963" s="62"/>
    </row>
    <row r="1964" spans="5:31" x14ac:dyDescent="0.25">
      <c r="E1964" s="61"/>
      <c r="F1964" s="61"/>
      <c r="G1964" s="61"/>
      <c r="H1964" s="62"/>
      <c r="I1964" s="62"/>
      <c r="J1964" s="62"/>
      <c r="K1964" s="62"/>
      <c r="L1964" s="62"/>
      <c r="M1964" s="62"/>
      <c r="N1964" s="62"/>
      <c r="O1964" s="62"/>
      <c r="P1964" s="62"/>
      <c r="Q1964" s="62"/>
      <c r="R1964" s="62"/>
      <c r="S1964" s="62"/>
      <c r="T1964" s="62"/>
      <c r="U1964" s="62"/>
      <c r="V1964" s="62"/>
      <c r="W1964" s="62"/>
      <c r="X1964" s="62"/>
      <c r="Y1964" s="62"/>
      <c r="Z1964" s="62"/>
      <c r="AA1964" s="62"/>
      <c r="AB1964" s="62"/>
      <c r="AC1964" s="62"/>
      <c r="AD1964" s="62"/>
      <c r="AE1964" s="62"/>
    </row>
    <row r="1965" spans="5:31" x14ac:dyDescent="0.25">
      <c r="E1965" s="61"/>
      <c r="F1965" s="61"/>
      <c r="G1965" s="61"/>
      <c r="H1965" s="62"/>
      <c r="I1965" s="62"/>
      <c r="J1965" s="62"/>
      <c r="K1965" s="62"/>
      <c r="L1965" s="62"/>
      <c r="M1965" s="62"/>
      <c r="N1965" s="62"/>
      <c r="O1965" s="62"/>
      <c r="P1965" s="62"/>
      <c r="Q1965" s="62"/>
      <c r="R1965" s="62"/>
      <c r="S1965" s="62"/>
      <c r="T1965" s="62"/>
      <c r="U1965" s="62"/>
      <c r="V1965" s="62"/>
      <c r="W1965" s="62"/>
      <c r="X1965" s="62"/>
      <c r="Y1965" s="62"/>
      <c r="Z1965" s="62"/>
      <c r="AA1965" s="62"/>
      <c r="AB1965" s="62"/>
      <c r="AC1965" s="62"/>
      <c r="AD1965" s="62"/>
      <c r="AE1965" s="62"/>
    </row>
    <row r="1966" spans="5:31" x14ac:dyDescent="0.25">
      <c r="E1966" s="61"/>
      <c r="F1966" s="61"/>
      <c r="G1966" s="61"/>
      <c r="H1966" s="62"/>
      <c r="I1966" s="62"/>
      <c r="J1966" s="62"/>
      <c r="K1966" s="62"/>
      <c r="L1966" s="62"/>
      <c r="M1966" s="62"/>
      <c r="N1966" s="62"/>
      <c r="O1966" s="62"/>
      <c r="P1966" s="62"/>
      <c r="Q1966" s="62"/>
      <c r="R1966" s="62"/>
      <c r="S1966" s="62"/>
      <c r="T1966" s="62"/>
      <c r="U1966" s="62"/>
      <c r="V1966" s="62"/>
      <c r="W1966" s="62"/>
      <c r="X1966" s="62"/>
      <c r="Y1966" s="62"/>
      <c r="Z1966" s="62"/>
      <c r="AA1966" s="62"/>
      <c r="AB1966" s="62"/>
      <c r="AC1966" s="62"/>
      <c r="AD1966" s="62"/>
      <c r="AE1966" s="62"/>
    </row>
    <row r="1967" spans="5:31" x14ac:dyDescent="0.25">
      <c r="E1967" s="61"/>
      <c r="F1967" s="61"/>
      <c r="G1967" s="61"/>
      <c r="H1967" s="62"/>
      <c r="I1967" s="62"/>
      <c r="J1967" s="62"/>
      <c r="K1967" s="62"/>
      <c r="L1967" s="62"/>
      <c r="M1967" s="62"/>
      <c r="N1967" s="62"/>
      <c r="O1967" s="62"/>
      <c r="P1967" s="62"/>
      <c r="Q1967" s="62"/>
      <c r="R1967" s="62"/>
      <c r="S1967" s="62"/>
      <c r="T1967" s="62"/>
      <c r="U1967" s="62"/>
      <c r="V1967" s="62"/>
      <c r="W1967" s="62"/>
      <c r="X1967" s="62"/>
      <c r="Y1967" s="62"/>
      <c r="Z1967" s="62"/>
      <c r="AA1967" s="62"/>
      <c r="AB1967" s="62"/>
      <c r="AC1967" s="62"/>
      <c r="AD1967" s="62"/>
      <c r="AE1967" s="62"/>
    </row>
    <row r="1968" spans="5:31" x14ac:dyDescent="0.25">
      <c r="E1968" s="61"/>
      <c r="F1968" s="61"/>
      <c r="G1968" s="61"/>
      <c r="H1968" s="62"/>
      <c r="I1968" s="62"/>
      <c r="J1968" s="62"/>
      <c r="K1968" s="62"/>
      <c r="L1968" s="62"/>
      <c r="M1968" s="62"/>
      <c r="N1968" s="62"/>
      <c r="O1968" s="62"/>
      <c r="P1968" s="62"/>
      <c r="Q1968" s="62"/>
      <c r="R1968" s="62"/>
      <c r="S1968" s="62"/>
      <c r="T1968" s="62"/>
      <c r="U1968" s="62"/>
      <c r="V1968" s="62"/>
      <c r="W1968" s="62"/>
      <c r="X1968" s="62"/>
      <c r="Y1968" s="62"/>
      <c r="Z1968" s="62"/>
      <c r="AA1968" s="62"/>
      <c r="AB1968" s="62"/>
      <c r="AC1968" s="62"/>
      <c r="AD1968" s="62"/>
      <c r="AE1968" s="62"/>
    </row>
    <row r="1969" spans="5:31" x14ac:dyDescent="0.25">
      <c r="E1969" s="61"/>
      <c r="F1969" s="61"/>
      <c r="G1969" s="61"/>
      <c r="H1969" s="62"/>
      <c r="I1969" s="62"/>
      <c r="J1969" s="62"/>
      <c r="K1969" s="62"/>
      <c r="L1969" s="62"/>
      <c r="M1969" s="62"/>
      <c r="N1969" s="62"/>
      <c r="O1969" s="62"/>
      <c r="P1969" s="62"/>
      <c r="Q1969" s="62"/>
      <c r="R1969" s="62"/>
      <c r="S1969" s="62"/>
      <c r="T1969" s="62"/>
      <c r="U1969" s="62"/>
      <c r="V1969" s="62"/>
      <c r="W1969" s="62"/>
      <c r="X1969" s="62"/>
      <c r="Y1969" s="62"/>
      <c r="Z1969" s="62"/>
      <c r="AA1969" s="62"/>
      <c r="AB1969" s="62"/>
      <c r="AC1969" s="62"/>
      <c r="AD1969" s="62"/>
      <c r="AE1969" s="62"/>
    </row>
    <row r="1970" spans="5:31" x14ac:dyDescent="0.25">
      <c r="E1970" s="61"/>
      <c r="F1970" s="61"/>
      <c r="G1970" s="61"/>
      <c r="H1970" s="62"/>
      <c r="I1970" s="62"/>
      <c r="J1970" s="62"/>
      <c r="K1970" s="62"/>
      <c r="L1970" s="62"/>
      <c r="M1970" s="62"/>
      <c r="N1970" s="62"/>
      <c r="O1970" s="62"/>
      <c r="P1970" s="62"/>
      <c r="Q1970" s="62"/>
      <c r="R1970" s="62"/>
      <c r="S1970" s="62"/>
      <c r="T1970" s="62"/>
      <c r="U1970" s="62"/>
      <c r="V1970" s="62"/>
      <c r="W1970" s="62"/>
      <c r="X1970" s="62"/>
      <c r="Y1970" s="62"/>
      <c r="Z1970" s="62"/>
      <c r="AA1970" s="62"/>
      <c r="AB1970" s="62"/>
      <c r="AC1970" s="62"/>
      <c r="AD1970" s="62"/>
      <c r="AE1970" s="62"/>
    </row>
    <row r="1971" spans="5:31" x14ac:dyDescent="0.25">
      <c r="E1971" s="61"/>
      <c r="F1971" s="61"/>
      <c r="G1971" s="61"/>
      <c r="H1971" s="62"/>
      <c r="I1971" s="62"/>
      <c r="J1971" s="62"/>
      <c r="K1971" s="62"/>
      <c r="L1971" s="62"/>
      <c r="M1971" s="62"/>
      <c r="N1971" s="62"/>
      <c r="O1971" s="62"/>
      <c r="P1971" s="62"/>
      <c r="Q1971" s="62"/>
      <c r="R1971" s="62"/>
      <c r="S1971" s="62"/>
      <c r="T1971" s="62"/>
      <c r="U1971" s="62"/>
      <c r="V1971" s="62"/>
      <c r="W1971" s="62"/>
      <c r="X1971" s="62"/>
      <c r="Y1971" s="62"/>
      <c r="Z1971" s="62"/>
      <c r="AA1971" s="62"/>
      <c r="AB1971" s="62"/>
      <c r="AC1971" s="62"/>
      <c r="AD1971" s="62"/>
      <c r="AE1971" s="62"/>
    </row>
    <row r="1972" spans="5:31" x14ac:dyDescent="0.25">
      <c r="E1972" s="61"/>
      <c r="F1972" s="61"/>
      <c r="G1972" s="61"/>
      <c r="H1972" s="62"/>
      <c r="I1972" s="62"/>
      <c r="J1972" s="62"/>
      <c r="K1972" s="62"/>
      <c r="L1972" s="62"/>
      <c r="M1972" s="62"/>
      <c r="N1972" s="62"/>
      <c r="O1972" s="62"/>
      <c r="P1972" s="62"/>
      <c r="Q1972" s="62"/>
      <c r="R1972" s="62"/>
      <c r="S1972" s="62"/>
      <c r="T1972" s="62"/>
      <c r="U1972" s="62"/>
      <c r="V1972" s="62"/>
      <c r="W1972" s="62"/>
      <c r="X1972" s="62"/>
      <c r="Y1972" s="62"/>
      <c r="Z1972" s="62"/>
      <c r="AA1972" s="62"/>
      <c r="AB1972" s="62"/>
      <c r="AC1972" s="62"/>
      <c r="AD1972" s="62"/>
      <c r="AE1972" s="62"/>
    </row>
    <row r="1973" spans="5:31" x14ac:dyDescent="0.25">
      <c r="E1973" s="61"/>
      <c r="F1973" s="61"/>
      <c r="G1973" s="61"/>
      <c r="H1973" s="62"/>
      <c r="I1973" s="62"/>
      <c r="J1973" s="62"/>
      <c r="K1973" s="62"/>
      <c r="L1973" s="62"/>
      <c r="M1973" s="62"/>
      <c r="N1973" s="62"/>
      <c r="O1973" s="62"/>
      <c r="P1973" s="62"/>
      <c r="Q1973" s="62"/>
      <c r="R1973" s="62"/>
      <c r="S1973" s="62"/>
      <c r="T1973" s="62"/>
      <c r="U1973" s="62"/>
      <c r="V1973" s="62"/>
      <c r="W1973" s="62"/>
      <c r="X1973" s="62"/>
      <c r="Y1973" s="62"/>
      <c r="Z1973" s="62"/>
      <c r="AA1973" s="62"/>
      <c r="AB1973" s="62"/>
      <c r="AC1973" s="62"/>
      <c r="AD1973" s="62"/>
      <c r="AE1973" s="62"/>
    </row>
    <row r="1974" spans="5:31" x14ac:dyDescent="0.25">
      <c r="E1974" s="61"/>
      <c r="F1974" s="61"/>
      <c r="G1974" s="61"/>
      <c r="H1974" s="62"/>
      <c r="I1974" s="62"/>
      <c r="J1974" s="62"/>
      <c r="K1974" s="62"/>
      <c r="L1974" s="62"/>
      <c r="M1974" s="62"/>
      <c r="N1974" s="62"/>
      <c r="O1974" s="62"/>
      <c r="P1974" s="62"/>
      <c r="Q1974" s="62"/>
      <c r="R1974" s="62"/>
      <c r="S1974" s="62"/>
      <c r="T1974" s="62"/>
      <c r="U1974" s="62"/>
      <c r="V1974" s="62"/>
      <c r="W1974" s="62"/>
      <c r="X1974" s="62"/>
      <c r="Y1974" s="62"/>
      <c r="Z1974" s="62"/>
      <c r="AA1974" s="62"/>
      <c r="AB1974" s="62"/>
      <c r="AC1974" s="62"/>
      <c r="AD1974" s="62"/>
      <c r="AE1974" s="62"/>
    </row>
    <row r="1975" spans="5:31" x14ac:dyDescent="0.25">
      <c r="E1975" s="61"/>
      <c r="F1975" s="61"/>
      <c r="G1975" s="61"/>
      <c r="H1975" s="62"/>
      <c r="I1975" s="62"/>
      <c r="J1975" s="62"/>
      <c r="K1975" s="62"/>
      <c r="L1975" s="62"/>
      <c r="M1975" s="62"/>
      <c r="N1975" s="62"/>
      <c r="O1975" s="62"/>
      <c r="P1975" s="62"/>
      <c r="Q1975" s="62"/>
      <c r="R1975" s="62"/>
      <c r="S1975" s="62"/>
      <c r="T1975" s="62"/>
      <c r="U1975" s="62"/>
      <c r="V1975" s="62"/>
      <c r="W1975" s="62"/>
      <c r="X1975" s="62"/>
      <c r="Y1975" s="62"/>
      <c r="Z1975" s="62"/>
      <c r="AA1975" s="62"/>
      <c r="AB1975" s="62"/>
      <c r="AC1975" s="62"/>
      <c r="AD1975" s="62"/>
      <c r="AE1975" s="62"/>
    </row>
    <row r="1976" spans="5:31" x14ac:dyDescent="0.25">
      <c r="E1976" s="61"/>
      <c r="F1976" s="61"/>
      <c r="G1976" s="61"/>
      <c r="H1976" s="62"/>
      <c r="I1976" s="62"/>
      <c r="J1976" s="62"/>
      <c r="K1976" s="62"/>
      <c r="L1976" s="62"/>
      <c r="M1976" s="62"/>
      <c r="N1976" s="62"/>
      <c r="O1976" s="62"/>
      <c r="P1976" s="62"/>
      <c r="Q1976" s="62"/>
      <c r="R1976" s="62"/>
      <c r="S1976" s="62"/>
      <c r="T1976" s="62"/>
      <c r="U1976" s="62"/>
      <c r="V1976" s="62"/>
      <c r="W1976" s="62"/>
      <c r="X1976" s="62"/>
      <c r="Y1976" s="62"/>
      <c r="Z1976" s="62"/>
      <c r="AA1976" s="62"/>
      <c r="AB1976" s="62"/>
      <c r="AC1976" s="62"/>
      <c r="AD1976" s="62"/>
      <c r="AE1976" s="62"/>
    </row>
    <row r="1977" spans="5:31" x14ac:dyDescent="0.25">
      <c r="E1977" s="61"/>
      <c r="F1977" s="61"/>
      <c r="G1977" s="61"/>
      <c r="H1977" s="62"/>
      <c r="I1977" s="62"/>
      <c r="J1977" s="62"/>
      <c r="K1977" s="62"/>
      <c r="L1977" s="62"/>
      <c r="M1977" s="62"/>
      <c r="N1977" s="62"/>
      <c r="O1977" s="62"/>
      <c r="P1977" s="62"/>
      <c r="Q1977" s="62"/>
      <c r="R1977" s="62"/>
      <c r="S1977" s="62"/>
      <c r="T1977" s="62"/>
      <c r="U1977" s="62"/>
      <c r="V1977" s="62"/>
      <c r="W1977" s="62"/>
      <c r="X1977" s="62"/>
      <c r="Y1977" s="62"/>
      <c r="Z1977" s="62"/>
      <c r="AA1977" s="62"/>
      <c r="AB1977" s="62"/>
      <c r="AC1977" s="62"/>
      <c r="AD1977" s="62"/>
      <c r="AE1977" s="62"/>
    </row>
    <row r="1978" spans="5:31" x14ac:dyDescent="0.25">
      <c r="E1978" s="61"/>
      <c r="F1978" s="61"/>
      <c r="G1978" s="61"/>
      <c r="H1978" s="62"/>
      <c r="I1978" s="62"/>
      <c r="J1978" s="62"/>
      <c r="K1978" s="62"/>
      <c r="L1978" s="62"/>
      <c r="M1978" s="62"/>
      <c r="N1978" s="62"/>
      <c r="O1978" s="62"/>
      <c r="P1978" s="62"/>
      <c r="Q1978" s="62"/>
      <c r="R1978" s="62"/>
      <c r="S1978" s="62"/>
      <c r="T1978" s="62"/>
      <c r="U1978" s="62"/>
      <c r="V1978" s="62"/>
      <c r="W1978" s="62"/>
      <c r="X1978" s="62"/>
      <c r="Y1978" s="62"/>
      <c r="Z1978" s="62"/>
      <c r="AA1978" s="62"/>
      <c r="AB1978" s="62"/>
      <c r="AC1978" s="62"/>
      <c r="AD1978" s="62"/>
      <c r="AE1978" s="62"/>
    </row>
    <row r="1979" spans="5:31" x14ac:dyDescent="0.25">
      <c r="E1979" s="61"/>
      <c r="F1979" s="61"/>
      <c r="G1979" s="61"/>
      <c r="H1979" s="62"/>
      <c r="I1979" s="62"/>
      <c r="J1979" s="62"/>
      <c r="K1979" s="62"/>
      <c r="L1979" s="62"/>
      <c r="M1979" s="62"/>
      <c r="N1979" s="62"/>
      <c r="O1979" s="62"/>
      <c r="P1979" s="62"/>
      <c r="Q1979" s="62"/>
      <c r="R1979" s="62"/>
      <c r="S1979" s="62"/>
      <c r="T1979" s="62"/>
      <c r="U1979" s="62"/>
      <c r="V1979" s="62"/>
      <c r="W1979" s="62"/>
      <c r="X1979" s="62"/>
      <c r="Y1979" s="62"/>
      <c r="Z1979" s="62"/>
      <c r="AA1979" s="62"/>
      <c r="AB1979" s="62"/>
      <c r="AC1979" s="62"/>
      <c r="AD1979" s="62"/>
      <c r="AE1979" s="62"/>
    </row>
    <row r="1980" spans="5:31" x14ac:dyDescent="0.25">
      <c r="E1980" s="61"/>
      <c r="F1980" s="61"/>
      <c r="G1980" s="61"/>
      <c r="H1980" s="62"/>
      <c r="I1980" s="62"/>
      <c r="J1980" s="62"/>
      <c r="K1980" s="62"/>
      <c r="L1980" s="62"/>
      <c r="M1980" s="62"/>
      <c r="N1980" s="62"/>
      <c r="O1980" s="62"/>
      <c r="P1980" s="62"/>
      <c r="Q1980" s="62"/>
      <c r="R1980" s="62"/>
      <c r="S1980" s="62"/>
      <c r="T1980" s="62"/>
      <c r="U1980" s="62"/>
      <c r="V1980" s="62"/>
      <c r="W1980" s="62"/>
      <c r="X1980" s="62"/>
      <c r="Y1980" s="62"/>
      <c r="Z1980" s="62"/>
      <c r="AA1980" s="62"/>
      <c r="AB1980" s="62"/>
      <c r="AC1980" s="62"/>
      <c r="AD1980" s="62"/>
      <c r="AE1980" s="62"/>
    </row>
    <row r="1981" spans="5:31" x14ac:dyDescent="0.25">
      <c r="E1981" s="61"/>
      <c r="F1981" s="61"/>
      <c r="G1981" s="61"/>
      <c r="H1981" s="62"/>
      <c r="I1981" s="62"/>
      <c r="J1981" s="62"/>
      <c r="K1981" s="62"/>
      <c r="L1981" s="62"/>
      <c r="M1981" s="62"/>
      <c r="N1981" s="62"/>
      <c r="O1981" s="62"/>
      <c r="P1981" s="62"/>
      <c r="Q1981" s="62"/>
      <c r="R1981" s="62"/>
      <c r="S1981" s="62"/>
      <c r="T1981" s="62"/>
      <c r="U1981" s="62"/>
      <c r="V1981" s="62"/>
      <c r="W1981" s="62"/>
      <c r="X1981" s="62"/>
      <c r="Y1981" s="62"/>
      <c r="Z1981" s="62"/>
      <c r="AA1981" s="62"/>
      <c r="AB1981" s="62"/>
      <c r="AC1981" s="62"/>
      <c r="AD1981" s="62"/>
      <c r="AE1981" s="62"/>
    </row>
    <row r="1982" spans="5:31" x14ac:dyDescent="0.25">
      <c r="E1982" s="61"/>
      <c r="F1982" s="61"/>
      <c r="G1982" s="61"/>
      <c r="H1982" s="62"/>
      <c r="I1982" s="62"/>
      <c r="J1982" s="62"/>
      <c r="K1982" s="62"/>
      <c r="L1982" s="62"/>
      <c r="M1982" s="62"/>
      <c r="N1982" s="62"/>
      <c r="O1982" s="62"/>
      <c r="P1982" s="62"/>
      <c r="Q1982" s="62"/>
      <c r="R1982" s="62"/>
      <c r="S1982" s="62"/>
      <c r="T1982" s="62"/>
      <c r="U1982" s="62"/>
      <c r="V1982" s="62"/>
      <c r="W1982" s="62"/>
      <c r="X1982" s="62"/>
      <c r="Y1982" s="62"/>
      <c r="Z1982" s="62"/>
      <c r="AA1982" s="62"/>
      <c r="AB1982" s="62"/>
      <c r="AC1982" s="62"/>
      <c r="AD1982" s="62"/>
      <c r="AE1982" s="62"/>
    </row>
    <row r="1983" spans="5:31" x14ac:dyDescent="0.25">
      <c r="E1983" s="61"/>
      <c r="F1983" s="61"/>
      <c r="G1983" s="61"/>
      <c r="H1983" s="62"/>
      <c r="I1983" s="62"/>
      <c r="J1983" s="62"/>
      <c r="K1983" s="62"/>
      <c r="L1983" s="62"/>
      <c r="M1983" s="62"/>
      <c r="N1983" s="62"/>
      <c r="O1983" s="62"/>
      <c r="P1983" s="62"/>
      <c r="Q1983" s="62"/>
      <c r="R1983" s="62"/>
      <c r="S1983" s="62"/>
      <c r="T1983" s="62"/>
      <c r="U1983" s="62"/>
      <c r="V1983" s="62"/>
      <c r="W1983" s="62"/>
      <c r="X1983" s="62"/>
      <c r="Y1983" s="62"/>
      <c r="Z1983" s="62"/>
      <c r="AA1983" s="62"/>
      <c r="AB1983" s="62"/>
      <c r="AC1983" s="62"/>
      <c r="AD1983" s="62"/>
      <c r="AE1983" s="62"/>
    </row>
    <row r="1984" spans="5:31" x14ac:dyDescent="0.25">
      <c r="E1984" s="61"/>
      <c r="F1984" s="61"/>
      <c r="G1984" s="61"/>
      <c r="H1984" s="62"/>
      <c r="I1984" s="62"/>
      <c r="J1984" s="62"/>
      <c r="K1984" s="62"/>
      <c r="L1984" s="62"/>
      <c r="M1984" s="62"/>
      <c r="N1984" s="62"/>
      <c r="O1984" s="62"/>
      <c r="P1984" s="62"/>
      <c r="Q1984" s="62"/>
      <c r="R1984" s="62"/>
      <c r="S1984" s="62"/>
      <c r="T1984" s="62"/>
      <c r="U1984" s="62"/>
      <c r="V1984" s="62"/>
      <c r="W1984" s="62"/>
      <c r="X1984" s="62"/>
      <c r="Y1984" s="62"/>
      <c r="Z1984" s="62"/>
      <c r="AA1984" s="62"/>
      <c r="AB1984" s="62"/>
      <c r="AC1984" s="62"/>
      <c r="AD1984" s="62"/>
      <c r="AE1984" s="62"/>
    </row>
    <row r="1985" spans="5:31" x14ac:dyDescent="0.25">
      <c r="E1985" s="61"/>
      <c r="F1985" s="61"/>
      <c r="G1985" s="61"/>
      <c r="H1985" s="62"/>
      <c r="I1985" s="62"/>
      <c r="J1985" s="62"/>
      <c r="K1985" s="62"/>
      <c r="L1985" s="62"/>
      <c r="M1985" s="62"/>
      <c r="N1985" s="62"/>
      <c r="O1985" s="62"/>
      <c r="P1985" s="62"/>
      <c r="Q1985" s="62"/>
      <c r="R1985" s="62"/>
      <c r="S1985" s="62"/>
      <c r="T1985" s="62"/>
      <c r="U1985" s="62"/>
      <c r="V1985" s="62"/>
      <c r="W1985" s="62"/>
      <c r="X1985" s="62"/>
      <c r="Y1985" s="62"/>
      <c r="Z1985" s="62"/>
      <c r="AA1985" s="62"/>
      <c r="AB1985" s="62"/>
      <c r="AC1985" s="62"/>
      <c r="AD1985" s="62"/>
      <c r="AE1985" s="62"/>
    </row>
    <row r="1986" spans="5:31" x14ac:dyDescent="0.25">
      <c r="E1986" s="61"/>
      <c r="F1986" s="61"/>
      <c r="G1986" s="61"/>
      <c r="H1986" s="62"/>
      <c r="I1986" s="62"/>
      <c r="J1986" s="62"/>
      <c r="K1986" s="62"/>
      <c r="L1986" s="62"/>
      <c r="M1986" s="62"/>
      <c r="N1986" s="62"/>
      <c r="O1986" s="62"/>
      <c r="P1986" s="62"/>
      <c r="Q1986" s="62"/>
      <c r="R1986" s="62"/>
      <c r="S1986" s="62"/>
      <c r="T1986" s="62"/>
      <c r="U1986" s="62"/>
      <c r="V1986" s="62"/>
      <c r="W1986" s="62"/>
      <c r="X1986" s="62"/>
      <c r="Y1986" s="62"/>
      <c r="Z1986" s="62"/>
      <c r="AA1986" s="62"/>
      <c r="AB1986" s="62"/>
      <c r="AC1986" s="62"/>
      <c r="AD1986" s="62"/>
      <c r="AE1986" s="62"/>
    </row>
    <row r="1987" spans="5:31" x14ac:dyDescent="0.25">
      <c r="E1987" s="61"/>
      <c r="F1987" s="61"/>
      <c r="G1987" s="61"/>
      <c r="H1987" s="62"/>
      <c r="I1987" s="62"/>
      <c r="J1987" s="62"/>
      <c r="K1987" s="62"/>
      <c r="L1987" s="62"/>
      <c r="M1987" s="62"/>
      <c r="N1987" s="62"/>
      <c r="O1987" s="62"/>
      <c r="P1987" s="62"/>
      <c r="Q1987" s="62"/>
      <c r="R1987" s="62"/>
      <c r="S1987" s="62"/>
      <c r="T1987" s="62"/>
      <c r="U1987" s="62"/>
      <c r="V1987" s="62"/>
      <c r="W1987" s="62"/>
      <c r="X1987" s="62"/>
      <c r="Y1987" s="62"/>
      <c r="Z1987" s="62"/>
      <c r="AA1987" s="62"/>
      <c r="AB1987" s="62"/>
      <c r="AC1987" s="62"/>
      <c r="AD1987" s="62"/>
      <c r="AE1987" s="62"/>
    </row>
    <row r="1988" spans="5:31" x14ac:dyDescent="0.25">
      <c r="E1988" s="61"/>
      <c r="F1988" s="61"/>
      <c r="G1988" s="61"/>
      <c r="H1988" s="62"/>
      <c r="I1988" s="62"/>
      <c r="J1988" s="62"/>
      <c r="K1988" s="62"/>
      <c r="L1988" s="62"/>
      <c r="M1988" s="62"/>
      <c r="N1988" s="62"/>
      <c r="O1988" s="62"/>
      <c r="P1988" s="62"/>
      <c r="Q1988" s="62"/>
      <c r="R1988" s="62"/>
      <c r="S1988" s="62"/>
      <c r="T1988" s="62"/>
      <c r="U1988" s="62"/>
      <c r="V1988" s="62"/>
      <c r="W1988" s="62"/>
      <c r="X1988" s="62"/>
      <c r="Y1988" s="62"/>
      <c r="Z1988" s="62"/>
      <c r="AA1988" s="62"/>
      <c r="AB1988" s="62"/>
      <c r="AC1988" s="62"/>
      <c r="AD1988" s="62"/>
      <c r="AE1988" s="62"/>
    </row>
    <row r="1989" spans="5:31" x14ac:dyDescent="0.25">
      <c r="E1989" s="61"/>
      <c r="F1989" s="61"/>
      <c r="G1989" s="61"/>
      <c r="H1989" s="62"/>
      <c r="I1989" s="62"/>
      <c r="J1989" s="62"/>
      <c r="K1989" s="62"/>
      <c r="L1989" s="62"/>
      <c r="M1989" s="62"/>
      <c r="N1989" s="62"/>
      <c r="O1989" s="62"/>
      <c r="P1989" s="62"/>
      <c r="Q1989" s="62"/>
      <c r="R1989" s="62"/>
      <c r="S1989" s="62"/>
      <c r="T1989" s="62"/>
      <c r="U1989" s="62"/>
      <c r="V1989" s="62"/>
      <c r="W1989" s="62"/>
      <c r="X1989" s="62"/>
      <c r="Y1989" s="62"/>
      <c r="Z1989" s="62"/>
      <c r="AA1989" s="62"/>
      <c r="AB1989" s="62"/>
      <c r="AC1989" s="62"/>
      <c r="AD1989" s="62"/>
      <c r="AE1989" s="62"/>
    </row>
    <row r="1990" spans="5:31" x14ac:dyDescent="0.25">
      <c r="E1990" s="61"/>
      <c r="F1990" s="61"/>
      <c r="G1990" s="61"/>
      <c r="H1990" s="62"/>
      <c r="I1990" s="62"/>
      <c r="J1990" s="62"/>
      <c r="K1990" s="62"/>
      <c r="L1990" s="62"/>
      <c r="M1990" s="62"/>
      <c r="N1990" s="62"/>
      <c r="O1990" s="62"/>
      <c r="P1990" s="62"/>
      <c r="Q1990" s="62"/>
      <c r="R1990" s="62"/>
      <c r="S1990" s="62"/>
      <c r="T1990" s="62"/>
      <c r="U1990" s="62"/>
      <c r="V1990" s="62"/>
      <c r="W1990" s="62"/>
      <c r="X1990" s="62"/>
      <c r="Y1990" s="62"/>
      <c r="Z1990" s="62"/>
      <c r="AA1990" s="62"/>
      <c r="AB1990" s="62"/>
      <c r="AC1990" s="62"/>
      <c r="AD1990" s="62"/>
      <c r="AE1990" s="62"/>
    </row>
    <row r="1991" spans="5:31" x14ac:dyDescent="0.25">
      <c r="E1991" s="61"/>
      <c r="F1991" s="61"/>
      <c r="G1991" s="61"/>
      <c r="H1991" s="62"/>
      <c r="I1991" s="62"/>
      <c r="J1991" s="62"/>
      <c r="K1991" s="62"/>
      <c r="L1991" s="62"/>
      <c r="M1991" s="62"/>
      <c r="N1991" s="62"/>
      <c r="O1991" s="62"/>
      <c r="P1991" s="62"/>
      <c r="Q1991" s="62"/>
      <c r="R1991" s="62"/>
      <c r="S1991" s="62"/>
      <c r="T1991" s="62"/>
      <c r="U1991" s="62"/>
      <c r="V1991" s="62"/>
      <c r="W1991" s="62"/>
      <c r="X1991" s="62"/>
      <c r="Y1991" s="62"/>
      <c r="Z1991" s="62"/>
      <c r="AA1991" s="62"/>
      <c r="AB1991" s="62"/>
      <c r="AC1991" s="62"/>
      <c r="AD1991" s="62"/>
      <c r="AE1991" s="62"/>
    </row>
    <row r="1992" spans="5:31" x14ac:dyDescent="0.25">
      <c r="E1992" s="61"/>
      <c r="F1992" s="61"/>
      <c r="G1992" s="61"/>
      <c r="H1992" s="62"/>
      <c r="I1992" s="62"/>
      <c r="J1992" s="62"/>
      <c r="K1992" s="62"/>
      <c r="L1992" s="62"/>
      <c r="M1992" s="62"/>
      <c r="N1992" s="62"/>
      <c r="O1992" s="62"/>
      <c r="P1992" s="62"/>
      <c r="Q1992" s="62"/>
      <c r="R1992" s="62"/>
      <c r="S1992" s="62"/>
      <c r="T1992" s="62"/>
      <c r="U1992" s="62"/>
      <c r="V1992" s="62"/>
      <c r="W1992" s="62"/>
      <c r="X1992" s="62"/>
      <c r="Y1992" s="62"/>
      <c r="Z1992" s="62"/>
      <c r="AA1992" s="62"/>
      <c r="AB1992" s="62"/>
      <c r="AC1992" s="62"/>
      <c r="AD1992" s="62"/>
      <c r="AE1992" s="62"/>
    </row>
    <row r="1993" spans="5:31" x14ac:dyDescent="0.25">
      <c r="E1993" s="61"/>
      <c r="F1993" s="61"/>
      <c r="G1993" s="61"/>
      <c r="H1993" s="62"/>
      <c r="I1993" s="62"/>
      <c r="J1993" s="62"/>
      <c r="K1993" s="62"/>
      <c r="L1993" s="62"/>
      <c r="M1993" s="62"/>
      <c r="N1993" s="62"/>
      <c r="O1993" s="62"/>
      <c r="P1993" s="62"/>
      <c r="Q1993" s="62"/>
      <c r="R1993" s="62"/>
      <c r="S1993" s="62"/>
      <c r="T1993" s="62"/>
      <c r="U1993" s="62"/>
      <c r="V1993" s="62"/>
      <c r="W1993" s="62"/>
      <c r="X1993" s="62"/>
      <c r="Y1993" s="62"/>
      <c r="Z1993" s="62"/>
      <c r="AA1993" s="62"/>
      <c r="AB1993" s="62"/>
      <c r="AC1993" s="62"/>
      <c r="AD1993" s="62"/>
      <c r="AE1993" s="62"/>
    </row>
    <row r="1994" spans="5:31" x14ac:dyDescent="0.25">
      <c r="E1994" s="61"/>
      <c r="F1994" s="61"/>
      <c r="G1994" s="61"/>
      <c r="H1994" s="62"/>
      <c r="I1994" s="62"/>
      <c r="J1994" s="62"/>
      <c r="K1994" s="62"/>
      <c r="L1994" s="62"/>
      <c r="M1994" s="62"/>
      <c r="N1994" s="62"/>
      <c r="O1994" s="62"/>
      <c r="P1994" s="62"/>
      <c r="Q1994" s="62"/>
      <c r="R1994" s="62"/>
      <c r="S1994" s="62"/>
      <c r="T1994" s="62"/>
      <c r="U1994" s="62"/>
      <c r="V1994" s="62"/>
      <c r="W1994" s="62"/>
      <c r="X1994" s="62"/>
      <c r="Y1994" s="62"/>
      <c r="Z1994" s="62"/>
      <c r="AA1994" s="62"/>
      <c r="AB1994" s="62"/>
      <c r="AC1994" s="62"/>
      <c r="AD1994" s="62"/>
      <c r="AE1994" s="62"/>
    </row>
    <row r="1995" spans="5:31" x14ac:dyDescent="0.25">
      <c r="E1995" s="61"/>
      <c r="F1995" s="61"/>
      <c r="G1995" s="61"/>
      <c r="H1995" s="62"/>
      <c r="I1995" s="62"/>
      <c r="J1995" s="62"/>
      <c r="K1995" s="62"/>
      <c r="L1995" s="62"/>
      <c r="M1995" s="62"/>
      <c r="N1995" s="62"/>
      <c r="O1995" s="62"/>
      <c r="P1995" s="62"/>
      <c r="Q1995" s="62"/>
      <c r="R1995" s="62"/>
      <c r="S1995" s="62"/>
      <c r="T1995" s="62"/>
      <c r="U1995" s="62"/>
      <c r="V1995" s="62"/>
      <c r="W1995" s="62"/>
      <c r="X1995" s="62"/>
      <c r="Y1995" s="62"/>
      <c r="Z1995" s="62"/>
      <c r="AA1995" s="62"/>
      <c r="AB1995" s="62"/>
      <c r="AC1995" s="62"/>
      <c r="AD1995" s="62"/>
      <c r="AE1995" s="62"/>
    </row>
    <row r="1996" spans="5:31" x14ac:dyDescent="0.25">
      <c r="E1996" s="61"/>
      <c r="F1996" s="61"/>
      <c r="G1996" s="61"/>
      <c r="H1996" s="62"/>
      <c r="I1996" s="62"/>
      <c r="J1996" s="62"/>
      <c r="K1996" s="62"/>
      <c r="L1996" s="62"/>
      <c r="M1996" s="62"/>
      <c r="N1996" s="62"/>
      <c r="O1996" s="62"/>
      <c r="P1996" s="62"/>
      <c r="Q1996" s="62"/>
      <c r="R1996" s="62"/>
      <c r="S1996" s="62"/>
      <c r="T1996" s="62"/>
      <c r="U1996" s="62"/>
      <c r="V1996" s="62"/>
      <c r="W1996" s="62"/>
      <c r="X1996" s="62"/>
      <c r="Y1996" s="62"/>
      <c r="Z1996" s="62"/>
      <c r="AA1996" s="62"/>
      <c r="AB1996" s="62"/>
      <c r="AC1996" s="62"/>
      <c r="AD1996" s="62"/>
      <c r="AE1996" s="62"/>
    </row>
    <row r="1997" spans="5:31" x14ac:dyDescent="0.25">
      <c r="E1997" s="61"/>
      <c r="F1997" s="61"/>
      <c r="G1997" s="61"/>
      <c r="H1997" s="62"/>
      <c r="I1997" s="62"/>
      <c r="J1997" s="62"/>
      <c r="K1997" s="62"/>
      <c r="L1997" s="62"/>
      <c r="M1997" s="62"/>
      <c r="N1997" s="62"/>
      <c r="O1997" s="62"/>
      <c r="P1997" s="62"/>
      <c r="Q1997" s="62"/>
      <c r="R1997" s="62"/>
      <c r="S1997" s="62"/>
      <c r="T1997" s="62"/>
      <c r="U1997" s="62"/>
      <c r="V1997" s="62"/>
      <c r="W1997" s="62"/>
      <c r="X1997" s="62"/>
      <c r="Y1997" s="62"/>
      <c r="Z1997" s="62"/>
      <c r="AA1997" s="62"/>
      <c r="AB1997" s="62"/>
      <c r="AC1997" s="62"/>
      <c r="AD1997" s="62"/>
      <c r="AE1997" s="62"/>
    </row>
    <row r="1998" spans="5:31" x14ac:dyDescent="0.25">
      <c r="E1998" s="61"/>
      <c r="F1998" s="61"/>
      <c r="G1998" s="61"/>
      <c r="H1998" s="62"/>
      <c r="I1998" s="62"/>
      <c r="J1998" s="62"/>
      <c r="K1998" s="62"/>
      <c r="L1998" s="62"/>
      <c r="M1998" s="62"/>
      <c r="N1998" s="62"/>
      <c r="O1998" s="62"/>
      <c r="P1998" s="62"/>
      <c r="Q1998" s="62"/>
      <c r="R1998" s="62"/>
      <c r="S1998" s="62"/>
      <c r="T1998" s="62"/>
      <c r="U1998" s="62"/>
      <c r="V1998" s="62"/>
      <c r="W1998" s="62"/>
      <c r="X1998" s="62"/>
      <c r="Y1998" s="62"/>
      <c r="Z1998" s="62"/>
      <c r="AA1998" s="62"/>
      <c r="AB1998" s="62"/>
      <c r="AC1998" s="62"/>
      <c r="AD1998" s="62"/>
      <c r="AE1998" s="62"/>
    </row>
    <row r="1999" spans="5:31" x14ac:dyDescent="0.25">
      <c r="E1999" s="61"/>
      <c r="F1999" s="61"/>
      <c r="G1999" s="61"/>
      <c r="H1999" s="62"/>
      <c r="I1999" s="62"/>
      <c r="J1999" s="62"/>
      <c r="K1999" s="62"/>
      <c r="L1999" s="62"/>
      <c r="M1999" s="62"/>
      <c r="N1999" s="62"/>
      <c r="O1999" s="62"/>
      <c r="P1999" s="62"/>
      <c r="Q1999" s="62"/>
      <c r="R1999" s="62"/>
      <c r="S1999" s="62"/>
      <c r="T1999" s="62"/>
      <c r="U1999" s="62"/>
      <c r="V1999" s="62"/>
      <c r="W1999" s="62"/>
      <c r="X1999" s="62"/>
      <c r="Y1999" s="62"/>
      <c r="Z1999" s="62"/>
      <c r="AA1999" s="62"/>
      <c r="AB1999" s="62"/>
      <c r="AC1999" s="62"/>
      <c r="AD1999" s="62"/>
      <c r="AE1999" s="62"/>
    </row>
    <row r="2000" spans="5:31" x14ac:dyDescent="0.25">
      <c r="E2000" s="61"/>
      <c r="F2000" s="61"/>
      <c r="G2000" s="61"/>
      <c r="H2000" s="62"/>
      <c r="I2000" s="62"/>
      <c r="J2000" s="62"/>
      <c r="K2000" s="62"/>
      <c r="L2000" s="62"/>
      <c r="M2000" s="62"/>
      <c r="N2000" s="62"/>
      <c r="O2000" s="62"/>
      <c r="P2000" s="62"/>
      <c r="Q2000" s="62"/>
      <c r="R2000" s="62"/>
      <c r="S2000" s="62"/>
      <c r="T2000" s="62"/>
      <c r="U2000" s="62"/>
      <c r="V2000" s="62"/>
      <c r="W2000" s="62"/>
      <c r="X2000" s="62"/>
      <c r="Y2000" s="62"/>
      <c r="Z2000" s="62"/>
      <c r="AA2000" s="62"/>
      <c r="AB2000" s="62"/>
      <c r="AC2000" s="62"/>
      <c r="AD2000" s="62"/>
      <c r="AE2000" s="62"/>
    </row>
    <row r="2001" spans="5:31" x14ac:dyDescent="0.25">
      <c r="E2001" s="61"/>
      <c r="F2001" s="61"/>
      <c r="G2001" s="61"/>
      <c r="H2001" s="62"/>
      <c r="I2001" s="62"/>
      <c r="J2001" s="62"/>
      <c r="K2001" s="62"/>
      <c r="L2001" s="62"/>
      <c r="M2001" s="62"/>
      <c r="N2001" s="62"/>
      <c r="O2001" s="62"/>
      <c r="P2001" s="62"/>
      <c r="Q2001" s="62"/>
      <c r="R2001" s="62"/>
      <c r="S2001" s="62"/>
      <c r="T2001" s="62"/>
      <c r="U2001" s="62"/>
      <c r="V2001" s="62"/>
      <c r="W2001" s="62"/>
      <c r="X2001" s="62"/>
      <c r="Y2001" s="62"/>
      <c r="Z2001" s="62"/>
      <c r="AA2001" s="62"/>
      <c r="AB2001" s="62"/>
      <c r="AC2001" s="62"/>
      <c r="AD2001" s="62"/>
      <c r="AE2001" s="62"/>
    </row>
    <row r="2002" spans="5:31" x14ac:dyDescent="0.25">
      <c r="E2002" s="61"/>
      <c r="F2002" s="61"/>
      <c r="G2002" s="61"/>
      <c r="H2002" s="62"/>
      <c r="I2002" s="62"/>
      <c r="J2002" s="62"/>
      <c r="K2002" s="62"/>
      <c r="L2002" s="62"/>
      <c r="M2002" s="62"/>
      <c r="N2002" s="62"/>
      <c r="O2002" s="62"/>
      <c r="P2002" s="62"/>
      <c r="Q2002" s="62"/>
      <c r="R2002" s="62"/>
      <c r="S2002" s="62"/>
      <c r="T2002" s="62"/>
      <c r="U2002" s="62"/>
      <c r="V2002" s="62"/>
      <c r="W2002" s="62"/>
      <c r="X2002" s="62"/>
      <c r="Y2002" s="62"/>
      <c r="Z2002" s="62"/>
      <c r="AA2002" s="62"/>
      <c r="AB2002" s="62"/>
      <c r="AC2002" s="62"/>
      <c r="AD2002" s="62"/>
      <c r="AE2002" s="62"/>
    </row>
    <row r="2003" spans="5:31" x14ac:dyDescent="0.25">
      <c r="E2003" s="61"/>
      <c r="F2003" s="61"/>
      <c r="G2003" s="61"/>
      <c r="H2003" s="62"/>
      <c r="I2003" s="62"/>
      <c r="J2003" s="62"/>
      <c r="K2003" s="62"/>
      <c r="L2003" s="62"/>
      <c r="M2003" s="62"/>
      <c r="N2003" s="62"/>
      <c r="O2003" s="62"/>
      <c r="P2003" s="62"/>
      <c r="Q2003" s="62"/>
      <c r="R2003" s="62"/>
      <c r="S2003" s="62"/>
      <c r="T2003" s="62"/>
      <c r="U2003" s="62"/>
      <c r="V2003" s="62"/>
      <c r="W2003" s="62"/>
      <c r="X2003" s="62"/>
      <c r="Y2003" s="62"/>
      <c r="Z2003" s="62"/>
      <c r="AA2003" s="62"/>
      <c r="AB2003" s="62"/>
      <c r="AC2003" s="62"/>
      <c r="AD2003" s="62"/>
      <c r="AE2003" s="62"/>
    </row>
    <row r="2004" spans="5:31" x14ac:dyDescent="0.25">
      <c r="E2004" s="61"/>
      <c r="F2004" s="61"/>
      <c r="G2004" s="61"/>
      <c r="H2004" s="62"/>
      <c r="I2004" s="62"/>
      <c r="J2004" s="62"/>
      <c r="K2004" s="62"/>
      <c r="L2004" s="62"/>
      <c r="M2004" s="62"/>
      <c r="N2004" s="62"/>
      <c r="O2004" s="62"/>
      <c r="P2004" s="62"/>
      <c r="Q2004" s="62"/>
      <c r="R2004" s="62"/>
      <c r="S2004" s="62"/>
      <c r="T2004" s="62"/>
      <c r="U2004" s="62"/>
      <c r="V2004" s="62"/>
      <c r="W2004" s="62"/>
      <c r="X2004" s="62"/>
      <c r="Y2004" s="62"/>
      <c r="Z2004" s="62"/>
      <c r="AA2004" s="62"/>
      <c r="AB2004" s="62"/>
      <c r="AC2004" s="62"/>
      <c r="AD2004" s="62"/>
      <c r="AE2004" s="62"/>
    </row>
    <row r="2005" spans="5:31" x14ac:dyDescent="0.25">
      <c r="E2005" s="61"/>
      <c r="F2005" s="61"/>
      <c r="G2005" s="61"/>
      <c r="H2005" s="62"/>
      <c r="I2005" s="62"/>
      <c r="J2005" s="62"/>
      <c r="K2005" s="62"/>
      <c r="L2005" s="62"/>
      <c r="M2005" s="62"/>
      <c r="N2005" s="62"/>
      <c r="O2005" s="62"/>
      <c r="P2005" s="62"/>
      <c r="Q2005" s="62"/>
      <c r="R2005" s="62"/>
      <c r="S2005" s="62"/>
      <c r="T2005" s="62"/>
      <c r="U2005" s="62"/>
      <c r="V2005" s="62"/>
      <c r="W2005" s="62"/>
      <c r="X2005" s="62"/>
      <c r="Y2005" s="62"/>
      <c r="Z2005" s="62"/>
      <c r="AA2005" s="62"/>
      <c r="AB2005" s="62"/>
      <c r="AC2005" s="62"/>
      <c r="AD2005" s="62"/>
      <c r="AE2005" s="62"/>
    </row>
    <row r="2006" spans="5:31" x14ac:dyDescent="0.25">
      <c r="E2006" s="61"/>
      <c r="F2006" s="61"/>
      <c r="G2006" s="61"/>
      <c r="H2006" s="62"/>
      <c r="I2006" s="62"/>
      <c r="J2006" s="62"/>
      <c r="K2006" s="62"/>
      <c r="L2006" s="62"/>
      <c r="M2006" s="62"/>
      <c r="N2006" s="62"/>
      <c r="O2006" s="62"/>
      <c r="P2006" s="62"/>
      <c r="Q2006" s="62"/>
      <c r="R2006" s="62"/>
      <c r="S2006" s="62"/>
      <c r="T2006" s="62"/>
      <c r="U2006" s="62"/>
      <c r="V2006" s="62"/>
      <c r="W2006" s="62"/>
      <c r="X2006" s="62"/>
      <c r="Y2006" s="62"/>
      <c r="Z2006" s="62"/>
      <c r="AA2006" s="62"/>
      <c r="AB2006" s="62"/>
      <c r="AC2006" s="62"/>
      <c r="AD2006" s="62"/>
      <c r="AE2006" s="62"/>
    </row>
    <row r="2007" spans="5:31" x14ac:dyDescent="0.25">
      <c r="E2007" s="61"/>
      <c r="F2007" s="61"/>
      <c r="G2007" s="61"/>
      <c r="H2007" s="62"/>
      <c r="I2007" s="62"/>
      <c r="J2007" s="62"/>
      <c r="K2007" s="62"/>
      <c r="L2007" s="62"/>
      <c r="M2007" s="62"/>
      <c r="N2007" s="62"/>
      <c r="O2007" s="62"/>
      <c r="P2007" s="62"/>
      <c r="Q2007" s="62"/>
      <c r="R2007" s="62"/>
      <c r="S2007" s="62"/>
      <c r="T2007" s="62"/>
      <c r="U2007" s="62"/>
      <c r="V2007" s="62"/>
      <c r="W2007" s="62"/>
      <c r="X2007" s="62"/>
      <c r="Y2007" s="62"/>
      <c r="Z2007" s="62"/>
      <c r="AA2007" s="62"/>
      <c r="AB2007" s="62"/>
      <c r="AC2007" s="62"/>
      <c r="AD2007" s="62"/>
      <c r="AE2007" s="62"/>
    </row>
    <row r="2008" spans="5:31" x14ac:dyDescent="0.25">
      <c r="E2008" s="61"/>
      <c r="F2008" s="61"/>
      <c r="G2008" s="61"/>
      <c r="H2008" s="62"/>
      <c r="I2008" s="62"/>
      <c r="J2008" s="62"/>
      <c r="K2008" s="62"/>
      <c r="L2008" s="62"/>
      <c r="M2008" s="62"/>
      <c r="N2008" s="62"/>
      <c r="O2008" s="62"/>
      <c r="P2008" s="62"/>
      <c r="Q2008" s="62"/>
      <c r="R2008" s="62"/>
      <c r="S2008" s="62"/>
      <c r="T2008" s="62"/>
      <c r="U2008" s="62"/>
      <c r="V2008" s="62"/>
      <c r="W2008" s="62"/>
      <c r="X2008" s="62"/>
      <c r="Y2008" s="62"/>
      <c r="Z2008" s="62"/>
      <c r="AA2008" s="62"/>
      <c r="AB2008" s="62"/>
      <c r="AC2008" s="62"/>
      <c r="AD2008" s="62"/>
      <c r="AE2008" s="62"/>
    </row>
    <row r="2009" spans="5:31" x14ac:dyDescent="0.25">
      <c r="E2009" s="61"/>
      <c r="F2009" s="61"/>
      <c r="G2009" s="61"/>
      <c r="H2009" s="62"/>
      <c r="I2009" s="62"/>
      <c r="J2009" s="62"/>
      <c r="K2009" s="62"/>
      <c r="L2009" s="62"/>
      <c r="M2009" s="62"/>
      <c r="N2009" s="62"/>
      <c r="O2009" s="62"/>
      <c r="P2009" s="62"/>
      <c r="Q2009" s="62"/>
      <c r="R2009" s="62"/>
      <c r="S2009" s="62"/>
      <c r="T2009" s="62"/>
      <c r="U2009" s="62"/>
      <c r="V2009" s="62"/>
      <c r="W2009" s="62"/>
      <c r="X2009" s="62"/>
      <c r="Y2009" s="62"/>
      <c r="Z2009" s="62"/>
      <c r="AA2009" s="62"/>
      <c r="AB2009" s="62"/>
      <c r="AC2009" s="62"/>
      <c r="AD2009" s="62"/>
      <c r="AE2009" s="62"/>
    </row>
    <row r="2010" spans="5:31" x14ac:dyDescent="0.25">
      <c r="E2010" s="61"/>
      <c r="F2010" s="61"/>
      <c r="G2010" s="61"/>
      <c r="H2010" s="62"/>
      <c r="I2010" s="62"/>
      <c r="J2010" s="62"/>
      <c r="K2010" s="62"/>
      <c r="L2010" s="62"/>
      <c r="M2010" s="62"/>
      <c r="N2010" s="62"/>
      <c r="O2010" s="62"/>
      <c r="P2010" s="62"/>
      <c r="Q2010" s="62"/>
      <c r="R2010" s="62"/>
      <c r="S2010" s="62"/>
      <c r="T2010" s="62"/>
      <c r="U2010" s="62"/>
      <c r="V2010" s="62"/>
      <c r="W2010" s="62"/>
      <c r="X2010" s="62"/>
      <c r="Y2010" s="62"/>
      <c r="Z2010" s="62"/>
      <c r="AA2010" s="62"/>
      <c r="AB2010" s="62"/>
      <c r="AC2010" s="62"/>
      <c r="AD2010" s="62"/>
      <c r="AE2010" s="62"/>
    </row>
    <row r="2011" spans="5:31" x14ac:dyDescent="0.25">
      <c r="E2011" s="61"/>
      <c r="F2011" s="61"/>
      <c r="G2011" s="61"/>
      <c r="H2011" s="62"/>
      <c r="I2011" s="62"/>
      <c r="J2011" s="62"/>
      <c r="K2011" s="62"/>
      <c r="L2011" s="62"/>
      <c r="M2011" s="62"/>
      <c r="N2011" s="62"/>
      <c r="O2011" s="62"/>
      <c r="P2011" s="62"/>
      <c r="Q2011" s="62"/>
      <c r="R2011" s="62"/>
      <c r="S2011" s="62"/>
      <c r="T2011" s="62"/>
      <c r="U2011" s="62"/>
      <c r="V2011" s="62"/>
      <c r="W2011" s="62"/>
      <c r="X2011" s="62"/>
      <c r="Y2011" s="62"/>
      <c r="Z2011" s="62"/>
      <c r="AA2011" s="62"/>
      <c r="AB2011" s="62"/>
      <c r="AC2011" s="62"/>
      <c r="AD2011" s="62"/>
      <c r="AE2011" s="62"/>
    </row>
    <row r="2012" spans="5:31" x14ac:dyDescent="0.25">
      <c r="E2012" s="61"/>
      <c r="F2012" s="61"/>
      <c r="G2012" s="61"/>
      <c r="H2012" s="62"/>
      <c r="I2012" s="62"/>
      <c r="J2012" s="62"/>
      <c r="K2012" s="62"/>
      <c r="L2012" s="62"/>
      <c r="M2012" s="62"/>
      <c r="N2012" s="62"/>
      <c r="O2012" s="62"/>
      <c r="P2012" s="62"/>
      <c r="Q2012" s="62"/>
      <c r="R2012" s="62"/>
      <c r="S2012" s="62"/>
      <c r="T2012" s="62"/>
      <c r="U2012" s="62"/>
      <c r="V2012" s="62"/>
      <c r="W2012" s="62"/>
      <c r="X2012" s="62"/>
      <c r="Y2012" s="62"/>
      <c r="Z2012" s="62"/>
      <c r="AA2012" s="62"/>
      <c r="AB2012" s="62"/>
      <c r="AC2012" s="62"/>
      <c r="AD2012" s="62"/>
      <c r="AE2012" s="62"/>
    </row>
    <row r="2013" spans="5:31" x14ac:dyDescent="0.25">
      <c r="E2013" s="61"/>
      <c r="F2013" s="61"/>
      <c r="G2013" s="61"/>
      <c r="H2013" s="62"/>
      <c r="I2013" s="62"/>
      <c r="J2013" s="62"/>
      <c r="K2013" s="62"/>
      <c r="L2013" s="62"/>
      <c r="M2013" s="62"/>
      <c r="N2013" s="62"/>
      <c r="O2013" s="62"/>
      <c r="P2013" s="62"/>
      <c r="Q2013" s="62"/>
      <c r="R2013" s="62"/>
      <c r="S2013" s="62"/>
      <c r="T2013" s="62"/>
      <c r="U2013" s="62"/>
      <c r="V2013" s="62"/>
      <c r="W2013" s="62"/>
      <c r="X2013" s="62"/>
      <c r="Y2013" s="62"/>
      <c r="Z2013" s="62"/>
      <c r="AA2013" s="62"/>
      <c r="AB2013" s="62"/>
      <c r="AC2013" s="62"/>
      <c r="AD2013" s="62"/>
      <c r="AE2013" s="62"/>
    </row>
    <row r="2014" spans="5:31" x14ac:dyDescent="0.25">
      <c r="E2014" s="61"/>
      <c r="F2014" s="61"/>
      <c r="G2014" s="61"/>
      <c r="H2014" s="62"/>
      <c r="I2014" s="62"/>
      <c r="J2014" s="62"/>
      <c r="K2014" s="62"/>
      <c r="L2014" s="62"/>
      <c r="M2014" s="62"/>
      <c r="N2014" s="62"/>
      <c r="O2014" s="62"/>
      <c r="P2014" s="62"/>
      <c r="Q2014" s="62"/>
      <c r="R2014" s="62"/>
      <c r="S2014" s="62"/>
      <c r="T2014" s="62"/>
      <c r="U2014" s="62"/>
      <c r="V2014" s="62"/>
      <c r="W2014" s="62"/>
      <c r="X2014" s="62"/>
      <c r="Y2014" s="62"/>
      <c r="Z2014" s="62"/>
      <c r="AA2014" s="62"/>
      <c r="AB2014" s="62"/>
      <c r="AC2014" s="62"/>
      <c r="AD2014" s="62"/>
      <c r="AE2014" s="62"/>
    </row>
    <row r="2015" spans="5:31" x14ac:dyDescent="0.25">
      <c r="E2015" s="61"/>
      <c r="F2015" s="61"/>
      <c r="G2015" s="61"/>
      <c r="H2015" s="62"/>
      <c r="I2015" s="62"/>
      <c r="J2015" s="62"/>
      <c r="K2015" s="62"/>
      <c r="L2015" s="62"/>
      <c r="M2015" s="62"/>
      <c r="N2015" s="62"/>
      <c r="O2015" s="62"/>
      <c r="P2015" s="62"/>
      <c r="Q2015" s="62"/>
      <c r="R2015" s="62"/>
      <c r="S2015" s="62"/>
      <c r="T2015" s="62"/>
      <c r="U2015" s="62"/>
      <c r="V2015" s="62"/>
      <c r="W2015" s="62"/>
      <c r="X2015" s="62"/>
      <c r="Y2015" s="62"/>
      <c r="Z2015" s="62"/>
      <c r="AA2015" s="62"/>
      <c r="AB2015" s="62"/>
      <c r="AC2015" s="62"/>
      <c r="AD2015" s="62"/>
      <c r="AE2015" s="62"/>
    </row>
    <row r="2016" spans="5:31" x14ac:dyDescent="0.25">
      <c r="E2016" s="61"/>
      <c r="F2016" s="61"/>
      <c r="G2016" s="61"/>
      <c r="H2016" s="62"/>
      <c r="I2016" s="62"/>
      <c r="J2016" s="62"/>
      <c r="K2016" s="62"/>
      <c r="L2016" s="62"/>
      <c r="M2016" s="62"/>
      <c r="N2016" s="62"/>
      <c r="O2016" s="62"/>
      <c r="P2016" s="62"/>
      <c r="Q2016" s="62"/>
      <c r="R2016" s="62"/>
      <c r="S2016" s="62"/>
      <c r="T2016" s="62"/>
      <c r="U2016" s="62"/>
      <c r="V2016" s="62"/>
      <c r="W2016" s="62"/>
      <c r="X2016" s="62"/>
      <c r="Y2016" s="62"/>
      <c r="Z2016" s="62"/>
      <c r="AA2016" s="62"/>
      <c r="AB2016" s="62"/>
      <c r="AC2016" s="62"/>
      <c r="AD2016" s="62"/>
      <c r="AE2016" s="62"/>
    </row>
    <row r="2017" spans="5:31" x14ac:dyDescent="0.25">
      <c r="E2017" s="61"/>
      <c r="F2017" s="61"/>
      <c r="G2017" s="61"/>
      <c r="H2017" s="62"/>
      <c r="I2017" s="62"/>
      <c r="J2017" s="62"/>
      <c r="K2017" s="62"/>
      <c r="L2017" s="62"/>
      <c r="M2017" s="62"/>
      <c r="N2017" s="62"/>
      <c r="O2017" s="62"/>
      <c r="P2017" s="62"/>
      <c r="Q2017" s="62"/>
      <c r="R2017" s="62"/>
      <c r="S2017" s="62"/>
      <c r="T2017" s="62"/>
      <c r="U2017" s="62"/>
      <c r="V2017" s="62"/>
      <c r="W2017" s="62"/>
      <c r="X2017" s="62"/>
      <c r="Y2017" s="62"/>
      <c r="Z2017" s="62"/>
      <c r="AA2017" s="62"/>
      <c r="AB2017" s="62"/>
      <c r="AC2017" s="62"/>
      <c r="AD2017" s="62"/>
      <c r="AE2017" s="62"/>
    </row>
    <row r="2018" spans="5:31" x14ac:dyDescent="0.25">
      <c r="E2018" s="61"/>
      <c r="F2018" s="61"/>
      <c r="G2018" s="61"/>
      <c r="H2018" s="62"/>
      <c r="I2018" s="62"/>
      <c r="J2018" s="62"/>
      <c r="K2018" s="62"/>
      <c r="L2018" s="62"/>
      <c r="M2018" s="62"/>
      <c r="N2018" s="62"/>
      <c r="O2018" s="62"/>
      <c r="P2018" s="62"/>
      <c r="Q2018" s="62"/>
      <c r="R2018" s="62"/>
      <c r="S2018" s="62"/>
      <c r="T2018" s="62"/>
      <c r="U2018" s="62"/>
      <c r="V2018" s="62"/>
      <c r="W2018" s="62"/>
      <c r="X2018" s="62"/>
      <c r="Y2018" s="62"/>
      <c r="Z2018" s="62"/>
      <c r="AA2018" s="62"/>
      <c r="AB2018" s="62"/>
      <c r="AC2018" s="62"/>
      <c r="AD2018" s="62"/>
      <c r="AE2018" s="62"/>
    </row>
    <row r="2019" spans="5:31" x14ac:dyDescent="0.25">
      <c r="E2019" s="61"/>
      <c r="F2019" s="61"/>
      <c r="G2019" s="61"/>
      <c r="H2019" s="62"/>
      <c r="I2019" s="62"/>
      <c r="J2019" s="62"/>
      <c r="K2019" s="62"/>
      <c r="L2019" s="62"/>
      <c r="M2019" s="62"/>
      <c r="N2019" s="62"/>
      <c r="O2019" s="62"/>
      <c r="P2019" s="62"/>
      <c r="Q2019" s="62"/>
      <c r="R2019" s="62"/>
      <c r="S2019" s="62"/>
      <c r="T2019" s="62"/>
      <c r="U2019" s="62"/>
      <c r="V2019" s="62"/>
      <c r="W2019" s="62"/>
      <c r="X2019" s="62"/>
      <c r="Y2019" s="62"/>
      <c r="Z2019" s="62"/>
      <c r="AA2019" s="62"/>
      <c r="AB2019" s="62"/>
      <c r="AC2019" s="62"/>
      <c r="AD2019" s="62"/>
      <c r="AE2019" s="62"/>
    </row>
    <row r="2020" spans="5:31" x14ac:dyDescent="0.25">
      <c r="E2020" s="61"/>
      <c r="F2020" s="61"/>
      <c r="G2020" s="61"/>
      <c r="H2020" s="62"/>
      <c r="I2020" s="62"/>
      <c r="J2020" s="62"/>
      <c r="K2020" s="62"/>
      <c r="L2020" s="62"/>
      <c r="M2020" s="62"/>
      <c r="N2020" s="62"/>
      <c r="O2020" s="62"/>
      <c r="P2020" s="62"/>
      <c r="Q2020" s="62"/>
      <c r="R2020" s="62"/>
      <c r="S2020" s="62"/>
      <c r="T2020" s="62"/>
      <c r="U2020" s="62"/>
      <c r="V2020" s="62"/>
      <c r="W2020" s="62"/>
      <c r="X2020" s="62"/>
      <c r="Y2020" s="62"/>
      <c r="Z2020" s="62"/>
      <c r="AA2020" s="62"/>
      <c r="AB2020" s="62"/>
      <c r="AC2020" s="62"/>
      <c r="AD2020" s="62"/>
      <c r="AE2020" s="62"/>
    </row>
    <row r="2021" spans="5:31" x14ac:dyDescent="0.25">
      <c r="E2021" s="61"/>
      <c r="F2021" s="61"/>
      <c r="G2021" s="61"/>
      <c r="H2021" s="62"/>
      <c r="I2021" s="62"/>
      <c r="J2021" s="62"/>
      <c r="K2021" s="62"/>
      <c r="L2021" s="62"/>
      <c r="M2021" s="62"/>
      <c r="N2021" s="62"/>
      <c r="O2021" s="62"/>
      <c r="P2021" s="62"/>
      <c r="Q2021" s="62"/>
      <c r="R2021" s="62"/>
      <c r="S2021" s="62"/>
      <c r="T2021" s="62"/>
      <c r="U2021" s="62"/>
      <c r="V2021" s="62"/>
      <c r="W2021" s="62"/>
      <c r="X2021" s="62"/>
      <c r="Y2021" s="62"/>
      <c r="Z2021" s="62"/>
      <c r="AA2021" s="62"/>
      <c r="AB2021" s="62"/>
      <c r="AC2021" s="62"/>
      <c r="AD2021" s="62"/>
      <c r="AE2021" s="62"/>
    </row>
    <row r="2022" spans="5:31" x14ac:dyDescent="0.25">
      <c r="E2022" s="61"/>
      <c r="F2022" s="61"/>
      <c r="G2022" s="61"/>
      <c r="H2022" s="62"/>
      <c r="I2022" s="62"/>
      <c r="J2022" s="62"/>
      <c r="K2022" s="62"/>
      <c r="L2022" s="62"/>
      <c r="M2022" s="62"/>
      <c r="N2022" s="62"/>
      <c r="O2022" s="62"/>
      <c r="P2022" s="62"/>
      <c r="Q2022" s="62"/>
      <c r="R2022" s="62"/>
      <c r="S2022" s="62"/>
      <c r="T2022" s="62"/>
      <c r="U2022" s="62"/>
      <c r="V2022" s="62"/>
      <c r="W2022" s="62"/>
      <c r="X2022" s="62"/>
      <c r="Y2022" s="62"/>
      <c r="Z2022" s="62"/>
      <c r="AA2022" s="62"/>
      <c r="AB2022" s="62"/>
      <c r="AC2022" s="62"/>
      <c r="AD2022" s="62"/>
      <c r="AE2022" s="62"/>
    </row>
    <row r="2023" spans="5:31" x14ac:dyDescent="0.25">
      <c r="E2023" s="61"/>
      <c r="F2023" s="61"/>
      <c r="G2023" s="61"/>
      <c r="H2023" s="62"/>
      <c r="I2023" s="62"/>
      <c r="J2023" s="62"/>
      <c r="K2023" s="62"/>
      <c r="L2023" s="62"/>
      <c r="M2023" s="62"/>
      <c r="N2023" s="62"/>
      <c r="O2023" s="62"/>
      <c r="P2023" s="62"/>
      <c r="Q2023" s="62"/>
      <c r="R2023" s="62"/>
      <c r="S2023" s="62"/>
      <c r="T2023" s="62"/>
      <c r="U2023" s="62"/>
      <c r="V2023" s="62"/>
      <c r="W2023" s="62"/>
      <c r="X2023" s="62"/>
      <c r="Y2023" s="62"/>
      <c r="Z2023" s="62"/>
      <c r="AA2023" s="62"/>
      <c r="AB2023" s="62"/>
      <c r="AC2023" s="62"/>
      <c r="AD2023" s="62"/>
      <c r="AE2023" s="62"/>
    </row>
    <row r="2024" spans="5:31" x14ac:dyDescent="0.25">
      <c r="E2024" s="61"/>
      <c r="F2024" s="61"/>
      <c r="G2024" s="61"/>
      <c r="H2024" s="62"/>
      <c r="I2024" s="62"/>
      <c r="J2024" s="62"/>
      <c r="K2024" s="62"/>
      <c r="L2024" s="62"/>
      <c r="M2024" s="62"/>
      <c r="N2024" s="62"/>
      <c r="O2024" s="62"/>
      <c r="P2024" s="62"/>
      <c r="Q2024" s="62"/>
      <c r="R2024" s="62"/>
      <c r="S2024" s="62"/>
      <c r="T2024" s="62"/>
      <c r="U2024" s="62"/>
      <c r="V2024" s="62"/>
      <c r="W2024" s="62"/>
      <c r="X2024" s="62"/>
      <c r="Y2024" s="62"/>
      <c r="Z2024" s="62"/>
      <c r="AA2024" s="62"/>
      <c r="AB2024" s="62"/>
      <c r="AC2024" s="62"/>
      <c r="AD2024" s="62"/>
      <c r="AE2024" s="62"/>
    </row>
    <row r="2025" spans="5:31" x14ac:dyDescent="0.25">
      <c r="E2025" s="61"/>
      <c r="F2025" s="61"/>
      <c r="G2025" s="61"/>
      <c r="H2025" s="62"/>
      <c r="I2025" s="62"/>
      <c r="J2025" s="62"/>
      <c r="K2025" s="62"/>
      <c r="L2025" s="62"/>
      <c r="M2025" s="62"/>
      <c r="N2025" s="62"/>
      <c r="O2025" s="62"/>
      <c r="P2025" s="62"/>
      <c r="Q2025" s="62"/>
      <c r="R2025" s="62"/>
      <c r="S2025" s="62"/>
      <c r="T2025" s="62"/>
      <c r="U2025" s="62"/>
      <c r="V2025" s="62"/>
      <c r="W2025" s="62"/>
      <c r="X2025" s="62"/>
      <c r="Y2025" s="62"/>
      <c r="Z2025" s="62"/>
      <c r="AA2025" s="62"/>
      <c r="AB2025" s="62"/>
      <c r="AC2025" s="62"/>
      <c r="AD2025" s="62"/>
      <c r="AE2025" s="62"/>
    </row>
    <row r="2026" spans="5:31" x14ac:dyDescent="0.25">
      <c r="E2026" s="61"/>
      <c r="F2026" s="61"/>
      <c r="G2026" s="61"/>
      <c r="H2026" s="62"/>
      <c r="I2026" s="62"/>
      <c r="J2026" s="62"/>
      <c r="K2026" s="62"/>
      <c r="L2026" s="62"/>
      <c r="M2026" s="62"/>
      <c r="N2026" s="62"/>
      <c r="O2026" s="62"/>
      <c r="P2026" s="62"/>
      <c r="Q2026" s="62"/>
      <c r="R2026" s="62"/>
      <c r="S2026" s="62"/>
      <c r="T2026" s="62"/>
      <c r="U2026" s="62"/>
      <c r="V2026" s="62"/>
      <c r="W2026" s="62"/>
      <c r="X2026" s="62"/>
      <c r="Y2026" s="62"/>
      <c r="Z2026" s="62"/>
      <c r="AA2026" s="62"/>
      <c r="AB2026" s="62"/>
      <c r="AC2026" s="62"/>
      <c r="AD2026" s="62"/>
      <c r="AE2026" s="62"/>
    </row>
    <row r="2027" spans="5:31" x14ac:dyDescent="0.25">
      <c r="E2027" s="61"/>
      <c r="F2027" s="61"/>
      <c r="G2027" s="61"/>
      <c r="H2027" s="62"/>
      <c r="I2027" s="62"/>
      <c r="J2027" s="62"/>
      <c r="K2027" s="62"/>
      <c r="L2027" s="62"/>
      <c r="M2027" s="62"/>
      <c r="N2027" s="62"/>
      <c r="O2027" s="62"/>
      <c r="P2027" s="62"/>
      <c r="Q2027" s="62"/>
      <c r="R2027" s="62"/>
      <c r="S2027" s="62"/>
      <c r="T2027" s="62"/>
      <c r="U2027" s="62"/>
      <c r="V2027" s="62"/>
      <c r="W2027" s="62"/>
      <c r="X2027" s="62"/>
      <c r="Y2027" s="62"/>
      <c r="Z2027" s="62"/>
      <c r="AA2027" s="62"/>
      <c r="AB2027" s="62"/>
      <c r="AC2027" s="62"/>
      <c r="AD2027" s="62"/>
      <c r="AE2027" s="62"/>
    </row>
    <row r="2028" spans="5:31" x14ac:dyDescent="0.25">
      <c r="E2028" s="61"/>
      <c r="F2028" s="61"/>
      <c r="G2028" s="61"/>
      <c r="H2028" s="62"/>
      <c r="I2028" s="62"/>
      <c r="J2028" s="62"/>
      <c r="K2028" s="62"/>
      <c r="L2028" s="62"/>
      <c r="M2028" s="62"/>
      <c r="N2028" s="62"/>
      <c r="O2028" s="62"/>
      <c r="P2028" s="62"/>
      <c r="Q2028" s="62"/>
      <c r="R2028" s="62"/>
      <c r="S2028" s="62"/>
      <c r="T2028" s="62"/>
      <c r="U2028" s="62"/>
      <c r="V2028" s="62"/>
      <c r="W2028" s="62"/>
      <c r="X2028" s="62"/>
      <c r="Y2028" s="62"/>
      <c r="Z2028" s="62"/>
      <c r="AA2028" s="62"/>
      <c r="AB2028" s="62"/>
      <c r="AC2028" s="62"/>
      <c r="AD2028" s="62"/>
      <c r="AE2028" s="62"/>
    </row>
    <row r="2029" spans="5:31" x14ac:dyDescent="0.25">
      <c r="E2029" s="61"/>
      <c r="F2029" s="61"/>
      <c r="G2029" s="61"/>
      <c r="H2029" s="62"/>
      <c r="I2029" s="62"/>
      <c r="J2029" s="62"/>
      <c r="K2029" s="62"/>
      <c r="L2029" s="62"/>
      <c r="M2029" s="62"/>
      <c r="N2029" s="62"/>
      <c r="O2029" s="62"/>
      <c r="P2029" s="62"/>
      <c r="Q2029" s="62"/>
      <c r="R2029" s="62"/>
      <c r="S2029" s="62"/>
      <c r="T2029" s="62"/>
      <c r="U2029" s="62"/>
      <c r="V2029" s="62"/>
      <c r="W2029" s="62"/>
      <c r="X2029" s="62"/>
      <c r="Y2029" s="62"/>
      <c r="Z2029" s="62"/>
      <c r="AA2029" s="62"/>
      <c r="AB2029" s="62"/>
      <c r="AC2029" s="62"/>
      <c r="AD2029" s="62"/>
      <c r="AE2029" s="62"/>
    </row>
    <row r="2030" spans="5:31" x14ac:dyDescent="0.25">
      <c r="E2030" s="61"/>
      <c r="F2030" s="61"/>
      <c r="G2030" s="61"/>
      <c r="H2030" s="62"/>
      <c r="I2030" s="62"/>
      <c r="J2030" s="62"/>
      <c r="K2030" s="62"/>
      <c r="L2030" s="62"/>
      <c r="M2030" s="62"/>
      <c r="N2030" s="62"/>
      <c r="O2030" s="62"/>
      <c r="P2030" s="62"/>
      <c r="Q2030" s="62"/>
      <c r="R2030" s="62"/>
      <c r="S2030" s="62"/>
      <c r="T2030" s="62"/>
      <c r="U2030" s="62"/>
      <c r="V2030" s="62"/>
      <c r="W2030" s="62"/>
      <c r="X2030" s="62"/>
      <c r="Y2030" s="62"/>
      <c r="Z2030" s="62"/>
      <c r="AA2030" s="62"/>
      <c r="AB2030" s="62"/>
      <c r="AC2030" s="62"/>
      <c r="AD2030" s="62"/>
      <c r="AE2030" s="62"/>
    </row>
    <row r="2031" spans="5:31" x14ac:dyDescent="0.25">
      <c r="E2031" s="61"/>
      <c r="F2031" s="61"/>
      <c r="G2031" s="61"/>
      <c r="H2031" s="62"/>
      <c r="I2031" s="62"/>
      <c r="J2031" s="62"/>
      <c r="K2031" s="62"/>
      <c r="L2031" s="62"/>
      <c r="M2031" s="62"/>
      <c r="N2031" s="62"/>
      <c r="O2031" s="62"/>
      <c r="P2031" s="62"/>
      <c r="Q2031" s="62"/>
      <c r="R2031" s="62"/>
      <c r="S2031" s="62"/>
      <c r="T2031" s="62"/>
      <c r="U2031" s="62"/>
      <c r="V2031" s="62"/>
      <c r="W2031" s="62"/>
      <c r="X2031" s="62"/>
      <c r="Y2031" s="62"/>
      <c r="Z2031" s="62"/>
      <c r="AA2031" s="62"/>
      <c r="AB2031" s="62"/>
      <c r="AC2031" s="62"/>
      <c r="AD2031" s="62"/>
      <c r="AE2031" s="62"/>
    </row>
    <row r="2032" spans="5:31" x14ac:dyDescent="0.25">
      <c r="E2032" s="61"/>
      <c r="F2032" s="61"/>
      <c r="G2032" s="61"/>
      <c r="H2032" s="62"/>
      <c r="I2032" s="62"/>
      <c r="J2032" s="62"/>
      <c r="K2032" s="62"/>
      <c r="L2032" s="62"/>
      <c r="M2032" s="62"/>
      <c r="N2032" s="62"/>
      <c r="O2032" s="62"/>
      <c r="P2032" s="62"/>
      <c r="Q2032" s="62"/>
      <c r="R2032" s="62"/>
      <c r="S2032" s="62"/>
      <c r="T2032" s="62"/>
      <c r="U2032" s="62"/>
      <c r="V2032" s="62"/>
      <c r="W2032" s="62"/>
      <c r="X2032" s="62"/>
      <c r="Y2032" s="62"/>
      <c r="Z2032" s="62"/>
      <c r="AA2032" s="62"/>
      <c r="AB2032" s="62"/>
      <c r="AC2032" s="62"/>
      <c r="AD2032" s="62"/>
      <c r="AE2032" s="62"/>
    </row>
    <row r="2033" spans="5:31" x14ac:dyDescent="0.25">
      <c r="E2033" s="61"/>
      <c r="F2033" s="61"/>
      <c r="G2033" s="61"/>
      <c r="H2033" s="62"/>
      <c r="I2033" s="62"/>
      <c r="J2033" s="62"/>
      <c r="K2033" s="62"/>
      <c r="L2033" s="62"/>
      <c r="M2033" s="62"/>
      <c r="N2033" s="62"/>
      <c r="O2033" s="62"/>
      <c r="P2033" s="62"/>
      <c r="Q2033" s="62"/>
      <c r="R2033" s="62"/>
      <c r="S2033" s="62"/>
      <c r="T2033" s="62"/>
      <c r="U2033" s="62"/>
      <c r="V2033" s="62"/>
      <c r="W2033" s="62"/>
      <c r="X2033" s="62"/>
      <c r="Y2033" s="62"/>
      <c r="Z2033" s="62"/>
      <c r="AA2033" s="62"/>
      <c r="AB2033" s="62"/>
      <c r="AC2033" s="62"/>
      <c r="AD2033" s="62"/>
      <c r="AE2033" s="62"/>
    </row>
    <row r="2034" spans="5:31" x14ac:dyDescent="0.25">
      <c r="E2034" s="61"/>
      <c r="F2034" s="61"/>
      <c r="G2034" s="61"/>
      <c r="H2034" s="62"/>
      <c r="I2034" s="62"/>
      <c r="J2034" s="62"/>
      <c r="K2034" s="62"/>
      <c r="L2034" s="62"/>
      <c r="M2034" s="62"/>
      <c r="N2034" s="62"/>
      <c r="O2034" s="62"/>
      <c r="P2034" s="62"/>
      <c r="Q2034" s="62"/>
      <c r="R2034" s="62"/>
      <c r="S2034" s="62"/>
      <c r="T2034" s="62"/>
      <c r="U2034" s="62"/>
      <c r="V2034" s="62"/>
      <c r="W2034" s="62"/>
      <c r="X2034" s="62"/>
      <c r="Y2034" s="62"/>
      <c r="Z2034" s="62"/>
      <c r="AA2034" s="62"/>
      <c r="AB2034" s="62"/>
      <c r="AC2034" s="62"/>
      <c r="AD2034" s="62"/>
      <c r="AE2034" s="62"/>
    </row>
    <row r="2035" spans="5:31" x14ac:dyDescent="0.25">
      <c r="E2035" s="61"/>
      <c r="F2035" s="61"/>
      <c r="G2035" s="61"/>
      <c r="H2035" s="62"/>
      <c r="I2035" s="62"/>
      <c r="J2035" s="62"/>
      <c r="K2035" s="62"/>
      <c r="L2035" s="62"/>
      <c r="M2035" s="62"/>
      <c r="N2035" s="62"/>
      <c r="O2035" s="62"/>
      <c r="P2035" s="62"/>
      <c r="Q2035" s="62"/>
      <c r="R2035" s="62"/>
      <c r="S2035" s="62"/>
      <c r="T2035" s="62"/>
      <c r="U2035" s="62"/>
      <c r="V2035" s="62"/>
      <c r="W2035" s="62"/>
      <c r="X2035" s="62"/>
      <c r="Y2035" s="62"/>
      <c r="Z2035" s="62"/>
      <c r="AA2035" s="62"/>
      <c r="AB2035" s="62"/>
      <c r="AC2035" s="62"/>
      <c r="AD2035" s="62"/>
      <c r="AE2035" s="62"/>
    </row>
    <row r="2036" spans="5:31" x14ac:dyDescent="0.25">
      <c r="E2036" s="61"/>
      <c r="F2036" s="61"/>
      <c r="G2036" s="61"/>
      <c r="H2036" s="62"/>
      <c r="I2036" s="62"/>
      <c r="J2036" s="62"/>
      <c r="K2036" s="62"/>
      <c r="L2036" s="62"/>
      <c r="M2036" s="62"/>
      <c r="N2036" s="62"/>
      <c r="O2036" s="62"/>
      <c r="P2036" s="62"/>
      <c r="Q2036" s="62"/>
      <c r="R2036" s="62"/>
      <c r="S2036" s="62"/>
      <c r="T2036" s="62"/>
      <c r="U2036" s="62"/>
      <c r="V2036" s="62"/>
      <c r="W2036" s="62"/>
      <c r="X2036" s="62"/>
      <c r="Y2036" s="62"/>
      <c r="Z2036" s="62"/>
      <c r="AA2036" s="62"/>
      <c r="AB2036" s="62"/>
      <c r="AC2036" s="62"/>
      <c r="AD2036" s="62"/>
      <c r="AE2036" s="62"/>
    </row>
    <row r="2037" spans="5:31" x14ac:dyDescent="0.25">
      <c r="E2037" s="61"/>
      <c r="F2037" s="61"/>
      <c r="G2037" s="61"/>
      <c r="H2037" s="62"/>
      <c r="I2037" s="62"/>
      <c r="J2037" s="62"/>
      <c r="K2037" s="62"/>
      <c r="L2037" s="62"/>
      <c r="M2037" s="62"/>
      <c r="N2037" s="62"/>
      <c r="O2037" s="62"/>
      <c r="P2037" s="62"/>
      <c r="Q2037" s="62"/>
      <c r="R2037" s="62"/>
      <c r="S2037" s="62"/>
      <c r="T2037" s="62"/>
      <c r="U2037" s="62"/>
      <c r="V2037" s="62"/>
      <c r="W2037" s="62"/>
      <c r="X2037" s="62"/>
      <c r="Y2037" s="62"/>
      <c r="Z2037" s="62"/>
      <c r="AA2037" s="62"/>
      <c r="AB2037" s="62"/>
      <c r="AC2037" s="62"/>
      <c r="AD2037" s="62"/>
      <c r="AE2037" s="62"/>
    </row>
    <row r="2038" spans="5:31" x14ac:dyDescent="0.25">
      <c r="E2038" s="61"/>
      <c r="F2038" s="61"/>
      <c r="G2038" s="61"/>
      <c r="H2038" s="62"/>
      <c r="I2038" s="62"/>
      <c r="J2038" s="62"/>
      <c r="K2038" s="62"/>
      <c r="L2038" s="62"/>
      <c r="M2038" s="62"/>
      <c r="N2038" s="62"/>
      <c r="O2038" s="62"/>
      <c r="P2038" s="62"/>
      <c r="Q2038" s="62"/>
      <c r="R2038" s="62"/>
      <c r="S2038" s="62"/>
      <c r="T2038" s="62"/>
      <c r="U2038" s="62"/>
      <c r="V2038" s="62"/>
      <c r="W2038" s="62"/>
      <c r="X2038" s="62"/>
      <c r="Y2038" s="62"/>
      <c r="Z2038" s="62"/>
      <c r="AA2038" s="62"/>
      <c r="AB2038" s="62"/>
      <c r="AC2038" s="62"/>
      <c r="AD2038" s="62"/>
      <c r="AE2038" s="62"/>
    </row>
    <row r="2039" spans="5:31" x14ac:dyDescent="0.25">
      <c r="E2039" s="61"/>
      <c r="F2039" s="61"/>
      <c r="G2039" s="61"/>
      <c r="H2039" s="62"/>
      <c r="I2039" s="62"/>
      <c r="J2039" s="62"/>
      <c r="K2039" s="62"/>
      <c r="L2039" s="62"/>
      <c r="M2039" s="62"/>
      <c r="N2039" s="62"/>
      <c r="O2039" s="62"/>
      <c r="P2039" s="62"/>
      <c r="Q2039" s="62"/>
      <c r="R2039" s="62"/>
      <c r="S2039" s="62"/>
      <c r="T2039" s="62"/>
      <c r="U2039" s="62"/>
      <c r="V2039" s="62"/>
      <c r="W2039" s="62"/>
      <c r="X2039" s="62"/>
      <c r="Y2039" s="62"/>
      <c r="Z2039" s="62"/>
      <c r="AA2039" s="62"/>
      <c r="AB2039" s="62"/>
      <c r="AC2039" s="62"/>
      <c r="AD2039" s="62"/>
      <c r="AE2039" s="62"/>
    </row>
    <row r="2040" spans="5:31" x14ac:dyDescent="0.25">
      <c r="E2040" s="61"/>
      <c r="F2040" s="61"/>
      <c r="G2040" s="61"/>
      <c r="H2040" s="62"/>
      <c r="I2040" s="62"/>
      <c r="J2040" s="62"/>
      <c r="K2040" s="62"/>
      <c r="L2040" s="62"/>
      <c r="M2040" s="62"/>
      <c r="N2040" s="62"/>
      <c r="O2040" s="62"/>
      <c r="P2040" s="62"/>
      <c r="Q2040" s="62"/>
      <c r="R2040" s="62"/>
      <c r="S2040" s="62"/>
      <c r="T2040" s="62"/>
      <c r="U2040" s="62"/>
      <c r="V2040" s="62"/>
      <c r="W2040" s="62"/>
      <c r="X2040" s="62"/>
      <c r="Y2040" s="62"/>
      <c r="Z2040" s="62"/>
      <c r="AA2040" s="62"/>
      <c r="AB2040" s="62"/>
      <c r="AC2040" s="62"/>
      <c r="AD2040" s="62"/>
      <c r="AE2040" s="62"/>
    </row>
    <row r="2041" spans="5:31" x14ac:dyDescent="0.25">
      <c r="E2041" s="61"/>
      <c r="F2041" s="61"/>
      <c r="G2041" s="61"/>
      <c r="H2041" s="62"/>
      <c r="I2041" s="62"/>
      <c r="J2041" s="62"/>
      <c r="K2041" s="62"/>
      <c r="L2041" s="62"/>
      <c r="M2041" s="62"/>
      <c r="N2041" s="62"/>
      <c r="O2041" s="62"/>
      <c r="P2041" s="62"/>
      <c r="Q2041" s="62"/>
      <c r="R2041" s="62"/>
      <c r="S2041" s="62"/>
      <c r="T2041" s="62"/>
      <c r="U2041" s="62"/>
      <c r="V2041" s="62"/>
      <c r="W2041" s="62"/>
      <c r="X2041" s="62"/>
      <c r="Y2041" s="62"/>
      <c r="Z2041" s="62"/>
      <c r="AA2041" s="62"/>
      <c r="AB2041" s="62"/>
      <c r="AC2041" s="62"/>
      <c r="AD2041" s="62"/>
      <c r="AE2041" s="62"/>
    </row>
    <row r="2042" spans="5:31" x14ac:dyDescent="0.25">
      <c r="E2042" s="61"/>
      <c r="F2042" s="61"/>
      <c r="G2042" s="61"/>
      <c r="H2042" s="62"/>
      <c r="I2042" s="62"/>
      <c r="J2042" s="62"/>
      <c r="K2042" s="62"/>
      <c r="L2042" s="62"/>
      <c r="M2042" s="62"/>
      <c r="N2042" s="62"/>
      <c r="O2042" s="62"/>
      <c r="P2042" s="62"/>
      <c r="Q2042" s="62"/>
      <c r="R2042" s="62"/>
      <c r="S2042" s="62"/>
      <c r="T2042" s="62"/>
      <c r="U2042" s="62"/>
      <c r="V2042" s="62"/>
      <c r="W2042" s="62"/>
      <c r="X2042" s="62"/>
      <c r="Y2042" s="62"/>
      <c r="Z2042" s="62"/>
      <c r="AA2042" s="62"/>
      <c r="AB2042" s="62"/>
      <c r="AC2042" s="62"/>
      <c r="AD2042" s="62"/>
      <c r="AE2042" s="62"/>
    </row>
    <row r="2043" spans="5:31" x14ac:dyDescent="0.25">
      <c r="E2043" s="61"/>
      <c r="F2043" s="61"/>
      <c r="G2043" s="61"/>
      <c r="H2043" s="62"/>
      <c r="I2043" s="62"/>
      <c r="J2043" s="62"/>
      <c r="K2043" s="62"/>
      <c r="L2043" s="62"/>
      <c r="M2043" s="62"/>
      <c r="N2043" s="62"/>
      <c r="O2043" s="62"/>
      <c r="P2043" s="62"/>
      <c r="Q2043" s="62"/>
      <c r="R2043" s="62"/>
      <c r="S2043" s="62"/>
      <c r="T2043" s="62"/>
      <c r="U2043" s="62"/>
      <c r="V2043" s="62"/>
      <c r="W2043" s="62"/>
      <c r="X2043" s="62"/>
      <c r="Y2043" s="62"/>
      <c r="Z2043" s="62"/>
      <c r="AA2043" s="62"/>
      <c r="AB2043" s="62"/>
      <c r="AC2043" s="62"/>
      <c r="AD2043" s="62"/>
      <c r="AE2043" s="62"/>
    </row>
    <row r="2044" spans="5:31" x14ac:dyDescent="0.25">
      <c r="E2044" s="61"/>
      <c r="F2044" s="61"/>
      <c r="G2044" s="61"/>
      <c r="H2044" s="62"/>
      <c r="I2044" s="62"/>
      <c r="J2044" s="62"/>
      <c r="K2044" s="62"/>
      <c r="L2044" s="62"/>
      <c r="M2044" s="62"/>
      <c r="N2044" s="62"/>
      <c r="O2044" s="62"/>
      <c r="P2044" s="62"/>
      <c r="Q2044" s="62"/>
      <c r="R2044" s="62"/>
      <c r="S2044" s="62"/>
      <c r="T2044" s="62"/>
      <c r="U2044" s="62"/>
      <c r="V2044" s="62"/>
      <c r="W2044" s="62"/>
      <c r="X2044" s="62"/>
      <c r="Y2044" s="62"/>
      <c r="Z2044" s="62"/>
      <c r="AA2044" s="62"/>
      <c r="AB2044" s="62"/>
      <c r="AC2044" s="62"/>
      <c r="AD2044" s="62"/>
      <c r="AE2044" s="62"/>
    </row>
    <row r="2045" spans="5:31" x14ac:dyDescent="0.25">
      <c r="E2045" s="61"/>
      <c r="F2045" s="61"/>
      <c r="G2045" s="61"/>
      <c r="H2045" s="62"/>
      <c r="I2045" s="62"/>
      <c r="J2045" s="62"/>
      <c r="K2045" s="62"/>
      <c r="L2045" s="62"/>
      <c r="M2045" s="62"/>
      <c r="N2045" s="62"/>
      <c r="O2045" s="62"/>
      <c r="P2045" s="62"/>
      <c r="Q2045" s="62"/>
      <c r="R2045" s="62"/>
      <c r="S2045" s="62"/>
      <c r="T2045" s="62"/>
      <c r="U2045" s="62"/>
      <c r="V2045" s="62"/>
      <c r="W2045" s="62"/>
      <c r="X2045" s="62"/>
      <c r="Y2045" s="62"/>
      <c r="Z2045" s="62"/>
      <c r="AA2045" s="62"/>
      <c r="AB2045" s="62"/>
      <c r="AC2045" s="62"/>
      <c r="AD2045" s="62"/>
      <c r="AE2045" s="62"/>
    </row>
    <row r="2046" spans="5:31" x14ac:dyDescent="0.25">
      <c r="E2046" s="61"/>
      <c r="F2046" s="61"/>
      <c r="G2046" s="61"/>
      <c r="H2046" s="62"/>
      <c r="I2046" s="62"/>
      <c r="J2046" s="62"/>
      <c r="K2046" s="62"/>
      <c r="L2046" s="62"/>
      <c r="M2046" s="62"/>
      <c r="N2046" s="62"/>
      <c r="O2046" s="62"/>
      <c r="P2046" s="62"/>
      <c r="Q2046" s="62"/>
      <c r="R2046" s="62"/>
      <c r="S2046" s="62"/>
      <c r="T2046" s="62"/>
      <c r="U2046" s="62"/>
      <c r="V2046" s="62"/>
      <c r="W2046" s="62"/>
      <c r="X2046" s="62"/>
      <c r="Y2046" s="62"/>
      <c r="Z2046" s="62"/>
      <c r="AA2046" s="62"/>
      <c r="AB2046" s="62"/>
      <c r="AC2046" s="62"/>
      <c r="AD2046" s="62"/>
      <c r="AE2046" s="62"/>
    </row>
    <row r="2047" spans="5:31" x14ac:dyDescent="0.25">
      <c r="E2047" s="61"/>
      <c r="F2047" s="61"/>
      <c r="G2047" s="61"/>
      <c r="H2047" s="62"/>
      <c r="I2047" s="62"/>
      <c r="J2047" s="62"/>
      <c r="K2047" s="62"/>
      <c r="L2047" s="62"/>
      <c r="M2047" s="62"/>
      <c r="N2047" s="62"/>
      <c r="O2047" s="62"/>
      <c r="P2047" s="62"/>
      <c r="Q2047" s="62"/>
      <c r="R2047" s="62"/>
      <c r="S2047" s="62"/>
      <c r="T2047" s="62"/>
      <c r="U2047" s="62"/>
      <c r="V2047" s="62"/>
      <c r="W2047" s="62"/>
      <c r="X2047" s="62"/>
      <c r="Y2047" s="62"/>
      <c r="Z2047" s="62"/>
      <c r="AA2047" s="62"/>
      <c r="AB2047" s="62"/>
      <c r="AC2047" s="62"/>
      <c r="AD2047" s="62"/>
      <c r="AE2047" s="62"/>
    </row>
    <row r="2048" spans="5:31" x14ac:dyDescent="0.25">
      <c r="E2048" s="61"/>
      <c r="F2048" s="61"/>
      <c r="G2048" s="61"/>
      <c r="H2048" s="62"/>
      <c r="I2048" s="62"/>
      <c r="J2048" s="62"/>
      <c r="K2048" s="62"/>
      <c r="L2048" s="62"/>
      <c r="M2048" s="62"/>
      <c r="N2048" s="62"/>
      <c r="O2048" s="62"/>
      <c r="P2048" s="62"/>
      <c r="Q2048" s="62"/>
      <c r="R2048" s="62"/>
      <c r="S2048" s="62"/>
      <c r="T2048" s="62"/>
      <c r="U2048" s="62"/>
      <c r="V2048" s="62"/>
      <c r="W2048" s="62"/>
      <c r="X2048" s="62"/>
      <c r="Y2048" s="62"/>
      <c r="Z2048" s="62"/>
      <c r="AA2048" s="62"/>
      <c r="AB2048" s="62"/>
      <c r="AC2048" s="62"/>
      <c r="AD2048" s="62"/>
      <c r="AE2048" s="62"/>
    </row>
    <row r="2049" spans="5:31" x14ac:dyDescent="0.25">
      <c r="E2049" s="61"/>
      <c r="F2049" s="61"/>
      <c r="G2049" s="61"/>
      <c r="H2049" s="62"/>
      <c r="I2049" s="62"/>
      <c r="J2049" s="62"/>
      <c r="K2049" s="62"/>
      <c r="L2049" s="62"/>
      <c r="M2049" s="62"/>
      <c r="N2049" s="62"/>
      <c r="O2049" s="62"/>
      <c r="P2049" s="62"/>
      <c r="Q2049" s="62"/>
      <c r="R2049" s="62"/>
      <c r="S2049" s="62"/>
      <c r="T2049" s="62"/>
      <c r="U2049" s="62"/>
      <c r="V2049" s="62"/>
      <c r="W2049" s="62"/>
      <c r="X2049" s="62"/>
      <c r="Y2049" s="62"/>
      <c r="Z2049" s="62"/>
      <c r="AA2049" s="62"/>
      <c r="AB2049" s="62"/>
      <c r="AC2049" s="62"/>
      <c r="AD2049" s="62"/>
      <c r="AE2049" s="62"/>
    </row>
    <row r="2050" spans="5:31" x14ac:dyDescent="0.25">
      <c r="E2050" s="61"/>
      <c r="F2050" s="61"/>
      <c r="G2050" s="61"/>
      <c r="H2050" s="62"/>
      <c r="I2050" s="62"/>
      <c r="J2050" s="62"/>
      <c r="K2050" s="62"/>
      <c r="L2050" s="62"/>
      <c r="M2050" s="62"/>
      <c r="N2050" s="62"/>
      <c r="O2050" s="62"/>
      <c r="P2050" s="62"/>
      <c r="Q2050" s="62"/>
      <c r="R2050" s="62"/>
      <c r="S2050" s="62"/>
      <c r="T2050" s="62"/>
      <c r="U2050" s="62"/>
      <c r="V2050" s="62"/>
      <c r="W2050" s="62"/>
      <c r="X2050" s="62"/>
      <c r="Y2050" s="62"/>
      <c r="Z2050" s="62"/>
      <c r="AA2050" s="62"/>
      <c r="AB2050" s="62"/>
      <c r="AC2050" s="62"/>
      <c r="AD2050" s="62"/>
      <c r="AE2050" s="62"/>
    </row>
    <row r="2051" spans="5:31" x14ac:dyDescent="0.25">
      <c r="E2051" s="61"/>
      <c r="F2051" s="61"/>
      <c r="G2051" s="61"/>
      <c r="H2051" s="62"/>
      <c r="I2051" s="62"/>
      <c r="J2051" s="62"/>
      <c r="K2051" s="62"/>
      <c r="L2051" s="62"/>
      <c r="M2051" s="62"/>
      <c r="N2051" s="62"/>
      <c r="O2051" s="62"/>
      <c r="P2051" s="62"/>
      <c r="Q2051" s="62"/>
      <c r="R2051" s="62"/>
      <c r="S2051" s="62"/>
      <c r="T2051" s="62"/>
      <c r="U2051" s="62"/>
      <c r="V2051" s="62"/>
      <c r="W2051" s="62"/>
      <c r="X2051" s="62"/>
      <c r="Y2051" s="62"/>
      <c r="Z2051" s="62"/>
      <c r="AA2051" s="62"/>
      <c r="AB2051" s="62"/>
      <c r="AC2051" s="62"/>
      <c r="AD2051" s="62"/>
      <c r="AE2051" s="62"/>
    </row>
    <row r="2052" spans="5:31" x14ac:dyDescent="0.25">
      <c r="E2052" s="61"/>
      <c r="F2052" s="61"/>
      <c r="G2052" s="61"/>
      <c r="H2052" s="62"/>
      <c r="I2052" s="62"/>
      <c r="J2052" s="62"/>
      <c r="K2052" s="62"/>
      <c r="L2052" s="62"/>
      <c r="M2052" s="62"/>
      <c r="N2052" s="62"/>
      <c r="O2052" s="62"/>
      <c r="P2052" s="62"/>
      <c r="Q2052" s="62"/>
      <c r="R2052" s="62"/>
      <c r="S2052" s="62"/>
      <c r="T2052" s="62"/>
      <c r="U2052" s="62"/>
      <c r="V2052" s="62"/>
      <c r="W2052" s="62"/>
      <c r="X2052" s="62"/>
      <c r="Y2052" s="62"/>
      <c r="Z2052" s="62"/>
      <c r="AA2052" s="62"/>
      <c r="AB2052" s="62"/>
      <c r="AC2052" s="62"/>
      <c r="AD2052" s="62"/>
      <c r="AE2052" s="62"/>
    </row>
    <row r="2053" spans="5:31" x14ac:dyDescent="0.25">
      <c r="E2053" s="61"/>
      <c r="F2053" s="61"/>
      <c r="G2053" s="61"/>
      <c r="H2053" s="62"/>
      <c r="I2053" s="62"/>
      <c r="J2053" s="62"/>
      <c r="K2053" s="62"/>
      <c r="L2053" s="62"/>
      <c r="M2053" s="62"/>
      <c r="N2053" s="62"/>
      <c r="O2053" s="62"/>
      <c r="P2053" s="62"/>
      <c r="Q2053" s="62"/>
      <c r="R2053" s="62"/>
      <c r="S2053" s="62"/>
      <c r="T2053" s="62"/>
      <c r="U2053" s="62"/>
      <c r="V2053" s="62"/>
      <c r="W2053" s="62"/>
      <c r="X2053" s="62"/>
      <c r="Y2053" s="62"/>
      <c r="Z2053" s="62"/>
      <c r="AA2053" s="62"/>
      <c r="AB2053" s="62"/>
      <c r="AC2053" s="62"/>
      <c r="AD2053" s="62"/>
      <c r="AE2053" s="62"/>
    </row>
    <row r="2054" spans="5:31" x14ac:dyDescent="0.25">
      <c r="E2054" s="61"/>
      <c r="F2054" s="61"/>
      <c r="G2054" s="61"/>
      <c r="H2054" s="62"/>
      <c r="I2054" s="62"/>
      <c r="J2054" s="62"/>
      <c r="K2054" s="62"/>
      <c r="L2054" s="62"/>
      <c r="M2054" s="62"/>
      <c r="N2054" s="62"/>
      <c r="O2054" s="62"/>
      <c r="P2054" s="62"/>
      <c r="Q2054" s="62"/>
      <c r="R2054" s="62"/>
      <c r="S2054" s="62"/>
      <c r="T2054" s="62"/>
      <c r="U2054" s="62"/>
      <c r="V2054" s="62"/>
      <c r="W2054" s="62"/>
      <c r="X2054" s="62"/>
      <c r="Y2054" s="62"/>
      <c r="Z2054" s="62"/>
      <c r="AA2054" s="62"/>
      <c r="AB2054" s="62"/>
      <c r="AC2054" s="62"/>
      <c r="AD2054" s="62"/>
      <c r="AE2054" s="62"/>
    </row>
    <row r="2055" spans="5:31" x14ac:dyDescent="0.25">
      <c r="E2055" s="61"/>
      <c r="F2055" s="61"/>
      <c r="G2055" s="61"/>
      <c r="H2055" s="62"/>
      <c r="I2055" s="62"/>
      <c r="J2055" s="62"/>
      <c r="K2055" s="62"/>
      <c r="L2055" s="62"/>
      <c r="M2055" s="62"/>
      <c r="N2055" s="62"/>
      <c r="O2055" s="62"/>
      <c r="P2055" s="62"/>
      <c r="Q2055" s="62"/>
      <c r="R2055" s="62"/>
      <c r="S2055" s="62"/>
      <c r="T2055" s="62"/>
      <c r="U2055" s="62"/>
      <c r="V2055" s="62"/>
      <c r="W2055" s="62"/>
      <c r="X2055" s="62"/>
      <c r="Y2055" s="62"/>
      <c r="Z2055" s="62"/>
      <c r="AA2055" s="62"/>
      <c r="AB2055" s="62"/>
      <c r="AC2055" s="62"/>
      <c r="AD2055" s="62"/>
      <c r="AE2055" s="62"/>
    </row>
    <row r="2056" spans="5:31" x14ac:dyDescent="0.25">
      <c r="E2056" s="61"/>
      <c r="F2056" s="61"/>
      <c r="G2056" s="61"/>
      <c r="H2056" s="62"/>
      <c r="I2056" s="62"/>
      <c r="J2056" s="62"/>
      <c r="K2056" s="62"/>
      <c r="L2056" s="62"/>
      <c r="M2056" s="62"/>
      <c r="N2056" s="62"/>
      <c r="O2056" s="62"/>
      <c r="P2056" s="62"/>
      <c r="Q2056" s="62"/>
      <c r="R2056" s="62"/>
      <c r="S2056" s="62"/>
      <c r="T2056" s="62"/>
      <c r="U2056" s="62"/>
      <c r="V2056" s="62"/>
      <c r="W2056" s="62"/>
      <c r="X2056" s="62"/>
      <c r="Y2056" s="62"/>
      <c r="Z2056" s="62"/>
      <c r="AA2056" s="62"/>
      <c r="AB2056" s="62"/>
      <c r="AC2056" s="62"/>
      <c r="AD2056" s="62"/>
      <c r="AE2056" s="62"/>
    </row>
    <row r="2057" spans="5:31" x14ac:dyDescent="0.25">
      <c r="E2057" s="61"/>
      <c r="F2057" s="61"/>
      <c r="G2057" s="61"/>
      <c r="H2057" s="62"/>
      <c r="I2057" s="62"/>
      <c r="J2057" s="62"/>
      <c r="K2057" s="62"/>
      <c r="L2057" s="62"/>
      <c r="M2057" s="62"/>
      <c r="N2057" s="62"/>
      <c r="O2057" s="62"/>
      <c r="P2057" s="62"/>
      <c r="Q2057" s="62"/>
      <c r="R2057" s="62"/>
      <c r="S2057" s="62"/>
      <c r="T2057" s="62"/>
      <c r="U2057" s="62"/>
      <c r="V2057" s="62"/>
      <c r="W2057" s="62"/>
      <c r="X2057" s="62"/>
      <c r="Y2057" s="62"/>
      <c r="Z2057" s="62"/>
      <c r="AA2057" s="62"/>
      <c r="AB2057" s="62"/>
      <c r="AC2057" s="62"/>
      <c r="AD2057" s="62"/>
      <c r="AE2057" s="62"/>
    </row>
    <row r="2058" spans="5:31" x14ac:dyDescent="0.25">
      <c r="E2058" s="61"/>
      <c r="F2058" s="61"/>
      <c r="G2058" s="61"/>
      <c r="H2058" s="62"/>
      <c r="I2058" s="62"/>
      <c r="J2058" s="62"/>
      <c r="K2058" s="62"/>
      <c r="L2058" s="62"/>
      <c r="M2058" s="62"/>
      <c r="N2058" s="62"/>
      <c r="O2058" s="62"/>
      <c r="P2058" s="62"/>
      <c r="Q2058" s="62"/>
      <c r="R2058" s="62"/>
      <c r="S2058" s="62"/>
      <c r="T2058" s="62"/>
      <c r="U2058" s="62"/>
      <c r="V2058" s="62"/>
      <c r="W2058" s="62"/>
      <c r="X2058" s="62"/>
      <c r="Y2058" s="62"/>
      <c r="Z2058" s="62"/>
      <c r="AA2058" s="62"/>
      <c r="AB2058" s="62"/>
      <c r="AC2058" s="62"/>
      <c r="AD2058" s="62"/>
      <c r="AE2058" s="62"/>
    </row>
    <row r="2059" spans="5:31" x14ac:dyDescent="0.25">
      <c r="E2059" s="61"/>
      <c r="F2059" s="61"/>
      <c r="G2059" s="61"/>
      <c r="H2059" s="62"/>
      <c r="I2059" s="62"/>
      <c r="J2059" s="62"/>
      <c r="K2059" s="62"/>
      <c r="L2059" s="62"/>
      <c r="M2059" s="62"/>
      <c r="N2059" s="62"/>
      <c r="O2059" s="62"/>
      <c r="P2059" s="62"/>
      <c r="Q2059" s="62"/>
      <c r="R2059" s="62"/>
      <c r="S2059" s="62"/>
      <c r="T2059" s="62"/>
      <c r="U2059" s="62"/>
      <c r="V2059" s="62"/>
      <c r="W2059" s="62"/>
      <c r="X2059" s="62"/>
      <c r="Y2059" s="62"/>
      <c r="Z2059" s="62"/>
      <c r="AA2059" s="62"/>
      <c r="AB2059" s="62"/>
      <c r="AC2059" s="62"/>
      <c r="AD2059" s="62"/>
      <c r="AE2059" s="62"/>
    </row>
    <row r="2060" spans="5:31" x14ac:dyDescent="0.25">
      <c r="E2060" s="61"/>
      <c r="F2060" s="61"/>
      <c r="G2060" s="61"/>
      <c r="H2060" s="62"/>
      <c r="I2060" s="62"/>
      <c r="J2060" s="62"/>
      <c r="K2060" s="62"/>
      <c r="L2060" s="62"/>
      <c r="M2060" s="62"/>
      <c r="N2060" s="62"/>
      <c r="O2060" s="62"/>
      <c r="P2060" s="62"/>
      <c r="Q2060" s="62"/>
      <c r="R2060" s="62"/>
      <c r="S2060" s="62"/>
      <c r="T2060" s="62"/>
      <c r="U2060" s="62"/>
      <c r="V2060" s="62"/>
      <c r="W2060" s="62"/>
      <c r="X2060" s="62"/>
      <c r="Y2060" s="62"/>
      <c r="Z2060" s="62"/>
      <c r="AA2060" s="62"/>
      <c r="AB2060" s="62"/>
      <c r="AC2060" s="62"/>
      <c r="AD2060" s="62"/>
      <c r="AE2060" s="62"/>
    </row>
    <row r="2061" spans="5:31" x14ac:dyDescent="0.25">
      <c r="E2061" s="61"/>
      <c r="F2061" s="61"/>
      <c r="G2061" s="61"/>
      <c r="H2061" s="62"/>
      <c r="I2061" s="62"/>
      <c r="J2061" s="62"/>
      <c r="K2061" s="62"/>
      <c r="L2061" s="62"/>
      <c r="M2061" s="62"/>
      <c r="N2061" s="62"/>
      <c r="O2061" s="62"/>
      <c r="P2061" s="62"/>
      <c r="Q2061" s="62"/>
      <c r="R2061" s="62"/>
      <c r="S2061" s="62"/>
      <c r="T2061" s="62"/>
      <c r="U2061" s="62"/>
      <c r="V2061" s="62"/>
      <c r="W2061" s="62"/>
      <c r="X2061" s="62"/>
      <c r="Y2061" s="62"/>
      <c r="Z2061" s="62"/>
      <c r="AA2061" s="62"/>
      <c r="AB2061" s="62"/>
      <c r="AC2061" s="62"/>
      <c r="AD2061" s="62"/>
      <c r="AE2061" s="62"/>
    </row>
    <row r="2062" spans="5:31" x14ac:dyDescent="0.25">
      <c r="E2062" s="61"/>
      <c r="F2062" s="61"/>
      <c r="G2062" s="61"/>
      <c r="H2062" s="62"/>
      <c r="I2062" s="62"/>
      <c r="J2062" s="62"/>
      <c r="K2062" s="62"/>
      <c r="L2062" s="62"/>
      <c r="M2062" s="62"/>
      <c r="N2062" s="62"/>
      <c r="O2062" s="62"/>
      <c r="P2062" s="62"/>
      <c r="Q2062" s="62"/>
      <c r="R2062" s="62"/>
      <c r="S2062" s="62"/>
      <c r="T2062" s="62"/>
      <c r="U2062" s="62"/>
      <c r="V2062" s="62"/>
      <c r="W2062" s="62"/>
      <c r="X2062" s="62"/>
      <c r="Y2062" s="62"/>
      <c r="Z2062" s="62"/>
      <c r="AA2062" s="62"/>
      <c r="AB2062" s="62"/>
      <c r="AC2062" s="62"/>
      <c r="AD2062" s="62"/>
      <c r="AE2062" s="62"/>
    </row>
    <row r="2063" spans="5:31" x14ac:dyDescent="0.25">
      <c r="E2063" s="61"/>
      <c r="F2063" s="61"/>
      <c r="G2063" s="61"/>
      <c r="H2063" s="62"/>
      <c r="I2063" s="62"/>
      <c r="J2063" s="62"/>
      <c r="K2063" s="62"/>
      <c r="L2063" s="62"/>
      <c r="M2063" s="62"/>
      <c r="N2063" s="62"/>
      <c r="O2063" s="62"/>
      <c r="P2063" s="62"/>
      <c r="Q2063" s="62"/>
      <c r="R2063" s="62"/>
      <c r="S2063" s="62"/>
      <c r="T2063" s="62"/>
      <c r="U2063" s="62"/>
      <c r="V2063" s="62"/>
      <c r="W2063" s="62"/>
      <c r="X2063" s="62"/>
      <c r="Y2063" s="62"/>
      <c r="Z2063" s="62"/>
      <c r="AA2063" s="62"/>
      <c r="AB2063" s="62"/>
      <c r="AC2063" s="62"/>
      <c r="AD2063" s="62"/>
      <c r="AE2063" s="62"/>
    </row>
    <row r="2064" spans="5:31" x14ac:dyDescent="0.25">
      <c r="E2064" s="61"/>
      <c r="F2064" s="61"/>
      <c r="G2064" s="61"/>
      <c r="H2064" s="62"/>
      <c r="I2064" s="62"/>
      <c r="J2064" s="62"/>
      <c r="K2064" s="62"/>
      <c r="L2064" s="62"/>
      <c r="M2064" s="62"/>
      <c r="N2064" s="62"/>
      <c r="O2064" s="62"/>
      <c r="P2064" s="62"/>
      <c r="Q2064" s="62"/>
      <c r="R2064" s="62"/>
      <c r="S2064" s="62"/>
      <c r="T2064" s="62"/>
      <c r="U2064" s="62"/>
      <c r="V2064" s="62"/>
      <c r="W2064" s="62"/>
      <c r="X2064" s="62"/>
      <c r="Y2064" s="62"/>
      <c r="Z2064" s="62"/>
      <c r="AA2064" s="62"/>
      <c r="AB2064" s="62"/>
      <c r="AC2064" s="62"/>
      <c r="AD2064" s="62"/>
      <c r="AE2064" s="62"/>
    </row>
    <row r="2065" spans="5:31" x14ac:dyDescent="0.25">
      <c r="E2065" s="61"/>
      <c r="F2065" s="61"/>
      <c r="G2065" s="61"/>
      <c r="H2065" s="62"/>
      <c r="I2065" s="62"/>
      <c r="J2065" s="62"/>
      <c r="K2065" s="62"/>
      <c r="L2065" s="62"/>
      <c r="M2065" s="62"/>
      <c r="N2065" s="62"/>
      <c r="O2065" s="62"/>
      <c r="P2065" s="62"/>
      <c r="Q2065" s="62"/>
      <c r="R2065" s="62"/>
      <c r="S2065" s="62"/>
      <c r="T2065" s="62"/>
      <c r="U2065" s="62"/>
      <c r="V2065" s="62"/>
      <c r="W2065" s="62"/>
      <c r="X2065" s="62"/>
      <c r="Y2065" s="62"/>
      <c r="Z2065" s="62"/>
      <c r="AA2065" s="62"/>
      <c r="AB2065" s="62"/>
      <c r="AC2065" s="62"/>
      <c r="AD2065" s="62"/>
      <c r="AE2065" s="62"/>
    </row>
    <row r="2066" spans="5:31" x14ac:dyDescent="0.25">
      <c r="E2066" s="61"/>
      <c r="F2066" s="61"/>
      <c r="G2066" s="61"/>
      <c r="H2066" s="62"/>
      <c r="I2066" s="62"/>
      <c r="J2066" s="62"/>
      <c r="K2066" s="62"/>
      <c r="L2066" s="62"/>
      <c r="M2066" s="62"/>
      <c r="N2066" s="62"/>
      <c r="O2066" s="62"/>
      <c r="P2066" s="62"/>
      <c r="Q2066" s="62"/>
      <c r="R2066" s="62"/>
      <c r="S2066" s="62"/>
      <c r="T2066" s="62"/>
      <c r="U2066" s="62"/>
      <c r="V2066" s="62"/>
      <c r="W2066" s="62"/>
      <c r="X2066" s="62"/>
      <c r="Y2066" s="62"/>
      <c r="Z2066" s="62"/>
      <c r="AA2066" s="62"/>
      <c r="AB2066" s="62"/>
      <c r="AC2066" s="62"/>
      <c r="AD2066" s="62"/>
      <c r="AE2066" s="62"/>
    </row>
    <row r="2067" spans="5:31" x14ac:dyDescent="0.25">
      <c r="E2067" s="61"/>
      <c r="F2067" s="61"/>
      <c r="G2067" s="61"/>
      <c r="H2067" s="62"/>
      <c r="I2067" s="62"/>
      <c r="J2067" s="62"/>
      <c r="K2067" s="62"/>
      <c r="L2067" s="62"/>
      <c r="M2067" s="62"/>
      <c r="N2067" s="62"/>
      <c r="O2067" s="62"/>
      <c r="P2067" s="62"/>
      <c r="Q2067" s="62"/>
      <c r="R2067" s="62"/>
      <c r="S2067" s="62"/>
      <c r="T2067" s="62"/>
      <c r="U2067" s="62"/>
      <c r="V2067" s="62"/>
      <c r="W2067" s="62"/>
      <c r="X2067" s="62"/>
      <c r="Y2067" s="62"/>
      <c r="Z2067" s="62"/>
      <c r="AA2067" s="62"/>
      <c r="AB2067" s="62"/>
      <c r="AC2067" s="62"/>
      <c r="AD2067" s="62"/>
      <c r="AE2067" s="62"/>
    </row>
    <row r="2068" spans="5:31" x14ac:dyDescent="0.25">
      <c r="E2068" s="61"/>
      <c r="F2068" s="61"/>
      <c r="G2068" s="61"/>
      <c r="H2068" s="62"/>
      <c r="I2068" s="62"/>
      <c r="J2068" s="62"/>
      <c r="K2068" s="62"/>
      <c r="L2068" s="62"/>
      <c r="M2068" s="62"/>
      <c r="N2068" s="62"/>
      <c r="O2068" s="62"/>
      <c r="P2068" s="62"/>
      <c r="Q2068" s="62"/>
      <c r="R2068" s="62"/>
      <c r="S2068" s="62"/>
      <c r="T2068" s="62"/>
      <c r="U2068" s="62"/>
      <c r="V2068" s="62"/>
      <c r="W2068" s="62"/>
      <c r="X2068" s="62"/>
      <c r="Y2068" s="62"/>
      <c r="Z2068" s="62"/>
      <c r="AA2068" s="62"/>
      <c r="AB2068" s="62"/>
      <c r="AC2068" s="62"/>
      <c r="AD2068" s="62"/>
      <c r="AE2068" s="62"/>
    </row>
    <row r="2069" spans="5:31" x14ac:dyDescent="0.25">
      <c r="E2069" s="61"/>
      <c r="F2069" s="61"/>
      <c r="G2069" s="61"/>
      <c r="H2069" s="62"/>
      <c r="I2069" s="62"/>
      <c r="J2069" s="62"/>
      <c r="K2069" s="62"/>
      <c r="L2069" s="62"/>
      <c r="M2069" s="62"/>
      <c r="N2069" s="62"/>
      <c r="O2069" s="62"/>
      <c r="P2069" s="62"/>
      <c r="Q2069" s="62"/>
      <c r="R2069" s="62"/>
      <c r="S2069" s="62"/>
      <c r="T2069" s="62"/>
      <c r="U2069" s="62"/>
      <c r="V2069" s="62"/>
      <c r="W2069" s="62"/>
      <c r="X2069" s="62"/>
      <c r="Y2069" s="62"/>
      <c r="Z2069" s="62"/>
      <c r="AA2069" s="62"/>
      <c r="AB2069" s="62"/>
      <c r="AC2069" s="62"/>
      <c r="AD2069" s="62"/>
      <c r="AE2069" s="62"/>
    </row>
    <row r="2070" spans="5:31" x14ac:dyDescent="0.25">
      <c r="E2070" s="61"/>
      <c r="F2070" s="61"/>
      <c r="G2070" s="61"/>
      <c r="H2070" s="62"/>
      <c r="I2070" s="62"/>
      <c r="J2070" s="62"/>
      <c r="K2070" s="62"/>
      <c r="L2070" s="62"/>
      <c r="M2070" s="62"/>
      <c r="N2070" s="62"/>
      <c r="O2070" s="62"/>
      <c r="P2070" s="62"/>
      <c r="Q2070" s="62"/>
      <c r="R2070" s="62"/>
      <c r="S2070" s="62"/>
      <c r="T2070" s="62"/>
      <c r="U2070" s="62"/>
      <c r="V2070" s="62"/>
      <c r="W2070" s="62"/>
      <c r="X2070" s="62"/>
      <c r="Y2070" s="62"/>
      <c r="Z2070" s="62"/>
      <c r="AA2070" s="62"/>
      <c r="AB2070" s="62"/>
      <c r="AC2070" s="62"/>
      <c r="AD2070" s="62"/>
      <c r="AE2070" s="62"/>
    </row>
    <row r="2071" spans="5:31" x14ac:dyDescent="0.25">
      <c r="E2071" s="61"/>
      <c r="F2071" s="61"/>
      <c r="G2071" s="61"/>
      <c r="H2071" s="62"/>
      <c r="I2071" s="62"/>
      <c r="J2071" s="62"/>
      <c r="K2071" s="62"/>
      <c r="L2071" s="62"/>
      <c r="M2071" s="62"/>
      <c r="N2071" s="62"/>
      <c r="O2071" s="62"/>
      <c r="P2071" s="62"/>
      <c r="Q2071" s="62"/>
      <c r="R2071" s="62"/>
      <c r="S2071" s="62"/>
      <c r="T2071" s="62"/>
      <c r="U2071" s="62"/>
      <c r="V2071" s="62"/>
      <c r="W2071" s="62"/>
      <c r="X2071" s="62"/>
      <c r="Y2071" s="62"/>
      <c r="Z2071" s="62"/>
      <c r="AA2071" s="62"/>
      <c r="AB2071" s="62"/>
      <c r="AC2071" s="62"/>
      <c r="AD2071" s="62"/>
      <c r="AE2071" s="62"/>
    </row>
    <row r="2072" spans="5:31" x14ac:dyDescent="0.25">
      <c r="E2072" s="61"/>
      <c r="F2072" s="61"/>
      <c r="G2072" s="61"/>
      <c r="H2072" s="62"/>
      <c r="I2072" s="62"/>
      <c r="J2072" s="62"/>
      <c r="K2072" s="62"/>
      <c r="L2072" s="62"/>
      <c r="M2072" s="62"/>
      <c r="N2072" s="62"/>
      <c r="O2072" s="62"/>
      <c r="P2072" s="62"/>
      <c r="Q2072" s="62"/>
      <c r="R2072" s="62"/>
      <c r="S2072" s="62"/>
      <c r="T2072" s="62"/>
      <c r="U2072" s="62"/>
      <c r="V2072" s="62"/>
      <c r="W2072" s="62"/>
      <c r="X2072" s="62"/>
      <c r="Y2072" s="62"/>
      <c r="Z2072" s="62"/>
      <c r="AA2072" s="62"/>
      <c r="AB2072" s="62"/>
      <c r="AC2072" s="62"/>
      <c r="AD2072" s="62"/>
      <c r="AE2072" s="62"/>
    </row>
    <row r="2073" spans="5:31" x14ac:dyDescent="0.25">
      <c r="E2073" s="61"/>
      <c r="F2073" s="61"/>
      <c r="G2073" s="61"/>
      <c r="H2073" s="62"/>
      <c r="I2073" s="62"/>
      <c r="J2073" s="62"/>
      <c r="K2073" s="62"/>
      <c r="L2073" s="62"/>
      <c r="M2073" s="62"/>
      <c r="N2073" s="62"/>
      <c r="O2073" s="62"/>
      <c r="P2073" s="62"/>
      <c r="Q2073" s="62"/>
      <c r="R2073" s="62"/>
      <c r="S2073" s="62"/>
      <c r="T2073" s="62"/>
      <c r="U2073" s="62"/>
      <c r="V2073" s="62"/>
      <c r="W2073" s="62"/>
      <c r="X2073" s="62"/>
      <c r="Y2073" s="62"/>
      <c r="Z2073" s="62"/>
      <c r="AA2073" s="62"/>
      <c r="AB2073" s="62"/>
      <c r="AC2073" s="62"/>
      <c r="AD2073" s="62"/>
      <c r="AE2073" s="62"/>
    </row>
    <row r="2074" spans="5:31" x14ac:dyDescent="0.25">
      <c r="E2074" s="61"/>
      <c r="F2074" s="61"/>
      <c r="G2074" s="61"/>
      <c r="H2074" s="62"/>
      <c r="I2074" s="62"/>
      <c r="J2074" s="62"/>
      <c r="K2074" s="62"/>
      <c r="L2074" s="62"/>
      <c r="M2074" s="62"/>
      <c r="N2074" s="62"/>
      <c r="O2074" s="62"/>
      <c r="P2074" s="62"/>
      <c r="Q2074" s="62"/>
      <c r="R2074" s="62"/>
      <c r="S2074" s="62"/>
      <c r="T2074" s="62"/>
      <c r="U2074" s="62"/>
      <c r="V2074" s="62"/>
      <c r="W2074" s="62"/>
      <c r="X2074" s="62"/>
      <c r="Y2074" s="62"/>
      <c r="Z2074" s="62"/>
      <c r="AA2074" s="62"/>
      <c r="AB2074" s="62"/>
      <c r="AC2074" s="62"/>
      <c r="AD2074" s="62"/>
      <c r="AE2074" s="62"/>
    </row>
    <row r="2075" spans="5:31" x14ac:dyDescent="0.25">
      <c r="E2075" s="61"/>
      <c r="F2075" s="61"/>
      <c r="G2075" s="61"/>
      <c r="H2075" s="62"/>
      <c r="I2075" s="62"/>
      <c r="J2075" s="62"/>
      <c r="K2075" s="62"/>
      <c r="L2075" s="62"/>
      <c r="M2075" s="62"/>
      <c r="N2075" s="62"/>
      <c r="O2075" s="62"/>
      <c r="P2075" s="62"/>
      <c r="Q2075" s="62"/>
      <c r="R2075" s="62"/>
      <c r="S2075" s="62"/>
      <c r="T2075" s="62"/>
      <c r="U2075" s="62"/>
      <c r="V2075" s="62"/>
      <c r="W2075" s="62"/>
      <c r="X2075" s="62"/>
      <c r="Y2075" s="62"/>
      <c r="Z2075" s="62"/>
      <c r="AA2075" s="62"/>
      <c r="AB2075" s="62"/>
      <c r="AC2075" s="62"/>
      <c r="AD2075" s="62"/>
      <c r="AE2075" s="62"/>
    </row>
    <row r="2076" spans="5:31" x14ac:dyDescent="0.25">
      <c r="E2076" s="61"/>
      <c r="F2076" s="61"/>
      <c r="G2076" s="61"/>
      <c r="H2076" s="62"/>
      <c r="I2076" s="62"/>
      <c r="J2076" s="62"/>
      <c r="K2076" s="62"/>
      <c r="L2076" s="62"/>
      <c r="M2076" s="62"/>
      <c r="N2076" s="62"/>
      <c r="O2076" s="62"/>
      <c r="P2076" s="62"/>
      <c r="Q2076" s="62"/>
      <c r="R2076" s="62"/>
      <c r="S2076" s="62"/>
      <c r="T2076" s="62"/>
      <c r="U2076" s="62"/>
      <c r="V2076" s="62"/>
      <c r="W2076" s="62"/>
      <c r="X2076" s="62"/>
      <c r="Y2076" s="62"/>
      <c r="Z2076" s="62"/>
      <c r="AA2076" s="62"/>
      <c r="AB2076" s="62"/>
      <c r="AC2076" s="62"/>
      <c r="AD2076" s="62"/>
      <c r="AE2076" s="62"/>
    </row>
    <row r="2077" spans="5:31" x14ac:dyDescent="0.25">
      <c r="E2077" s="61"/>
      <c r="F2077" s="61"/>
      <c r="G2077" s="61"/>
      <c r="H2077" s="62"/>
      <c r="I2077" s="62"/>
      <c r="J2077" s="62"/>
      <c r="K2077" s="62"/>
      <c r="L2077" s="62"/>
      <c r="M2077" s="62"/>
      <c r="N2077" s="62"/>
      <c r="O2077" s="62"/>
      <c r="P2077" s="62"/>
      <c r="Q2077" s="62"/>
      <c r="R2077" s="62"/>
      <c r="S2077" s="62"/>
      <c r="T2077" s="62"/>
      <c r="U2077" s="62"/>
      <c r="V2077" s="62"/>
      <c r="W2077" s="62"/>
      <c r="X2077" s="62"/>
      <c r="Y2077" s="62"/>
      <c r="Z2077" s="62"/>
      <c r="AA2077" s="62"/>
      <c r="AB2077" s="62"/>
      <c r="AC2077" s="62"/>
      <c r="AD2077" s="62"/>
      <c r="AE2077" s="62"/>
    </row>
    <row r="2078" spans="5:31" x14ac:dyDescent="0.25">
      <c r="E2078" s="61"/>
      <c r="F2078" s="61"/>
      <c r="G2078" s="61"/>
      <c r="H2078" s="62"/>
      <c r="I2078" s="62"/>
      <c r="J2078" s="62"/>
      <c r="K2078" s="62"/>
      <c r="L2078" s="62"/>
      <c r="M2078" s="62"/>
      <c r="N2078" s="62"/>
      <c r="O2078" s="62"/>
      <c r="P2078" s="62"/>
      <c r="Q2078" s="62"/>
      <c r="R2078" s="62"/>
      <c r="S2078" s="62"/>
      <c r="T2078" s="62"/>
      <c r="U2078" s="62"/>
      <c r="V2078" s="62"/>
      <c r="W2078" s="62"/>
      <c r="X2078" s="62"/>
      <c r="Y2078" s="62"/>
      <c r="Z2078" s="62"/>
      <c r="AA2078" s="62"/>
      <c r="AB2078" s="62"/>
      <c r="AC2078" s="62"/>
      <c r="AD2078" s="62"/>
      <c r="AE2078" s="62"/>
    </row>
    <row r="2079" spans="5:31" x14ac:dyDescent="0.25">
      <c r="E2079" s="61"/>
      <c r="F2079" s="61"/>
      <c r="G2079" s="61"/>
      <c r="H2079" s="62"/>
      <c r="I2079" s="62"/>
      <c r="J2079" s="62"/>
      <c r="K2079" s="62"/>
      <c r="L2079" s="62"/>
      <c r="M2079" s="62"/>
      <c r="N2079" s="62"/>
      <c r="O2079" s="62"/>
      <c r="P2079" s="62"/>
      <c r="Q2079" s="62"/>
      <c r="R2079" s="62"/>
      <c r="S2079" s="62"/>
      <c r="T2079" s="62"/>
      <c r="U2079" s="62"/>
      <c r="V2079" s="62"/>
      <c r="W2079" s="62"/>
      <c r="X2079" s="62"/>
      <c r="Y2079" s="62"/>
      <c r="Z2079" s="62"/>
      <c r="AA2079" s="62"/>
      <c r="AB2079" s="62"/>
      <c r="AC2079" s="62"/>
      <c r="AD2079" s="62"/>
      <c r="AE2079" s="62"/>
    </row>
    <row r="2080" spans="5:31" x14ac:dyDescent="0.25">
      <c r="E2080" s="61"/>
      <c r="F2080" s="61"/>
      <c r="G2080" s="61"/>
      <c r="H2080" s="62"/>
      <c r="I2080" s="62"/>
      <c r="J2080" s="62"/>
      <c r="K2080" s="62"/>
      <c r="L2080" s="62"/>
      <c r="M2080" s="62"/>
      <c r="N2080" s="62"/>
      <c r="O2080" s="62"/>
      <c r="P2080" s="62"/>
      <c r="Q2080" s="62"/>
      <c r="R2080" s="62"/>
      <c r="S2080" s="62"/>
      <c r="T2080" s="62"/>
      <c r="U2080" s="62"/>
      <c r="V2080" s="62"/>
      <c r="W2080" s="62"/>
      <c r="X2080" s="62"/>
      <c r="Y2080" s="62"/>
      <c r="Z2080" s="62"/>
      <c r="AA2080" s="62"/>
      <c r="AB2080" s="62"/>
      <c r="AC2080" s="62"/>
      <c r="AD2080" s="62"/>
      <c r="AE2080" s="62"/>
    </row>
    <row r="2081" spans="5:31" x14ac:dyDescent="0.25">
      <c r="E2081" s="61"/>
      <c r="F2081" s="61"/>
      <c r="G2081" s="61"/>
      <c r="H2081" s="62"/>
      <c r="I2081" s="62"/>
      <c r="J2081" s="62"/>
      <c r="K2081" s="62"/>
      <c r="L2081" s="62"/>
      <c r="M2081" s="62"/>
      <c r="N2081" s="62"/>
      <c r="O2081" s="62"/>
      <c r="P2081" s="62"/>
      <c r="Q2081" s="62"/>
      <c r="R2081" s="62"/>
      <c r="S2081" s="62"/>
      <c r="T2081" s="62"/>
      <c r="U2081" s="62"/>
      <c r="V2081" s="62"/>
      <c r="W2081" s="62"/>
      <c r="X2081" s="62"/>
      <c r="Y2081" s="62"/>
      <c r="Z2081" s="62"/>
      <c r="AA2081" s="62"/>
      <c r="AB2081" s="62"/>
      <c r="AC2081" s="62"/>
      <c r="AD2081" s="62"/>
      <c r="AE2081" s="62"/>
    </row>
    <row r="2082" spans="5:31" x14ac:dyDescent="0.25">
      <c r="E2082" s="61"/>
      <c r="F2082" s="61"/>
      <c r="G2082" s="61"/>
      <c r="H2082" s="62"/>
      <c r="I2082" s="62"/>
      <c r="J2082" s="62"/>
      <c r="K2082" s="62"/>
      <c r="L2082" s="62"/>
      <c r="M2082" s="62"/>
      <c r="N2082" s="62"/>
      <c r="O2082" s="62"/>
      <c r="P2082" s="62"/>
      <c r="Q2082" s="62"/>
      <c r="R2082" s="62"/>
      <c r="S2082" s="62"/>
      <c r="T2082" s="62"/>
      <c r="U2082" s="62"/>
      <c r="V2082" s="62"/>
      <c r="W2082" s="62"/>
      <c r="X2082" s="62"/>
      <c r="Y2082" s="62"/>
      <c r="Z2082" s="62"/>
      <c r="AA2082" s="62"/>
      <c r="AB2082" s="62"/>
      <c r="AC2082" s="62"/>
      <c r="AD2082" s="62"/>
      <c r="AE2082" s="62"/>
    </row>
    <row r="2083" spans="5:31" x14ac:dyDescent="0.25">
      <c r="E2083" s="61"/>
      <c r="F2083" s="61"/>
      <c r="G2083" s="61"/>
      <c r="H2083" s="62"/>
      <c r="I2083" s="62"/>
      <c r="J2083" s="62"/>
      <c r="K2083" s="62"/>
      <c r="L2083" s="62"/>
      <c r="M2083" s="62"/>
      <c r="N2083" s="62"/>
      <c r="O2083" s="62"/>
      <c r="P2083" s="62"/>
      <c r="Q2083" s="62"/>
      <c r="R2083" s="62"/>
      <c r="S2083" s="62"/>
      <c r="T2083" s="62"/>
      <c r="U2083" s="62"/>
      <c r="V2083" s="62"/>
      <c r="W2083" s="62"/>
      <c r="X2083" s="62"/>
      <c r="Y2083" s="62"/>
      <c r="Z2083" s="62"/>
      <c r="AA2083" s="62"/>
      <c r="AB2083" s="62"/>
      <c r="AC2083" s="62"/>
      <c r="AD2083" s="62"/>
      <c r="AE2083" s="62"/>
    </row>
    <row r="2084" spans="5:31" x14ac:dyDescent="0.25">
      <c r="E2084" s="61"/>
      <c r="F2084" s="61"/>
      <c r="G2084" s="61"/>
      <c r="H2084" s="62"/>
      <c r="I2084" s="62"/>
      <c r="J2084" s="62"/>
      <c r="K2084" s="62"/>
      <c r="L2084" s="62"/>
      <c r="M2084" s="62"/>
      <c r="N2084" s="62"/>
      <c r="O2084" s="62"/>
      <c r="P2084" s="62"/>
      <c r="Q2084" s="62"/>
      <c r="R2084" s="62"/>
      <c r="S2084" s="62"/>
      <c r="T2084" s="62"/>
      <c r="U2084" s="62"/>
      <c r="V2084" s="62"/>
      <c r="W2084" s="62"/>
      <c r="X2084" s="62"/>
      <c r="Y2084" s="62"/>
      <c r="Z2084" s="62"/>
      <c r="AA2084" s="62"/>
      <c r="AB2084" s="62"/>
      <c r="AC2084" s="62"/>
      <c r="AD2084" s="62"/>
      <c r="AE2084" s="62"/>
    </row>
    <row r="2085" spans="5:31" x14ac:dyDescent="0.25">
      <c r="E2085" s="61"/>
      <c r="F2085" s="61"/>
      <c r="G2085" s="61"/>
      <c r="H2085" s="62"/>
      <c r="I2085" s="62"/>
      <c r="J2085" s="62"/>
      <c r="K2085" s="62"/>
      <c r="L2085" s="62"/>
      <c r="M2085" s="62"/>
      <c r="N2085" s="62"/>
      <c r="O2085" s="62"/>
      <c r="P2085" s="62"/>
      <c r="Q2085" s="62"/>
      <c r="R2085" s="62"/>
      <c r="S2085" s="62"/>
      <c r="T2085" s="62"/>
      <c r="U2085" s="62"/>
      <c r="V2085" s="62"/>
      <c r="W2085" s="62"/>
      <c r="X2085" s="62"/>
      <c r="Y2085" s="62"/>
      <c r="Z2085" s="62"/>
      <c r="AA2085" s="62"/>
      <c r="AB2085" s="62"/>
      <c r="AC2085" s="62"/>
      <c r="AD2085" s="62"/>
      <c r="AE2085" s="62"/>
    </row>
    <row r="2086" spans="5:31" x14ac:dyDescent="0.25">
      <c r="E2086" s="61"/>
      <c r="F2086" s="61"/>
      <c r="G2086" s="61"/>
      <c r="H2086" s="62"/>
      <c r="I2086" s="62"/>
      <c r="J2086" s="62"/>
      <c r="K2086" s="62"/>
      <c r="L2086" s="62"/>
      <c r="M2086" s="62"/>
      <c r="N2086" s="62"/>
      <c r="O2086" s="62"/>
      <c r="P2086" s="62"/>
      <c r="Q2086" s="62"/>
      <c r="R2086" s="62"/>
      <c r="S2086" s="62"/>
      <c r="T2086" s="62"/>
      <c r="U2086" s="62"/>
      <c r="V2086" s="62"/>
      <c r="W2086" s="62"/>
      <c r="X2086" s="62"/>
      <c r="Y2086" s="62"/>
      <c r="Z2086" s="62"/>
      <c r="AA2086" s="62"/>
      <c r="AB2086" s="62"/>
      <c r="AC2086" s="62"/>
      <c r="AD2086" s="62"/>
      <c r="AE2086" s="62"/>
    </row>
    <row r="2087" spans="5:31" x14ac:dyDescent="0.25">
      <c r="E2087" s="61"/>
      <c r="F2087" s="61"/>
      <c r="G2087" s="61"/>
      <c r="H2087" s="62"/>
      <c r="I2087" s="62"/>
      <c r="J2087" s="62"/>
      <c r="K2087" s="62"/>
      <c r="L2087" s="62"/>
      <c r="M2087" s="62"/>
      <c r="N2087" s="62"/>
      <c r="O2087" s="62"/>
      <c r="P2087" s="62"/>
      <c r="Q2087" s="62"/>
      <c r="R2087" s="62"/>
      <c r="S2087" s="62"/>
      <c r="T2087" s="62"/>
      <c r="U2087" s="62"/>
      <c r="V2087" s="62"/>
      <c r="W2087" s="62"/>
      <c r="X2087" s="62"/>
      <c r="Y2087" s="62"/>
      <c r="Z2087" s="62"/>
      <c r="AA2087" s="62"/>
      <c r="AB2087" s="62"/>
      <c r="AC2087" s="62"/>
      <c r="AD2087" s="62"/>
      <c r="AE2087" s="62"/>
    </row>
    <row r="2088" spans="5:31" x14ac:dyDescent="0.25">
      <c r="E2088" s="61"/>
      <c r="F2088" s="61"/>
      <c r="G2088" s="61"/>
      <c r="H2088" s="62"/>
      <c r="I2088" s="62"/>
      <c r="J2088" s="62"/>
      <c r="K2088" s="62"/>
      <c r="L2088" s="62"/>
      <c r="M2088" s="62"/>
      <c r="N2088" s="62"/>
      <c r="O2088" s="62"/>
      <c r="P2088" s="62"/>
      <c r="Q2088" s="62"/>
      <c r="R2088" s="62"/>
      <c r="S2088" s="62"/>
      <c r="T2088" s="62"/>
      <c r="U2088" s="62"/>
      <c r="V2088" s="62"/>
      <c r="W2088" s="62"/>
      <c r="X2088" s="62"/>
      <c r="Y2088" s="62"/>
      <c r="Z2088" s="62"/>
      <c r="AA2088" s="62"/>
      <c r="AB2088" s="62"/>
      <c r="AC2088" s="62"/>
      <c r="AD2088" s="62"/>
      <c r="AE2088" s="62"/>
    </row>
    <row r="2089" spans="5:31" x14ac:dyDescent="0.25">
      <c r="E2089" s="61"/>
      <c r="F2089" s="61"/>
      <c r="G2089" s="61"/>
      <c r="H2089" s="62"/>
      <c r="I2089" s="62"/>
      <c r="J2089" s="62"/>
      <c r="K2089" s="62"/>
      <c r="L2089" s="62"/>
      <c r="M2089" s="62"/>
      <c r="N2089" s="62"/>
      <c r="O2089" s="62"/>
      <c r="P2089" s="62"/>
      <c r="Q2089" s="62"/>
      <c r="R2089" s="62"/>
      <c r="S2089" s="62"/>
      <c r="T2089" s="62"/>
      <c r="U2089" s="62"/>
      <c r="V2089" s="62"/>
      <c r="W2089" s="62"/>
      <c r="X2089" s="62"/>
      <c r="Y2089" s="62"/>
      <c r="Z2089" s="62"/>
      <c r="AA2089" s="62"/>
      <c r="AB2089" s="62"/>
      <c r="AC2089" s="62"/>
      <c r="AD2089" s="62"/>
      <c r="AE2089" s="62"/>
    </row>
    <row r="2090" spans="5:31" x14ac:dyDescent="0.25">
      <c r="E2090" s="61"/>
      <c r="F2090" s="61"/>
      <c r="G2090" s="61"/>
      <c r="H2090" s="62"/>
      <c r="I2090" s="62"/>
      <c r="J2090" s="62"/>
      <c r="K2090" s="62"/>
      <c r="L2090" s="62"/>
      <c r="M2090" s="62"/>
      <c r="N2090" s="62"/>
      <c r="O2090" s="62"/>
      <c r="P2090" s="62"/>
      <c r="Q2090" s="62"/>
      <c r="R2090" s="62"/>
      <c r="S2090" s="62"/>
      <c r="T2090" s="62"/>
      <c r="U2090" s="62"/>
      <c r="V2090" s="62"/>
      <c r="W2090" s="62"/>
      <c r="X2090" s="62"/>
      <c r="Y2090" s="62"/>
      <c r="Z2090" s="62"/>
      <c r="AA2090" s="62"/>
      <c r="AB2090" s="62"/>
      <c r="AC2090" s="62"/>
      <c r="AD2090" s="62"/>
      <c r="AE2090" s="62"/>
    </row>
    <row r="2091" spans="5:31" x14ac:dyDescent="0.25">
      <c r="E2091" s="61"/>
      <c r="F2091" s="61"/>
      <c r="G2091" s="61"/>
      <c r="H2091" s="62"/>
      <c r="I2091" s="62"/>
      <c r="J2091" s="62"/>
      <c r="K2091" s="62"/>
      <c r="L2091" s="62"/>
      <c r="M2091" s="62"/>
      <c r="N2091" s="62"/>
      <c r="O2091" s="62"/>
      <c r="P2091" s="62"/>
      <c r="Q2091" s="62"/>
      <c r="R2091" s="62"/>
      <c r="S2091" s="62"/>
      <c r="T2091" s="62"/>
      <c r="U2091" s="62"/>
      <c r="V2091" s="62"/>
      <c r="W2091" s="62"/>
      <c r="X2091" s="62"/>
      <c r="Y2091" s="62"/>
      <c r="Z2091" s="62"/>
      <c r="AA2091" s="62"/>
      <c r="AB2091" s="62"/>
      <c r="AC2091" s="62"/>
      <c r="AD2091" s="62"/>
      <c r="AE2091" s="62"/>
    </row>
    <row r="2092" spans="5:31" x14ac:dyDescent="0.25">
      <c r="E2092" s="61"/>
      <c r="F2092" s="61"/>
      <c r="G2092" s="61"/>
      <c r="H2092" s="62"/>
      <c r="I2092" s="62"/>
      <c r="J2092" s="62"/>
      <c r="K2092" s="62"/>
      <c r="L2092" s="62"/>
      <c r="M2092" s="62"/>
      <c r="N2092" s="62"/>
      <c r="O2092" s="62"/>
      <c r="P2092" s="62"/>
      <c r="Q2092" s="62"/>
      <c r="R2092" s="62"/>
      <c r="S2092" s="62"/>
      <c r="T2092" s="62"/>
      <c r="U2092" s="62"/>
      <c r="V2092" s="62"/>
      <c r="W2092" s="62"/>
      <c r="X2092" s="62"/>
      <c r="Y2092" s="62"/>
      <c r="Z2092" s="62"/>
      <c r="AA2092" s="62"/>
      <c r="AB2092" s="62"/>
      <c r="AC2092" s="62"/>
      <c r="AD2092" s="62"/>
      <c r="AE2092" s="62"/>
    </row>
    <row r="2093" spans="5:31" x14ac:dyDescent="0.25">
      <c r="E2093" s="61"/>
      <c r="F2093" s="61"/>
      <c r="G2093" s="61"/>
      <c r="H2093" s="62"/>
      <c r="I2093" s="62"/>
      <c r="J2093" s="62"/>
      <c r="K2093" s="62"/>
      <c r="L2093" s="62"/>
      <c r="M2093" s="62"/>
      <c r="N2093" s="62"/>
      <c r="O2093" s="62"/>
      <c r="P2093" s="62"/>
      <c r="Q2093" s="62"/>
      <c r="R2093" s="62"/>
      <c r="S2093" s="62"/>
      <c r="T2093" s="62"/>
      <c r="U2093" s="62"/>
      <c r="V2093" s="62"/>
      <c r="W2093" s="62"/>
      <c r="X2093" s="62"/>
      <c r="Y2093" s="62"/>
      <c r="Z2093" s="62"/>
      <c r="AA2093" s="62"/>
      <c r="AB2093" s="62"/>
      <c r="AC2093" s="62"/>
      <c r="AD2093" s="62"/>
      <c r="AE2093" s="62"/>
    </row>
    <row r="2094" spans="5:31" x14ac:dyDescent="0.25">
      <c r="E2094" s="61"/>
      <c r="F2094" s="61"/>
      <c r="G2094" s="61"/>
      <c r="H2094" s="62"/>
      <c r="I2094" s="62"/>
      <c r="J2094" s="62"/>
      <c r="K2094" s="62"/>
      <c r="L2094" s="62"/>
      <c r="M2094" s="62"/>
      <c r="N2094" s="62"/>
      <c r="O2094" s="62"/>
      <c r="P2094" s="62"/>
      <c r="Q2094" s="62"/>
      <c r="R2094" s="62"/>
      <c r="S2094" s="62"/>
      <c r="T2094" s="62"/>
      <c r="U2094" s="62"/>
      <c r="V2094" s="62"/>
      <c r="W2094" s="62"/>
      <c r="X2094" s="62"/>
      <c r="Y2094" s="62"/>
      <c r="Z2094" s="62"/>
      <c r="AA2094" s="62"/>
      <c r="AB2094" s="62"/>
      <c r="AC2094" s="62"/>
      <c r="AD2094" s="62"/>
      <c r="AE2094" s="62"/>
    </row>
    <row r="2095" spans="5:31" x14ac:dyDescent="0.25">
      <c r="E2095" s="61"/>
      <c r="F2095" s="61"/>
      <c r="G2095" s="61"/>
      <c r="H2095" s="62"/>
      <c r="I2095" s="62"/>
      <c r="J2095" s="62"/>
      <c r="K2095" s="62"/>
      <c r="L2095" s="62"/>
      <c r="M2095" s="62"/>
      <c r="N2095" s="62"/>
      <c r="O2095" s="62"/>
      <c r="P2095" s="62"/>
      <c r="Q2095" s="62"/>
      <c r="R2095" s="62"/>
      <c r="S2095" s="62"/>
      <c r="T2095" s="62"/>
      <c r="U2095" s="62"/>
      <c r="V2095" s="62"/>
      <c r="W2095" s="62"/>
      <c r="X2095" s="62"/>
      <c r="Y2095" s="62"/>
      <c r="Z2095" s="62"/>
      <c r="AA2095" s="62"/>
      <c r="AB2095" s="62"/>
      <c r="AC2095" s="62"/>
      <c r="AD2095" s="62"/>
      <c r="AE2095" s="62"/>
    </row>
    <row r="2096" spans="5:31" x14ac:dyDescent="0.25">
      <c r="E2096" s="61"/>
      <c r="F2096" s="61"/>
      <c r="G2096" s="61"/>
      <c r="H2096" s="62"/>
      <c r="I2096" s="62"/>
      <c r="J2096" s="62"/>
      <c r="K2096" s="62"/>
      <c r="L2096" s="62"/>
      <c r="M2096" s="62"/>
      <c r="N2096" s="62"/>
      <c r="O2096" s="62"/>
      <c r="P2096" s="62"/>
      <c r="Q2096" s="62"/>
      <c r="R2096" s="62"/>
      <c r="S2096" s="62"/>
      <c r="T2096" s="62"/>
      <c r="U2096" s="62"/>
      <c r="V2096" s="62"/>
      <c r="W2096" s="62"/>
      <c r="X2096" s="62"/>
      <c r="Y2096" s="62"/>
      <c r="Z2096" s="62"/>
      <c r="AA2096" s="62"/>
      <c r="AB2096" s="62"/>
      <c r="AC2096" s="62"/>
      <c r="AD2096" s="62"/>
      <c r="AE2096" s="62"/>
    </row>
    <row r="2097" spans="5:31" x14ac:dyDescent="0.25">
      <c r="E2097" s="61"/>
      <c r="F2097" s="61"/>
      <c r="G2097" s="61"/>
      <c r="H2097" s="62"/>
      <c r="I2097" s="62"/>
      <c r="J2097" s="62"/>
      <c r="K2097" s="62"/>
      <c r="L2097" s="62"/>
      <c r="M2097" s="62"/>
      <c r="N2097" s="62"/>
      <c r="O2097" s="62"/>
      <c r="P2097" s="62"/>
      <c r="Q2097" s="62"/>
      <c r="R2097" s="62"/>
      <c r="S2097" s="62"/>
      <c r="T2097" s="62"/>
      <c r="U2097" s="62"/>
      <c r="V2097" s="62"/>
      <c r="W2097" s="62"/>
      <c r="X2097" s="62"/>
      <c r="Y2097" s="62"/>
      <c r="Z2097" s="62"/>
      <c r="AA2097" s="62"/>
      <c r="AB2097" s="62"/>
      <c r="AC2097" s="62"/>
      <c r="AD2097" s="62"/>
      <c r="AE2097" s="62"/>
    </row>
    <row r="2098" spans="5:31" x14ac:dyDescent="0.25">
      <c r="E2098" s="61"/>
      <c r="F2098" s="61"/>
      <c r="G2098" s="61"/>
      <c r="H2098" s="62"/>
      <c r="I2098" s="62"/>
      <c r="J2098" s="62"/>
      <c r="K2098" s="62"/>
      <c r="L2098" s="62"/>
      <c r="M2098" s="62"/>
      <c r="N2098" s="62"/>
      <c r="O2098" s="62"/>
      <c r="P2098" s="62"/>
      <c r="Q2098" s="62"/>
      <c r="R2098" s="62"/>
      <c r="S2098" s="62"/>
      <c r="T2098" s="62"/>
      <c r="U2098" s="62"/>
      <c r="V2098" s="62"/>
      <c r="W2098" s="62"/>
      <c r="X2098" s="62"/>
      <c r="Y2098" s="62"/>
      <c r="Z2098" s="62"/>
      <c r="AA2098" s="62"/>
      <c r="AB2098" s="62"/>
      <c r="AC2098" s="62"/>
      <c r="AD2098" s="62"/>
      <c r="AE2098" s="62"/>
    </row>
    <row r="2099" spans="5:31" x14ac:dyDescent="0.25">
      <c r="E2099" s="61"/>
      <c r="F2099" s="61"/>
      <c r="G2099" s="61"/>
      <c r="H2099" s="62"/>
      <c r="I2099" s="62"/>
      <c r="J2099" s="62"/>
      <c r="K2099" s="62"/>
      <c r="L2099" s="62"/>
      <c r="M2099" s="62"/>
      <c r="N2099" s="62"/>
      <c r="O2099" s="62"/>
      <c r="P2099" s="62"/>
      <c r="Q2099" s="62"/>
      <c r="R2099" s="62"/>
      <c r="S2099" s="62"/>
      <c r="T2099" s="62"/>
      <c r="U2099" s="62"/>
      <c r="V2099" s="62"/>
      <c r="W2099" s="62"/>
      <c r="X2099" s="62"/>
      <c r="Y2099" s="62"/>
      <c r="Z2099" s="62"/>
      <c r="AA2099" s="62"/>
      <c r="AB2099" s="62"/>
      <c r="AC2099" s="62"/>
      <c r="AD2099" s="62"/>
      <c r="AE2099" s="62"/>
    </row>
    <row r="2100" spans="5:31" x14ac:dyDescent="0.25">
      <c r="E2100" s="61"/>
      <c r="F2100" s="61"/>
      <c r="G2100" s="61"/>
      <c r="H2100" s="62"/>
      <c r="I2100" s="62"/>
      <c r="J2100" s="62"/>
      <c r="K2100" s="62"/>
      <c r="L2100" s="62"/>
      <c r="M2100" s="62"/>
      <c r="N2100" s="62"/>
      <c r="O2100" s="62"/>
      <c r="P2100" s="62"/>
      <c r="Q2100" s="62"/>
      <c r="R2100" s="62"/>
      <c r="S2100" s="62"/>
      <c r="T2100" s="62"/>
      <c r="U2100" s="62"/>
      <c r="V2100" s="62"/>
      <c r="W2100" s="62"/>
      <c r="X2100" s="62"/>
      <c r="Y2100" s="62"/>
      <c r="Z2100" s="62"/>
      <c r="AA2100" s="62"/>
      <c r="AB2100" s="62"/>
      <c r="AC2100" s="62"/>
      <c r="AD2100" s="62"/>
      <c r="AE2100" s="62"/>
    </row>
    <row r="2101" spans="5:31" x14ac:dyDescent="0.25">
      <c r="E2101" s="61"/>
      <c r="F2101" s="61"/>
      <c r="G2101" s="61"/>
      <c r="H2101" s="62"/>
      <c r="I2101" s="62"/>
      <c r="J2101" s="62"/>
      <c r="K2101" s="62"/>
      <c r="L2101" s="62"/>
      <c r="M2101" s="62"/>
      <c r="N2101" s="62"/>
      <c r="O2101" s="62"/>
      <c r="P2101" s="62"/>
      <c r="Q2101" s="62"/>
      <c r="R2101" s="62"/>
      <c r="S2101" s="62"/>
      <c r="T2101" s="62"/>
      <c r="U2101" s="62"/>
      <c r="V2101" s="62"/>
      <c r="W2101" s="62"/>
      <c r="X2101" s="62"/>
      <c r="Y2101" s="62"/>
      <c r="Z2101" s="62"/>
      <c r="AA2101" s="62"/>
      <c r="AB2101" s="62"/>
      <c r="AC2101" s="62"/>
      <c r="AD2101" s="62"/>
      <c r="AE2101" s="62"/>
    </row>
    <row r="2102" spans="5:31" x14ac:dyDescent="0.25">
      <c r="E2102" s="61"/>
      <c r="F2102" s="61"/>
      <c r="G2102" s="61"/>
      <c r="H2102" s="62"/>
      <c r="I2102" s="62"/>
      <c r="J2102" s="62"/>
      <c r="K2102" s="62"/>
      <c r="L2102" s="62"/>
      <c r="M2102" s="62"/>
      <c r="N2102" s="62"/>
      <c r="O2102" s="62"/>
      <c r="P2102" s="62"/>
      <c r="Q2102" s="62"/>
      <c r="R2102" s="62"/>
      <c r="S2102" s="62"/>
      <c r="T2102" s="62"/>
      <c r="U2102" s="62"/>
      <c r="V2102" s="62"/>
      <c r="W2102" s="62"/>
      <c r="X2102" s="62"/>
      <c r="Y2102" s="62"/>
      <c r="Z2102" s="62"/>
      <c r="AA2102" s="62"/>
      <c r="AB2102" s="62"/>
      <c r="AC2102" s="62"/>
      <c r="AD2102" s="62"/>
      <c r="AE2102" s="62"/>
    </row>
    <row r="2103" spans="5:31" x14ac:dyDescent="0.25">
      <c r="E2103" s="61"/>
      <c r="F2103" s="61"/>
      <c r="G2103" s="61"/>
      <c r="H2103" s="62"/>
      <c r="I2103" s="62"/>
      <c r="J2103" s="62"/>
      <c r="K2103" s="62"/>
      <c r="L2103" s="62"/>
      <c r="M2103" s="62"/>
      <c r="N2103" s="62"/>
      <c r="O2103" s="62"/>
      <c r="P2103" s="62"/>
      <c r="Q2103" s="62"/>
      <c r="R2103" s="62"/>
      <c r="S2103" s="62"/>
      <c r="T2103" s="62"/>
      <c r="U2103" s="62"/>
      <c r="V2103" s="62"/>
      <c r="W2103" s="62"/>
      <c r="X2103" s="62"/>
      <c r="Y2103" s="62"/>
      <c r="Z2103" s="62"/>
      <c r="AA2103" s="62"/>
      <c r="AB2103" s="62"/>
      <c r="AC2103" s="62"/>
      <c r="AD2103" s="62"/>
      <c r="AE2103" s="62"/>
    </row>
    <row r="2104" spans="5:31" x14ac:dyDescent="0.25">
      <c r="E2104" s="61"/>
      <c r="F2104" s="61"/>
      <c r="G2104" s="61"/>
      <c r="H2104" s="62"/>
      <c r="I2104" s="62"/>
      <c r="J2104" s="62"/>
      <c r="K2104" s="62"/>
      <c r="L2104" s="62"/>
      <c r="M2104" s="62"/>
      <c r="N2104" s="62"/>
      <c r="O2104" s="62"/>
      <c r="P2104" s="62"/>
      <c r="Q2104" s="62"/>
      <c r="R2104" s="62"/>
      <c r="S2104" s="62"/>
      <c r="T2104" s="62"/>
      <c r="U2104" s="62"/>
      <c r="V2104" s="62"/>
      <c r="W2104" s="62"/>
      <c r="X2104" s="62"/>
      <c r="Y2104" s="62"/>
      <c r="Z2104" s="62"/>
      <c r="AA2104" s="62"/>
      <c r="AB2104" s="62"/>
      <c r="AC2104" s="62"/>
      <c r="AD2104" s="62"/>
      <c r="AE2104" s="62"/>
    </row>
    <row r="2105" spans="5:31" x14ac:dyDescent="0.25">
      <c r="E2105" s="61"/>
      <c r="F2105" s="61"/>
      <c r="G2105" s="61"/>
      <c r="H2105" s="62"/>
      <c r="I2105" s="62"/>
      <c r="J2105" s="62"/>
      <c r="K2105" s="62"/>
      <c r="L2105" s="62"/>
      <c r="M2105" s="62"/>
      <c r="N2105" s="62"/>
      <c r="O2105" s="62"/>
      <c r="P2105" s="62"/>
      <c r="Q2105" s="62"/>
      <c r="R2105" s="62"/>
      <c r="S2105" s="62"/>
      <c r="T2105" s="62"/>
      <c r="U2105" s="62"/>
      <c r="V2105" s="62"/>
      <c r="W2105" s="62"/>
      <c r="X2105" s="62"/>
      <c r="Y2105" s="62"/>
      <c r="Z2105" s="62"/>
      <c r="AA2105" s="62"/>
      <c r="AB2105" s="62"/>
      <c r="AC2105" s="62"/>
      <c r="AD2105" s="62"/>
      <c r="AE2105" s="62"/>
    </row>
    <row r="2106" spans="5:31" x14ac:dyDescent="0.25">
      <c r="E2106" s="61"/>
      <c r="F2106" s="61"/>
      <c r="G2106" s="61"/>
      <c r="H2106" s="62"/>
      <c r="I2106" s="62"/>
      <c r="J2106" s="62"/>
      <c r="K2106" s="62"/>
      <c r="L2106" s="62"/>
      <c r="M2106" s="62"/>
      <c r="N2106" s="62"/>
      <c r="O2106" s="62"/>
      <c r="P2106" s="62"/>
      <c r="Q2106" s="62"/>
      <c r="R2106" s="62"/>
      <c r="S2106" s="62"/>
      <c r="T2106" s="62"/>
      <c r="U2106" s="62"/>
      <c r="V2106" s="62"/>
      <c r="W2106" s="62"/>
      <c r="X2106" s="62"/>
      <c r="Y2106" s="62"/>
      <c r="Z2106" s="62"/>
      <c r="AA2106" s="62"/>
      <c r="AB2106" s="62"/>
      <c r="AC2106" s="62"/>
      <c r="AD2106" s="62"/>
      <c r="AE2106" s="62"/>
    </row>
    <row r="2107" spans="5:31" x14ac:dyDescent="0.25">
      <c r="E2107" s="61"/>
      <c r="F2107" s="61"/>
      <c r="G2107" s="61"/>
      <c r="H2107" s="62"/>
      <c r="I2107" s="62"/>
      <c r="J2107" s="62"/>
      <c r="K2107" s="62"/>
      <c r="L2107" s="62"/>
      <c r="M2107" s="62"/>
      <c r="N2107" s="62"/>
      <c r="O2107" s="62"/>
      <c r="P2107" s="62"/>
      <c r="Q2107" s="62"/>
      <c r="R2107" s="62"/>
      <c r="S2107" s="62"/>
      <c r="T2107" s="62"/>
      <c r="U2107" s="62"/>
      <c r="V2107" s="62"/>
      <c r="W2107" s="62"/>
      <c r="X2107" s="62"/>
      <c r="Y2107" s="62"/>
      <c r="Z2107" s="62"/>
      <c r="AA2107" s="62"/>
      <c r="AB2107" s="62"/>
      <c r="AC2107" s="62"/>
      <c r="AD2107" s="62"/>
      <c r="AE2107" s="62"/>
    </row>
    <row r="2108" spans="5:31" x14ac:dyDescent="0.25">
      <c r="E2108" s="61"/>
      <c r="F2108" s="61"/>
      <c r="G2108" s="61"/>
      <c r="H2108" s="62"/>
      <c r="I2108" s="62"/>
      <c r="J2108" s="62"/>
      <c r="K2108" s="62"/>
      <c r="L2108" s="62"/>
      <c r="M2108" s="62"/>
      <c r="N2108" s="62"/>
      <c r="O2108" s="62"/>
      <c r="P2108" s="62"/>
      <c r="Q2108" s="62"/>
      <c r="R2108" s="62"/>
      <c r="S2108" s="62"/>
      <c r="T2108" s="62"/>
      <c r="U2108" s="62"/>
      <c r="V2108" s="62"/>
      <c r="W2108" s="62"/>
      <c r="X2108" s="62"/>
      <c r="Y2108" s="62"/>
      <c r="Z2108" s="62"/>
      <c r="AA2108" s="62"/>
      <c r="AB2108" s="62"/>
      <c r="AC2108" s="62"/>
      <c r="AD2108" s="62"/>
      <c r="AE2108" s="62"/>
    </row>
    <row r="2109" spans="5:31" x14ac:dyDescent="0.25">
      <c r="E2109" s="61"/>
      <c r="F2109" s="61"/>
      <c r="G2109" s="61"/>
      <c r="H2109" s="62"/>
      <c r="I2109" s="62"/>
      <c r="J2109" s="62"/>
      <c r="K2109" s="62"/>
      <c r="L2109" s="62"/>
      <c r="M2109" s="62"/>
      <c r="N2109" s="62"/>
      <c r="O2109" s="62"/>
      <c r="P2109" s="62"/>
      <c r="Q2109" s="62"/>
      <c r="R2109" s="62"/>
      <c r="S2109" s="62"/>
      <c r="T2109" s="62"/>
      <c r="U2109" s="62"/>
      <c r="V2109" s="62"/>
      <c r="W2109" s="62"/>
      <c r="X2109" s="62"/>
      <c r="Y2109" s="62"/>
      <c r="Z2109" s="62"/>
      <c r="AA2109" s="62"/>
      <c r="AB2109" s="62"/>
      <c r="AC2109" s="62"/>
      <c r="AD2109" s="62"/>
      <c r="AE2109" s="62"/>
    </row>
    <row r="2110" spans="5:31" x14ac:dyDescent="0.25">
      <c r="E2110" s="61"/>
      <c r="F2110" s="61"/>
      <c r="G2110" s="61"/>
      <c r="H2110" s="62"/>
      <c r="I2110" s="62"/>
      <c r="J2110" s="62"/>
      <c r="K2110" s="62"/>
      <c r="L2110" s="62"/>
      <c r="M2110" s="62"/>
      <c r="N2110" s="62"/>
      <c r="O2110" s="62"/>
      <c r="P2110" s="62"/>
      <c r="Q2110" s="62"/>
      <c r="R2110" s="62"/>
      <c r="S2110" s="62"/>
      <c r="T2110" s="62"/>
      <c r="U2110" s="62"/>
      <c r="V2110" s="62"/>
      <c r="W2110" s="62"/>
      <c r="X2110" s="62"/>
      <c r="Y2110" s="62"/>
      <c r="Z2110" s="62"/>
      <c r="AA2110" s="62"/>
      <c r="AB2110" s="62"/>
      <c r="AC2110" s="62"/>
      <c r="AD2110" s="62"/>
      <c r="AE2110" s="62"/>
    </row>
    <row r="2111" spans="5:31" x14ac:dyDescent="0.25">
      <c r="E2111" s="61"/>
      <c r="F2111" s="61"/>
      <c r="G2111" s="61"/>
      <c r="H2111" s="62"/>
      <c r="I2111" s="62"/>
      <c r="J2111" s="62"/>
      <c r="K2111" s="62"/>
      <c r="L2111" s="62"/>
      <c r="M2111" s="62"/>
      <c r="N2111" s="62"/>
      <c r="O2111" s="62"/>
      <c r="P2111" s="62"/>
      <c r="Q2111" s="62"/>
      <c r="R2111" s="62"/>
      <c r="S2111" s="62"/>
      <c r="T2111" s="62"/>
      <c r="U2111" s="62"/>
      <c r="V2111" s="62"/>
      <c r="W2111" s="62"/>
      <c r="X2111" s="62"/>
      <c r="Y2111" s="62"/>
      <c r="Z2111" s="62"/>
      <c r="AA2111" s="62"/>
      <c r="AB2111" s="62"/>
      <c r="AC2111" s="62"/>
      <c r="AD2111" s="62"/>
      <c r="AE2111" s="62"/>
    </row>
    <row r="2112" spans="5:31" x14ac:dyDescent="0.25">
      <c r="E2112" s="61"/>
      <c r="F2112" s="61"/>
      <c r="G2112" s="61"/>
      <c r="H2112" s="62"/>
      <c r="I2112" s="62"/>
      <c r="J2112" s="62"/>
      <c r="K2112" s="62"/>
      <c r="L2112" s="62"/>
      <c r="M2112" s="62"/>
      <c r="N2112" s="62"/>
      <c r="O2112" s="62"/>
      <c r="P2112" s="62"/>
      <c r="Q2112" s="62"/>
      <c r="R2112" s="62"/>
      <c r="S2112" s="62"/>
      <c r="T2112" s="62"/>
      <c r="U2112" s="62"/>
      <c r="V2112" s="62"/>
      <c r="W2112" s="62"/>
      <c r="X2112" s="62"/>
      <c r="Y2112" s="62"/>
      <c r="Z2112" s="62"/>
      <c r="AA2112" s="62"/>
      <c r="AB2112" s="62"/>
      <c r="AC2112" s="62"/>
      <c r="AD2112" s="62"/>
      <c r="AE2112" s="62"/>
    </row>
    <row r="2113" spans="5:31" x14ac:dyDescent="0.25">
      <c r="E2113" s="61"/>
      <c r="F2113" s="61"/>
      <c r="G2113" s="61"/>
      <c r="H2113" s="62"/>
      <c r="I2113" s="62"/>
      <c r="J2113" s="62"/>
      <c r="K2113" s="62"/>
      <c r="L2113" s="62"/>
      <c r="M2113" s="62"/>
      <c r="N2113" s="62"/>
      <c r="O2113" s="62"/>
      <c r="P2113" s="62"/>
      <c r="Q2113" s="62"/>
      <c r="R2113" s="62"/>
      <c r="S2113" s="62"/>
      <c r="T2113" s="62"/>
      <c r="U2113" s="62"/>
      <c r="V2113" s="62"/>
      <c r="W2113" s="62"/>
      <c r="X2113" s="62"/>
      <c r="Y2113" s="62"/>
      <c r="Z2113" s="62"/>
      <c r="AA2113" s="62"/>
      <c r="AB2113" s="62"/>
      <c r="AC2113" s="62"/>
      <c r="AD2113" s="62"/>
      <c r="AE2113" s="62"/>
    </row>
    <row r="2114" spans="5:31" x14ac:dyDescent="0.25">
      <c r="E2114" s="61"/>
      <c r="F2114" s="61"/>
      <c r="G2114" s="61"/>
      <c r="H2114" s="62"/>
      <c r="I2114" s="62"/>
      <c r="J2114" s="62"/>
      <c r="K2114" s="62"/>
      <c r="L2114" s="62"/>
      <c r="M2114" s="62"/>
      <c r="N2114" s="62"/>
      <c r="O2114" s="62"/>
      <c r="P2114" s="62"/>
      <c r="Q2114" s="62"/>
      <c r="R2114" s="62"/>
      <c r="S2114" s="62"/>
      <c r="T2114" s="62"/>
      <c r="U2114" s="62"/>
      <c r="V2114" s="62"/>
      <c r="W2114" s="62"/>
      <c r="X2114" s="62"/>
      <c r="Y2114" s="62"/>
      <c r="Z2114" s="62"/>
      <c r="AA2114" s="62"/>
      <c r="AB2114" s="62"/>
      <c r="AC2114" s="62"/>
      <c r="AD2114" s="62"/>
      <c r="AE2114" s="62"/>
    </row>
    <row r="2115" spans="5:31" x14ac:dyDescent="0.25">
      <c r="E2115" s="61"/>
      <c r="F2115" s="61"/>
      <c r="G2115" s="61"/>
      <c r="H2115" s="62"/>
      <c r="I2115" s="62"/>
      <c r="J2115" s="62"/>
      <c r="K2115" s="62"/>
      <c r="L2115" s="62"/>
      <c r="M2115" s="62"/>
      <c r="N2115" s="62"/>
      <c r="O2115" s="62"/>
      <c r="P2115" s="62"/>
      <c r="Q2115" s="62"/>
      <c r="R2115" s="62"/>
      <c r="S2115" s="62"/>
      <c r="T2115" s="62"/>
      <c r="U2115" s="62"/>
      <c r="V2115" s="62"/>
      <c r="W2115" s="62"/>
      <c r="X2115" s="62"/>
      <c r="Y2115" s="62"/>
      <c r="Z2115" s="62"/>
      <c r="AA2115" s="62"/>
      <c r="AB2115" s="62"/>
      <c r="AC2115" s="62"/>
      <c r="AD2115" s="62"/>
      <c r="AE2115" s="62"/>
    </row>
    <row r="2116" spans="5:31" x14ac:dyDescent="0.25">
      <c r="E2116" s="61"/>
      <c r="F2116" s="61"/>
      <c r="G2116" s="61"/>
      <c r="H2116" s="62"/>
      <c r="I2116" s="62"/>
      <c r="J2116" s="62"/>
      <c r="K2116" s="62"/>
      <c r="L2116" s="62"/>
      <c r="M2116" s="62"/>
      <c r="N2116" s="62"/>
      <c r="O2116" s="62"/>
      <c r="P2116" s="62"/>
      <c r="Q2116" s="62"/>
      <c r="R2116" s="62"/>
      <c r="S2116" s="62"/>
      <c r="T2116" s="62"/>
      <c r="U2116" s="62"/>
      <c r="V2116" s="62"/>
      <c r="W2116" s="62"/>
      <c r="X2116" s="62"/>
      <c r="Y2116" s="62"/>
      <c r="Z2116" s="62"/>
      <c r="AA2116" s="62"/>
      <c r="AB2116" s="62"/>
      <c r="AC2116" s="62"/>
      <c r="AD2116" s="62"/>
      <c r="AE2116" s="62"/>
    </row>
    <row r="2117" spans="5:31" x14ac:dyDescent="0.25">
      <c r="E2117" s="61"/>
      <c r="F2117" s="61"/>
      <c r="G2117" s="61"/>
      <c r="H2117" s="62"/>
      <c r="I2117" s="62"/>
      <c r="J2117" s="62"/>
      <c r="K2117" s="62"/>
      <c r="L2117" s="62"/>
      <c r="M2117" s="62"/>
      <c r="N2117" s="62"/>
      <c r="O2117" s="62"/>
      <c r="P2117" s="62"/>
      <c r="Q2117" s="62"/>
      <c r="R2117" s="62"/>
      <c r="S2117" s="62"/>
      <c r="T2117" s="62"/>
      <c r="U2117" s="62"/>
      <c r="V2117" s="62"/>
      <c r="W2117" s="62"/>
      <c r="X2117" s="62"/>
      <c r="Y2117" s="62"/>
      <c r="Z2117" s="62"/>
      <c r="AA2117" s="62"/>
      <c r="AB2117" s="62"/>
      <c r="AC2117" s="62"/>
      <c r="AD2117" s="62"/>
      <c r="AE2117" s="62"/>
    </row>
    <row r="2118" spans="5:31" x14ac:dyDescent="0.25">
      <c r="E2118" s="61"/>
      <c r="F2118" s="61"/>
      <c r="G2118" s="61"/>
      <c r="H2118" s="62"/>
      <c r="I2118" s="62"/>
      <c r="J2118" s="62"/>
      <c r="K2118" s="62"/>
      <c r="L2118" s="62"/>
      <c r="M2118" s="62"/>
      <c r="N2118" s="62"/>
      <c r="O2118" s="62"/>
      <c r="P2118" s="62"/>
      <c r="Q2118" s="62"/>
      <c r="R2118" s="62"/>
      <c r="S2118" s="62"/>
      <c r="T2118" s="62"/>
      <c r="U2118" s="62"/>
      <c r="V2118" s="62"/>
      <c r="W2118" s="62"/>
      <c r="X2118" s="62"/>
      <c r="Y2118" s="62"/>
      <c r="Z2118" s="62"/>
      <c r="AA2118" s="62"/>
      <c r="AB2118" s="62"/>
      <c r="AC2118" s="62"/>
      <c r="AD2118" s="62"/>
      <c r="AE2118" s="62"/>
    </row>
    <row r="2119" spans="5:31" x14ac:dyDescent="0.25">
      <c r="E2119" s="61"/>
      <c r="F2119" s="61"/>
      <c r="G2119" s="61"/>
      <c r="H2119" s="62"/>
      <c r="I2119" s="62"/>
      <c r="J2119" s="62"/>
      <c r="K2119" s="62"/>
      <c r="L2119" s="62"/>
      <c r="M2119" s="62"/>
      <c r="N2119" s="62"/>
      <c r="O2119" s="62"/>
      <c r="P2119" s="62"/>
      <c r="Q2119" s="62"/>
      <c r="R2119" s="62"/>
      <c r="S2119" s="62"/>
      <c r="T2119" s="62"/>
      <c r="U2119" s="62"/>
      <c r="V2119" s="62"/>
      <c r="W2119" s="62"/>
      <c r="X2119" s="62"/>
      <c r="Y2119" s="62"/>
      <c r="Z2119" s="62"/>
      <c r="AA2119" s="62"/>
      <c r="AB2119" s="62"/>
      <c r="AC2119" s="62"/>
      <c r="AD2119" s="62"/>
      <c r="AE2119" s="62"/>
    </row>
    <row r="2120" spans="5:31" x14ac:dyDescent="0.25">
      <c r="E2120" s="61"/>
      <c r="F2120" s="61"/>
      <c r="G2120" s="61"/>
      <c r="H2120" s="62"/>
      <c r="I2120" s="62"/>
      <c r="J2120" s="62"/>
      <c r="K2120" s="62"/>
      <c r="L2120" s="62"/>
      <c r="M2120" s="62"/>
      <c r="N2120" s="62"/>
      <c r="O2120" s="62"/>
      <c r="P2120" s="62"/>
      <c r="Q2120" s="62"/>
      <c r="R2120" s="62"/>
      <c r="S2120" s="62"/>
      <c r="T2120" s="62"/>
      <c r="U2120" s="62"/>
      <c r="V2120" s="62"/>
      <c r="W2120" s="62"/>
      <c r="X2120" s="62"/>
      <c r="Y2120" s="62"/>
      <c r="Z2120" s="62"/>
      <c r="AA2120" s="62"/>
      <c r="AB2120" s="62"/>
      <c r="AC2120" s="62"/>
      <c r="AD2120" s="62"/>
      <c r="AE2120" s="62"/>
    </row>
    <row r="2121" spans="5:31" x14ac:dyDescent="0.25">
      <c r="E2121" s="61"/>
      <c r="F2121" s="61"/>
      <c r="G2121" s="61"/>
      <c r="H2121" s="62"/>
      <c r="I2121" s="62"/>
      <c r="J2121" s="62"/>
      <c r="K2121" s="62"/>
      <c r="L2121" s="62"/>
      <c r="M2121" s="62"/>
      <c r="N2121" s="62"/>
      <c r="O2121" s="62"/>
      <c r="P2121" s="62"/>
      <c r="Q2121" s="62"/>
      <c r="R2121" s="62"/>
      <c r="S2121" s="62"/>
      <c r="T2121" s="62"/>
      <c r="U2121" s="62"/>
      <c r="V2121" s="62"/>
      <c r="W2121" s="62"/>
      <c r="X2121" s="62"/>
      <c r="Y2121" s="62"/>
      <c r="Z2121" s="62"/>
      <c r="AA2121" s="62"/>
      <c r="AB2121" s="62"/>
      <c r="AC2121" s="62"/>
      <c r="AD2121" s="62"/>
      <c r="AE2121" s="62"/>
    </row>
    <row r="2122" spans="5:31" x14ac:dyDescent="0.25">
      <c r="E2122" s="61"/>
      <c r="F2122" s="61"/>
      <c r="G2122" s="61"/>
      <c r="H2122" s="62"/>
      <c r="I2122" s="62"/>
      <c r="J2122" s="62"/>
      <c r="K2122" s="62"/>
      <c r="L2122" s="62"/>
      <c r="M2122" s="62"/>
      <c r="N2122" s="62"/>
      <c r="O2122" s="62"/>
      <c r="P2122" s="62"/>
      <c r="Q2122" s="62"/>
      <c r="R2122" s="62"/>
      <c r="S2122" s="62"/>
      <c r="T2122" s="62"/>
      <c r="U2122" s="62"/>
      <c r="V2122" s="62"/>
      <c r="W2122" s="62"/>
      <c r="X2122" s="62"/>
      <c r="Y2122" s="62"/>
      <c r="Z2122" s="62"/>
      <c r="AA2122" s="62"/>
      <c r="AB2122" s="62"/>
      <c r="AC2122" s="62"/>
      <c r="AD2122" s="62"/>
      <c r="AE2122" s="62"/>
    </row>
    <row r="2123" spans="5:31" x14ac:dyDescent="0.25">
      <c r="E2123" s="61"/>
      <c r="F2123" s="61"/>
      <c r="G2123" s="61"/>
      <c r="H2123" s="62"/>
      <c r="I2123" s="62"/>
      <c r="J2123" s="62"/>
      <c r="K2123" s="62"/>
      <c r="L2123" s="62"/>
      <c r="M2123" s="62"/>
      <c r="N2123" s="62"/>
      <c r="O2123" s="62"/>
      <c r="P2123" s="62"/>
      <c r="Q2123" s="62"/>
      <c r="R2123" s="62"/>
      <c r="S2123" s="62"/>
      <c r="T2123" s="62"/>
      <c r="U2123" s="62"/>
      <c r="V2123" s="62"/>
      <c r="W2123" s="62"/>
      <c r="X2123" s="62"/>
      <c r="Y2123" s="62"/>
      <c r="Z2123" s="62"/>
      <c r="AA2123" s="62"/>
      <c r="AB2123" s="62"/>
      <c r="AC2123" s="62"/>
      <c r="AD2123" s="62"/>
      <c r="AE2123" s="62"/>
    </row>
    <row r="2124" spans="5:31" x14ac:dyDescent="0.25">
      <c r="E2124" s="61"/>
      <c r="F2124" s="61"/>
      <c r="G2124" s="61"/>
      <c r="H2124" s="62"/>
      <c r="I2124" s="62"/>
      <c r="J2124" s="62"/>
      <c r="K2124" s="62"/>
      <c r="L2124" s="62"/>
      <c r="M2124" s="62"/>
      <c r="N2124" s="62"/>
      <c r="O2124" s="62"/>
      <c r="P2124" s="62"/>
      <c r="Q2124" s="62"/>
      <c r="R2124" s="62"/>
      <c r="S2124" s="62"/>
      <c r="T2124" s="62"/>
      <c r="U2124" s="62"/>
      <c r="V2124" s="62"/>
      <c r="W2124" s="62"/>
      <c r="X2124" s="62"/>
      <c r="Y2124" s="62"/>
      <c r="Z2124" s="62"/>
      <c r="AA2124" s="62"/>
      <c r="AB2124" s="62"/>
      <c r="AC2124" s="62"/>
      <c r="AD2124" s="62"/>
      <c r="AE2124" s="62"/>
    </row>
    <row r="2125" spans="5:31" x14ac:dyDescent="0.25">
      <c r="E2125" s="61"/>
      <c r="F2125" s="61"/>
      <c r="G2125" s="61"/>
      <c r="H2125" s="62"/>
      <c r="I2125" s="62"/>
      <c r="J2125" s="62"/>
      <c r="K2125" s="62"/>
      <c r="L2125" s="62"/>
      <c r="M2125" s="62"/>
      <c r="N2125" s="62"/>
      <c r="O2125" s="62"/>
      <c r="P2125" s="62"/>
      <c r="Q2125" s="62"/>
      <c r="R2125" s="62"/>
      <c r="S2125" s="62"/>
      <c r="T2125" s="62"/>
      <c r="U2125" s="62"/>
      <c r="V2125" s="62"/>
      <c r="W2125" s="62"/>
      <c r="X2125" s="62"/>
      <c r="Y2125" s="62"/>
      <c r="Z2125" s="62"/>
      <c r="AA2125" s="62"/>
      <c r="AB2125" s="62"/>
      <c r="AC2125" s="62"/>
      <c r="AD2125" s="62"/>
      <c r="AE2125" s="62"/>
    </row>
    <row r="2126" spans="5:31" x14ac:dyDescent="0.25">
      <c r="E2126" s="61"/>
      <c r="F2126" s="61"/>
      <c r="G2126" s="61"/>
      <c r="H2126" s="62"/>
      <c r="I2126" s="62"/>
      <c r="J2126" s="62"/>
      <c r="K2126" s="62"/>
      <c r="L2126" s="62"/>
      <c r="M2126" s="62"/>
      <c r="N2126" s="62"/>
      <c r="O2126" s="62"/>
      <c r="P2126" s="62"/>
      <c r="Q2126" s="62"/>
      <c r="R2126" s="62"/>
      <c r="S2126" s="62"/>
      <c r="T2126" s="62"/>
      <c r="U2126" s="62"/>
      <c r="V2126" s="62"/>
      <c r="W2126" s="62"/>
      <c r="X2126" s="62"/>
      <c r="Y2126" s="62"/>
      <c r="Z2126" s="62"/>
      <c r="AA2126" s="62"/>
      <c r="AB2126" s="62"/>
      <c r="AC2126" s="62"/>
      <c r="AD2126" s="62"/>
      <c r="AE2126" s="62"/>
    </row>
    <row r="2127" spans="5:31" x14ac:dyDescent="0.25">
      <c r="E2127" s="61"/>
      <c r="F2127" s="61"/>
      <c r="G2127" s="61"/>
      <c r="H2127" s="62"/>
      <c r="I2127" s="62"/>
      <c r="J2127" s="62"/>
      <c r="K2127" s="62"/>
      <c r="L2127" s="62"/>
      <c r="M2127" s="62"/>
      <c r="N2127" s="62"/>
      <c r="O2127" s="62"/>
      <c r="P2127" s="62"/>
      <c r="Q2127" s="62"/>
      <c r="R2127" s="62"/>
      <c r="S2127" s="62"/>
      <c r="T2127" s="62"/>
      <c r="U2127" s="62"/>
      <c r="V2127" s="62"/>
      <c r="W2127" s="62"/>
      <c r="X2127" s="62"/>
      <c r="Y2127" s="62"/>
      <c r="Z2127" s="62"/>
      <c r="AA2127" s="62"/>
      <c r="AB2127" s="62"/>
      <c r="AC2127" s="62"/>
      <c r="AD2127" s="62"/>
      <c r="AE2127" s="62"/>
    </row>
    <row r="2128" spans="5:31" x14ac:dyDescent="0.25">
      <c r="E2128" s="61"/>
      <c r="F2128" s="61"/>
      <c r="G2128" s="61"/>
      <c r="H2128" s="62"/>
      <c r="I2128" s="62"/>
      <c r="J2128" s="62"/>
      <c r="K2128" s="62"/>
      <c r="L2128" s="62"/>
      <c r="M2128" s="62"/>
      <c r="N2128" s="62"/>
      <c r="O2128" s="62"/>
      <c r="P2128" s="62"/>
      <c r="Q2128" s="62"/>
      <c r="R2128" s="62"/>
      <c r="S2128" s="62"/>
      <c r="T2128" s="62"/>
      <c r="U2128" s="62"/>
      <c r="V2128" s="62"/>
      <c r="W2128" s="62"/>
      <c r="X2128" s="62"/>
      <c r="Y2128" s="62"/>
      <c r="Z2128" s="62"/>
      <c r="AA2128" s="62"/>
      <c r="AB2128" s="62"/>
      <c r="AC2128" s="62"/>
      <c r="AD2128" s="62"/>
      <c r="AE2128" s="62"/>
    </row>
    <row r="2129" spans="5:31" x14ac:dyDescent="0.25">
      <c r="E2129" s="61"/>
      <c r="F2129" s="61"/>
      <c r="G2129" s="61"/>
      <c r="H2129" s="62"/>
      <c r="I2129" s="62"/>
      <c r="J2129" s="62"/>
      <c r="K2129" s="62"/>
      <c r="L2129" s="62"/>
      <c r="M2129" s="62"/>
      <c r="N2129" s="62"/>
      <c r="O2129" s="62"/>
      <c r="P2129" s="62"/>
      <c r="Q2129" s="62"/>
      <c r="R2129" s="62"/>
      <c r="S2129" s="62"/>
      <c r="T2129" s="62"/>
      <c r="U2129" s="62"/>
      <c r="V2129" s="62"/>
      <c r="W2129" s="62"/>
      <c r="X2129" s="62"/>
      <c r="Y2129" s="62"/>
      <c r="Z2129" s="62"/>
      <c r="AA2129" s="62"/>
      <c r="AB2129" s="62"/>
      <c r="AC2129" s="62"/>
      <c r="AD2129" s="62"/>
      <c r="AE2129" s="62"/>
    </row>
    <row r="2130" spans="5:31" x14ac:dyDescent="0.25">
      <c r="E2130" s="61"/>
      <c r="F2130" s="61"/>
      <c r="G2130" s="61"/>
      <c r="H2130" s="62"/>
      <c r="I2130" s="62"/>
      <c r="J2130" s="62"/>
      <c r="K2130" s="62"/>
      <c r="L2130" s="62"/>
      <c r="M2130" s="62"/>
      <c r="N2130" s="62"/>
      <c r="O2130" s="62"/>
      <c r="P2130" s="62"/>
      <c r="Q2130" s="62"/>
      <c r="R2130" s="62"/>
      <c r="S2130" s="62"/>
      <c r="T2130" s="62"/>
      <c r="U2130" s="62"/>
      <c r="V2130" s="62"/>
      <c r="W2130" s="62"/>
      <c r="X2130" s="62"/>
      <c r="Y2130" s="62"/>
      <c r="Z2130" s="62"/>
      <c r="AA2130" s="62"/>
      <c r="AB2130" s="62"/>
      <c r="AC2130" s="62"/>
      <c r="AD2130" s="62"/>
      <c r="AE2130" s="62"/>
    </row>
    <row r="2131" spans="5:31" x14ac:dyDescent="0.25">
      <c r="E2131" s="61"/>
      <c r="F2131" s="61"/>
      <c r="G2131" s="61"/>
      <c r="H2131" s="62"/>
      <c r="I2131" s="62"/>
      <c r="J2131" s="62"/>
      <c r="K2131" s="62"/>
      <c r="L2131" s="62"/>
      <c r="M2131" s="62"/>
      <c r="N2131" s="62"/>
      <c r="O2131" s="62"/>
      <c r="P2131" s="62"/>
      <c r="Q2131" s="62"/>
      <c r="R2131" s="62"/>
      <c r="S2131" s="62"/>
      <c r="T2131" s="62"/>
      <c r="U2131" s="62"/>
      <c r="V2131" s="62"/>
      <c r="W2131" s="62"/>
      <c r="X2131" s="62"/>
      <c r="Y2131" s="62"/>
      <c r="Z2131" s="62"/>
      <c r="AA2131" s="62"/>
      <c r="AB2131" s="62"/>
      <c r="AC2131" s="62"/>
      <c r="AD2131" s="62"/>
      <c r="AE2131" s="62"/>
    </row>
    <row r="2132" spans="5:31" x14ac:dyDescent="0.25">
      <c r="E2132" s="61"/>
      <c r="F2132" s="61"/>
      <c r="G2132" s="61"/>
      <c r="H2132" s="62"/>
      <c r="I2132" s="62"/>
      <c r="J2132" s="62"/>
      <c r="K2132" s="62"/>
      <c r="L2132" s="62"/>
      <c r="M2132" s="62"/>
      <c r="N2132" s="62"/>
      <c r="O2132" s="62"/>
      <c r="P2132" s="62"/>
      <c r="Q2132" s="62"/>
      <c r="R2132" s="62"/>
      <c r="S2132" s="62"/>
      <c r="T2132" s="62"/>
      <c r="U2132" s="62"/>
      <c r="V2132" s="62"/>
      <c r="W2132" s="62"/>
      <c r="X2132" s="62"/>
      <c r="Y2132" s="62"/>
      <c r="Z2132" s="62"/>
      <c r="AA2132" s="62"/>
      <c r="AB2132" s="62"/>
      <c r="AC2132" s="62"/>
      <c r="AD2132" s="62"/>
      <c r="AE2132" s="62"/>
    </row>
    <row r="2133" spans="5:31" x14ac:dyDescent="0.25">
      <c r="E2133" s="61"/>
      <c r="F2133" s="61"/>
      <c r="G2133" s="61"/>
      <c r="H2133" s="62"/>
      <c r="I2133" s="62"/>
      <c r="J2133" s="62"/>
      <c r="K2133" s="62"/>
      <c r="L2133" s="62"/>
      <c r="M2133" s="62"/>
      <c r="N2133" s="62"/>
      <c r="O2133" s="62"/>
      <c r="P2133" s="62"/>
      <c r="Q2133" s="62"/>
      <c r="R2133" s="62"/>
      <c r="S2133" s="62"/>
      <c r="T2133" s="62"/>
      <c r="U2133" s="62"/>
      <c r="V2133" s="62"/>
      <c r="W2133" s="62"/>
      <c r="X2133" s="62"/>
      <c r="Y2133" s="62"/>
      <c r="Z2133" s="62"/>
      <c r="AA2133" s="62"/>
      <c r="AB2133" s="62"/>
      <c r="AC2133" s="62"/>
      <c r="AD2133" s="62"/>
      <c r="AE2133" s="62"/>
    </row>
    <row r="2134" spans="5:31" x14ac:dyDescent="0.25">
      <c r="E2134" s="61"/>
      <c r="F2134" s="61"/>
      <c r="G2134" s="61"/>
      <c r="H2134" s="62"/>
      <c r="I2134" s="62"/>
      <c r="J2134" s="62"/>
      <c r="K2134" s="62"/>
      <c r="L2134" s="62"/>
      <c r="M2134" s="62"/>
      <c r="N2134" s="62"/>
      <c r="O2134" s="62"/>
      <c r="P2134" s="62"/>
      <c r="Q2134" s="62"/>
      <c r="R2134" s="62"/>
      <c r="S2134" s="62"/>
      <c r="T2134" s="62"/>
      <c r="U2134" s="62"/>
      <c r="V2134" s="62"/>
      <c r="W2134" s="62"/>
      <c r="X2134" s="62"/>
      <c r="Y2134" s="62"/>
      <c r="Z2134" s="62"/>
      <c r="AA2134" s="62"/>
      <c r="AB2134" s="62"/>
      <c r="AC2134" s="62"/>
      <c r="AD2134" s="62"/>
      <c r="AE2134" s="62"/>
    </row>
    <row r="2135" spans="5:31" x14ac:dyDescent="0.25">
      <c r="E2135" s="61"/>
      <c r="F2135" s="61"/>
      <c r="G2135" s="61"/>
      <c r="H2135" s="62"/>
      <c r="I2135" s="62"/>
      <c r="J2135" s="62"/>
      <c r="K2135" s="62"/>
      <c r="L2135" s="62"/>
      <c r="M2135" s="62"/>
      <c r="N2135" s="62"/>
      <c r="O2135" s="62"/>
      <c r="P2135" s="62"/>
      <c r="Q2135" s="62"/>
      <c r="R2135" s="62"/>
      <c r="S2135" s="62"/>
      <c r="T2135" s="62"/>
      <c r="U2135" s="62"/>
      <c r="V2135" s="62"/>
      <c r="W2135" s="62"/>
      <c r="X2135" s="62"/>
      <c r="Y2135" s="62"/>
      <c r="Z2135" s="62"/>
      <c r="AA2135" s="62"/>
      <c r="AB2135" s="62"/>
      <c r="AC2135" s="62"/>
      <c r="AD2135" s="62"/>
      <c r="AE2135" s="62"/>
    </row>
    <row r="2136" spans="5:31" x14ac:dyDescent="0.25">
      <c r="E2136" s="61"/>
      <c r="F2136" s="61"/>
      <c r="G2136" s="61"/>
      <c r="H2136" s="62"/>
      <c r="I2136" s="62"/>
      <c r="J2136" s="62"/>
      <c r="K2136" s="62"/>
      <c r="L2136" s="62"/>
      <c r="M2136" s="62"/>
      <c r="N2136" s="62"/>
      <c r="O2136" s="62"/>
      <c r="P2136" s="62"/>
      <c r="Q2136" s="62"/>
      <c r="R2136" s="62"/>
      <c r="S2136" s="62"/>
      <c r="T2136" s="62"/>
      <c r="U2136" s="62"/>
      <c r="V2136" s="62"/>
      <c r="W2136" s="62"/>
      <c r="X2136" s="62"/>
      <c r="Y2136" s="62"/>
      <c r="Z2136" s="62"/>
      <c r="AA2136" s="62"/>
      <c r="AB2136" s="62"/>
      <c r="AC2136" s="62"/>
      <c r="AD2136" s="62"/>
      <c r="AE2136" s="62"/>
    </row>
    <row r="2137" spans="5:31" x14ac:dyDescent="0.25">
      <c r="E2137" s="61"/>
      <c r="F2137" s="61"/>
      <c r="G2137" s="61"/>
      <c r="H2137" s="62"/>
      <c r="I2137" s="62"/>
      <c r="J2137" s="62"/>
      <c r="K2137" s="62"/>
      <c r="L2137" s="62"/>
      <c r="M2137" s="62"/>
      <c r="N2137" s="62"/>
      <c r="O2137" s="62"/>
      <c r="P2137" s="62"/>
      <c r="Q2137" s="62"/>
      <c r="R2137" s="62"/>
      <c r="S2137" s="62"/>
      <c r="T2137" s="62"/>
      <c r="U2137" s="62"/>
      <c r="V2137" s="62"/>
      <c r="W2137" s="62"/>
      <c r="X2137" s="62"/>
      <c r="Y2137" s="62"/>
      <c r="Z2137" s="62"/>
      <c r="AA2137" s="62"/>
      <c r="AB2137" s="62"/>
      <c r="AC2137" s="62"/>
      <c r="AD2137" s="62"/>
      <c r="AE2137" s="62"/>
    </row>
    <row r="2138" spans="5:31" x14ac:dyDescent="0.25">
      <c r="E2138" s="61"/>
      <c r="F2138" s="61"/>
      <c r="G2138" s="61"/>
      <c r="H2138" s="62"/>
      <c r="I2138" s="62"/>
      <c r="J2138" s="62"/>
      <c r="K2138" s="62"/>
      <c r="L2138" s="62"/>
      <c r="M2138" s="62"/>
      <c r="N2138" s="62"/>
      <c r="O2138" s="62"/>
      <c r="P2138" s="62"/>
      <c r="Q2138" s="62"/>
      <c r="R2138" s="62"/>
      <c r="S2138" s="62"/>
      <c r="T2138" s="62"/>
      <c r="U2138" s="62"/>
      <c r="V2138" s="62"/>
      <c r="W2138" s="62"/>
      <c r="X2138" s="62"/>
      <c r="Y2138" s="62"/>
      <c r="Z2138" s="62"/>
      <c r="AA2138" s="62"/>
      <c r="AB2138" s="62"/>
      <c r="AC2138" s="62"/>
      <c r="AD2138" s="62"/>
      <c r="AE2138" s="62"/>
    </row>
    <row r="2139" spans="5:31" x14ac:dyDescent="0.25">
      <c r="E2139" s="61"/>
      <c r="F2139" s="61"/>
      <c r="G2139" s="61"/>
      <c r="H2139" s="62"/>
      <c r="I2139" s="62"/>
      <c r="J2139" s="62"/>
      <c r="K2139" s="62"/>
      <c r="L2139" s="62"/>
      <c r="M2139" s="62"/>
      <c r="N2139" s="62"/>
      <c r="O2139" s="62"/>
      <c r="P2139" s="62"/>
      <c r="Q2139" s="62"/>
      <c r="R2139" s="62"/>
      <c r="S2139" s="62"/>
      <c r="T2139" s="62"/>
      <c r="U2139" s="62"/>
      <c r="V2139" s="62"/>
      <c r="W2139" s="62"/>
      <c r="X2139" s="62"/>
      <c r="Y2139" s="62"/>
      <c r="Z2139" s="62"/>
      <c r="AA2139" s="62"/>
      <c r="AB2139" s="62"/>
      <c r="AC2139" s="62"/>
      <c r="AD2139" s="62"/>
      <c r="AE2139" s="62"/>
    </row>
    <row r="2140" spans="5:31" x14ac:dyDescent="0.25">
      <c r="E2140" s="61"/>
      <c r="F2140" s="61"/>
      <c r="G2140" s="61"/>
      <c r="H2140" s="62"/>
      <c r="I2140" s="62"/>
      <c r="J2140" s="62"/>
      <c r="K2140" s="62"/>
      <c r="L2140" s="62"/>
      <c r="M2140" s="62"/>
      <c r="N2140" s="62"/>
      <c r="O2140" s="62"/>
      <c r="P2140" s="62"/>
      <c r="Q2140" s="62"/>
      <c r="R2140" s="62"/>
      <c r="S2140" s="62"/>
      <c r="T2140" s="62"/>
      <c r="U2140" s="62"/>
      <c r="V2140" s="62"/>
      <c r="W2140" s="62"/>
      <c r="X2140" s="62"/>
      <c r="Y2140" s="62"/>
      <c r="Z2140" s="62"/>
      <c r="AA2140" s="62"/>
      <c r="AB2140" s="62"/>
      <c r="AC2140" s="62"/>
      <c r="AD2140" s="62"/>
      <c r="AE2140" s="62"/>
    </row>
    <row r="2141" spans="5:31" x14ac:dyDescent="0.25">
      <c r="E2141" s="61"/>
      <c r="F2141" s="61"/>
      <c r="G2141" s="61"/>
      <c r="H2141" s="62"/>
      <c r="I2141" s="62"/>
      <c r="J2141" s="62"/>
      <c r="K2141" s="62"/>
      <c r="L2141" s="62"/>
      <c r="M2141" s="62"/>
      <c r="N2141" s="62"/>
      <c r="O2141" s="62"/>
      <c r="P2141" s="62"/>
      <c r="Q2141" s="62"/>
      <c r="R2141" s="62"/>
      <c r="S2141" s="62"/>
      <c r="T2141" s="62"/>
      <c r="U2141" s="62"/>
      <c r="V2141" s="62"/>
      <c r="W2141" s="62"/>
      <c r="X2141" s="62"/>
      <c r="Y2141" s="62"/>
      <c r="Z2141" s="62"/>
      <c r="AA2141" s="62"/>
      <c r="AB2141" s="62"/>
      <c r="AC2141" s="62"/>
      <c r="AD2141" s="62"/>
      <c r="AE2141" s="62"/>
    </row>
    <row r="2142" spans="5:31" x14ac:dyDescent="0.25">
      <c r="E2142" s="61"/>
      <c r="F2142" s="61"/>
      <c r="G2142" s="61"/>
      <c r="H2142" s="62"/>
      <c r="I2142" s="62"/>
      <c r="J2142" s="62"/>
      <c r="K2142" s="62"/>
      <c r="L2142" s="62"/>
      <c r="M2142" s="62"/>
      <c r="N2142" s="62"/>
      <c r="O2142" s="62"/>
      <c r="P2142" s="62"/>
      <c r="Q2142" s="62"/>
      <c r="R2142" s="62"/>
      <c r="S2142" s="62"/>
      <c r="T2142" s="62"/>
      <c r="U2142" s="62"/>
      <c r="V2142" s="62"/>
      <c r="W2142" s="62"/>
      <c r="X2142" s="62"/>
      <c r="Y2142" s="62"/>
      <c r="Z2142" s="62"/>
      <c r="AA2142" s="62"/>
      <c r="AB2142" s="62"/>
      <c r="AC2142" s="62"/>
      <c r="AD2142" s="62"/>
      <c r="AE2142" s="62"/>
    </row>
    <row r="2143" spans="5:31" x14ac:dyDescent="0.25">
      <c r="E2143" s="61"/>
      <c r="F2143" s="61"/>
      <c r="G2143" s="61"/>
      <c r="H2143" s="62"/>
      <c r="I2143" s="62"/>
      <c r="J2143" s="62"/>
      <c r="K2143" s="62"/>
      <c r="L2143" s="62"/>
      <c r="M2143" s="62"/>
      <c r="N2143" s="62"/>
      <c r="O2143" s="62"/>
      <c r="P2143" s="62"/>
      <c r="Q2143" s="62"/>
      <c r="R2143" s="62"/>
      <c r="S2143" s="62"/>
      <c r="T2143" s="62"/>
      <c r="U2143" s="62"/>
      <c r="V2143" s="62"/>
      <c r="W2143" s="62"/>
      <c r="X2143" s="62"/>
      <c r="Y2143" s="62"/>
      <c r="Z2143" s="62"/>
      <c r="AA2143" s="62"/>
      <c r="AB2143" s="62"/>
      <c r="AC2143" s="62"/>
      <c r="AD2143" s="62"/>
      <c r="AE2143" s="62"/>
    </row>
    <row r="2144" spans="5:31" x14ac:dyDescent="0.25">
      <c r="E2144" s="61"/>
      <c r="F2144" s="61"/>
      <c r="G2144" s="61"/>
      <c r="H2144" s="62"/>
      <c r="I2144" s="62"/>
      <c r="J2144" s="62"/>
      <c r="K2144" s="62"/>
      <c r="L2144" s="62"/>
      <c r="M2144" s="62"/>
      <c r="N2144" s="62"/>
      <c r="O2144" s="62"/>
      <c r="P2144" s="62"/>
      <c r="Q2144" s="62"/>
      <c r="R2144" s="62"/>
      <c r="S2144" s="62"/>
      <c r="T2144" s="62"/>
      <c r="U2144" s="62"/>
      <c r="V2144" s="62"/>
      <c r="W2144" s="62"/>
      <c r="X2144" s="62"/>
      <c r="Y2144" s="62"/>
      <c r="Z2144" s="62"/>
      <c r="AA2144" s="62"/>
      <c r="AB2144" s="62"/>
      <c r="AC2144" s="62"/>
      <c r="AD2144" s="62"/>
      <c r="AE2144" s="62"/>
    </row>
    <row r="2145" spans="5:31" x14ac:dyDescent="0.25">
      <c r="E2145" s="61"/>
      <c r="F2145" s="61"/>
      <c r="G2145" s="61"/>
      <c r="H2145" s="62"/>
      <c r="I2145" s="62"/>
      <c r="J2145" s="62"/>
      <c r="K2145" s="62"/>
      <c r="L2145" s="62"/>
      <c r="M2145" s="62"/>
      <c r="N2145" s="62"/>
      <c r="O2145" s="62"/>
      <c r="P2145" s="62"/>
      <c r="Q2145" s="62"/>
      <c r="R2145" s="62"/>
      <c r="S2145" s="62"/>
      <c r="T2145" s="62"/>
      <c r="U2145" s="62"/>
      <c r="V2145" s="62"/>
      <c r="W2145" s="62"/>
      <c r="X2145" s="62"/>
      <c r="Y2145" s="62"/>
      <c r="Z2145" s="62"/>
      <c r="AA2145" s="62"/>
      <c r="AB2145" s="62"/>
      <c r="AC2145" s="62"/>
      <c r="AD2145" s="62"/>
      <c r="AE2145" s="62"/>
    </row>
    <row r="2146" spans="5:31" x14ac:dyDescent="0.25">
      <c r="E2146" s="61"/>
      <c r="F2146" s="61"/>
      <c r="G2146" s="61"/>
      <c r="H2146" s="62"/>
      <c r="I2146" s="62"/>
      <c r="J2146" s="62"/>
      <c r="K2146" s="62"/>
      <c r="L2146" s="62"/>
      <c r="M2146" s="62"/>
      <c r="N2146" s="62"/>
      <c r="O2146" s="62"/>
      <c r="P2146" s="62"/>
      <c r="Q2146" s="62"/>
      <c r="R2146" s="62"/>
      <c r="S2146" s="62"/>
      <c r="T2146" s="62"/>
      <c r="U2146" s="62"/>
      <c r="V2146" s="62"/>
      <c r="W2146" s="62"/>
      <c r="X2146" s="62"/>
      <c r="Y2146" s="62"/>
      <c r="Z2146" s="62"/>
      <c r="AA2146" s="62"/>
      <c r="AB2146" s="62"/>
      <c r="AC2146" s="62"/>
      <c r="AD2146" s="62"/>
      <c r="AE2146" s="62"/>
    </row>
    <row r="2147" spans="5:31" x14ac:dyDescent="0.25">
      <c r="E2147" s="61"/>
      <c r="F2147" s="61"/>
      <c r="G2147" s="61"/>
      <c r="H2147" s="62"/>
      <c r="I2147" s="62"/>
      <c r="J2147" s="62"/>
      <c r="K2147" s="62"/>
      <c r="L2147" s="62"/>
      <c r="M2147" s="62"/>
      <c r="N2147" s="62"/>
      <c r="O2147" s="62"/>
      <c r="P2147" s="62"/>
      <c r="Q2147" s="62"/>
      <c r="R2147" s="62"/>
      <c r="S2147" s="62"/>
      <c r="T2147" s="62"/>
      <c r="U2147" s="62"/>
      <c r="V2147" s="62"/>
      <c r="W2147" s="62"/>
      <c r="X2147" s="62"/>
      <c r="Y2147" s="62"/>
      <c r="Z2147" s="62"/>
      <c r="AA2147" s="62"/>
      <c r="AB2147" s="62"/>
      <c r="AC2147" s="62"/>
      <c r="AD2147" s="62"/>
      <c r="AE2147" s="62"/>
    </row>
    <row r="2148" spans="5:31" x14ac:dyDescent="0.25">
      <c r="E2148" s="61"/>
      <c r="F2148" s="61"/>
      <c r="G2148" s="61"/>
      <c r="H2148" s="62"/>
      <c r="I2148" s="62"/>
      <c r="J2148" s="62"/>
      <c r="K2148" s="62"/>
      <c r="L2148" s="62"/>
      <c r="M2148" s="62"/>
      <c r="N2148" s="62"/>
      <c r="O2148" s="62"/>
      <c r="P2148" s="62"/>
      <c r="Q2148" s="62"/>
      <c r="R2148" s="62"/>
      <c r="S2148" s="62"/>
      <c r="T2148" s="62"/>
      <c r="U2148" s="62"/>
      <c r="V2148" s="62"/>
      <c r="W2148" s="62"/>
      <c r="X2148" s="62"/>
      <c r="Y2148" s="62"/>
      <c r="Z2148" s="62"/>
      <c r="AA2148" s="62"/>
      <c r="AB2148" s="62"/>
      <c r="AC2148" s="62"/>
      <c r="AD2148" s="62"/>
      <c r="AE2148" s="62"/>
    </row>
    <row r="2149" spans="5:31" x14ac:dyDescent="0.25">
      <c r="E2149" s="61"/>
      <c r="F2149" s="61"/>
      <c r="G2149" s="61"/>
      <c r="H2149" s="62"/>
      <c r="I2149" s="62"/>
      <c r="J2149" s="62"/>
      <c r="K2149" s="62"/>
      <c r="L2149" s="62"/>
      <c r="M2149" s="62"/>
      <c r="N2149" s="62"/>
      <c r="O2149" s="62"/>
      <c r="P2149" s="62"/>
      <c r="Q2149" s="62"/>
      <c r="R2149" s="62"/>
      <c r="S2149" s="62"/>
      <c r="T2149" s="62"/>
      <c r="U2149" s="62"/>
      <c r="V2149" s="62"/>
      <c r="W2149" s="62"/>
      <c r="X2149" s="62"/>
      <c r="Y2149" s="62"/>
      <c r="Z2149" s="62"/>
      <c r="AA2149" s="62"/>
      <c r="AB2149" s="62"/>
      <c r="AC2149" s="62"/>
      <c r="AD2149" s="62"/>
      <c r="AE2149" s="62"/>
    </row>
    <row r="2150" spans="5:31" x14ac:dyDescent="0.25">
      <c r="E2150" s="61"/>
      <c r="F2150" s="61"/>
      <c r="G2150" s="61"/>
      <c r="H2150" s="62"/>
      <c r="I2150" s="62"/>
      <c r="J2150" s="62"/>
      <c r="K2150" s="62"/>
      <c r="L2150" s="62"/>
      <c r="M2150" s="62"/>
      <c r="N2150" s="62"/>
      <c r="O2150" s="62"/>
      <c r="P2150" s="62"/>
      <c r="Q2150" s="62"/>
      <c r="R2150" s="62"/>
      <c r="S2150" s="62"/>
      <c r="T2150" s="62"/>
      <c r="U2150" s="62"/>
      <c r="V2150" s="62"/>
      <c r="W2150" s="62"/>
      <c r="X2150" s="62"/>
      <c r="Y2150" s="62"/>
      <c r="Z2150" s="62"/>
      <c r="AA2150" s="62"/>
      <c r="AB2150" s="62"/>
      <c r="AC2150" s="62"/>
      <c r="AD2150" s="62"/>
      <c r="AE2150" s="62"/>
    </row>
    <row r="2151" spans="5:31" x14ac:dyDescent="0.25">
      <c r="E2151" s="61"/>
      <c r="F2151" s="61"/>
      <c r="G2151" s="61"/>
      <c r="H2151" s="62"/>
      <c r="I2151" s="62"/>
      <c r="J2151" s="62"/>
      <c r="K2151" s="62"/>
      <c r="L2151" s="62"/>
      <c r="M2151" s="62"/>
      <c r="N2151" s="62"/>
      <c r="O2151" s="62"/>
      <c r="P2151" s="62"/>
      <c r="Q2151" s="62"/>
      <c r="R2151" s="62"/>
      <c r="S2151" s="62"/>
      <c r="T2151" s="62"/>
      <c r="U2151" s="62"/>
      <c r="V2151" s="62"/>
      <c r="W2151" s="62"/>
      <c r="X2151" s="62"/>
      <c r="Y2151" s="62"/>
      <c r="Z2151" s="62"/>
      <c r="AA2151" s="62"/>
      <c r="AB2151" s="62"/>
      <c r="AC2151" s="62"/>
      <c r="AD2151" s="62"/>
      <c r="AE2151" s="62"/>
    </row>
    <row r="2152" spans="5:31" x14ac:dyDescent="0.25">
      <c r="E2152" s="61"/>
      <c r="F2152" s="61"/>
      <c r="G2152" s="61"/>
      <c r="H2152" s="62"/>
      <c r="I2152" s="62"/>
      <c r="J2152" s="62"/>
      <c r="K2152" s="62"/>
      <c r="L2152" s="62"/>
      <c r="M2152" s="62"/>
      <c r="N2152" s="62"/>
      <c r="O2152" s="62"/>
      <c r="P2152" s="62"/>
      <c r="Q2152" s="62"/>
      <c r="R2152" s="62"/>
      <c r="S2152" s="62"/>
      <c r="T2152" s="62"/>
      <c r="U2152" s="62"/>
      <c r="V2152" s="62"/>
      <c r="W2152" s="62"/>
      <c r="X2152" s="62"/>
      <c r="Y2152" s="62"/>
      <c r="Z2152" s="62"/>
      <c r="AA2152" s="62"/>
      <c r="AB2152" s="62"/>
      <c r="AC2152" s="62"/>
      <c r="AD2152" s="62"/>
      <c r="AE2152" s="62"/>
    </row>
    <row r="2153" spans="5:31" x14ac:dyDescent="0.25">
      <c r="E2153" s="61"/>
      <c r="F2153" s="61"/>
      <c r="G2153" s="61"/>
      <c r="H2153" s="62"/>
      <c r="I2153" s="62"/>
      <c r="J2153" s="62"/>
      <c r="K2153" s="62"/>
      <c r="L2153" s="62"/>
      <c r="M2153" s="62"/>
      <c r="N2153" s="62"/>
      <c r="O2153" s="62"/>
      <c r="P2153" s="62"/>
      <c r="Q2153" s="62"/>
      <c r="R2153" s="62"/>
      <c r="S2153" s="62"/>
      <c r="T2153" s="62"/>
      <c r="U2153" s="62"/>
      <c r="V2153" s="62"/>
      <c r="W2153" s="62"/>
      <c r="X2153" s="62"/>
      <c r="Y2153" s="62"/>
      <c r="Z2153" s="62"/>
      <c r="AA2153" s="62"/>
      <c r="AB2153" s="62"/>
      <c r="AC2153" s="62"/>
      <c r="AD2153" s="62"/>
      <c r="AE2153" s="62"/>
    </row>
    <row r="2154" spans="5:31" x14ac:dyDescent="0.25">
      <c r="E2154" s="61"/>
      <c r="F2154" s="61"/>
      <c r="G2154" s="61"/>
      <c r="H2154" s="62"/>
      <c r="I2154" s="62"/>
      <c r="J2154" s="62"/>
      <c r="K2154" s="62"/>
      <c r="L2154" s="62"/>
      <c r="M2154" s="62"/>
      <c r="N2154" s="62"/>
      <c r="O2154" s="62"/>
      <c r="P2154" s="62"/>
      <c r="Q2154" s="62"/>
      <c r="R2154" s="62"/>
      <c r="S2154" s="62"/>
      <c r="T2154" s="62"/>
      <c r="U2154" s="62"/>
      <c r="V2154" s="62"/>
      <c r="W2154" s="62"/>
      <c r="X2154" s="62"/>
      <c r="Y2154" s="62"/>
      <c r="Z2154" s="62"/>
      <c r="AA2154" s="62"/>
      <c r="AB2154" s="62"/>
      <c r="AC2154" s="62"/>
      <c r="AD2154" s="62"/>
      <c r="AE2154" s="62"/>
    </row>
    <row r="2155" spans="5:31" x14ac:dyDescent="0.25">
      <c r="E2155" s="61"/>
      <c r="F2155" s="61"/>
      <c r="G2155" s="61"/>
      <c r="H2155" s="62"/>
      <c r="I2155" s="62"/>
      <c r="J2155" s="62"/>
      <c r="K2155" s="62"/>
      <c r="L2155" s="62"/>
      <c r="M2155" s="62"/>
      <c r="N2155" s="62"/>
      <c r="O2155" s="62"/>
      <c r="P2155" s="62"/>
      <c r="Q2155" s="62"/>
      <c r="R2155" s="62"/>
      <c r="S2155" s="62"/>
      <c r="T2155" s="62"/>
      <c r="U2155" s="62"/>
      <c r="V2155" s="62"/>
      <c r="W2155" s="62"/>
      <c r="X2155" s="62"/>
      <c r="Y2155" s="62"/>
      <c r="Z2155" s="62"/>
      <c r="AA2155" s="62"/>
      <c r="AB2155" s="62"/>
      <c r="AC2155" s="62"/>
      <c r="AD2155" s="62"/>
      <c r="AE2155" s="62"/>
    </row>
    <row r="2156" spans="5:31" x14ac:dyDescent="0.25">
      <c r="E2156" s="61"/>
      <c r="F2156" s="61"/>
      <c r="G2156" s="61"/>
      <c r="H2156" s="62"/>
      <c r="I2156" s="62"/>
      <c r="J2156" s="62"/>
      <c r="K2156" s="62"/>
      <c r="L2156" s="62"/>
      <c r="M2156" s="62"/>
      <c r="N2156" s="62"/>
      <c r="O2156" s="62"/>
      <c r="P2156" s="62"/>
      <c r="Q2156" s="62"/>
      <c r="R2156" s="62"/>
      <c r="S2156" s="62"/>
      <c r="T2156" s="62"/>
      <c r="U2156" s="62"/>
      <c r="V2156" s="62"/>
      <c r="W2156" s="62"/>
      <c r="X2156" s="62"/>
      <c r="Y2156" s="62"/>
      <c r="Z2156" s="62"/>
      <c r="AA2156" s="62"/>
      <c r="AB2156" s="62"/>
      <c r="AC2156" s="62"/>
      <c r="AD2156" s="62"/>
      <c r="AE2156" s="62"/>
    </row>
    <row r="2157" spans="5:31" x14ac:dyDescent="0.25">
      <c r="E2157" s="61"/>
      <c r="F2157" s="61"/>
      <c r="G2157" s="61"/>
      <c r="H2157" s="62"/>
      <c r="I2157" s="62"/>
      <c r="J2157" s="62"/>
      <c r="K2157" s="62"/>
      <c r="L2157" s="62"/>
      <c r="M2157" s="62"/>
      <c r="N2157" s="62"/>
      <c r="O2157" s="62"/>
      <c r="P2157" s="62"/>
      <c r="Q2157" s="62"/>
      <c r="R2157" s="62"/>
      <c r="S2157" s="62"/>
      <c r="T2157" s="62"/>
      <c r="U2157" s="62"/>
      <c r="V2157" s="62"/>
      <c r="W2157" s="62"/>
      <c r="X2157" s="62"/>
      <c r="Y2157" s="62"/>
      <c r="Z2157" s="62"/>
      <c r="AA2157" s="62"/>
      <c r="AB2157" s="62"/>
      <c r="AC2157" s="62"/>
      <c r="AD2157" s="62"/>
      <c r="AE2157" s="62"/>
    </row>
    <row r="2158" spans="5:31" x14ac:dyDescent="0.25">
      <c r="E2158" s="61"/>
      <c r="F2158" s="61"/>
      <c r="G2158" s="61"/>
      <c r="H2158" s="62"/>
      <c r="I2158" s="62"/>
      <c r="J2158" s="62"/>
      <c r="K2158" s="62"/>
      <c r="L2158" s="62"/>
      <c r="M2158" s="62"/>
      <c r="N2158" s="62"/>
      <c r="O2158" s="62"/>
      <c r="P2158" s="62"/>
      <c r="Q2158" s="62"/>
      <c r="R2158" s="62"/>
      <c r="S2158" s="62"/>
      <c r="T2158" s="62"/>
      <c r="U2158" s="62"/>
      <c r="V2158" s="62"/>
      <c r="W2158" s="62"/>
      <c r="X2158" s="62"/>
      <c r="Y2158" s="62"/>
      <c r="Z2158" s="62"/>
      <c r="AA2158" s="62"/>
      <c r="AB2158" s="62"/>
      <c r="AC2158" s="62"/>
      <c r="AD2158" s="62"/>
      <c r="AE2158" s="62"/>
    </row>
    <row r="2159" spans="5:31" x14ac:dyDescent="0.25">
      <c r="E2159" s="61"/>
      <c r="F2159" s="61"/>
      <c r="G2159" s="61"/>
      <c r="H2159" s="62"/>
      <c r="I2159" s="62"/>
      <c r="J2159" s="62"/>
      <c r="K2159" s="62"/>
      <c r="L2159" s="62"/>
      <c r="M2159" s="62"/>
      <c r="N2159" s="62"/>
      <c r="O2159" s="62"/>
      <c r="P2159" s="62"/>
      <c r="Q2159" s="62"/>
      <c r="R2159" s="62"/>
      <c r="S2159" s="62"/>
      <c r="T2159" s="62"/>
      <c r="U2159" s="62"/>
      <c r="V2159" s="62"/>
      <c r="W2159" s="62"/>
      <c r="X2159" s="62"/>
      <c r="Y2159" s="62"/>
      <c r="Z2159" s="62"/>
      <c r="AA2159" s="62"/>
      <c r="AB2159" s="62"/>
      <c r="AC2159" s="62"/>
      <c r="AD2159" s="62"/>
      <c r="AE2159" s="62"/>
    </row>
    <row r="2160" spans="5:31" x14ac:dyDescent="0.25">
      <c r="E2160" s="61"/>
      <c r="F2160" s="61"/>
      <c r="G2160" s="61"/>
      <c r="H2160" s="62"/>
      <c r="I2160" s="62"/>
      <c r="J2160" s="62"/>
      <c r="K2160" s="62"/>
      <c r="L2160" s="62"/>
      <c r="M2160" s="62"/>
      <c r="N2160" s="62"/>
      <c r="O2160" s="62"/>
      <c r="P2160" s="62"/>
      <c r="Q2160" s="62"/>
      <c r="R2160" s="62"/>
      <c r="S2160" s="62"/>
      <c r="T2160" s="62"/>
      <c r="U2160" s="62"/>
      <c r="V2160" s="62"/>
      <c r="W2160" s="62"/>
      <c r="X2160" s="62"/>
      <c r="Y2160" s="62"/>
      <c r="Z2160" s="62"/>
      <c r="AA2160" s="62"/>
      <c r="AB2160" s="62"/>
      <c r="AC2160" s="62"/>
      <c r="AD2160" s="62"/>
      <c r="AE2160" s="62"/>
    </row>
    <row r="2161" spans="5:31" x14ac:dyDescent="0.25">
      <c r="E2161" s="61"/>
      <c r="F2161" s="61"/>
      <c r="G2161" s="61"/>
      <c r="H2161" s="62"/>
      <c r="I2161" s="62"/>
      <c r="J2161" s="62"/>
      <c r="K2161" s="62"/>
      <c r="L2161" s="62"/>
      <c r="M2161" s="62"/>
      <c r="N2161" s="62"/>
      <c r="O2161" s="62"/>
      <c r="P2161" s="62"/>
      <c r="Q2161" s="62"/>
      <c r="R2161" s="62"/>
      <c r="S2161" s="62"/>
      <c r="T2161" s="62"/>
      <c r="U2161" s="62"/>
      <c r="V2161" s="62"/>
      <c r="W2161" s="62"/>
      <c r="X2161" s="62"/>
      <c r="Y2161" s="62"/>
      <c r="Z2161" s="62"/>
      <c r="AA2161" s="62"/>
      <c r="AB2161" s="62"/>
      <c r="AC2161" s="62"/>
      <c r="AD2161" s="62"/>
      <c r="AE2161" s="62"/>
    </row>
    <row r="2162" spans="5:31" x14ac:dyDescent="0.25">
      <c r="E2162" s="61"/>
      <c r="F2162" s="61"/>
      <c r="G2162" s="61"/>
      <c r="H2162" s="62"/>
      <c r="I2162" s="62"/>
      <c r="J2162" s="62"/>
      <c r="K2162" s="62"/>
      <c r="L2162" s="62"/>
      <c r="M2162" s="62"/>
      <c r="N2162" s="62"/>
      <c r="O2162" s="62"/>
      <c r="P2162" s="62"/>
      <c r="Q2162" s="62"/>
      <c r="R2162" s="62"/>
      <c r="S2162" s="62"/>
      <c r="T2162" s="62"/>
      <c r="U2162" s="62"/>
      <c r="V2162" s="62"/>
      <c r="W2162" s="62"/>
      <c r="X2162" s="62"/>
      <c r="Y2162" s="62"/>
      <c r="Z2162" s="62"/>
      <c r="AA2162" s="62"/>
      <c r="AB2162" s="62"/>
      <c r="AC2162" s="62"/>
      <c r="AD2162" s="62"/>
      <c r="AE2162" s="62"/>
    </row>
    <row r="2163" spans="5:31" x14ac:dyDescent="0.25">
      <c r="E2163" s="61"/>
      <c r="F2163" s="61"/>
      <c r="G2163" s="61"/>
      <c r="H2163" s="62"/>
      <c r="I2163" s="62"/>
      <c r="J2163" s="62"/>
      <c r="K2163" s="62"/>
      <c r="L2163" s="62"/>
      <c r="M2163" s="62"/>
      <c r="N2163" s="62"/>
      <c r="O2163" s="62"/>
      <c r="P2163" s="62"/>
      <c r="Q2163" s="62"/>
      <c r="R2163" s="62"/>
      <c r="S2163" s="62"/>
      <c r="T2163" s="62"/>
      <c r="U2163" s="62"/>
      <c r="V2163" s="62"/>
      <c r="W2163" s="62"/>
      <c r="X2163" s="62"/>
      <c r="Y2163" s="62"/>
      <c r="Z2163" s="62"/>
      <c r="AA2163" s="62"/>
      <c r="AB2163" s="62"/>
      <c r="AC2163" s="62"/>
      <c r="AD2163" s="62"/>
      <c r="AE2163" s="62"/>
    </row>
    <row r="2164" spans="5:31" x14ac:dyDescent="0.25">
      <c r="E2164" s="61"/>
      <c r="F2164" s="61"/>
      <c r="G2164" s="61"/>
      <c r="H2164" s="62"/>
      <c r="I2164" s="62"/>
      <c r="J2164" s="62"/>
      <c r="K2164" s="62"/>
      <c r="L2164" s="62"/>
      <c r="M2164" s="62"/>
      <c r="N2164" s="62"/>
      <c r="O2164" s="62"/>
      <c r="P2164" s="62"/>
      <c r="Q2164" s="62"/>
      <c r="R2164" s="62"/>
      <c r="S2164" s="62"/>
      <c r="T2164" s="62"/>
      <c r="U2164" s="62"/>
      <c r="V2164" s="62"/>
      <c r="W2164" s="62"/>
      <c r="X2164" s="62"/>
      <c r="Y2164" s="62"/>
      <c r="Z2164" s="62"/>
      <c r="AA2164" s="62"/>
      <c r="AB2164" s="62"/>
      <c r="AC2164" s="62"/>
      <c r="AD2164" s="62"/>
      <c r="AE2164" s="62"/>
    </row>
    <row r="2165" spans="5:31" x14ac:dyDescent="0.25">
      <c r="E2165" s="61"/>
      <c r="F2165" s="61"/>
      <c r="G2165" s="61"/>
      <c r="H2165" s="62"/>
      <c r="I2165" s="62"/>
      <c r="J2165" s="62"/>
      <c r="K2165" s="62"/>
      <c r="L2165" s="62"/>
      <c r="M2165" s="62"/>
      <c r="N2165" s="62"/>
      <c r="O2165" s="62"/>
      <c r="P2165" s="62"/>
      <c r="Q2165" s="62"/>
      <c r="R2165" s="62"/>
      <c r="S2165" s="62"/>
      <c r="T2165" s="62"/>
      <c r="U2165" s="62"/>
      <c r="V2165" s="62"/>
      <c r="W2165" s="62"/>
      <c r="X2165" s="62"/>
      <c r="Y2165" s="62"/>
      <c r="Z2165" s="62"/>
      <c r="AA2165" s="62"/>
      <c r="AB2165" s="62"/>
      <c r="AC2165" s="62"/>
      <c r="AD2165" s="62"/>
      <c r="AE2165" s="62"/>
    </row>
    <row r="2166" spans="5:31" x14ac:dyDescent="0.25">
      <c r="E2166" s="61"/>
      <c r="F2166" s="61"/>
      <c r="G2166" s="61"/>
      <c r="H2166" s="62"/>
      <c r="I2166" s="62"/>
      <c r="J2166" s="62"/>
      <c r="K2166" s="62"/>
      <c r="L2166" s="62"/>
      <c r="M2166" s="62"/>
      <c r="N2166" s="62"/>
      <c r="O2166" s="62"/>
      <c r="P2166" s="62"/>
      <c r="Q2166" s="62"/>
      <c r="R2166" s="62"/>
      <c r="S2166" s="62"/>
      <c r="T2166" s="62"/>
      <c r="U2166" s="62"/>
      <c r="V2166" s="62"/>
      <c r="W2166" s="62"/>
      <c r="X2166" s="62"/>
      <c r="Y2166" s="62"/>
      <c r="Z2166" s="62"/>
      <c r="AA2166" s="62"/>
      <c r="AB2166" s="62"/>
      <c r="AC2166" s="62"/>
      <c r="AD2166" s="62"/>
      <c r="AE2166" s="62"/>
    </row>
    <row r="2167" spans="5:31" x14ac:dyDescent="0.25">
      <c r="E2167" s="61"/>
      <c r="F2167" s="61"/>
      <c r="G2167" s="61"/>
      <c r="H2167" s="62"/>
      <c r="I2167" s="62"/>
      <c r="J2167" s="62"/>
      <c r="K2167" s="62"/>
      <c r="L2167" s="62"/>
      <c r="M2167" s="62"/>
      <c r="N2167" s="62"/>
      <c r="O2167" s="62"/>
      <c r="P2167" s="62"/>
      <c r="Q2167" s="62"/>
      <c r="R2167" s="62"/>
      <c r="S2167" s="62"/>
      <c r="T2167" s="62"/>
      <c r="U2167" s="62"/>
      <c r="V2167" s="62"/>
      <c r="W2167" s="62"/>
      <c r="X2167" s="62"/>
      <c r="Y2167" s="62"/>
      <c r="Z2167" s="62"/>
      <c r="AA2167" s="62"/>
      <c r="AB2167" s="62"/>
      <c r="AC2167" s="62"/>
      <c r="AD2167" s="62"/>
      <c r="AE2167" s="62"/>
    </row>
    <row r="2168" spans="5:31" x14ac:dyDescent="0.25">
      <c r="E2168" s="61"/>
      <c r="F2168" s="61"/>
      <c r="G2168" s="61"/>
      <c r="H2168" s="62"/>
      <c r="I2168" s="62"/>
      <c r="J2168" s="62"/>
      <c r="K2168" s="62"/>
      <c r="L2168" s="62"/>
      <c r="M2168" s="62"/>
      <c r="N2168" s="62"/>
      <c r="O2168" s="62"/>
      <c r="P2168" s="62"/>
      <c r="Q2168" s="62"/>
      <c r="R2168" s="62"/>
      <c r="S2168" s="62"/>
      <c r="T2168" s="62"/>
      <c r="U2168" s="62"/>
      <c r="V2168" s="62"/>
      <c r="W2168" s="62"/>
      <c r="X2168" s="62"/>
      <c r="Y2168" s="62"/>
      <c r="Z2168" s="62"/>
      <c r="AA2168" s="62"/>
      <c r="AB2168" s="62"/>
      <c r="AC2168" s="62"/>
      <c r="AD2168" s="62"/>
      <c r="AE2168" s="62"/>
    </row>
    <row r="2169" spans="5:31" x14ac:dyDescent="0.25">
      <c r="E2169" s="61"/>
      <c r="F2169" s="61"/>
      <c r="G2169" s="61"/>
      <c r="H2169" s="62"/>
      <c r="I2169" s="62"/>
      <c r="J2169" s="62"/>
      <c r="K2169" s="62"/>
      <c r="L2169" s="62"/>
      <c r="M2169" s="62"/>
      <c r="N2169" s="62"/>
      <c r="O2169" s="62"/>
      <c r="P2169" s="62"/>
      <c r="Q2169" s="62"/>
      <c r="R2169" s="62"/>
      <c r="S2169" s="62"/>
      <c r="T2169" s="62"/>
      <c r="U2169" s="62"/>
      <c r="V2169" s="62"/>
      <c r="W2169" s="62"/>
      <c r="X2169" s="62"/>
      <c r="Y2169" s="62"/>
      <c r="Z2169" s="62"/>
      <c r="AA2169" s="62"/>
      <c r="AB2169" s="62"/>
      <c r="AC2169" s="62"/>
      <c r="AD2169" s="62"/>
      <c r="AE2169" s="62"/>
    </row>
    <row r="2170" spans="5:31" x14ac:dyDescent="0.25">
      <c r="E2170" s="61"/>
      <c r="F2170" s="61"/>
      <c r="G2170" s="61"/>
      <c r="H2170" s="62"/>
      <c r="I2170" s="62"/>
      <c r="J2170" s="62"/>
      <c r="K2170" s="62"/>
      <c r="L2170" s="62"/>
      <c r="M2170" s="62"/>
      <c r="N2170" s="62"/>
      <c r="O2170" s="62"/>
      <c r="P2170" s="62"/>
      <c r="Q2170" s="62"/>
      <c r="R2170" s="62"/>
      <c r="S2170" s="62"/>
      <c r="T2170" s="62"/>
      <c r="U2170" s="62"/>
      <c r="V2170" s="62"/>
      <c r="W2170" s="62"/>
      <c r="X2170" s="62"/>
      <c r="Y2170" s="62"/>
      <c r="Z2170" s="62"/>
      <c r="AA2170" s="62"/>
      <c r="AB2170" s="62"/>
      <c r="AC2170" s="62"/>
      <c r="AD2170" s="62"/>
      <c r="AE2170" s="62"/>
    </row>
    <row r="2171" spans="5:31" x14ac:dyDescent="0.25">
      <c r="E2171" s="61"/>
      <c r="F2171" s="61"/>
      <c r="G2171" s="61"/>
      <c r="H2171" s="62"/>
      <c r="I2171" s="62"/>
      <c r="J2171" s="62"/>
      <c r="K2171" s="62"/>
      <c r="L2171" s="62"/>
      <c r="M2171" s="62"/>
      <c r="N2171" s="62"/>
      <c r="O2171" s="62"/>
      <c r="P2171" s="62"/>
      <c r="Q2171" s="62"/>
      <c r="R2171" s="62"/>
      <c r="S2171" s="62"/>
      <c r="T2171" s="62"/>
      <c r="U2171" s="62"/>
      <c r="V2171" s="62"/>
      <c r="W2171" s="62"/>
      <c r="X2171" s="62"/>
      <c r="Y2171" s="62"/>
      <c r="Z2171" s="62"/>
      <c r="AA2171" s="62"/>
      <c r="AB2171" s="62"/>
      <c r="AC2171" s="62"/>
      <c r="AD2171" s="62"/>
      <c r="AE2171" s="62"/>
    </row>
    <row r="2172" spans="5:31" x14ac:dyDescent="0.25">
      <c r="E2172" s="61"/>
      <c r="F2172" s="61"/>
      <c r="G2172" s="61"/>
      <c r="H2172" s="62"/>
      <c r="I2172" s="62"/>
      <c r="J2172" s="62"/>
      <c r="K2172" s="62"/>
      <c r="L2172" s="62"/>
      <c r="M2172" s="62"/>
      <c r="N2172" s="62"/>
      <c r="O2172" s="62"/>
      <c r="P2172" s="62"/>
      <c r="Q2172" s="62"/>
      <c r="R2172" s="62"/>
      <c r="S2172" s="62"/>
      <c r="T2172" s="62"/>
      <c r="U2172" s="62"/>
      <c r="V2172" s="62"/>
      <c r="W2172" s="62"/>
      <c r="X2172" s="62"/>
      <c r="Y2172" s="62"/>
      <c r="Z2172" s="62"/>
      <c r="AA2172" s="62"/>
      <c r="AB2172" s="62"/>
      <c r="AC2172" s="62"/>
      <c r="AD2172" s="62"/>
      <c r="AE2172" s="62"/>
    </row>
    <row r="2173" spans="5:31" x14ac:dyDescent="0.25">
      <c r="E2173" s="61"/>
      <c r="F2173" s="61"/>
      <c r="G2173" s="61"/>
      <c r="H2173" s="62"/>
      <c r="I2173" s="62"/>
      <c r="J2173" s="62"/>
      <c r="K2173" s="62"/>
      <c r="L2173" s="62"/>
      <c r="M2173" s="62"/>
      <c r="N2173" s="62"/>
      <c r="O2173" s="62"/>
      <c r="P2173" s="62"/>
      <c r="Q2173" s="62"/>
      <c r="R2173" s="62"/>
      <c r="S2173" s="62"/>
      <c r="T2173" s="62"/>
      <c r="U2173" s="62"/>
      <c r="V2173" s="62"/>
      <c r="W2173" s="62"/>
      <c r="X2173" s="62"/>
      <c r="Y2173" s="62"/>
      <c r="Z2173" s="62"/>
      <c r="AA2173" s="62"/>
      <c r="AB2173" s="62"/>
      <c r="AC2173" s="62"/>
      <c r="AD2173" s="62"/>
      <c r="AE2173" s="62"/>
    </row>
    <row r="2174" spans="5:31" x14ac:dyDescent="0.25">
      <c r="E2174" s="61"/>
      <c r="F2174" s="61"/>
      <c r="G2174" s="61"/>
      <c r="H2174" s="62"/>
      <c r="I2174" s="62"/>
      <c r="J2174" s="62"/>
      <c r="K2174" s="62"/>
      <c r="L2174" s="62"/>
      <c r="M2174" s="62"/>
      <c r="N2174" s="62"/>
      <c r="O2174" s="62"/>
      <c r="P2174" s="62"/>
      <c r="Q2174" s="62"/>
      <c r="R2174" s="62"/>
      <c r="S2174" s="62"/>
      <c r="T2174" s="62"/>
      <c r="U2174" s="62"/>
      <c r="V2174" s="62"/>
      <c r="W2174" s="62"/>
      <c r="X2174" s="62"/>
      <c r="Y2174" s="62"/>
      <c r="Z2174" s="62"/>
      <c r="AA2174" s="62"/>
      <c r="AB2174" s="62"/>
      <c r="AC2174" s="62"/>
      <c r="AD2174" s="62"/>
      <c r="AE2174" s="62"/>
    </row>
    <row r="2175" spans="5:31" x14ac:dyDescent="0.25">
      <c r="E2175" s="61"/>
      <c r="F2175" s="61"/>
      <c r="G2175" s="61"/>
      <c r="H2175" s="62"/>
      <c r="I2175" s="62"/>
      <c r="J2175" s="62"/>
      <c r="K2175" s="62"/>
      <c r="L2175" s="62"/>
      <c r="M2175" s="62"/>
      <c r="N2175" s="62"/>
      <c r="O2175" s="62"/>
      <c r="P2175" s="62"/>
      <c r="Q2175" s="62"/>
      <c r="R2175" s="62"/>
      <c r="S2175" s="62"/>
      <c r="T2175" s="62"/>
      <c r="U2175" s="62"/>
      <c r="V2175" s="62"/>
      <c r="W2175" s="62"/>
      <c r="X2175" s="62"/>
      <c r="Y2175" s="62"/>
      <c r="Z2175" s="62"/>
      <c r="AA2175" s="62"/>
      <c r="AB2175" s="62"/>
      <c r="AC2175" s="62"/>
      <c r="AD2175" s="62"/>
      <c r="AE2175" s="62"/>
    </row>
    <row r="2176" spans="5:31" x14ac:dyDescent="0.25">
      <c r="E2176" s="61"/>
      <c r="F2176" s="61"/>
      <c r="G2176" s="61"/>
      <c r="H2176" s="62"/>
      <c r="I2176" s="62"/>
      <c r="J2176" s="62"/>
      <c r="K2176" s="62"/>
      <c r="L2176" s="62"/>
      <c r="M2176" s="62"/>
      <c r="N2176" s="62"/>
      <c r="O2176" s="62"/>
      <c r="P2176" s="62"/>
      <c r="Q2176" s="62"/>
      <c r="R2176" s="62"/>
      <c r="S2176" s="62"/>
      <c r="T2176" s="62"/>
      <c r="U2176" s="62"/>
      <c r="V2176" s="62"/>
      <c r="W2176" s="62"/>
      <c r="X2176" s="62"/>
      <c r="Y2176" s="62"/>
      <c r="Z2176" s="62"/>
      <c r="AA2176" s="62"/>
      <c r="AB2176" s="62"/>
      <c r="AC2176" s="62"/>
      <c r="AD2176" s="62"/>
      <c r="AE2176" s="62"/>
    </row>
    <row r="2177" spans="5:31" x14ac:dyDescent="0.25">
      <c r="E2177" s="61"/>
      <c r="F2177" s="61"/>
      <c r="G2177" s="61"/>
      <c r="H2177" s="62"/>
      <c r="I2177" s="62"/>
      <c r="J2177" s="62"/>
      <c r="K2177" s="62"/>
      <c r="L2177" s="62"/>
      <c r="M2177" s="62"/>
      <c r="N2177" s="62"/>
      <c r="O2177" s="62"/>
      <c r="P2177" s="62"/>
      <c r="Q2177" s="62"/>
      <c r="R2177" s="62"/>
      <c r="S2177" s="62"/>
      <c r="T2177" s="62"/>
      <c r="U2177" s="62"/>
      <c r="V2177" s="62"/>
      <c r="W2177" s="62"/>
      <c r="X2177" s="62"/>
      <c r="Y2177" s="62"/>
      <c r="Z2177" s="62"/>
      <c r="AA2177" s="62"/>
      <c r="AB2177" s="62"/>
      <c r="AC2177" s="62"/>
      <c r="AD2177" s="62"/>
      <c r="AE2177" s="62"/>
    </row>
    <row r="2178" spans="5:31" x14ac:dyDescent="0.25">
      <c r="E2178" s="61"/>
      <c r="F2178" s="61"/>
      <c r="G2178" s="61"/>
      <c r="H2178" s="62"/>
      <c r="I2178" s="62"/>
      <c r="J2178" s="62"/>
      <c r="K2178" s="62"/>
      <c r="L2178" s="62"/>
      <c r="M2178" s="62"/>
      <c r="N2178" s="62"/>
      <c r="O2178" s="62"/>
      <c r="P2178" s="62"/>
      <c r="Q2178" s="62"/>
      <c r="R2178" s="62"/>
      <c r="S2178" s="62"/>
      <c r="T2178" s="62"/>
      <c r="U2178" s="62"/>
      <c r="V2178" s="62"/>
      <c r="W2178" s="62"/>
      <c r="X2178" s="62"/>
      <c r="Y2178" s="62"/>
      <c r="Z2178" s="62"/>
      <c r="AA2178" s="62"/>
      <c r="AB2178" s="62"/>
      <c r="AC2178" s="62"/>
      <c r="AD2178" s="62"/>
      <c r="AE2178" s="62"/>
    </row>
    <row r="2179" spans="5:31" x14ac:dyDescent="0.25">
      <c r="E2179" s="61"/>
      <c r="F2179" s="61"/>
      <c r="G2179" s="61"/>
      <c r="H2179" s="62"/>
      <c r="I2179" s="62"/>
      <c r="J2179" s="62"/>
      <c r="K2179" s="62"/>
      <c r="L2179" s="62"/>
      <c r="M2179" s="62"/>
      <c r="N2179" s="62"/>
      <c r="O2179" s="62"/>
      <c r="P2179" s="62"/>
      <c r="Q2179" s="62"/>
      <c r="R2179" s="62"/>
      <c r="S2179" s="62"/>
      <c r="T2179" s="62"/>
      <c r="U2179" s="62"/>
      <c r="V2179" s="62"/>
      <c r="W2179" s="62"/>
      <c r="X2179" s="62"/>
      <c r="Y2179" s="62"/>
      <c r="Z2179" s="62"/>
      <c r="AA2179" s="62"/>
      <c r="AB2179" s="62"/>
      <c r="AC2179" s="62"/>
      <c r="AD2179" s="62"/>
      <c r="AE2179" s="62"/>
    </row>
    <row r="2180" spans="5:31" x14ac:dyDescent="0.25">
      <c r="E2180" s="61"/>
      <c r="F2180" s="61"/>
      <c r="G2180" s="61"/>
      <c r="H2180" s="62"/>
      <c r="I2180" s="62"/>
      <c r="J2180" s="62"/>
      <c r="K2180" s="62"/>
      <c r="L2180" s="62"/>
      <c r="M2180" s="62"/>
      <c r="N2180" s="62"/>
      <c r="O2180" s="62"/>
      <c r="P2180" s="62"/>
      <c r="Q2180" s="62"/>
      <c r="R2180" s="62"/>
      <c r="S2180" s="62"/>
      <c r="T2180" s="62"/>
      <c r="U2180" s="62"/>
      <c r="V2180" s="62"/>
      <c r="W2180" s="62"/>
      <c r="X2180" s="62"/>
      <c r="Y2180" s="62"/>
      <c r="Z2180" s="62"/>
      <c r="AA2180" s="62"/>
      <c r="AB2180" s="62"/>
      <c r="AC2180" s="62"/>
      <c r="AD2180" s="62"/>
      <c r="AE2180" s="62"/>
    </row>
    <row r="2181" spans="5:31" x14ac:dyDescent="0.25">
      <c r="E2181" s="61"/>
      <c r="F2181" s="61"/>
      <c r="G2181" s="61"/>
      <c r="H2181" s="62"/>
      <c r="I2181" s="62"/>
      <c r="J2181" s="62"/>
      <c r="K2181" s="62"/>
      <c r="L2181" s="62"/>
      <c r="M2181" s="62"/>
      <c r="N2181" s="62"/>
      <c r="O2181" s="62"/>
      <c r="P2181" s="62"/>
      <c r="Q2181" s="62"/>
      <c r="R2181" s="62"/>
      <c r="S2181" s="62"/>
      <c r="T2181" s="62"/>
      <c r="U2181" s="62"/>
      <c r="V2181" s="62"/>
      <c r="W2181" s="62"/>
      <c r="X2181" s="62"/>
      <c r="Y2181" s="62"/>
      <c r="Z2181" s="62"/>
      <c r="AA2181" s="62"/>
      <c r="AB2181" s="62"/>
      <c r="AC2181" s="62"/>
      <c r="AD2181" s="62"/>
      <c r="AE2181" s="62"/>
    </row>
    <row r="2182" spans="5:31" x14ac:dyDescent="0.25">
      <c r="E2182" s="61"/>
      <c r="F2182" s="61"/>
      <c r="G2182" s="61"/>
      <c r="H2182" s="62"/>
      <c r="I2182" s="62"/>
      <c r="J2182" s="62"/>
      <c r="K2182" s="62"/>
      <c r="L2182" s="62"/>
      <c r="M2182" s="62"/>
      <c r="N2182" s="62"/>
      <c r="O2182" s="62"/>
      <c r="P2182" s="62"/>
      <c r="Q2182" s="62"/>
      <c r="R2182" s="62"/>
      <c r="S2182" s="62"/>
      <c r="T2182" s="62"/>
      <c r="U2182" s="62"/>
      <c r="V2182" s="62"/>
      <c r="W2182" s="62"/>
      <c r="X2182" s="62"/>
      <c r="Y2182" s="62"/>
      <c r="Z2182" s="62"/>
      <c r="AA2182" s="62"/>
      <c r="AB2182" s="62"/>
      <c r="AC2182" s="62"/>
      <c r="AD2182" s="62"/>
      <c r="AE2182" s="62"/>
    </row>
    <row r="2183" spans="5:31" x14ac:dyDescent="0.25">
      <c r="E2183" s="61"/>
      <c r="F2183" s="61"/>
      <c r="G2183" s="61"/>
      <c r="H2183" s="62"/>
      <c r="I2183" s="62"/>
      <c r="J2183" s="62"/>
      <c r="K2183" s="62"/>
      <c r="L2183" s="62"/>
      <c r="M2183" s="62"/>
      <c r="N2183" s="62"/>
      <c r="O2183" s="62"/>
      <c r="P2183" s="62"/>
      <c r="Q2183" s="62"/>
      <c r="R2183" s="62"/>
      <c r="S2183" s="62"/>
      <c r="T2183" s="62"/>
      <c r="U2183" s="62"/>
      <c r="V2183" s="62"/>
      <c r="W2183" s="62"/>
      <c r="X2183" s="62"/>
      <c r="Y2183" s="62"/>
      <c r="Z2183" s="62"/>
      <c r="AA2183" s="62"/>
      <c r="AB2183" s="62"/>
      <c r="AC2183" s="62"/>
      <c r="AD2183" s="62"/>
      <c r="AE2183" s="62"/>
    </row>
    <row r="2184" spans="5:31" x14ac:dyDescent="0.25">
      <c r="E2184" s="61"/>
      <c r="F2184" s="61"/>
      <c r="G2184" s="61"/>
      <c r="H2184" s="62"/>
      <c r="I2184" s="62"/>
      <c r="J2184" s="62"/>
      <c r="K2184" s="62"/>
      <c r="L2184" s="62"/>
      <c r="M2184" s="62"/>
      <c r="N2184" s="62"/>
      <c r="O2184" s="62"/>
      <c r="P2184" s="62"/>
      <c r="Q2184" s="62"/>
      <c r="R2184" s="62"/>
      <c r="S2184" s="62"/>
      <c r="T2184" s="62"/>
      <c r="U2184" s="62"/>
      <c r="V2184" s="62"/>
      <c r="W2184" s="62"/>
      <c r="X2184" s="62"/>
      <c r="Y2184" s="62"/>
      <c r="Z2184" s="62"/>
      <c r="AA2184" s="62"/>
      <c r="AB2184" s="62"/>
      <c r="AC2184" s="62"/>
      <c r="AD2184" s="62"/>
      <c r="AE2184" s="62"/>
    </row>
    <row r="2185" spans="5:31" x14ac:dyDescent="0.25">
      <c r="E2185" s="61"/>
      <c r="F2185" s="61"/>
      <c r="G2185" s="61"/>
      <c r="H2185" s="62"/>
      <c r="I2185" s="62"/>
      <c r="J2185" s="62"/>
      <c r="K2185" s="62"/>
      <c r="L2185" s="62"/>
      <c r="M2185" s="62"/>
      <c r="N2185" s="62"/>
      <c r="O2185" s="62"/>
      <c r="P2185" s="62"/>
      <c r="Q2185" s="62"/>
      <c r="R2185" s="62"/>
      <c r="S2185" s="62"/>
      <c r="T2185" s="62"/>
      <c r="U2185" s="62"/>
      <c r="V2185" s="62"/>
      <c r="W2185" s="62"/>
      <c r="X2185" s="62"/>
      <c r="Y2185" s="62"/>
      <c r="Z2185" s="62"/>
      <c r="AA2185" s="62"/>
      <c r="AB2185" s="62"/>
      <c r="AC2185" s="62"/>
      <c r="AD2185" s="62"/>
      <c r="AE2185" s="62"/>
    </row>
    <row r="2186" spans="5:31" x14ac:dyDescent="0.25">
      <c r="E2186" s="61"/>
      <c r="F2186" s="61"/>
      <c r="G2186" s="61"/>
      <c r="H2186" s="62"/>
      <c r="I2186" s="62"/>
      <c r="J2186" s="62"/>
      <c r="K2186" s="62"/>
      <c r="L2186" s="62"/>
      <c r="M2186" s="62"/>
      <c r="N2186" s="62"/>
      <c r="O2186" s="62"/>
      <c r="P2186" s="62"/>
      <c r="Q2186" s="62"/>
      <c r="R2186" s="62"/>
      <c r="S2186" s="62"/>
      <c r="T2186" s="62"/>
      <c r="U2186" s="62"/>
      <c r="V2186" s="62"/>
      <c r="W2186" s="62"/>
      <c r="X2186" s="62"/>
      <c r="Y2186" s="62"/>
      <c r="Z2186" s="62"/>
      <c r="AA2186" s="62"/>
      <c r="AB2186" s="62"/>
      <c r="AC2186" s="62"/>
      <c r="AD2186" s="62"/>
      <c r="AE2186" s="62"/>
    </row>
    <row r="2187" spans="5:31" x14ac:dyDescent="0.25">
      <c r="E2187" s="61"/>
      <c r="F2187" s="61"/>
      <c r="G2187" s="61"/>
      <c r="H2187" s="62"/>
      <c r="I2187" s="62"/>
      <c r="J2187" s="62"/>
      <c r="K2187" s="62"/>
      <c r="L2187" s="62"/>
      <c r="M2187" s="62"/>
      <c r="N2187" s="62"/>
      <c r="O2187" s="62"/>
      <c r="P2187" s="62"/>
      <c r="Q2187" s="62"/>
      <c r="R2187" s="62"/>
      <c r="S2187" s="62"/>
      <c r="T2187" s="62"/>
      <c r="U2187" s="62"/>
      <c r="V2187" s="62"/>
      <c r="W2187" s="62"/>
      <c r="X2187" s="62"/>
      <c r="Y2187" s="62"/>
      <c r="Z2187" s="62"/>
      <c r="AA2187" s="62"/>
      <c r="AB2187" s="62"/>
      <c r="AC2187" s="62"/>
      <c r="AD2187" s="62"/>
      <c r="AE2187" s="62"/>
    </row>
    <row r="2188" spans="5:31" x14ac:dyDescent="0.25">
      <c r="E2188" s="61"/>
      <c r="F2188" s="61"/>
      <c r="G2188" s="61"/>
      <c r="H2188" s="62"/>
      <c r="I2188" s="62"/>
      <c r="J2188" s="62"/>
      <c r="K2188" s="62"/>
      <c r="L2188" s="62"/>
      <c r="M2188" s="62"/>
      <c r="N2188" s="62"/>
      <c r="O2188" s="62"/>
      <c r="P2188" s="62"/>
      <c r="Q2188" s="62"/>
      <c r="R2188" s="62"/>
      <c r="S2188" s="62"/>
      <c r="T2188" s="62"/>
      <c r="U2188" s="62"/>
      <c r="V2188" s="62"/>
      <c r="W2188" s="62"/>
      <c r="X2188" s="62"/>
      <c r="Y2188" s="62"/>
      <c r="Z2188" s="62"/>
      <c r="AA2188" s="62"/>
      <c r="AB2188" s="62"/>
      <c r="AC2188" s="62"/>
      <c r="AD2188" s="62"/>
      <c r="AE2188" s="62"/>
    </row>
    <row r="2189" spans="5:31" x14ac:dyDescent="0.25">
      <c r="E2189" s="61"/>
      <c r="F2189" s="61"/>
      <c r="G2189" s="61"/>
      <c r="H2189" s="62"/>
      <c r="I2189" s="62"/>
      <c r="J2189" s="62"/>
      <c r="K2189" s="62"/>
      <c r="L2189" s="62"/>
      <c r="M2189" s="62"/>
      <c r="N2189" s="62"/>
      <c r="O2189" s="62"/>
      <c r="P2189" s="62"/>
      <c r="Q2189" s="62"/>
      <c r="R2189" s="62"/>
      <c r="S2189" s="62"/>
      <c r="T2189" s="62"/>
      <c r="U2189" s="62"/>
      <c r="V2189" s="62"/>
      <c r="W2189" s="62"/>
      <c r="X2189" s="62"/>
      <c r="Y2189" s="62"/>
      <c r="Z2189" s="62"/>
      <c r="AA2189" s="62"/>
      <c r="AB2189" s="62"/>
      <c r="AC2189" s="62"/>
      <c r="AD2189" s="62"/>
      <c r="AE2189" s="62"/>
    </row>
    <row r="2190" spans="5:31" x14ac:dyDescent="0.25">
      <c r="E2190" s="61"/>
      <c r="F2190" s="61"/>
      <c r="G2190" s="61"/>
      <c r="H2190" s="62"/>
      <c r="I2190" s="62"/>
      <c r="J2190" s="62"/>
      <c r="K2190" s="62"/>
      <c r="L2190" s="62"/>
      <c r="M2190" s="62"/>
      <c r="N2190" s="62"/>
      <c r="O2190" s="62"/>
      <c r="P2190" s="62"/>
      <c r="Q2190" s="62"/>
      <c r="R2190" s="62"/>
      <c r="S2190" s="62"/>
      <c r="T2190" s="62"/>
      <c r="U2190" s="62"/>
      <c r="V2190" s="62"/>
      <c r="W2190" s="62"/>
      <c r="X2190" s="62"/>
      <c r="Y2190" s="62"/>
      <c r="Z2190" s="62"/>
      <c r="AA2190" s="62"/>
      <c r="AB2190" s="62"/>
      <c r="AC2190" s="62"/>
      <c r="AD2190" s="62"/>
      <c r="AE2190" s="62"/>
    </row>
    <row r="2191" spans="5:31" x14ac:dyDescent="0.25">
      <c r="E2191" s="61"/>
      <c r="F2191" s="61"/>
      <c r="G2191" s="61"/>
      <c r="H2191" s="62"/>
      <c r="I2191" s="62"/>
      <c r="J2191" s="62"/>
      <c r="K2191" s="62"/>
      <c r="L2191" s="62"/>
      <c r="M2191" s="62"/>
      <c r="N2191" s="62"/>
      <c r="O2191" s="62"/>
      <c r="P2191" s="62"/>
      <c r="Q2191" s="62"/>
      <c r="R2191" s="62"/>
      <c r="S2191" s="62"/>
      <c r="T2191" s="62"/>
      <c r="U2191" s="62"/>
      <c r="V2191" s="62"/>
      <c r="W2191" s="62"/>
      <c r="X2191" s="62"/>
      <c r="Y2191" s="62"/>
      <c r="Z2191" s="62"/>
      <c r="AA2191" s="62"/>
      <c r="AB2191" s="62"/>
      <c r="AC2191" s="62"/>
      <c r="AD2191" s="62"/>
      <c r="AE2191" s="62"/>
    </row>
    <row r="2192" spans="5:31" x14ac:dyDescent="0.25">
      <c r="E2192" s="61"/>
      <c r="F2192" s="61"/>
      <c r="G2192" s="61"/>
      <c r="H2192" s="62"/>
      <c r="I2192" s="62"/>
      <c r="J2192" s="62"/>
      <c r="K2192" s="62"/>
      <c r="L2192" s="62"/>
      <c r="M2192" s="62"/>
      <c r="N2192" s="62"/>
      <c r="O2192" s="62"/>
      <c r="P2192" s="62"/>
      <c r="Q2192" s="62"/>
      <c r="R2192" s="62"/>
      <c r="S2192" s="62"/>
      <c r="T2192" s="62"/>
      <c r="U2192" s="62"/>
      <c r="V2192" s="62"/>
      <c r="W2192" s="62"/>
      <c r="X2192" s="62"/>
      <c r="Y2192" s="62"/>
      <c r="Z2192" s="62"/>
      <c r="AA2192" s="62"/>
      <c r="AB2192" s="62"/>
      <c r="AC2192" s="62"/>
      <c r="AD2192" s="62"/>
      <c r="AE2192" s="62"/>
    </row>
    <row r="2193" spans="5:31" x14ac:dyDescent="0.25">
      <c r="E2193" s="61"/>
      <c r="F2193" s="61"/>
      <c r="G2193" s="61"/>
      <c r="H2193" s="62"/>
      <c r="I2193" s="62"/>
      <c r="J2193" s="62"/>
      <c r="K2193" s="62"/>
      <c r="L2193" s="62"/>
      <c r="M2193" s="62"/>
      <c r="N2193" s="62"/>
      <c r="O2193" s="62"/>
      <c r="P2193" s="62"/>
      <c r="Q2193" s="62"/>
      <c r="R2193" s="62"/>
      <c r="S2193" s="62"/>
      <c r="T2193" s="62"/>
      <c r="U2193" s="62"/>
      <c r="V2193" s="62"/>
      <c r="W2193" s="62"/>
      <c r="X2193" s="62"/>
      <c r="Y2193" s="62"/>
      <c r="Z2193" s="62"/>
      <c r="AA2193" s="62"/>
      <c r="AB2193" s="62"/>
      <c r="AC2193" s="62"/>
      <c r="AD2193" s="62"/>
      <c r="AE2193" s="62"/>
    </row>
    <row r="2194" spans="5:31" x14ac:dyDescent="0.25">
      <c r="E2194" s="61"/>
      <c r="F2194" s="61"/>
      <c r="G2194" s="61"/>
      <c r="H2194" s="62"/>
      <c r="I2194" s="62"/>
      <c r="J2194" s="62"/>
      <c r="K2194" s="62"/>
      <c r="L2194" s="62"/>
      <c r="M2194" s="62"/>
      <c r="N2194" s="62"/>
      <c r="O2194" s="62"/>
      <c r="P2194" s="62"/>
      <c r="Q2194" s="62"/>
      <c r="R2194" s="62"/>
      <c r="S2194" s="62"/>
      <c r="T2194" s="62"/>
      <c r="U2194" s="62"/>
      <c r="V2194" s="62"/>
      <c r="W2194" s="62"/>
      <c r="X2194" s="62"/>
      <c r="Y2194" s="62"/>
      <c r="Z2194" s="62"/>
      <c r="AA2194" s="62"/>
      <c r="AB2194" s="62"/>
      <c r="AC2194" s="62"/>
      <c r="AD2194" s="62"/>
      <c r="AE2194" s="62"/>
    </row>
    <row r="2195" spans="5:31" x14ac:dyDescent="0.25">
      <c r="E2195" s="61"/>
      <c r="F2195" s="61"/>
      <c r="G2195" s="61"/>
      <c r="H2195" s="62"/>
      <c r="I2195" s="62"/>
      <c r="J2195" s="62"/>
      <c r="K2195" s="62"/>
      <c r="L2195" s="62"/>
      <c r="M2195" s="62"/>
      <c r="N2195" s="62"/>
      <c r="O2195" s="62"/>
      <c r="P2195" s="62"/>
      <c r="Q2195" s="62"/>
      <c r="R2195" s="62"/>
      <c r="S2195" s="62"/>
      <c r="T2195" s="62"/>
      <c r="U2195" s="62"/>
      <c r="V2195" s="62"/>
      <c r="W2195" s="62"/>
      <c r="X2195" s="62"/>
      <c r="Y2195" s="62"/>
      <c r="Z2195" s="62"/>
      <c r="AA2195" s="62"/>
      <c r="AB2195" s="62"/>
      <c r="AC2195" s="62"/>
      <c r="AD2195" s="62"/>
      <c r="AE2195" s="62"/>
    </row>
    <row r="2196" spans="5:31" x14ac:dyDescent="0.25">
      <c r="E2196" s="61"/>
      <c r="F2196" s="61"/>
      <c r="G2196" s="61"/>
      <c r="H2196" s="62"/>
      <c r="I2196" s="62"/>
      <c r="J2196" s="62"/>
      <c r="K2196" s="62"/>
      <c r="L2196" s="62"/>
      <c r="M2196" s="62"/>
      <c r="N2196" s="62"/>
      <c r="O2196" s="62"/>
      <c r="P2196" s="62"/>
      <c r="Q2196" s="62"/>
      <c r="R2196" s="62"/>
      <c r="S2196" s="62"/>
      <c r="T2196" s="62"/>
      <c r="U2196" s="62"/>
      <c r="V2196" s="62"/>
      <c r="W2196" s="62"/>
      <c r="X2196" s="62"/>
      <c r="Y2196" s="62"/>
      <c r="Z2196" s="62"/>
      <c r="AA2196" s="62"/>
      <c r="AB2196" s="62"/>
      <c r="AC2196" s="62"/>
      <c r="AD2196" s="62"/>
      <c r="AE2196" s="62"/>
    </row>
    <row r="2197" spans="5:31" x14ac:dyDescent="0.25">
      <c r="E2197" s="61"/>
      <c r="F2197" s="61"/>
      <c r="G2197" s="61"/>
      <c r="H2197" s="62"/>
      <c r="I2197" s="62"/>
      <c r="J2197" s="62"/>
      <c r="K2197" s="62"/>
      <c r="L2197" s="62"/>
      <c r="M2197" s="62"/>
      <c r="N2197" s="62"/>
      <c r="O2197" s="62"/>
      <c r="P2197" s="62"/>
      <c r="Q2197" s="62"/>
      <c r="R2197" s="62"/>
      <c r="S2197" s="62"/>
      <c r="T2197" s="62"/>
      <c r="U2197" s="62"/>
      <c r="V2197" s="62"/>
      <c r="W2197" s="62"/>
      <c r="X2197" s="62"/>
      <c r="Y2197" s="62"/>
      <c r="Z2197" s="62"/>
      <c r="AA2197" s="62"/>
      <c r="AB2197" s="62"/>
      <c r="AC2197" s="62"/>
      <c r="AD2197" s="62"/>
      <c r="AE2197" s="62"/>
    </row>
    <row r="2198" spans="5:31" x14ac:dyDescent="0.25">
      <c r="E2198" s="61"/>
      <c r="F2198" s="61"/>
      <c r="G2198" s="61"/>
      <c r="H2198" s="62"/>
      <c r="I2198" s="62"/>
      <c r="J2198" s="62"/>
      <c r="K2198" s="62"/>
      <c r="L2198" s="62"/>
      <c r="M2198" s="62"/>
      <c r="N2198" s="62"/>
      <c r="O2198" s="62"/>
      <c r="P2198" s="62"/>
      <c r="Q2198" s="62"/>
      <c r="R2198" s="62"/>
      <c r="S2198" s="62"/>
      <c r="T2198" s="62"/>
      <c r="U2198" s="62"/>
      <c r="V2198" s="62"/>
      <c r="W2198" s="62"/>
      <c r="X2198" s="62"/>
      <c r="Y2198" s="62"/>
      <c r="Z2198" s="62"/>
      <c r="AA2198" s="62"/>
      <c r="AB2198" s="62"/>
      <c r="AC2198" s="62"/>
      <c r="AD2198" s="62"/>
      <c r="AE2198" s="62"/>
    </row>
    <row r="2199" spans="5:31" x14ac:dyDescent="0.25">
      <c r="E2199" s="61"/>
      <c r="F2199" s="61"/>
      <c r="G2199" s="61"/>
      <c r="H2199" s="62"/>
      <c r="I2199" s="62"/>
      <c r="J2199" s="62"/>
      <c r="K2199" s="62"/>
      <c r="L2199" s="62"/>
      <c r="M2199" s="62"/>
      <c r="N2199" s="62"/>
      <c r="O2199" s="62"/>
      <c r="P2199" s="62"/>
      <c r="Q2199" s="62"/>
      <c r="R2199" s="62"/>
      <c r="S2199" s="62"/>
      <c r="T2199" s="62"/>
      <c r="U2199" s="62"/>
      <c r="V2199" s="62"/>
      <c r="W2199" s="62"/>
      <c r="X2199" s="62"/>
      <c r="Y2199" s="62"/>
      <c r="Z2199" s="62"/>
      <c r="AA2199" s="62"/>
      <c r="AB2199" s="62"/>
      <c r="AC2199" s="62"/>
      <c r="AD2199" s="62"/>
      <c r="AE2199" s="62"/>
    </row>
    <row r="2200" spans="5:31" x14ac:dyDescent="0.25">
      <c r="E2200" s="61"/>
      <c r="F2200" s="61"/>
      <c r="G2200" s="61"/>
      <c r="H2200" s="62"/>
      <c r="I2200" s="62"/>
      <c r="J2200" s="62"/>
      <c r="K2200" s="62"/>
      <c r="L2200" s="62"/>
      <c r="M2200" s="62"/>
      <c r="N2200" s="62"/>
      <c r="O2200" s="62"/>
      <c r="P2200" s="62"/>
      <c r="Q2200" s="62"/>
      <c r="R2200" s="62"/>
      <c r="S2200" s="62"/>
      <c r="T2200" s="62"/>
      <c r="U2200" s="62"/>
      <c r="V2200" s="62"/>
      <c r="W2200" s="62"/>
      <c r="X2200" s="62"/>
      <c r="Y2200" s="62"/>
      <c r="Z2200" s="62"/>
      <c r="AA2200" s="62"/>
      <c r="AB2200" s="62"/>
      <c r="AC2200" s="62"/>
      <c r="AD2200" s="62"/>
      <c r="AE2200" s="62"/>
    </row>
    <row r="2201" spans="5:31" x14ac:dyDescent="0.25">
      <c r="E2201" s="61"/>
      <c r="F2201" s="61"/>
      <c r="G2201" s="61"/>
      <c r="H2201" s="62"/>
      <c r="I2201" s="62"/>
      <c r="J2201" s="62"/>
      <c r="K2201" s="62"/>
      <c r="L2201" s="62"/>
      <c r="M2201" s="62"/>
      <c r="N2201" s="62"/>
      <c r="O2201" s="62"/>
      <c r="P2201" s="62"/>
      <c r="Q2201" s="62"/>
      <c r="R2201" s="62"/>
      <c r="S2201" s="62"/>
      <c r="T2201" s="62"/>
      <c r="U2201" s="62"/>
      <c r="V2201" s="62"/>
      <c r="W2201" s="62"/>
      <c r="X2201" s="62"/>
      <c r="Y2201" s="62"/>
      <c r="Z2201" s="62"/>
      <c r="AA2201" s="62"/>
      <c r="AB2201" s="62"/>
      <c r="AC2201" s="62"/>
      <c r="AD2201" s="62"/>
      <c r="AE2201" s="62"/>
    </row>
    <row r="2202" spans="5:31" x14ac:dyDescent="0.25">
      <c r="E2202" s="61"/>
      <c r="F2202" s="61"/>
      <c r="G2202" s="61"/>
      <c r="H2202" s="62"/>
      <c r="I2202" s="62"/>
      <c r="J2202" s="62"/>
      <c r="K2202" s="62"/>
      <c r="L2202" s="62"/>
      <c r="M2202" s="62"/>
      <c r="N2202" s="62"/>
      <c r="O2202" s="62"/>
      <c r="P2202" s="62"/>
      <c r="Q2202" s="62"/>
      <c r="R2202" s="62"/>
      <c r="S2202" s="62"/>
      <c r="T2202" s="62"/>
      <c r="U2202" s="62"/>
      <c r="V2202" s="62"/>
      <c r="W2202" s="62"/>
      <c r="X2202" s="62"/>
      <c r="Y2202" s="62"/>
      <c r="Z2202" s="62"/>
      <c r="AA2202" s="62"/>
      <c r="AB2202" s="62"/>
      <c r="AC2202" s="62"/>
      <c r="AD2202" s="62"/>
      <c r="AE2202" s="62"/>
    </row>
    <row r="2203" spans="5:31" x14ac:dyDescent="0.25">
      <c r="E2203" s="61"/>
      <c r="F2203" s="61"/>
      <c r="G2203" s="61"/>
      <c r="H2203" s="62"/>
      <c r="I2203" s="62"/>
      <c r="J2203" s="62"/>
      <c r="K2203" s="62"/>
      <c r="L2203" s="62"/>
      <c r="M2203" s="62"/>
      <c r="N2203" s="62"/>
      <c r="O2203" s="62"/>
      <c r="P2203" s="62"/>
      <c r="Q2203" s="62"/>
      <c r="R2203" s="62"/>
      <c r="S2203" s="62"/>
      <c r="T2203" s="62"/>
      <c r="U2203" s="62"/>
      <c r="V2203" s="62"/>
      <c r="W2203" s="62"/>
      <c r="X2203" s="62"/>
      <c r="Y2203" s="62"/>
      <c r="Z2203" s="62"/>
      <c r="AA2203" s="62"/>
      <c r="AB2203" s="62"/>
      <c r="AC2203" s="62"/>
      <c r="AD2203" s="62"/>
      <c r="AE2203" s="62"/>
    </row>
    <row r="2204" spans="5:31" x14ac:dyDescent="0.25">
      <c r="E2204" s="61"/>
      <c r="F2204" s="61"/>
      <c r="G2204" s="61"/>
      <c r="H2204" s="62"/>
      <c r="I2204" s="62"/>
      <c r="J2204" s="62"/>
      <c r="K2204" s="62"/>
      <c r="L2204" s="62"/>
      <c r="M2204" s="62"/>
      <c r="N2204" s="62"/>
      <c r="O2204" s="62"/>
      <c r="P2204" s="62"/>
      <c r="Q2204" s="62"/>
      <c r="R2204" s="62"/>
      <c r="S2204" s="62"/>
      <c r="T2204" s="62"/>
      <c r="U2204" s="62"/>
      <c r="V2204" s="62"/>
      <c r="W2204" s="62"/>
      <c r="X2204" s="62"/>
      <c r="Y2204" s="62"/>
      <c r="Z2204" s="62"/>
      <c r="AA2204" s="62"/>
      <c r="AB2204" s="62"/>
      <c r="AC2204" s="62"/>
      <c r="AD2204" s="62"/>
      <c r="AE2204" s="62"/>
    </row>
    <row r="2205" spans="5:31" x14ac:dyDescent="0.25">
      <c r="E2205" s="61"/>
      <c r="F2205" s="61"/>
      <c r="G2205" s="61"/>
      <c r="H2205" s="62"/>
      <c r="I2205" s="62"/>
      <c r="J2205" s="62"/>
      <c r="K2205" s="62"/>
      <c r="L2205" s="62"/>
      <c r="M2205" s="62"/>
      <c r="N2205" s="62"/>
      <c r="O2205" s="62"/>
      <c r="P2205" s="62"/>
      <c r="Q2205" s="62"/>
      <c r="R2205" s="62"/>
      <c r="S2205" s="62"/>
      <c r="T2205" s="62"/>
      <c r="U2205" s="62"/>
      <c r="V2205" s="62"/>
      <c r="W2205" s="62"/>
      <c r="X2205" s="62"/>
      <c r="Y2205" s="62"/>
      <c r="Z2205" s="62"/>
      <c r="AA2205" s="62"/>
      <c r="AB2205" s="62"/>
      <c r="AC2205" s="62"/>
      <c r="AD2205" s="62"/>
      <c r="AE2205" s="62"/>
    </row>
    <row r="2206" spans="5:31" x14ac:dyDescent="0.25">
      <c r="E2206" s="61"/>
      <c r="F2206" s="61"/>
      <c r="G2206" s="61"/>
      <c r="H2206" s="62"/>
      <c r="I2206" s="62"/>
      <c r="J2206" s="62"/>
      <c r="K2206" s="62"/>
      <c r="L2206" s="62"/>
      <c r="M2206" s="62"/>
      <c r="N2206" s="62"/>
      <c r="O2206" s="62"/>
      <c r="P2206" s="62"/>
      <c r="Q2206" s="62"/>
      <c r="R2206" s="62"/>
      <c r="S2206" s="62"/>
      <c r="T2206" s="62"/>
      <c r="U2206" s="62"/>
      <c r="V2206" s="62"/>
      <c r="W2206" s="62"/>
      <c r="X2206" s="62"/>
      <c r="Y2206" s="62"/>
      <c r="Z2206" s="62"/>
      <c r="AA2206" s="62"/>
      <c r="AB2206" s="62"/>
      <c r="AC2206" s="62"/>
      <c r="AD2206" s="62"/>
      <c r="AE2206" s="62"/>
    </row>
    <row r="2207" spans="5:31" x14ac:dyDescent="0.25">
      <c r="E2207" s="61"/>
      <c r="F2207" s="61"/>
      <c r="G2207" s="61"/>
      <c r="H2207" s="62"/>
      <c r="I2207" s="62"/>
      <c r="J2207" s="62"/>
      <c r="K2207" s="62"/>
      <c r="L2207" s="62"/>
      <c r="M2207" s="62"/>
      <c r="N2207" s="62"/>
      <c r="O2207" s="62"/>
      <c r="P2207" s="62"/>
      <c r="Q2207" s="62"/>
      <c r="R2207" s="62"/>
      <c r="S2207" s="62"/>
      <c r="T2207" s="62"/>
      <c r="U2207" s="62"/>
      <c r="V2207" s="62"/>
      <c r="W2207" s="62"/>
      <c r="X2207" s="62"/>
      <c r="Y2207" s="62"/>
      <c r="Z2207" s="62"/>
      <c r="AA2207" s="62"/>
      <c r="AB2207" s="62"/>
      <c r="AC2207" s="62"/>
      <c r="AD2207" s="62"/>
      <c r="AE2207" s="62"/>
    </row>
    <row r="2208" spans="5:31" x14ac:dyDescent="0.25">
      <c r="E2208" s="61"/>
      <c r="F2208" s="61"/>
      <c r="G2208" s="61"/>
      <c r="H2208" s="62"/>
      <c r="I2208" s="62"/>
      <c r="J2208" s="62"/>
      <c r="K2208" s="62"/>
      <c r="L2208" s="62"/>
      <c r="M2208" s="62"/>
      <c r="N2208" s="62"/>
      <c r="O2208" s="62"/>
      <c r="P2208" s="62"/>
      <c r="Q2208" s="62"/>
      <c r="R2208" s="62"/>
      <c r="S2208" s="62"/>
      <c r="T2208" s="62"/>
      <c r="U2208" s="62"/>
      <c r="V2208" s="62"/>
      <c r="W2208" s="62"/>
      <c r="X2208" s="62"/>
      <c r="Y2208" s="62"/>
      <c r="Z2208" s="62"/>
      <c r="AA2208" s="62"/>
      <c r="AB2208" s="62"/>
      <c r="AC2208" s="62"/>
      <c r="AD2208" s="62"/>
      <c r="AE2208" s="62"/>
    </row>
    <row r="2209" spans="5:31" x14ac:dyDescent="0.25">
      <c r="E2209" s="61"/>
      <c r="F2209" s="61"/>
      <c r="G2209" s="61"/>
      <c r="H2209" s="62"/>
      <c r="I2209" s="62"/>
      <c r="J2209" s="62"/>
      <c r="K2209" s="62"/>
      <c r="L2209" s="62"/>
      <c r="M2209" s="62"/>
      <c r="N2209" s="62"/>
      <c r="O2209" s="62"/>
      <c r="P2209" s="62"/>
      <c r="Q2209" s="62"/>
      <c r="R2209" s="62"/>
      <c r="S2209" s="62"/>
      <c r="T2209" s="62"/>
      <c r="U2209" s="62"/>
      <c r="V2209" s="62"/>
      <c r="W2209" s="62"/>
      <c r="X2209" s="62"/>
      <c r="Y2209" s="62"/>
      <c r="Z2209" s="62"/>
      <c r="AA2209" s="62"/>
      <c r="AB2209" s="62"/>
      <c r="AC2209" s="62"/>
      <c r="AD2209" s="62"/>
      <c r="AE2209" s="62"/>
    </row>
    <row r="2210" spans="5:31" x14ac:dyDescent="0.25">
      <c r="E2210" s="61"/>
      <c r="F2210" s="61"/>
      <c r="G2210" s="61"/>
      <c r="H2210" s="62"/>
      <c r="I2210" s="62"/>
      <c r="J2210" s="62"/>
      <c r="K2210" s="62"/>
      <c r="L2210" s="62"/>
      <c r="M2210" s="62"/>
      <c r="N2210" s="62"/>
      <c r="O2210" s="62"/>
      <c r="P2210" s="62"/>
      <c r="Q2210" s="62"/>
      <c r="R2210" s="62"/>
      <c r="S2210" s="62"/>
      <c r="T2210" s="62"/>
      <c r="U2210" s="62"/>
      <c r="V2210" s="62"/>
      <c r="W2210" s="62"/>
      <c r="X2210" s="62"/>
      <c r="Y2210" s="62"/>
      <c r="Z2210" s="62"/>
      <c r="AA2210" s="62"/>
      <c r="AB2210" s="62"/>
      <c r="AC2210" s="62"/>
      <c r="AD2210" s="62"/>
      <c r="AE2210" s="62"/>
    </row>
    <row r="2211" spans="5:31" x14ac:dyDescent="0.25">
      <c r="E2211" s="61"/>
      <c r="F2211" s="61"/>
      <c r="G2211" s="61"/>
      <c r="H2211" s="62"/>
      <c r="I2211" s="62"/>
      <c r="J2211" s="62"/>
      <c r="K2211" s="62"/>
      <c r="L2211" s="62"/>
      <c r="M2211" s="62"/>
      <c r="N2211" s="62"/>
      <c r="O2211" s="62"/>
      <c r="P2211" s="62"/>
      <c r="Q2211" s="62"/>
      <c r="R2211" s="62"/>
      <c r="S2211" s="62"/>
      <c r="T2211" s="62"/>
      <c r="U2211" s="62"/>
      <c r="V2211" s="62"/>
      <c r="W2211" s="62"/>
      <c r="X2211" s="62"/>
      <c r="Y2211" s="62"/>
      <c r="Z2211" s="62"/>
      <c r="AA2211" s="62"/>
      <c r="AB2211" s="62"/>
      <c r="AC2211" s="62"/>
      <c r="AD2211" s="62"/>
      <c r="AE2211" s="62"/>
    </row>
    <row r="2212" spans="5:31" x14ac:dyDescent="0.25">
      <c r="E2212" s="61"/>
      <c r="F2212" s="61"/>
      <c r="G2212" s="61"/>
      <c r="H2212" s="62"/>
      <c r="I2212" s="62"/>
      <c r="J2212" s="62"/>
      <c r="K2212" s="62"/>
      <c r="L2212" s="62"/>
      <c r="M2212" s="62"/>
      <c r="N2212" s="62"/>
      <c r="O2212" s="62"/>
      <c r="P2212" s="62"/>
      <c r="Q2212" s="62"/>
      <c r="R2212" s="62"/>
      <c r="S2212" s="62"/>
      <c r="T2212" s="62"/>
      <c r="U2212" s="62"/>
      <c r="V2212" s="62"/>
      <c r="W2212" s="62"/>
      <c r="X2212" s="62"/>
      <c r="Y2212" s="62"/>
      <c r="Z2212" s="62"/>
      <c r="AA2212" s="62"/>
      <c r="AB2212" s="62"/>
      <c r="AC2212" s="62"/>
      <c r="AD2212" s="62"/>
      <c r="AE2212" s="62"/>
    </row>
    <row r="2213" spans="5:31" x14ac:dyDescent="0.25">
      <c r="E2213" s="61"/>
      <c r="F2213" s="61"/>
      <c r="G2213" s="61"/>
      <c r="H2213" s="62"/>
      <c r="I2213" s="62"/>
      <c r="J2213" s="62"/>
      <c r="K2213" s="62"/>
      <c r="L2213" s="62"/>
      <c r="M2213" s="62"/>
      <c r="N2213" s="62"/>
      <c r="O2213" s="62"/>
      <c r="P2213" s="62"/>
      <c r="Q2213" s="62"/>
      <c r="R2213" s="62"/>
      <c r="S2213" s="62"/>
      <c r="T2213" s="62"/>
      <c r="U2213" s="62"/>
      <c r="V2213" s="62"/>
      <c r="W2213" s="62"/>
      <c r="X2213" s="62"/>
      <c r="Y2213" s="62"/>
      <c r="Z2213" s="62"/>
      <c r="AA2213" s="62"/>
      <c r="AB2213" s="62"/>
      <c r="AC2213" s="62"/>
      <c r="AD2213" s="62"/>
      <c r="AE2213" s="62"/>
    </row>
    <row r="2214" spans="5:31" x14ac:dyDescent="0.25">
      <c r="E2214" s="61"/>
      <c r="F2214" s="61"/>
      <c r="G2214" s="61"/>
      <c r="H2214" s="62"/>
      <c r="I2214" s="62"/>
      <c r="J2214" s="62"/>
      <c r="K2214" s="62"/>
      <c r="L2214" s="62"/>
      <c r="M2214" s="62"/>
      <c r="N2214" s="62"/>
      <c r="O2214" s="62"/>
      <c r="P2214" s="62"/>
      <c r="Q2214" s="62"/>
      <c r="R2214" s="62"/>
      <c r="S2214" s="62"/>
      <c r="T2214" s="62"/>
      <c r="U2214" s="62"/>
      <c r="V2214" s="62"/>
      <c r="W2214" s="62"/>
      <c r="X2214" s="62"/>
      <c r="Y2214" s="62"/>
      <c r="Z2214" s="62"/>
      <c r="AA2214" s="62"/>
      <c r="AB2214" s="62"/>
      <c r="AC2214" s="62"/>
      <c r="AD2214" s="62"/>
      <c r="AE2214" s="62"/>
    </row>
    <row r="2215" spans="5:31" x14ac:dyDescent="0.25">
      <c r="E2215" s="61"/>
      <c r="F2215" s="61"/>
      <c r="G2215" s="61"/>
      <c r="H2215" s="62"/>
      <c r="I2215" s="62"/>
      <c r="J2215" s="62"/>
      <c r="K2215" s="62"/>
      <c r="L2215" s="62"/>
      <c r="M2215" s="62"/>
      <c r="N2215" s="62"/>
      <c r="O2215" s="62"/>
      <c r="P2215" s="62"/>
      <c r="Q2215" s="62"/>
      <c r="R2215" s="62"/>
      <c r="S2215" s="62"/>
      <c r="T2215" s="62"/>
      <c r="U2215" s="62"/>
      <c r="V2215" s="62"/>
      <c r="W2215" s="62"/>
      <c r="X2215" s="62"/>
      <c r="Y2215" s="62"/>
      <c r="Z2215" s="62"/>
      <c r="AA2215" s="62"/>
      <c r="AB2215" s="62"/>
      <c r="AC2215" s="62"/>
      <c r="AD2215" s="62"/>
      <c r="AE2215" s="62"/>
    </row>
    <row r="2216" spans="5:31" x14ac:dyDescent="0.25">
      <c r="E2216" s="61"/>
      <c r="F2216" s="61"/>
      <c r="G2216" s="61"/>
      <c r="H2216" s="62"/>
      <c r="I2216" s="62"/>
      <c r="J2216" s="62"/>
      <c r="K2216" s="62"/>
      <c r="L2216" s="62"/>
      <c r="M2216" s="62"/>
      <c r="N2216" s="62"/>
      <c r="O2216" s="62"/>
      <c r="P2216" s="62"/>
      <c r="Q2216" s="62"/>
      <c r="R2216" s="62"/>
      <c r="S2216" s="62"/>
      <c r="T2216" s="62"/>
      <c r="U2216" s="62"/>
      <c r="V2216" s="62"/>
      <c r="W2216" s="62"/>
      <c r="X2216" s="62"/>
      <c r="Y2216" s="62"/>
      <c r="Z2216" s="62"/>
      <c r="AA2216" s="62"/>
      <c r="AB2216" s="62"/>
      <c r="AC2216" s="62"/>
      <c r="AD2216" s="62"/>
      <c r="AE2216" s="62"/>
    </row>
    <row r="2217" spans="5:31" x14ac:dyDescent="0.25">
      <c r="E2217" s="61"/>
      <c r="F2217" s="61"/>
      <c r="G2217" s="61"/>
      <c r="H2217" s="62"/>
      <c r="I2217" s="62"/>
      <c r="J2217" s="62"/>
      <c r="K2217" s="62"/>
      <c r="L2217" s="62"/>
      <c r="M2217" s="62"/>
      <c r="N2217" s="62"/>
      <c r="O2217" s="62"/>
      <c r="P2217" s="62"/>
      <c r="Q2217" s="62"/>
      <c r="R2217" s="62"/>
      <c r="S2217" s="62"/>
      <c r="T2217" s="62"/>
      <c r="U2217" s="62"/>
      <c r="V2217" s="62"/>
      <c r="W2217" s="62"/>
      <c r="X2217" s="62"/>
      <c r="Y2217" s="62"/>
      <c r="Z2217" s="62"/>
      <c r="AA2217" s="62"/>
      <c r="AB2217" s="62"/>
      <c r="AC2217" s="62"/>
      <c r="AD2217" s="62"/>
      <c r="AE2217" s="62"/>
    </row>
    <row r="2218" spans="5:31" x14ac:dyDescent="0.25">
      <c r="E2218" s="61"/>
      <c r="F2218" s="61"/>
      <c r="G2218" s="61"/>
      <c r="H2218" s="62"/>
      <c r="I2218" s="62"/>
      <c r="J2218" s="62"/>
      <c r="K2218" s="62"/>
      <c r="L2218" s="62"/>
      <c r="M2218" s="62"/>
      <c r="N2218" s="62"/>
      <c r="O2218" s="62"/>
      <c r="P2218" s="62"/>
      <c r="Q2218" s="62"/>
      <c r="R2218" s="62"/>
      <c r="S2218" s="62"/>
      <c r="T2218" s="62"/>
      <c r="U2218" s="62"/>
      <c r="V2218" s="62"/>
      <c r="W2218" s="62"/>
      <c r="X2218" s="62"/>
      <c r="Y2218" s="62"/>
      <c r="Z2218" s="62"/>
      <c r="AA2218" s="62"/>
      <c r="AB2218" s="62"/>
      <c r="AC2218" s="62"/>
      <c r="AD2218" s="62"/>
      <c r="AE2218" s="62"/>
    </row>
    <row r="2219" spans="5:31" x14ac:dyDescent="0.25">
      <c r="E2219" s="61"/>
      <c r="F2219" s="61"/>
      <c r="G2219" s="61"/>
      <c r="H2219" s="62"/>
      <c r="I2219" s="62"/>
      <c r="J2219" s="62"/>
      <c r="K2219" s="62"/>
      <c r="L2219" s="62"/>
      <c r="M2219" s="62"/>
      <c r="N2219" s="62"/>
      <c r="O2219" s="62"/>
      <c r="P2219" s="62"/>
      <c r="Q2219" s="62"/>
      <c r="R2219" s="62"/>
      <c r="S2219" s="62"/>
      <c r="T2219" s="62"/>
      <c r="U2219" s="62"/>
      <c r="V2219" s="62"/>
      <c r="W2219" s="62"/>
      <c r="X2219" s="62"/>
      <c r="Y2219" s="62"/>
      <c r="Z2219" s="62"/>
      <c r="AA2219" s="62"/>
      <c r="AB2219" s="62"/>
      <c r="AC2219" s="62"/>
      <c r="AD2219" s="62"/>
      <c r="AE2219" s="62"/>
    </row>
    <row r="2220" spans="5:31" x14ac:dyDescent="0.25">
      <c r="E2220" s="61"/>
      <c r="F2220" s="61"/>
      <c r="G2220" s="61"/>
      <c r="H2220" s="62"/>
      <c r="I2220" s="62"/>
      <c r="J2220" s="62"/>
      <c r="K2220" s="62"/>
      <c r="L2220" s="62"/>
      <c r="M2220" s="62"/>
      <c r="N2220" s="62"/>
      <c r="O2220" s="62"/>
      <c r="P2220" s="62"/>
      <c r="Q2220" s="62"/>
      <c r="R2220" s="62"/>
      <c r="S2220" s="62"/>
      <c r="T2220" s="62"/>
      <c r="U2220" s="62"/>
      <c r="V2220" s="62"/>
      <c r="W2220" s="62"/>
      <c r="X2220" s="62"/>
      <c r="Y2220" s="62"/>
      <c r="Z2220" s="62"/>
      <c r="AA2220" s="62"/>
      <c r="AB2220" s="62"/>
      <c r="AC2220" s="62"/>
      <c r="AD2220" s="62"/>
      <c r="AE2220" s="62"/>
    </row>
    <row r="2221" spans="5:31" x14ac:dyDescent="0.25">
      <c r="E2221" s="61"/>
      <c r="F2221" s="61"/>
      <c r="G2221" s="61"/>
      <c r="H2221" s="62"/>
      <c r="I2221" s="62"/>
      <c r="J2221" s="62"/>
      <c r="K2221" s="62"/>
      <c r="L2221" s="62"/>
      <c r="M2221" s="62"/>
      <c r="N2221" s="62"/>
      <c r="O2221" s="62"/>
      <c r="P2221" s="62"/>
      <c r="Q2221" s="62"/>
      <c r="R2221" s="62"/>
      <c r="S2221" s="62"/>
      <c r="T2221" s="62"/>
      <c r="U2221" s="62"/>
      <c r="V2221" s="62"/>
      <c r="W2221" s="62"/>
      <c r="X2221" s="62"/>
      <c r="Y2221" s="62"/>
      <c r="Z2221" s="62"/>
      <c r="AA2221" s="62"/>
      <c r="AB2221" s="62"/>
      <c r="AC2221" s="62"/>
      <c r="AD2221" s="62"/>
      <c r="AE2221" s="62"/>
    </row>
    <row r="2222" spans="5:31" x14ac:dyDescent="0.25">
      <c r="E2222" s="61"/>
      <c r="F2222" s="61"/>
      <c r="G2222" s="61"/>
      <c r="H2222" s="62"/>
      <c r="I2222" s="62"/>
      <c r="J2222" s="62"/>
      <c r="K2222" s="62"/>
      <c r="L2222" s="62"/>
      <c r="M2222" s="62"/>
      <c r="N2222" s="62"/>
      <c r="O2222" s="62"/>
      <c r="P2222" s="62"/>
      <c r="Q2222" s="62"/>
      <c r="R2222" s="62"/>
      <c r="S2222" s="62"/>
      <c r="T2222" s="62"/>
      <c r="U2222" s="62"/>
      <c r="V2222" s="62"/>
      <c r="W2222" s="62"/>
      <c r="X2222" s="62"/>
      <c r="Y2222" s="62"/>
      <c r="Z2222" s="62"/>
      <c r="AA2222" s="62"/>
      <c r="AB2222" s="62"/>
      <c r="AC2222" s="62"/>
      <c r="AD2222" s="62"/>
      <c r="AE2222" s="62"/>
    </row>
    <row r="2223" spans="5:31" x14ac:dyDescent="0.25">
      <c r="E2223" s="61"/>
      <c r="F2223" s="61"/>
      <c r="G2223" s="61"/>
      <c r="H2223" s="62"/>
      <c r="I2223" s="62"/>
      <c r="J2223" s="62"/>
      <c r="K2223" s="62"/>
      <c r="L2223" s="62"/>
      <c r="M2223" s="62"/>
      <c r="N2223" s="62"/>
      <c r="O2223" s="62"/>
      <c r="P2223" s="62"/>
      <c r="Q2223" s="62"/>
      <c r="R2223" s="62"/>
      <c r="S2223" s="62"/>
      <c r="T2223" s="62"/>
      <c r="U2223" s="62"/>
      <c r="V2223" s="62"/>
      <c r="W2223" s="62"/>
      <c r="X2223" s="62"/>
      <c r="Y2223" s="62"/>
      <c r="Z2223" s="62"/>
      <c r="AA2223" s="62"/>
      <c r="AB2223" s="62"/>
      <c r="AC2223" s="62"/>
      <c r="AD2223" s="62"/>
      <c r="AE2223" s="62"/>
    </row>
    <row r="2224" spans="5:31" x14ac:dyDescent="0.25">
      <c r="E2224" s="61"/>
      <c r="F2224" s="61"/>
      <c r="G2224" s="61"/>
      <c r="H2224" s="62"/>
      <c r="I2224" s="62"/>
      <c r="J2224" s="62"/>
      <c r="K2224" s="62"/>
      <c r="L2224" s="62"/>
      <c r="M2224" s="62"/>
      <c r="N2224" s="62"/>
      <c r="O2224" s="62"/>
      <c r="P2224" s="62"/>
      <c r="Q2224" s="62"/>
      <c r="R2224" s="62"/>
      <c r="S2224" s="62"/>
      <c r="T2224" s="62"/>
      <c r="U2224" s="62"/>
      <c r="V2224" s="62"/>
      <c r="W2224" s="62"/>
      <c r="X2224" s="62"/>
      <c r="Y2224" s="62"/>
      <c r="Z2224" s="62"/>
      <c r="AA2224" s="62"/>
      <c r="AB2224" s="62"/>
      <c r="AC2224" s="62"/>
      <c r="AD2224" s="62"/>
      <c r="AE2224" s="62"/>
    </row>
    <row r="2225" spans="5:31" x14ac:dyDescent="0.25">
      <c r="E2225" s="61"/>
      <c r="F2225" s="61"/>
      <c r="G2225" s="61"/>
      <c r="H2225" s="62"/>
      <c r="I2225" s="62"/>
      <c r="J2225" s="62"/>
      <c r="K2225" s="62"/>
      <c r="L2225" s="62"/>
      <c r="M2225" s="62"/>
      <c r="N2225" s="62"/>
      <c r="O2225" s="62"/>
      <c r="P2225" s="62"/>
      <c r="Q2225" s="62"/>
      <c r="R2225" s="62"/>
      <c r="S2225" s="62"/>
      <c r="T2225" s="62"/>
      <c r="U2225" s="62"/>
      <c r="V2225" s="62"/>
      <c r="W2225" s="62"/>
      <c r="X2225" s="62"/>
      <c r="Y2225" s="62"/>
      <c r="Z2225" s="62"/>
      <c r="AA2225" s="62"/>
      <c r="AB2225" s="62"/>
      <c r="AC2225" s="62"/>
      <c r="AD2225" s="62"/>
      <c r="AE2225" s="62"/>
    </row>
    <row r="2226" spans="5:31" x14ac:dyDescent="0.25">
      <c r="E2226" s="61"/>
      <c r="F2226" s="61"/>
      <c r="G2226" s="61"/>
      <c r="H2226" s="62"/>
      <c r="I2226" s="62"/>
      <c r="J2226" s="62"/>
      <c r="K2226" s="62"/>
      <c r="L2226" s="62"/>
      <c r="M2226" s="62"/>
      <c r="N2226" s="62"/>
      <c r="O2226" s="62"/>
      <c r="P2226" s="62"/>
      <c r="Q2226" s="62"/>
      <c r="R2226" s="62"/>
      <c r="S2226" s="62"/>
      <c r="T2226" s="62"/>
      <c r="U2226" s="62"/>
      <c r="V2226" s="62"/>
      <c r="W2226" s="62"/>
      <c r="X2226" s="62"/>
      <c r="Y2226" s="62"/>
      <c r="Z2226" s="62"/>
      <c r="AA2226" s="62"/>
      <c r="AB2226" s="62"/>
      <c r="AC2226" s="62"/>
      <c r="AD2226" s="62"/>
      <c r="AE2226" s="62"/>
    </row>
    <row r="2227" spans="5:31" x14ac:dyDescent="0.25">
      <c r="E2227" s="61"/>
      <c r="F2227" s="61"/>
      <c r="G2227" s="61"/>
      <c r="H2227" s="62"/>
      <c r="I2227" s="62"/>
      <c r="J2227" s="62"/>
      <c r="K2227" s="62"/>
      <c r="L2227" s="62"/>
      <c r="M2227" s="62"/>
      <c r="N2227" s="62"/>
      <c r="O2227" s="62"/>
      <c r="P2227" s="62"/>
      <c r="Q2227" s="62"/>
      <c r="R2227" s="62"/>
      <c r="S2227" s="62"/>
      <c r="T2227" s="62"/>
      <c r="U2227" s="62"/>
      <c r="V2227" s="62"/>
      <c r="W2227" s="62"/>
      <c r="X2227" s="62"/>
      <c r="Y2227" s="62"/>
      <c r="Z2227" s="62"/>
      <c r="AA2227" s="62"/>
      <c r="AB2227" s="62"/>
      <c r="AC2227" s="62"/>
      <c r="AD2227" s="62"/>
      <c r="AE2227" s="62"/>
    </row>
    <row r="2228" spans="5:31" x14ac:dyDescent="0.25">
      <c r="E2228" s="61"/>
      <c r="F2228" s="61"/>
      <c r="G2228" s="61"/>
      <c r="H2228" s="62"/>
      <c r="I2228" s="62"/>
      <c r="J2228" s="62"/>
      <c r="K2228" s="62"/>
      <c r="L2228" s="62"/>
      <c r="M2228" s="62"/>
      <c r="N2228" s="62"/>
      <c r="O2228" s="62"/>
      <c r="P2228" s="62"/>
      <c r="Q2228" s="62"/>
      <c r="R2228" s="62"/>
      <c r="S2228" s="62"/>
      <c r="T2228" s="62"/>
      <c r="U2228" s="62"/>
      <c r="V2228" s="62"/>
      <c r="W2228" s="62"/>
      <c r="X2228" s="62"/>
      <c r="Y2228" s="62"/>
      <c r="Z2228" s="62"/>
      <c r="AA2228" s="62"/>
      <c r="AB2228" s="62"/>
      <c r="AC2228" s="62"/>
      <c r="AD2228" s="62"/>
      <c r="AE2228" s="62"/>
    </row>
    <row r="2229" spans="5:31" x14ac:dyDescent="0.25">
      <c r="E2229" s="61"/>
      <c r="F2229" s="61"/>
      <c r="G2229" s="61"/>
      <c r="H2229" s="62"/>
      <c r="I2229" s="62"/>
      <c r="J2229" s="62"/>
      <c r="K2229" s="62"/>
      <c r="L2229" s="62"/>
      <c r="M2229" s="62"/>
      <c r="N2229" s="62"/>
      <c r="O2229" s="62"/>
      <c r="P2229" s="62"/>
      <c r="Q2229" s="62"/>
      <c r="R2229" s="62"/>
      <c r="S2229" s="62"/>
      <c r="T2229" s="62"/>
      <c r="U2229" s="62"/>
      <c r="V2229" s="62"/>
      <c r="W2229" s="62"/>
      <c r="X2229" s="62"/>
      <c r="Y2229" s="62"/>
      <c r="Z2229" s="62"/>
      <c r="AA2229" s="62"/>
      <c r="AB2229" s="62"/>
      <c r="AC2229" s="62"/>
      <c r="AD2229" s="62"/>
      <c r="AE2229" s="62"/>
    </row>
    <row r="2230" spans="5:31" x14ac:dyDescent="0.25">
      <c r="E2230" s="61"/>
      <c r="F2230" s="61"/>
      <c r="G2230" s="61"/>
      <c r="H2230" s="62"/>
      <c r="I2230" s="62"/>
      <c r="J2230" s="62"/>
      <c r="K2230" s="62"/>
      <c r="L2230" s="62"/>
      <c r="M2230" s="62"/>
      <c r="N2230" s="62"/>
      <c r="O2230" s="62"/>
      <c r="P2230" s="62"/>
      <c r="Q2230" s="62"/>
      <c r="R2230" s="62"/>
      <c r="S2230" s="62"/>
      <c r="T2230" s="62"/>
      <c r="U2230" s="62"/>
      <c r="V2230" s="62"/>
      <c r="W2230" s="62"/>
      <c r="X2230" s="62"/>
      <c r="Y2230" s="62"/>
      <c r="Z2230" s="62"/>
      <c r="AA2230" s="62"/>
      <c r="AB2230" s="62"/>
      <c r="AC2230" s="62"/>
      <c r="AD2230" s="62"/>
      <c r="AE2230" s="62"/>
    </row>
    <row r="2231" spans="5:31" x14ac:dyDescent="0.25">
      <c r="E2231" s="61"/>
      <c r="F2231" s="61"/>
      <c r="G2231" s="61"/>
      <c r="H2231" s="62"/>
      <c r="I2231" s="62"/>
      <c r="J2231" s="62"/>
      <c r="K2231" s="62"/>
      <c r="L2231" s="62"/>
      <c r="M2231" s="62"/>
      <c r="N2231" s="62"/>
      <c r="O2231" s="62"/>
      <c r="P2231" s="62"/>
      <c r="Q2231" s="62"/>
      <c r="R2231" s="62"/>
      <c r="S2231" s="62"/>
      <c r="T2231" s="62"/>
      <c r="U2231" s="62"/>
      <c r="V2231" s="62"/>
      <c r="W2231" s="62"/>
      <c r="X2231" s="62"/>
      <c r="Y2231" s="62"/>
      <c r="Z2231" s="62"/>
      <c r="AA2231" s="62"/>
      <c r="AB2231" s="62"/>
      <c r="AC2231" s="62"/>
      <c r="AD2231" s="62"/>
      <c r="AE2231" s="62"/>
    </row>
    <row r="2232" spans="5:31" x14ac:dyDescent="0.25">
      <c r="E2232" s="61"/>
      <c r="F2232" s="61"/>
      <c r="G2232" s="61"/>
      <c r="H2232" s="62"/>
      <c r="I2232" s="62"/>
      <c r="J2232" s="62"/>
      <c r="K2232" s="62"/>
      <c r="L2232" s="62"/>
      <c r="M2232" s="62"/>
      <c r="N2232" s="62"/>
      <c r="O2232" s="62"/>
      <c r="P2232" s="62"/>
      <c r="Q2232" s="62"/>
      <c r="R2232" s="62"/>
      <c r="S2232" s="62"/>
      <c r="T2232" s="62"/>
      <c r="U2232" s="62"/>
      <c r="V2232" s="62"/>
      <c r="W2232" s="62"/>
      <c r="X2232" s="62"/>
      <c r="Y2232" s="62"/>
      <c r="Z2232" s="62"/>
      <c r="AA2232" s="62"/>
      <c r="AB2232" s="62"/>
      <c r="AC2232" s="62"/>
      <c r="AD2232" s="62"/>
      <c r="AE2232" s="62"/>
    </row>
    <row r="2233" spans="5:31" x14ac:dyDescent="0.25">
      <c r="E2233" s="61"/>
      <c r="F2233" s="61"/>
      <c r="G2233" s="61"/>
      <c r="H2233" s="62"/>
      <c r="I2233" s="62"/>
      <c r="J2233" s="62"/>
      <c r="K2233" s="62"/>
      <c r="L2233" s="62"/>
      <c r="M2233" s="62"/>
      <c r="N2233" s="62"/>
      <c r="O2233" s="62"/>
      <c r="P2233" s="62"/>
      <c r="Q2233" s="62"/>
      <c r="R2233" s="62"/>
      <c r="S2233" s="62"/>
      <c r="T2233" s="62"/>
      <c r="U2233" s="62"/>
      <c r="V2233" s="62"/>
      <c r="W2233" s="62"/>
      <c r="X2233" s="62"/>
      <c r="Y2233" s="62"/>
      <c r="Z2233" s="62"/>
      <c r="AA2233" s="62"/>
      <c r="AB2233" s="62"/>
      <c r="AC2233" s="62"/>
      <c r="AD2233" s="62"/>
      <c r="AE2233" s="62"/>
    </row>
    <row r="2234" spans="5:31" x14ac:dyDescent="0.25">
      <c r="E2234" s="61"/>
      <c r="F2234" s="61"/>
      <c r="G2234" s="61"/>
      <c r="H2234" s="62"/>
      <c r="I2234" s="62"/>
      <c r="J2234" s="62"/>
      <c r="K2234" s="62"/>
      <c r="L2234" s="62"/>
      <c r="M2234" s="62"/>
      <c r="N2234" s="62"/>
      <c r="O2234" s="62"/>
      <c r="P2234" s="62"/>
      <c r="Q2234" s="62"/>
      <c r="R2234" s="62"/>
      <c r="S2234" s="62"/>
      <c r="T2234" s="62"/>
      <c r="U2234" s="62"/>
      <c r="V2234" s="62"/>
      <c r="W2234" s="62"/>
      <c r="X2234" s="62"/>
      <c r="Y2234" s="62"/>
      <c r="Z2234" s="62"/>
      <c r="AA2234" s="62"/>
      <c r="AB2234" s="62"/>
      <c r="AC2234" s="62"/>
      <c r="AD2234" s="62"/>
      <c r="AE2234" s="62"/>
    </row>
    <row r="2235" spans="5:31" x14ac:dyDescent="0.25">
      <c r="E2235" s="61"/>
      <c r="F2235" s="61"/>
      <c r="G2235" s="61"/>
      <c r="H2235" s="62"/>
      <c r="I2235" s="62"/>
      <c r="J2235" s="62"/>
      <c r="K2235" s="62"/>
      <c r="L2235" s="62"/>
      <c r="M2235" s="62"/>
      <c r="N2235" s="62"/>
      <c r="O2235" s="62"/>
      <c r="P2235" s="62"/>
      <c r="Q2235" s="62"/>
      <c r="R2235" s="62"/>
      <c r="S2235" s="62"/>
      <c r="T2235" s="62"/>
      <c r="U2235" s="62"/>
      <c r="V2235" s="62"/>
      <c r="W2235" s="62"/>
      <c r="X2235" s="62"/>
      <c r="Y2235" s="62"/>
      <c r="Z2235" s="62"/>
      <c r="AA2235" s="62"/>
      <c r="AB2235" s="62"/>
      <c r="AC2235" s="62"/>
      <c r="AD2235" s="62"/>
      <c r="AE2235" s="62"/>
    </row>
    <row r="2236" spans="5:31" x14ac:dyDescent="0.25">
      <c r="E2236" s="61"/>
      <c r="F2236" s="61"/>
      <c r="G2236" s="61"/>
      <c r="H2236" s="62"/>
      <c r="I2236" s="62"/>
      <c r="J2236" s="62"/>
      <c r="K2236" s="62"/>
      <c r="L2236" s="62"/>
      <c r="M2236" s="62"/>
      <c r="N2236" s="62"/>
      <c r="O2236" s="62"/>
      <c r="P2236" s="62"/>
      <c r="Q2236" s="62"/>
      <c r="R2236" s="62"/>
      <c r="S2236" s="62"/>
      <c r="T2236" s="62"/>
      <c r="U2236" s="62"/>
      <c r="V2236" s="62"/>
      <c r="W2236" s="62"/>
      <c r="X2236" s="62"/>
      <c r="Y2236" s="62"/>
      <c r="Z2236" s="62"/>
      <c r="AA2236" s="62"/>
      <c r="AB2236" s="62"/>
      <c r="AC2236" s="62"/>
      <c r="AD2236" s="62"/>
      <c r="AE2236" s="62"/>
    </row>
    <row r="2237" spans="5:31" x14ac:dyDescent="0.25">
      <c r="E2237" s="61"/>
      <c r="F2237" s="61"/>
      <c r="G2237" s="61"/>
      <c r="H2237" s="62"/>
      <c r="I2237" s="62"/>
      <c r="J2237" s="62"/>
      <c r="K2237" s="62"/>
      <c r="L2237" s="62"/>
      <c r="M2237" s="62"/>
      <c r="N2237" s="62"/>
      <c r="O2237" s="62"/>
      <c r="P2237" s="62"/>
      <c r="Q2237" s="62"/>
      <c r="R2237" s="62"/>
      <c r="S2237" s="62"/>
      <c r="T2237" s="62"/>
      <c r="U2237" s="62"/>
      <c r="V2237" s="62"/>
      <c r="W2237" s="62"/>
      <c r="X2237" s="62"/>
      <c r="Y2237" s="62"/>
      <c r="Z2237" s="62"/>
      <c r="AA2237" s="62"/>
      <c r="AB2237" s="62"/>
      <c r="AC2237" s="62"/>
      <c r="AD2237" s="62"/>
      <c r="AE2237" s="62"/>
    </row>
    <row r="2238" spans="5:31" x14ac:dyDescent="0.25">
      <c r="E2238" s="61"/>
      <c r="F2238" s="61"/>
      <c r="G2238" s="61"/>
      <c r="H2238" s="62"/>
      <c r="I2238" s="62"/>
      <c r="J2238" s="62"/>
      <c r="K2238" s="62"/>
      <c r="L2238" s="62"/>
      <c r="M2238" s="62"/>
      <c r="N2238" s="62"/>
      <c r="O2238" s="62"/>
      <c r="P2238" s="62"/>
      <c r="Q2238" s="62"/>
      <c r="R2238" s="62"/>
      <c r="S2238" s="62"/>
      <c r="T2238" s="62"/>
      <c r="U2238" s="62"/>
      <c r="V2238" s="62"/>
      <c r="W2238" s="62"/>
      <c r="X2238" s="62"/>
      <c r="Y2238" s="62"/>
      <c r="Z2238" s="62"/>
      <c r="AA2238" s="62"/>
      <c r="AB2238" s="62"/>
      <c r="AC2238" s="62"/>
      <c r="AD2238" s="62"/>
      <c r="AE2238" s="62"/>
    </row>
    <row r="2239" spans="5:31" x14ac:dyDescent="0.25">
      <c r="E2239" s="61"/>
      <c r="F2239" s="61"/>
      <c r="G2239" s="61"/>
      <c r="H2239" s="62"/>
      <c r="I2239" s="62"/>
      <c r="J2239" s="62"/>
      <c r="K2239" s="62"/>
      <c r="L2239" s="62"/>
      <c r="M2239" s="62"/>
      <c r="N2239" s="62"/>
      <c r="O2239" s="62"/>
      <c r="P2239" s="62"/>
      <c r="Q2239" s="62"/>
      <c r="R2239" s="62"/>
      <c r="S2239" s="62"/>
      <c r="T2239" s="62"/>
      <c r="U2239" s="62"/>
      <c r="V2239" s="62"/>
      <c r="W2239" s="62"/>
      <c r="X2239" s="62"/>
      <c r="Y2239" s="62"/>
      <c r="Z2239" s="62"/>
      <c r="AA2239" s="62"/>
      <c r="AB2239" s="62"/>
      <c r="AC2239" s="62"/>
      <c r="AD2239" s="62"/>
      <c r="AE2239" s="62"/>
    </row>
    <row r="2240" spans="5:31" x14ac:dyDescent="0.25">
      <c r="E2240" s="61"/>
      <c r="F2240" s="61"/>
      <c r="G2240" s="61"/>
      <c r="H2240" s="62"/>
      <c r="I2240" s="62"/>
      <c r="J2240" s="62"/>
      <c r="K2240" s="62"/>
      <c r="L2240" s="62"/>
      <c r="M2240" s="62"/>
      <c r="N2240" s="62"/>
      <c r="O2240" s="62"/>
      <c r="P2240" s="62"/>
      <c r="Q2240" s="62"/>
      <c r="R2240" s="62"/>
      <c r="S2240" s="62"/>
      <c r="T2240" s="62"/>
      <c r="U2240" s="62"/>
      <c r="V2240" s="62"/>
      <c r="W2240" s="62"/>
      <c r="X2240" s="62"/>
      <c r="Y2240" s="62"/>
      <c r="Z2240" s="62"/>
      <c r="AA2240" s="62"/>
      <c r="AB2240" s="62"/>
      <c r="AC2240" s="62"/>
      <c r="AD2240" s="62"/>
      <c r="AE2240" s="62"/>
    </row>
    <row r="2241" spans="5:31" x14ac:dyDescent="0.25">
      <c r="E2241" s="61"/>
      <c r="F2241" s="61"/>
      <c r="G2241" s="61"/>
      <c r="H2241" s="62"/>
      <c r="I2241" s="62"/>
      <c r="J2241" s="62"/>
      <c r="K2241" s="62"/>
      <c r="L2241" s="62"/>
      <c r="M2241" s="62"/>
      <c r="N2241" s="62"/>
      <c r="O2241" s="62"/>
      <c r="P2241" s="62"/>
      <c r="Q2241" s="62"/>
      <c r="R2241" s="62"/>
      <c r="S2241" s="62"/>
      <c r="T2241" s="62"/>
      <c r="U2241" s="62"/>
      <c r="V2241" s="62"/>
      <c r="W2241" s="62"/>
      <c r="X2241" s="62"/>
      <c r="Y2241" s="62"/>
      <c r="Z2241" s="62"/>
      <c r="AA2241" s="62"/>
      <c r="AB2241" s="62"/>
      <c r="AC2241" s="62"/>
      <c r="AD2241" s="62"/>
      <c r="AE2241" s="62"/>
    </row>
    <row r="2242" spans="5:31" x14ac:dyDescent="0.25">
      <c r="E2242" s="61"/>
      <c r="F2242" s="61"/>
      <c r="G2242" s="61"/>
      <c r="H2242" s="62"/>
      <c r="I2242" s="62"/>
      <c r="J2242" s="62"/>
      <c r="K2242" s="62"/>
      <c r="L2242" s="62"/>
      <c r="M2242" s="62"/>
      <c r="N2242" s="62"/>
      <c r="O2242" s="62"/>
      <c r="P2242" s="62"/>
      <c r="Q2242" s="62"/>
      <c r="R2242" s="62"/>
      <c r="S2242" s="62"/>
      <c r="T2242" s="62"/>
      <c r="U2242" s="62"/>
      <c r="V2242" s="62"/>
      <c r="W2242" s="62"/>
      <c r="X2242" s="62"/>
      <c r="Y2242" s="62"/>
      <c r="Z2242" s="62"/>
      <c r="AA2242" s="62"/>
      <c r="AB2242" s="62"/>
      <c r="AC2242" s="62"/>
      <c r="AD2242" s="62"/>
      <c r="AE2242" s="62"/>
    </row>
    <row r="2243" spans="5:31" x14ac:dyDescent="0.25">
      <c r="E2243" s="61"/>
      <c r="F2243" s="61"/>
      <c r="G2243" s="61"/>
      <c r="H2243" s="62"/>
      <c r="I2243" s="62"/>
      <c r="J2243" s="62"/>
      <c r="K2243" s="62"/>
      <c r="L2243" s="62"/>
      <c r="M2243" s="62"/>
      <c r="N2243" s="62"/>
      <c r="O2243" s="62"/>
      <c r="P2243" s="62"/>
      <c r="Q2243" s="62"/>
      <c r="R2243" s="62"/>
      <c r="S2243" s="62"/>
      <c r="T2243" s="62"/>
      <c r="U2243" s="62"/>
      <c r="V2243" s="62"/>
      <c r="W2243" s="62"/>
      <c r="X2243" s="62"/>
      <c r="Y2243" s="62"/>
      <c r="Z2243" s="62"/>
      <c r="AA2243" s="62"/>
      <c r="AB2243" s="62"/>
      <c r="AC2243" s="62"/>
      <c r="AD2243" s="62"/>
      <c r="AE2243" s="62"/>
    </row>
    <row r="2244" spans="5:31" x14ac:dyDescent="0.25">
      <c r="E2244" s="61"/>
      <c r="F2244" s="61"/>
      <c r="G2244" s="61"/>
      <c r="H2244" s="62"/>
      <c r="I2244" s="62"/>
      <c r="J2244" s="62"/>
      <c r="K2244" s="62"/>
      <c r="L2244" s="62"/>
      <c r="M2244" s="62"/>
      <c r="N2244" s="62"/>
      <c r="O2244" s="62"/>
      <c r="P2244" s="62"/>
      <c r="Q2244" s="62"/>
      <c r="R2244" s="62"/>
      <c r="S2244" s="62"/>
      <c r="T2244" s="62"/>
      <c r="U2244" s="62"/>
      <c r="V2244" s="62"/>
      <c r="W2244" s="62"/>
      <c r="X2244" s="62"/>
      <c r="Y2244" s="62"/>
      <c r="Z2244" s="62"/>
      <c r="AA2244" s="62"/>
      <c r="AB2244" s="62"/>
      <c r="AC2244" s="62"/>
      <c r="AD2244" s="62"/>
      <c r="AE2244" s="62"/>
    </row>
    <row r="2245" spans="5:31" x14ac:dyDescent="0.25">
      <c r="E2245" s="61"/>
      <c r="F2245" s="61"/>
      <c r="G2245" s="61"/>
      <c r="H2245" s="62"/>
      <c r="I2245" s="62"/>
      <c r="J2245" s="62"/>
      <c r="K2245" s="62"/>
      <c r="L2245" s="62"/>
      <c r="M2245" s="62"/>
      <c r="N2245" s="62"/>
      <c r="O2245" s="62"/>
      <c r="P2245" s="62"/>
      <c r="Q2245" s="62"/>
      <c r="R2245" s="62"/>
      <c r="S2245" s="62"/>
      <c r="T2245" s="62"/>
      <c r="U2245" s="62"/>
      <c r="V2245" s="62"/>
      <c r="W2245" s="62"/>
      <c r="X2245" s="62"/>
      <c r="Y2245" s="62"/>
      <c r="Z2245" s="62"/>
      <c r="AA2245" s="62"/>
      <c r="AB2245" s="62"/>
      <c r="AC2245" s="62"/>
      <c r="AD2245" s="62"/>
      <c r="AE2245" s="62"/>
    </row>
    <row r="2246" spans="5:31" x14ac:dyDescent="0.25">
      <c r="E2246" s="61"/>
      <c r="F2246" s="61"/>
      <c r="G2246" s="61"/>
      <c r="H2246" s="62"/>
      <c r="I2246" s="62"/>
      <c r="J2246" s="62"/>
      <c r="K2246" s="62"/>
      <c r="L2246" s="62"/>
      <c r="M2246" s="62"/>
      <c r="N2246" s="62"/>
      <c r="O2246" s="62"/>
      <c r="P2246" s="62"/>
      <c r="Q2246" s="62"/>
      <c r="R2246" s="62"/>
      <c r="S2246" s="62"/>
      <c r="T2246" s="62"/>
      <c r="U2246" s="62"/>
      <c r="V2246" s="62"/>
      <c r="W2246" s="62"/>
      <c r="X2246" s="62"/>
      <c r="Y2246" s="62"/>
      <c r="Z2246" s="62"/>
      <c r="AA2246" s="62"/>
      <c r="AB2246" s="62"/>
      <c r="AC2246" s="62"/>
      <c r="AD2246" s="62"/>
      <c r="AE2246" s="62"/>
    </row>
    <row r="2247" spans="5:31" x14ac:dyDescent="0.25">
      <c r="E2247" s="61"/>
      <c r="F2247" s="61"/>
      <c r="G2247" s="61"/>
      <c r="H2247" s="62"/>
      <c r="I2247" s="62"/>
      <c r="J2247" s="62"/>
      <c r="K2247" s="62"/>
      <c r="L2247" s="62"/>
      <c r="M2247" s="62"/>
      <c r="N2247" s="62"/>
      <c r="O2247" s="62"/>
      <c r="P2247" s="62"/>
      <c r="Q2247" s="62"/>
      <c r="R2247" s="62"/>
      <c r="S2247" s="62"/>
      <c r="T2247" s="62"/>
      <c r="U2247" s="62"/>
      <c r="V2247" s="62"/>
      <c r="W2247" s="62"/>
      <c r="X2247" s="62"/>
      <c r="Y2247" s="62"/>
      <c r="Z2247" s="62"/>
      <c r="AA2247" s="62"/>
      <c r="AB2247" s="62"/>
      <c r="AC2247" s="62"/>
      <c r="AD2247" s="62"/>
      <c r="AE2247" s="62"/>
    </row>
    <row r="2248" spans="5:31" x14ac:dyDescent="0.25">
      <c r="E2248" s="61"/>
      <c r="F2248" s="61"/>
      <c r="G2248" s="61"/>
      <c r="H2248" s="62"/>
      <c r="I2248" s="62"/>
      <c r="J2248" s="62"/>
      <c r="K2248" s="62"/>
      <c r="L2248" s="62"/>
      <c r="M2248" s="62"/>
      <c r="N2248" s="62"/>
      <c r="O2248" s="62"/>
      <c r="P2248" s="62"/>
      <c r="Q2248" s="62"/>
      <c r="R2248" s="62"/>
      <c r="S2248" s="62"/>
      <c r="T2248" s="62"/>
      <c r="U2248" s="62"/>
      <c r="V2248" s="62"/>
      <c r="W2248" s="62"/>
      <c r="X2248" s="62"/>
      <c r="Y2248" s="62"/>
      <c r="Z2248" s="62"/>
      <c r="AA2248" s="62"/>
      <c r="AB2248" s="62"/>
      <c r="AC2248" s="62"/>
      <c r="AD2248" s="62"/>
      <c r="AE2248" s="62"/>
    </row>
    <row r="2249" spans="5:31" x14ac:dyDescent="0.25">
      <c r="E2249" s="61"/>
      <c r="F2249" s="61"/>
      <c r="G2249" s="61"/>
      <c r="H2249" s="62"/>
      <c r="I2249" s="62"/>
      <c r="J2249" s="62"/>
      <c r="K2249" s="62"/>
      <c r="L2249" s="62"/>
      <c r="M2249" s="62"/>
      <c r="N2249" s="62"/>
      <c r="O2249" s="62"/>
      <c r="P2249" s="62"/>
      <c r="Q2249" s="62"/>
      <c r="R2249" s="62"/>
      <c r="S2249" s="62"/>
      <c r="T2249" s="62"/>
      <c r="U2249" s="62"/>
      <c r="V2249" s="62"/>
      <c r="W2249" s="62"/>
      <c r="X2249" s="62"/>
      <c r="Y2249" s="62"/>
      <c r="Z2249" s="62"/>
      <c r="AA2249" s="62"/>
      <c r="AB2249" s="62"/>
      <c r="AC2249" s="62"/>
      <c r="AD2249" s="62"/>
      <c r="AE2249" s="62"/>
    </row>
    <row r="2250" spans="5:31" x14ac:dyDescent="0.25">
      <c r="E2250" s="61"/>
      <c r="F2250" s="61"/>
      <c r="G2250" s="61"/>
      <c r="H2250" s="62"/>
      <c r="I2250" s="62"/>
      <c r="J2250" s="62"/>
      <c r="K2250" s="62"/>
      <c r="L2250" s="62"/>
      <c r="M2250" s="62"/>
      <c r="N2250" s="62"/>
      <c r="O2250" s="62"/>
      <c r="P2250" s="62"/>
      <c r="Q2250" s="62"/>
      <c r="R2250" s="62"/>
      <c r="S2250" s="62"/>
      <c r="T2250" s="62"/>
      <c r="U2250" s="62"/>
      <c r="V2250" s="62"/>
      <c r="W2250" s="62"/>
      <c r="X2250" s="62"/>
      <c r="Y2250" s="62"/>
      <c r="Z2250" s="62"/>
      <c r="AA2250" s="62"/>
      <c r="AB2250" s="62"/>
      <c r="AC2250" s="62"/>
      <c r="AD2250" s="62"/>
      <c r="AE2250" s="62"/>
    </row>
    <row r="2251" spans="5:31" x14ac:dyDescent="0.25">
      <c r="E2251" s="61"/>
      <c r="F2251" s="61"/>
      <c r="G2251" s="61"/>
      <c r="H2251" s="62"/>
      <c r="I2251" s="62"/>
      <c r="J2251" s="62"/>
      <c r="K2251" s="62"/>
      <c r="L2251" s="62"/>
      <c r="M2251" s="62"/>
      <c r="N2251" s="62"/>
      <c r="O2251" s="62"/>
      <c r="P2251" s="62"/>
      <c r="Q2251" s="62"/>
      <c r="R2251" s="62"/>
      <c r="S2251" s="62"/>
      <c r="T2251" s="62"/>
      <c r="U2251" s="62"/>
      <c r="V2251" s="62"/>
      <c r="W2251" s="62"/>
      <c r="X2251" s="62"/>
      <c r="Y2251" s="62"/>
      <c r="Z2251" s="62"/>
      <c r="AA2251" s="62"/>
      <c r="AB2251" s="62"/>
      <c r="AC2251" s="62"/>
      <c r="AD2251" s="62"/>
      <c r="AE2251" s="62"/>
    </row>
    <row r="2252" spans="5:31" x14ac:dyDescent="0.25">
      <c r="E2252" s="61"/>
      <c r="F2252" s="61"/>
      <c r="G2252" s="61"/>
      <c r="H2252" s="62"/>
      <c r="I2252" s="62"/>
      <c r="J2252" s="62"/>
      <c r="K2252" s="62"/>
      <c r="L2252" s="62"/>
      <c r="M2252" s="62"/>
      <c r="N2252" s="62"/>
      <c r="O2252" s="62"/>
      <c r="P2252" s="62"/>
      <c r="Q2252" s="62"/>
      <c r="R2252" s="62"/>
      <c r="S2252" s="62"/>
      <c r="T2252" s="62"/>
      <c r="U2252" s="62"/>
      <c r="V2252" s="62"/>
      <c r="W2252" s="62"/>
      <c r="X2252" s="62"/>
      <c r="Y2252" s="62"/>
      <c r="Z2252" s="62"/>
      <c r="AA2252" s="62"/>
      <c r="AB2252" s="62"/>
      <c r="AC2252" s="62"/>
      <c r="AD2252" s="62"/>
      <c r="AE2252" s="62"/>
    </row>
    <row r="2253" spans="5:31" x14ac:dyDescent="0.25">
      <c r="E2253" s="61"/>
      <c r="F2253" s="61"/>
      <c r="G2253" s="61"/>
      <c r="H2253" s="62"/>
      <c r="I2253" s="62"/>
      <c r="J2253" s="62"/>
      <c r="K2253" s="62"/>
      <c r="L2253" s="62"/>
      <c r="M2253" s="62"/>
      <c r="N2253" s="62"/>
      <c r="O2253" s="62"/>
      <c r="P2253" s="62"/>
      <c r="Q2253" s="62"/>
      <c r="R2253" s="62"/>
      <c r="S2253" s="62"/>
      <c r="T2253" s="62"/>
      <c r="U2253" s="62"/>
      <c r="V2253" s="62"/>
      <c r="W2253" s="62"/>
      <c r="X2253" s="62"/>
      <c r="Y2253" s="62"/>
      <c r="Z2253" s="62"/>
      <c r="AA2253" s="62"/>
      <c r="AB2253" s="62"/>
      <c r="AC2253" s="62"/>
      <c r="AD2253" s="62"/>
      <c r="AE2253" s="62"/>
    </row>
    <row r="2254" spans="5:31" x14ac:dyDescent="0.25">
      <c r="E2254" s="61"/>
      <c r="F2254" s="61"/>
      <c r="G2254" s="61"/>
      <c r="H2254" s="62"/>
      <c r="I2254" s="62"/>
      <c r="J2254" s="62"/>
      <c r="K2254" s="62"/>
      <c r="L2254" s="62"/>
      <c r="M2254" s="62"/>
      <c r="N2254" s="62"/>
      <c r="O2254" s="62"/>
      <c r="P2254" s="62"/>
      <c r="Q2254" s="62"/>
      <c r="R2254" s="62"/>
      <c r="S2254" s="62"/>
      <c r="T2254" s="62"/>
      <c r="U2254" s="62"/>
      <c r="V2254" s="62"/>
      <c r="W2254" s="62"/>
      <c r="X2254" s="62"/>
      <c r="Y2254" s="62"/>
      <c r="Z2254" s="62"/>
      <c r="AA2254" s="62"/>
      <c r="AB2254" s="62"/>
      <c r="AC2254" s="62"/>
      <c r="AD2254" s="62"/>
      <c r="AE2254" s="62"/>
    </row>
    <row r="2255" spans="5:31" x14ac:dyDescent="0.25">
      <c r="E2255" s="61"/>
      <c r="F2255" s="61"/>
      <c r="G2255" s="61"/>
      <c r="H2255" s="62"/>
      <c r="I2255" s="62"/>
      <c r="J2255" s="62"/>
      <c r="K2255" s="62"/>
      <c r="L2255" s="62"/>
      <c r="M2255" s="62"/>
      <c r="N2255" s="62"/>
      <c r="O2255" s="62"/>
      <c r="P2255" s="62"/>
      <c r="Q2255" s="62"/>
      <c r="R2255" s="62"/>
      <c r="S2255" s="62"/>
      <c r="T2255" s="62"/>
      <c r="U2255" s="62"/>
      <c r="V2255" s="62"/>
      <c r="W2255" s="62"/>
      <c r="X2255" s="62"/>
      <c r="Y2255" s="62"/>
      <c r="Z2255" s="62"/>
      <c r="AA2255" s="62"/>
      <c r="AB2255" s="62"/>
      <c r="AC2255" s="62"/>
      <c r="AD2255" s="62"/>
      <c r="AE2255" s="62"/>
    </row>
    <row r="2256" spans="5:31" x14ac:dyDescent="0.25">
      <c r="E2256" s="61"/>
      <c r="F2256" s="61"/>
      <c r="G2256" s="61"/>
      <c r="H2256" s="62"/>
      <c r="I2256" s="62"/>
      <c r="J2256" s="62"/>
      <c r="K2256" s="62"/>
      <c r="L2256" s="62"/>
      <c r="M2256" s="62"/>
      <c r="N2256" s="62"/>
      <c r="O2256" s="62"/>
      <c r="P2256" s="62"/>
      <c r="Q2256" s="62"/>
      <c r="R2256" s="62"/>
      <c r="S2256" s="62"/>
      <c r="T2256" s="62"/>
      <c r="U2256" s="62"/>
      <c r="V2256" s="62"/>
      <c r="W2256" s="62"/>
      <c r="X2256" s="62"/>
      <c r="Y2256" s="62"/>
      <c r="Z2256" s="62"/>
      <c r="AA2256" s="62"/>
      <c r="AB2256" s="62"/>
      <c r="AC2256" s="62"/>
      <c r="AD2256" s="62"/>
      <c r="AE2256" s="62"/>
    </row>
    <row r="2257" spans="5:31" x14ac:dyDescent="0.25">
      <c r="E2257" s="61"/>
      <c r="F2257" s="61"/>
      <c r="G2257" s="61"/>
      <c r="H2257" s="62"/>
      <c r="I2257" s="62"/>
      <c r="J2257" s="62"/>
      <c r="K2257" s="62"/>
      <c r="L2257" s="62"/>
      <c r="M2257" s="62"/>
      <c r="N2257" s="62"/>
      <c r="O2257" s="62"/>
      <c r="P2257" s="62"/>
      <c r="Q2257" s="62"/>
      <c r="R2257" s="62"/>
      <c r="S2257" s="62"/>
      <c r="T2257" s="62"/>
      <c r="U2257" s="62"/>
      <c r="V2257" s="62"/>
      <c r="W2257" s="62"/>
      <c r="X2257" s="62"/>
      <c r="Y2257" s="62"/>
      <c r="Z2257" s="62"/>
      <c r="AA2257" s="62"/>
      <c r="AB2257" s="62"/>
      <c r="AC2257" s="62"/>
      <c r="AD2257" s="62"/>
      <c r="AE2257" s="62"/>
    </row>
    <row r="2258" spans="5:31" x14ac:dyDescent="0.25">
      <c r="E2258" s="61"/>
      <c r="F2258" s="61"/>
      <c r="G2258" s="61"/>
      <c r="H2258" s="62"/>
      <c r="I2258" s="62"/>
      <c r="J2258" s="62"/>
      <c r="K2258" s="62"/>
      <c r="L2258" s="62"/>
      <c r="M2258" s="62"/>
      <c r="N2258" s="62"/>
      <c r="O2258" s="62"/>
      <c r="P2258" s="62"/>
      <c r="Q2258" s="62"/>
      <c r="R2258" s="62"/>
      <c r="S2258" s="62"/>
      <c r="T2258" s="62"/>
      <c r="U2258" s="62"/>
      <c r="V2258" s="62"/>
      <c r="W2258" s="62"/>
      <c r="X2258" s="62"/>
      <c r="Y2258" s="62"/>
      <c r="Z2258" s="62"/>
      <c r="AA2258" s="62"/>
      <c r="AB2258" s="62"/>
      <c r="AC2258" s="62"/>
      <c r="AD2258" s="62"/>
      <c r="AE2258" s="62"/>
    </row>
    <row r="2259" spans="5:31" x14ac:dyDescent="0.25">
      <c r="E2259" s="61"/>
      <c r="F2259" s="61"/>
      <c r="G2259" s="61"/>
      <c r="H2259" s="62"/>
      <c r="I2259" s="62"/>
      <c r="J2259" s="62"/>
      <c r="K2259" s="62"/>
      <c r="L2259" s="62"/>
      <c r="M2259" s="62"/>
      <c r="N2259" s="62"/>
      <c r="O2259" s="62"/>
      <c r="P2259" s="62"/>
      <c r="Q2259" s="62"/>
      <c r="R2259" s="62"/>
      <c r="S2259" s="62"/>
      <c r="T2259" s="62"/>
      <c r="U2259" s="62"/>
      <c r="V2259" s="62"/>
      <c r="W2259" s="62"/>
      <c r="X2259" s="62"/>
      <c r="Y2259" s="62"/>
      <c r="Z2259" s="62"/>
      <c r="AA2259" s="62"/>
      <c r="AB2259" s="62"/>
      <c r="AC2259" s="62"/>
      <c r="AD2259" s="62"/>
      <c r="AE2259" s="62"/>
    </row>
    <row r="2260" spans="5:31" x14ac:dyDescent="0.25">
      <c r="E2260" s="61"/>
      <c r="F2260" s="61"/>
      <c r="G2260" s="61"/>
      <c r="H2260" s="62"/>
      <c r="I2260" s="62"/>
      <c r="J2260" s="62"/>
      <c r="K2260" s="62"/>
      <c r="L2260" s="62"/>
      <c r="M2260" s="62"/>
      <c r="N2260" s="62"/>
      <c r="O2260" s="62"/>
      <c r="P2260" s="62"/>
      <c r="Q2260" s="62"/>
      <c r="R2260" s="62"/>
      <c r="S2260" s="62"/>
      <c r="T2260" s="62"/>
      <c r="U2260" s="62"/>
      <c r="V2260" s="62"/>
      <c r="W2260" s="62"/>
      <c r="X2260" s="62"/>
      <c r="Y2260" s="62"/>
      <c r="Z2260" s="62"/>
      <c r="AA2260" s="62"/>
      <c r="AB2260" s="62"/>
      <c r="AC2260" s="62"/>
      <c r="AD2260" s="62"/>
      <c r="AE2260" s="62"/>
    </row>
    <row r="2261" spans="5:31" x14ac:dyDescent="0.25">
      <c r="E2261" s="61"/>
      <c r="F2261" s="61"/>
      <c r="G2261" s="61"/>
      <c r="H2261" s="62"/>
      <c r="I2261" s="62"/>
      <c r="J2261" s="62"/>
      <c r="K2261" s="62"/>
      <c r="L2261" s="62"/>
      <c r="M2261" s="62"/>
      <c r="N2261" s="62"/>
      <c r="O2261" s="62"/>
      <c r="P2261" s="62"/>
      <c r="Q2261" s="62"/>
      <c r="R2261" s="62"/>
      <c r="S2261" s="62"/>
      <c r="T2261" s="62"/>
      <c r="U2261" s="62"/>
      <c r="V2261" s="62"/>
      <c r="W2261" s="62"/>
      <c r="X2261" s="62"/>
      <c r="Y2261" s="62"/>
      <c r="Z2261" s="62"/>
      <c r="AA2261" s="62"/>
      <c r="AB2261" s="62"/>
      <c r="AC2261" s="62"/>
      <c r="AD2261" s="62"/>
      <c r="AE2261" s="62"/>
    </row>
    <row r="2262" spans="5:31" x14ac:dyDescent="0.25">
      <c r="E2262" s="61"/>
      <c r="F2262" s="61"/>
      <c r="G2262" s="61"/>
      <c r="H2262" s="62"/>
      <c r="I2262" s="62"/>
      <c r="J2262" s="62"/>
      <c r="K2262" s="62"/>
      <c r="L2262" s="62"/>
      <c r="M2262" s="62"/>
      <c r="N2262" s="62"/>
      <c r="O2262" s="62"/>
      <c r="P2262" s="62"/>
      <c r="Q2262" s="62"/>
      <c r="R2262" s="62"/>
      <c r="S2262" s="62"/>
      <c r="T2262" s="62"/>
      <c r="U2262" s="62"/>
      <c r="V2262" s="62"/>
      <c r="W2262" s="62"/>
      <c r="X2262" s="62"/>
      <c r="Y2262" s="62"/>
      <c r="Z2262" s="62"/>
      <c r="AA2262" s="62"/>
      <c r="AB2262" s="62"/>
      <c r="AC2262" s="62"/>
      <c r="AD2262" s="62"/>
      <c r="AE2262" s="62"/>
    </row>
    <row r="2263" spans="5:31" x14ac:dyDescent="0.25">
      <c r="E2263" s="61"/>
      <c r="F2263" s="61"/>
      <c r="G2263" s="61"/>
      <c r="H2263" s="62"/>
      <c r="I2263" s="62"/>
      <c r="J2263" s="62"/>
      <c r="K2263" s="62"/>
      <c r="L2263" s="62"/>
      <c r="M2263" s="62"/>
      <c r="N2263" s="62"/>
      <c r="O2263" s="62"/>
      <c r="P2263" s="62"/>
      <c r="Q2263" s="62"/>
      <c r="R2263" s="62"/>
      <c r="S2263" s="62"/>
      <c r="T2263" s="62"/>
      <c r="U2263" s="62"/>
      <c r="V2263" s="62"/>
      <c r="W2263" s="62"/>
      <c r="X2263" s="62"/>
      <c r="Y2263" s="62"/>
      <c r="Z2263" s="62"/>
      <c r="AA2263" s="62"/>
      <c r="AB2263" s="62"/>
      <c r="AC2263" s="62"/>
      <c r="AD2263" s="62"/>
      <c r="AE2263" s="62"/>
    </row>
    <row r="2264" spans="5:31" x14ac:dyDescent="0.25">
      <c r="E2264" s="61"/>
      <c r="F2264" s="61"/>
      <c r="G2264" s="61"/>
      <c r="H2264" s="62"/>
      <c r="I2264" s="62"/>
      <c r="J2264" s="62"/>
      <c r="K2264" s="62"/>
      <c r="L2264" s="62"/>
      <c r="M2264" s="62"/>
      <c r="N2264" s="62"/>
      <c r="O2264" s="62"/>
      <c r="P2264" s="62"/>
      <c r="Q2264" s="62"/>
      <c r="R2264" s="62"/>
      <c r="S2264" s="62"/>
      <c r="T2264" s="62"/>
      <c r="U2264" s="62"/>
      <c r="V2264" s="62"/>
      <c r="W2264" s="62"/>
      <c r="X2264" s="62"/>
      <c r="Y2264" s="62"/>
      <c r="Z2264" s="62"/>
      <c r="AA2264" s="62"/>
      <c r="AB2264" s="62"/>
      <c r="AC2264" s="62"/>
      <c r="AD2264" s="62"/>
      <c r="AE2264" s="62"/>
    </row>
    <row r="2265" spans="5:31" x14ac:dyDescent="0.25">
      <c r="E2265" s="61"/>
      <c r="F2265" s="61"/>
      <c r="G2265" s="61"/>
      <c r="H2265" s="62"/>
      <c r="I2265" s="62"/>
      <c r="J2265" s="62"/>
      <c r="K2265" s="62"/>
      <c r="L2265" s="62"/>
      <c r="M2265" s="62"/>
      <c r="N2265" s="62"/>
      <c r="O2265" s="62"/>
      <c r="P2265" s="62"/>
      <c r="Q2265" s="62"/>
      <c r="R2265" s="62"/>
      <c r="S2265" s="62"/>
      <c r="T2265" s="62"/>
      <c r="U2265" s="62"/>
      <c r="V2265" s="62"/>
      <c r="W2265" s="62"/>
      <c r="X2265" s="62"/>
      <c r="Y2265" s="62"/>
      <c r="Z2265" s="62"/>
      <c r="AA2265" s="62"/>
      <c r="AB2265" s="62"/>
      <c r="AC2265" s="62"/>
      <c r="AD2265" s="62"/>
      <c r="AE2265" s="62"/>
    </row>
    <row r="2266" spans="5:31" x14ac:dyDescent="0.25">
      <c r="E2266" s="61"/>
      <c r="F2266" s="61"/>
      <c r="G2266" s="61"/>
      <c r="H2266" s="62"/>
      <c r="I2266" s="62"/>
      <c r="J2266" s="62"/>
      <c r="K2266" s="62"/>
      <c r="L2266" s="62"/>
      <c r="M2266" s="62"/>
      <c r="N2266" s="62"/>
      <c r="O2266" s="62"/>
      <c r="P2266" s="62"/>
      <c r="Q2266" s="62"/>
      <c r="R2266" s="62"/>
      <c r="S2266" s="62"/>
      <c r="T2266" s="62"/>
      <c r="U2266" s="62"/>
      <c r="V2266" s="62"/>
      <c r="W2266" s="62"/>
      <c r="X2266" s="62"/>
      <c r="Y2266" s="62"/>
      <c r="Z2266" s="62"/>
      <c r="AA2266" s="62"/>
      <c r="AB2266" s="62"/>
      <c r="AC2266" s="62"/>
      <c r="AD2266" s="62"/>
      <c r="AE2266" s="62"/>
    </row>
    <row r="2267" spans="5:31" x14ac:dyDescent="0.25">
      <c r="E2267" s="61"/>
      <c r="F2267" s="61"/>
      <c r="G2267" s="61"/>
      <c r="H2267" s="62"/>
      <c r="I2267" s="62"/>
      <c r="J2267" s="62"/>
      <c r="K2267" s="62"/>
      <c r="L2267" s="62"/>
      <c r="M2267" s="62"/>
      <c r="N2267" s="62"/>
      <c r="O2267" s="62"/>
      <c r="P2267" s="62"/>
      <c r="Q2267" s="62"/>
      <c r="R2267" s="62"/>
      <c r="S2267" s="62"/>
      <c r="T2267" s="62"/>
      <c r="U2267" s="62"/>
      <c r="V2267" s="62"/>
      <c r="W2267" s="62"/>
      <c r="X2267" s="62"/>
      <c r="Y2267" s="62"/>
      <c r="Z2267" s="62"/>
      <c r="AA2267" s="62"/>
      <c r="AB2267" s="62"/>
      <c r="AC2267" s="62"/>
      <c r="AD2267" s="62"/>
      <c r="AE2267" s="62"/>
    </row>
    <row r="2268" spans="5:31" x14ac:dyDescent="0.25">
      <c r="E2268" s="61"/>
      <c r="F2268" s="61"/>
      <c r="G2268" s="61"/>
      <c r="H2268" s="62"/>
      <c r="I2268" s="62"/>
      <c r="J2268" s="62"/>
      <c r="K2268" s="62"/>
      <c r="L2268" s="62"/>
      <c r="M2268" s="62"/>
      <c r="N2268" s="62"/>
      <c r="O2268" s="62"/>
      <c r="P2268" s="62"/>
      <c r="Q2268" s="62"/>
      <c r="R2268" s="62"/>
      <c r="S2268" s="62"/>
      <c r="T2268" s="62"/>
      <c r="U2268" s="62"/>
      <c r="V2268" s="62"/>
      <c r="W2268" s="62"/>
      <c r="X2268" s="62"/>
      <c r="Y2268" s="62"/>
      <c r="Z2268" s="62"/>
      <c r="AA2268" s="62"/>
      <c r="AB2268" s="62"/>
      <c r="AC2268" s="62"/>
      <c r="AD2268" s="62"/>
      <c r="AE2268" s="62"/>
    </row>
    <row r="2269" spans="5:31" x14ac:dyDescent="0.25">
      <c r="E2269" s="61"/>
      <c r="F2269" s="61"/>
      <c r="G2269" s="61"/>
      <c r="H2269" s="62"/>
      <c r="I2269" s="62"/>
      <c r="J2269" s="62"/>
      <c r="K2269" s="62"/>
      <c r="L2269" s="62"/>
      <c r="M2269" s="62"/>
      <c r="N2269" s="62"/>
      <c r="O2269" s="62"/>
      <c r="P2269" s="62"/>
      <c r="Q2269" s="62"/>
      <c r="R2269" s="62"/>
      <c r="S2269" s="62"/>
      <c r="T2269" s="62"/>
      <c r="U2269" s="62"/>
      <c r="V2269" s="62"/>
      <c r="W2269" s="62"/>
      <c r="X2269" s="62"/>
      <c r="Y2269" s="62"/>
      <c r="Z2269" s="62"/>
      <c r="AA2269" s="62"/>
      <c r="AB2269" s="62"/>
      <c r="AC2269" s="62"/>
      <c r="AD2269" s="62"/>
      <c r="AE2269" s="62"/>
    </row>
    <row r="2270" spans="5:31" x14ac:dyDescent="0.25">
      <c r="E2270" s="61"/>
      <c r="F2270" s="61"/>
      <c r="G2270" s="61"/>
      <c r="H2270" s="62"/>
      <c r="I2270" s="62"/>
      <c r="J2270" s="62"/>
      <c r="K2270" s="62"/>
      <c r="L2270" s="62"/>
      <c r="M2270" s="62"/>
      <c r="N2270" s="62"/>
      <c r="O2270" s="62"/>
      <c r="P2270" s="62"/>
      <c r="Q2270" s="62"/>
      <c r="R2270" s="62"/>
      <c r="S2270" s="62"/>
      <c r="T2270" s="62"/>
      <c r="U2270" s="62"/>
      <c r="V2270" s="62"/>
      <c r="W2270" s="62"/>
      <c r="X2270" s="62"/>
      <c r="Y2270" s="62"/>
      <c r="Z2270" s="62"/>
      <c r="AA2270" s="62"/>
      <c r="AB2270" s="62"/>
      <c r="AC2270" s="62"/>
      <c r="AD2270" s="62"/>
      <c r="AE2270" s="62"/>
    </row>
    <row r="2271" spans="5:31" x14ac:dyDescent="0.25">
      <c r="E2271" s="61"/>
      <c r="F2271" s="61"/>
      <c r="G2271" s="61"/>
      <c r="H2271" s="62"/>
      <c r="I2271" s="62"/>
      <c r="J2271" s="62"/>
      <c r="K2271" s="62"/>
      <c r="L2271" s="62"/>
      <c r="M2271" s="62"/>
      <c r="N2271" s="62"/>
      <c r="O2271" s="62"/>
      <c r="P2271" s="62"/>
      <c r="Q2271" s="62"/>
      <c r="R2271" s="62"/>
      <c r="S2271" s="62"/>
      <c r="T2271" s="62"/>
      <c r="U2271" s="62"/>
      <c r="V2271" s="62"/>
      <c r="W2271" s="62"/>
      <c r="X2271" s="62"/>
      <c r="Y2271" s="62"/>
      <c r="Z2271" s="62"/>
      <c r="AA2271" s="62"/>
      <c r="AB2271" s="62"/>
      <c r="AC2271" s="62"/>
      <c r="AD2271" s="62"/>
      <c r="AE2271" s="62"/>
    </row>
    <row r="2272" spans="5:31" x14ac:dyDescent="0.25">
      <c r="E2272" s="61"/>
      <c r="F2272" s="61"/>
      <c r="G2272" s="61"/>
      <c r="H2272" s="62"/>
      <c r="I2272" s="62"/>
      <c r="J2272" s="62"/>
      <c r="K2272" s="62"/>
      <c r="L2272" s="62"/>
      <c r="M2272" s="62"/>
      <c r="N2272" s="62"/>
      <c r="O2272" s="62"/>
      <c r="P2272" s="62"/>
      <c r="Q2272" s="62"/>
      <c r="R2272" s="62"/>
      <c r="S2272" s="62"/>
      <c r="T2272" s="62"/>
      <c r="U2272" s="62"/>
      <c r="V2272" s="62"/>
      <c r="W2272" s="62"/>
      <c r="X2272" s="62"/>
      <c r="Y2272" s="62"/>
      <c r="Z2272" s="62"/>
      <c r="AA2272" s="62"/>
      <c r="AB2272" s="62"/>
      <c r="AC2272" s="62"/>
      <c r="AD2272" s="62"/>
      <c r="AE2272" s="62"/>
    </row>
    <row r="2273" spans="5:31" x14ac:dyDescent="0.25">
      <c r="E2273" s="61"/>
      <c r="F2273" s="61"/>
      <c r="G2273" s="61"/>
      <c r="H2273" s="62"/>
      <c r="I2273" s="62"/>
      <c r="J2273" s="62"/>
      <c r="K2273" s="62"/>
      <c r="L2273" s="62"/>
      <c r="M2273" s="62"/>
      <c r="N2273" s="62"/>
      <c r="O2273" s="62"/>
      <c r="P2273" s="62"/>
      <c r="Q2273" s="62"/>
      <c r="R2273" s="62"/>
      <c r="S2273" s="62"/>
      <c r="T2273" s="62"/>
      <c r="U2273" s="62"/>
      <c r="V2273" s="62"/>
      <c r="W2273" s="62"/>
      <c r="X2273" s="62"/>
      <c r="Y2273" s="62"/>
      <c r="Z2273" s="62"/>
      <c r="AA2273" s="62"/>
      <c r="AB2273" s="62"/>
      <c r="AC2273" s="62"/>
      <c r="AD2273" s="62"/>
      <c r="AE2273" s="62"/>
    </row>
    <row r="2274" spans="5:31" x14ac:dyDescent="0.25">
      <c r="E2274" s="61"/>
      <c r="F2274" s="61"/>
      <c r="G2274" s="61"/>
      <c r="H2274" s="62"/>
      <c r="I2274" s="62"/>
      <c r="J2274" s="62"/>
      <c r="K2274" s="62"/>
      <c r="L2274" s="62"/>
      <c r="M2274" s="62"/>
      <c r="N2274" s="62"/>
      <c r="O2274" s="62"/>
      <c r="P2274" s="62"/>
      <c r="Q2274" s="62"/>
      <c r="R2274" s="62"/>
      <c r="S2274" s="62"/>
      <c r="T2274" s="62"/>
      <c r="U2274" s="62"/>
      <c r="V2274" s="62"/>
      <c r="W2274" s="62"/>
      <c r="X2274" s="62"/>
      <c r="Y2274" s="62"/>
      <c r="Z2274" s="62"/>
      <c r="AA2274" s="62"/>
      <c r="AB2274" s="62"/>
      <c r="AC2274" s="62"/>
      <c r="AD2274" s="62"/>
      <c r="AE2274" s="62"/>
    </row>
    <row r="2275" spans="5:31" x14ac:dyDescent="0.25">
      <c r="E2275" s="61"/>
      <c r="F2275" s="61"/>
      <c r="G2275" s="61"/>
      <c r="H2275" s="62"/>
      <c r="I2275" s="62"/>
      <c r="J2275" s="62"/>
      <c r="K2275" s="62"/>
      <c r="L2275" s="62"/>
      <c r="M2275" s="62"/>
      <c r="N2275" s="62"/>
      <c r="O2275" s="62"/>
      <c r="P2275" s="62"/>
      <c r="Q2275" s="62"/>
      <c r="R2275" s="62"/>
      <c r="S2275" s="62"/>
      <c r="T2275" s="62"/>
      <c r="U2275" s="62"/>
      <c r="V2275" s="62"/>
      <c r="W2275" s="62"/>
      <c r="X2275" s="62"/>
      <c r="Y2275" s="62"/>
      <c r="Z2275" s="62"/>
      <c r="AA2275" s="62"/>
      <c r="AB2275" s="62"/>
      <c r="AC2275" s="62"/>
      <c r="AD2275" s="62"/>
      <c r="AE2275" s="62"/>
    </row>
    <row r="2276" spans="5:31" x14ac:dyDescent="0.25">
      <c r="E2276" s="61"/>
      <c r="F2276" s="61"/>
      <c r="G2276" s="61"/>
      <c r="H2276" s="62"/>
      <c r="I2276" s="62"/>
      <c r="J2276" s="62"/>
      <c r="K2276" s="62"/>
      <c r="L2276" s="62"/>
      <c r="M2276" s="62"/>
      <c r="N2276" s="62"/>
      <c r="O2276" s="62"/>
      <c r="P2276" s="62"/>
      <c r="Q2276" s="62"/>
      <c r="R2276" s="62"/>
      <c r="S2276" s="62"/>
      <c r="T2276" s="62"/>
      <c r="U2276" s="62"/>
      <c r="V2276" s="62"/>
      <c r="W2276" s="62"/>
      <c r="X2276" s="62"/>
      <c r="Y2276" s="62"/>
      <c r="Z2276" s="62"/>
      <c r="AA2276" s="62"/>
      <c r="AB2276" s="62"/>
      <c r="AC2276" s="62"/>
      <c r="AD2276" s="62"/>
      <c r="AE2276" s="62"/>
    </row>
    <row r="2277" spans="5:31" x14ac:dyDescent="0.25">
      <c r="E2277" s="61"/>
      <c r="F2277" s="61"/>
      <c r="G2277" s="61"/>
      <c r="H2277" s="62"/>
      <c r="I2277" s="62"/>
      <c r="J2277" s="62"/>
      <c r="K2277" s="62"/>
      <c r="L2277" s="62"/>
      <c r="M2277" s="62"/>
      <c r="N2277" s="62"/>
      <c r="O2277" s="62"/>
      <c r="P2277" s="62"/>
      <c r="Q2277" s="62"/>
      <c r="R2277" s="62"/>
      <c r="S2277" s="62"/>
      <c r="T2277" s="62"/>
      <c r="U2277" s="62"/>
      <c r="V2277" s="62"/>
      <c r="W2277" s="62"/>
      <c r="X2277" s="62"/>
      <c r="Y2277" s="62"/>
      <c r="Z2277" s="62"/>
      <c r="AA2277" s="62"/>
      <c r="AB2277" s="62"/>
      <c r="AC2277" s="62"/>
      <c r="AD2277" s="62"/>
      <c r="AE2277" s="62"/>
    </row>
    <row r="2278" spans="5:31" x14ac:dyDescent="0.25">
      <c r="E2278" s="61"/>
      <c r="F2278" s="61"/>
      <c r="G2278" s="61"/>
      <c r="H2278" s="62"/>
      <c r="I2278" s="62"/>
      <c r="J2278" s="62"/>
      <c r="K2278" s="62"/>
      <c r="L2278" s="62"/>
      <c r="M2278" s="62"/>
      <c r="N2278" s="62"/>
      <c r="O2278" s="62"/>
      <c r="P2278" s="62"/>
      <c r="Q2278" s="62"/>
      <c r="R2278" s="62"/>
      <c r="S2278" s="62"/>
      <c r="T2278" s="62"/>
      <c r="U2278" s="62"/>
      <c r="V2278" s="62"/>
      <c r="W2278" s="62"/>
      <c r="X2278" s="62"/>
      <c r="Y2278" s="62"/>
      <c r="Z2278" s="62"/>
      <c r="AA2278" s="62"/>
      <c r="AB2278" s="62"/>
      <c r="AC2278" s="62"/>
      <c r="AD2278" s="62"/>
      <c r="AE2278" s="62"/>
    </row>
    <row r="2279" spans="5:31" x14ac:dyDescent="0.25">
      <c r="E2279" s="61"/>
      <c r="F2279" s="61"/>
      <c r="G2279" s="61"/>
      <c r="H2279" s="62"/>
      <c r="I2279" s="62"/>
      <c r="J2279" s="62"/>
      <c r="K2279" s="62"/>
      <c r="L2279" s="62"/>
      <c r="M2279" s="62"/>
      <c r="N2279" s="62"/>
      <c r="O2279" s="62"/>
      <c r="P2279" s="62"/>
      <c r="Q2279" s="62"/>
      <c r="R2279" s="62"/>
      <c r="S2279" s="62"/>
      <c r="T2279" s="62"/>
      <c r="U2279" s="62"/>
      <c r="V2279" s="62"/>
      <c r="W2279" s="62"/>
      <c r="X2279" s="62"/>
      <c r="Y2279" s="62"/>
      <c r="Z2279" s="62"/>
      <c r="AA2279" s="62"/>
      <c r="AB2279" s="62"/>
      <c r="AC2279" s="62"/>
      <c r="AD2279" s="62"/>
      <c r="AE2279" s="62"/>
    </row>
    <row r="2280" spans="5:31" x14ac:dyDescent="0.25">
      <c r="E2280" s="61"/>
      <c r="F2280" s="61"/>
      <c r="G2280" s="61"/>
      <c r="H2280" s="62"/>
      <c r="I2280" s="62"/>
      <c r="J2280" s="62"/>
      <c r="K2280" s="62"/>
      <c r="L2280" s="62"/>
      <c r="M2280" s="62"/>
      <c r="N2280" s="62"/>
      <c r="O2280" s="62"/>
      <c r="P2280" s="62"/>
      <c r="Q2280" s="62"/>
      <c r="R2280" s="62"/>
      <c r="S2280" s="62"/>
      <c r="T2280" s="62"/>
      <c r="U2280" s="62"/>
      <c r="V2280" s="62"/>
      <c r="W2280" s="62"/>
      <c r="X2280" s="62"/>
      <c r="Y2280" s="62"/>
      <c r="Z2280" s="62"/>
      <c r="AA2280" s="62"/>
      <c r="AB2280" s="62"/>
      <c r="AC2280" s="62"/>
      <c r="AD2280" s="62"/>
      <c r="AE2280" s="62"/>
    </row>
    <row r="2281" spans="5:31" x14ac:dyDescent="0.25">
      <c r="E2281" s="61"/>
      <c r="F2281" s="61"/>
      <c r="G2281" s="61"/>
      <c r="H2281" s="62"/>
      <c r="I2281" s="62"/>
      <c r="J2281" s="62"/>
      <c r="K2281" s="62"/>
      <c r="L2281" s="62"/>
      <c r="M2281" s="62"/>
      <c r="N2281" s="62"/>
      <c r="O2281" s="62"/>
      <c r="P2281" s="62"/>
      <c r="Q2281" s="62"/>
      <c r="R2281" s="62"/>
      <c r="S2281" s="62"/>
      <c r="T2281" s="62"/>
      <c r="U2281" s="62"/>
      <c r="V2281" s="62"/>
      <c r="W2281" s="62"/>
      <c r="X2281" s="62"/>
      <c r="Y2281" s="62"/>
      <c r="Z2281" s="62"/>
      <c r="AA2281" s="62"/>
      <c r="AB2281" s="62"/>
      <c r="AC2281" s="62"/>
      <c r="AD2281" s="62"/>
      <c r="AE2281" s="62"/>
    </row>
    <row r="2282" spans="5:31" x14ac:dyDescent="0.25">
      <c r="E2282" s="61"/>
      <c r="F2282" s="61"/>
      <c r="G2282" s="61"/>
      <c r="H2282" s="62"/>
      <c r="I2282" s="62"/>
      <c r="J2282" s="62"/>
      <c r="K2282" s="62"/>
      <c r="L2282" s="62"/>
      <c r="M2282" s="62"/>
      <c r="N2282" s="62"/>
      <c r="O2282" s="62"/>
      <c r="P2282" s="62"/>
      <c r="Q2282" s="62"/>
      <c r="R2282" s="62"/>
      <c r="S2282" s="62"/>
      <c r="T2282" s="62"/>
      <c r="U2282" s="62"/>
      <c r="V2282" s="62"/>
      <c r="W2282" s="62"/>
      <c r="X2282" s="62"/>
      <c r="Y2282" s="62"/>
      <c r="Z2282" s="62"/>
      <c r="AA2282" s="62"/>
      <c r="AB2282" s="62"/>
      <c r="AC2282" s="62"/>
      <c r="AD2282" s="62"/>
      <c r="AE2282" s="62"/>
    </row>
    <row r="2283" spans="5:31" x14ac:dyDescent="0.25">
      <c r="E2283" s="61"/>
      <c r="F2283" s="61"/>
      <c r="G2283" s="61"/>
      <c r="H2283" s="62"/>
      <c r="I2283" s="62"/>
      <c r="J2283" s="62"/>
      <c r="K2283" s="62"/>
      <c r="L2283" s="62"/>
      <c r="M2283" s="62"/>
      <c r="N2283" s="62"/>
      <c r="O2283" s="62"/>
      <c r="P2283" s="62"/>
      <c r="Q2283" s="62"/>
      <c r="R2283" s="62"/>
      <c r="S2283" s="62"/>
      <c r="T2283" s="62"/>
      <c r="U2283" s="62"/>
      <c r="V2283" s="62"/>
      <c r="W2283" s="62"/>
      <c r="X2283" s="62"/>
      <c r="Y2283" s="62"/>
      <c r="Z2283" s="62"/>
      <c r="AA2283" s="62"/>
      <c r="AB2283" s="62"/>
      <c r="AC2283" s="62"/>
      <c r="AD2283" s="62"/>
      <c r="AE2283" s="62"/>
    </row>
    <row r="2284" spans="5:31" x14ac:dyDescent="0.25">
      <c r="E2284" s="61"/>
      <c r="F2284" s="61"/>
      <c r="G2284" s="61"/>
      <c r="H2284" s="62"/>
      <c r="I2284" s="62"/>
      <c r="J2284" s="62"/>
      <c r="K2284" s="62"/>
      <c r="L2284" s="62"/>
      <c r="M2284" s="62"/>
      <c r="N2284" s="62"/>
      <c r="O2284" s="62"/>
      <c r="P2284" s="62"/>
      <c r="Q2284" s="62"/>
      <c r="R2284" s="62"/>
      <c r="S2284" s="62"/>
      <c r="T2284" s="62"/>
      <c r="U2284" s="62"/>
      <c r="V2284" s="62"/>
      <c r="W2284" s="62"/>
      <c r="X2284" s="62"/>
      <c r="Y2284" s="62"/>
      <c r="Z2284" s="62"/>
      <c r="AA2284" s="62"/>
      <c r="AB2284" s="62"/>
      <c r="AC2284" s="62"/>
      <c r="AD2284" s="62"/>
      <c r="AE2284" s="62"/>
    </row>
    <row r="2285" spans="5:31" x14ac:dyDescent="0.25">
      <c r="E2285" s="61"/>
      <c r="F2285" s="61"/>
      <c r="G2285" s="61"/>
      <c r="H2285" s="62"/>
      <c r="I2285" s="62"/>
      <c r="J2285" s="62"/>
      <c r="K2285" s="62"/>
      <c r="L2285" s="62"/>
      <c r="M2285" s="62"/>
      <c r="N2285" s="62"/>
      <c r="O2285" s="62"/>
      <c r="P2285" s="62"/>
      <c r="Q2285" s="62"/>
      <c r="R2285" s="62"/>
      <c r="S2285" s="62"/>
      <c r="T2285" s="62"/>
      <c r="U2285" s="62"/>
      <c r="V2285" s="62"/>
      <c r="W2285" s="62"/>
      <c r="X2285" s="62"/>
      <c r="Y2285" s="62"/>
      <c r="Z2285" s="62"/>
      <c r="AA2285" s="62"/>
      <c r="AB2285" s="62"/>
      <c r="AC2285" s="62"/>
      <c r="AD2285" s="62"/>
      <c r="AE2285" s="62"/>
    </row>
    <row r="2286" spans="5:31" x14ac:dyDescent="0.25">
      <c r="E2286" s="61"/>
      <c r="F2286" s="61"/>
      <c r="G2286" s="61"/>
      <c r="H2286" s="62"/>
      <c r="I2286" s="62"/>
      <c r="J2286" s="62"/>
      <c r="K2286" s="62"/>
      <c r="L2286" s="62"/>
      <c r="M2286" s="62"/>
      <c r="N2286" s="62"/>
      <c r="O2286" s="62"/>
      <c r="P2286" s="62"/>
      <c r="Q2286" s="62"/>
      <c r="R2286" s="62"/>
      <c r="S2286" s="62"/>
      <c r="T2286" s="62"/>
      <c r="U2286" s="62"/>
      <c r="V2286" s="62"/>
      <c r="W2286" s="62"/>
      <c r="X2286" s="62"/>
      <c r="Y2286" s="62"/>
      <c r="Z2286" s="62"/>
      <c r="AA2286" s="62"/>
      <c r="AB2286" s="62"/>
      <c r="AC2286" s="62"/>
      <c r="AD2286" s="62"/>
      <c r="AE2286" s="62"/>
    </row>
    <row r="2287" spans="5:31" x14ac:dyDescent="0.25">
      <c r="E2287" s="61"/>
      <c r="F2287" s="61"/>
      <c r="G2287" s="61"/>
      <c r="H2287" s="62"/>
      <c r="I2287" s="62"/>
      <c r="J2287" s="62"/>
      <c r="K2287" s="62"/>
      <c r="L2287" s="62"/>
      <c r="M2287" s="62"/>
      <c r="N2287" s="62"/>
      <c r="O2287" s="62"/>
      <c r="P2287" s="62"/>
      <c r="Q2287" s="62"/>
      <c r="R2287" s="62"/>
      <c r="S2287" s="62"/>
      <c r="T2287" s="62"/>
      <c r="U2287" s="62"/>
      <c r="V2287" s="62"/>
      <c r="W2287" s="62"/>
      <c r="X2287" s="62"/>
      <c r="Y2287" s="62"/>
      <c r="Z2287" s="62"/>
      <c r="AA2287" s="62"/>
      <c r="AB2287" s="62"/>
      <c r="AC2287" s="62"/>
      <c r="AD2287" s="62"/>
      <c r="AE2287" s="62"/>
    </row>
    <row r="2288" spans="5:31" x14ac:dyDescent="0.25">
      <c r="E2288" s="61"/>
      <c r="F2288" s="61"/>
      <c r="G2288" s="61"/>
      <c r="H2288" s="62"/>
      <c r="I2288" s="62"/>
      <c r="J2288" s="62"/>
      <c r="K2288" s="62"/>
      <c r="L2288" s="62"/>
      <c r="M2288" s="62"/>
      <c r="N2288" s="62"/>
      <c r="O2288" s="62"/>
      <c r="P2288" s="62"/>
      <c r="Q2288" s="62"/>
      <c r="R2288" s="62"/>
      <c r="S2288" s="62"/>
      <c r="T2288" s="62"/>
      <c r="U2288" s="62"/>
      <c r="V2288" s="62"/>
      <c r="W2288" s="62"/>
      <c r="X2288" s="62"/>
      <c r="Y2288" s="62"/>
      <c r="Z2288" s="62"/>
      <c r="AA2288" s="62"/>
      <c r="AB2288" s="62"/>
      <c r="AC2288" s="62"/>
      <c r="AD2288" s="62"/>
      <c r="AE2288" s="62"/>
    </row>
    <row r="2289" spans="5:31" x14ac:dyDescent="0.25">
      <c r="E2289" s="61"/>
      <c r="F2289" s="61"/>
      <c r="G2289" s="61"/>
      <c r="H2289" s="62"/>
      <c r="I2289" s="62"/>
      <c r="J2289" s="62"/>
      <c r="K2289" s="62"/>
      <c r="L2289" s="62"/>
      <c r="M2289" s="62"/>
      <c r="N2289" s="62"/>
      <c r="O2289" s="62"/>
      <c r="P2289" s="62"/>
      <c r="Q2289" s="62"/>
      <c r="R2289" s="62"/>
      <c r="S2289" s="62"/>
      <c r="T2289" s="62"/>
      <c r="U2289" s="62"/>
      <c r="V2289" s="62"/>
      <c r="W2289" s="62"/>
      <c r="X2289" s="62"/>
      <c r="Y2289" s="62"/>
      <c r="Z2289" s="62"/>
      <c r="AA2289" s="62"/>
      <c r="AB2289" s="62"/>
      <c r="AC2289" s="62"/>
      <c r="AD2289" s="62"/>
      <c r="AE2289" s="62"/>
    </row>
    <row r="2290" spans="5:31" x14ac:dyDescent="0.25">
      <c r="E2290" s="61"/>
      <c r="F2290" s="61"/>
      <c r="G2290" s="61"/>
      <c r="H2290" s="62"/>
      <c r="I2290" s="62"/>
      <c r="J2290" s="62"/>
      <c r="K2290" s="62"/>
      <c r="L2290" s="62"/>
      <c r="M2290" s="62"/>
      <c r="N2290" s="62"/>
      <c r="O2290" s="62"/>
      <c r="P2290" s="62"/>
      <c r="Q2290" s="62"/>
      <c r="R2290" s="62"/>
      <c r="S2290" s="62"/>
      <c r="T2290" s="62"/>
      <c r="U2290" s="62"/>
      <c r="V2290" s="62"/>
      <c r="W2290" s="62"/>
      <c r="X2290" s="62"/>
      <c r="Y2290" s="62"/>
      <c r="Z2290" s="62"/>
      <c r="AA2290" s="62"/>
      <c r="AB2290" s="62"/>
      <c r="AC2290" s="62"/>
      <c r="AD2290" s="62"/>
      <c r="AE2290" s="62"/>
    </row>
    <row r="2291" spans="5:31" x14ac:dyDescent="0.25">
      <c r="E2291" s="61"/>
      <c r="F2291" s="61"/>
      <c r="G2291" s="61"/>
      <c r="H2291" s="62"/>
      <c r="I2291" s="62"/>
      <c r="J2291" s="62"/>
      <c r="K2291" s="62"/>
      <c r="L2291" s="62"/>
      <c r="M2291" s="62"/>
      <c r="N2291" s="62"/>
      <c r="O2291" s="62"/>
      <c r="P2291" s="62"/>
      <c r="Q2291" s="62"/>
      <c r="R2291" s="62"/>
      <c r="S2291" s="62"/>
      <c r="T2291" s="62"/>
      <c r="U2291" s="62"/>
      <c r="V2291" s="62"/>
      <c r="W2291" s="62"/>
      <c r="X2291" s="62"/>
      <c r="Y2291" s="62"/>
      <c r="Z2291" s="62"/>
      <c r="AA2291" s="62"/>
      <c r="AB2291" s="62"/>
      <c r="AC2291" s="62"/>
      <c r="AD2291" s="62"/>
      <c r="AE2291" s="62"/>
    </row>
    <row r="2292" spans="5:31" x14ac:dyDescent="0.25">
      <c r="E2292" s="61"/>
      <c r="F2292" s="61"/>
      <c r="G2292" s="61"/>
      <c r="H2292" s="62"/>
      <c r="I2292" s="62"/>
      <c r="J2292" s="62"/>
      <c r="K2292" s="62"/>
      <c r="L2292" s="62"/>
      <c r="M2292" s="62"/>
      <c r="N2292" s="62"/>
      <c r="O2292" s="62"/>
      <c r="P2292" s="62"/>
      <c r="Q2292" s="62"/>
      <c r="R2292" s="62"/>
      <c r="S2292" s="62"/>
      <c r="T2292" s="62"/>
      <c r="U2292" s="62"/>
      <c r="V2292" s="62"/>
      <c r="W2292" s="62"/>
      <c r="X2292" s="62"/>
      <c r="Y2292" s="62"/>
      <c r="Z2292" s="62"/>
      <c r="AA2292" s="62"/>
      <c r="AB2292" s="62"/>
      <c r="AC2292" s="62"/>
      <c r="AD2292" s="62"/>
      <c r="AE2292" s="62"/>
    </row>
    <row r="2293" spans="5:31" x14ac:dyDescent="0.25">
      <c r="E2293" s="61"/>
      <c r="F2293" s="61"/>
      <c r="G2293" s="61"/>
      <c r="H2293" s="62"/>
      <c r="I2293" s="62"/>
      <c r="J2293" s="62"/>
      <c r="K2293" s="62"/>
      <c r="L2293" s="62"/>
      <c r="M2293" s="62"/>
      <c r="N2293" s="62"/>
      <c r="O2293" s="62"/>
      <c r="P2293" s="62"/>
      <c r="Q2293" s="62"/>
      <c r="R2293" s="62"/>
      <c r="S2293" s="62"/>
      <c r="T2293" s="62"/>
      <c r="U2293" s="62"/>
      <c r="V2293" s="62"/>
      <c r="W2293" s="62"/>
      <c r="X2293" s="62"/>
      <c r="Y2293" s="62"/>
      <c r="Z2293" s="62"/>
      <c r="AA2293" s="62"/>
      <c r="AB2293" s="62"/>
      <c r="AC2293" s="62"/>
      <c r="AD2293" s="62"/>
      <c r="AE2293" s="62"/>
    </row>
    <row r="2294" spans="5:31" x14ac:dyDescent="0.25">
      <c r="E2294" s="61"/>
      <c r="F2294" s="61"/>
      <c r="G2294" s="61"/>
      <c r="H2294" s="62"/>
      <c r="I2294" s="62"/>
      <c r="J2294" s="62"/>
      <c r="K2294" s="62"/>
      <c r="L2294" s="62"/>
      <c r="M2294" s="62"/>
      <c r="N2294" s="62"/>
      <c r="O2294" s="62"/>
      <c r="P2294" s="62"/>
      <c r="Q2294" s="62"/>
      <c r="R2294" s="62"/>
      <c r="S2294" s="62"/>
      <c r="T2294" s="62"/>
      <c r="U2294" s="62"/>
      <c r="V2294" s="62"/>
      <c r="W2294" s="62"/>
      <c r="X2294" s="62"/>
      <c r="Y2294" s="62"/>
      <c r="Z2294" s="62"/>
      <c r="AA2294" s="62"/>
      <c r="AB2294" s="62"/>
      <c r="AC2294" s="62"/>
      <c r="AD2294" s="62"/>
      <c r="AE2294" s="62"/>
    </row>
    <row r="2295" spans="5:31" x14ac:dyDescent="0.25">
      <c r="E2295" s="61"/>
      <c r="F2295" s="61"/>
      <c r="G2295" s="61"/>
      <c r="H2295" s="62"/>
      <c r="I2295" s="62"/>
      <c r="J2295" s="62"/>
      <c r="K2295" s="62"/>
      <c r="L2295" s="62"/>
      <c r="M2295" s="62"/>
      <c r="N2295" s="62"/>
      <c r="O2295" s="62"/>
      <c r="P2295" s="62"/>
      <c r="Q2295" s="62"/>
      <c r="R2295" s="62"/>
      <c r="S2295" s="62"/>
      <c r="T2295" s="62"/>
      <c r="U2295" s="62"/>
      <c r="V2295" s="62"/>
      <c r="W2295" s="62"/>
      <c r="X2295" s="62"/>
      <c r="Y2295" s="62"/>
      <c r="Z2295" s="62"/>
      <c r="AA2295" s="62"/>
      <c r="AB2295" s="62"/>
      <c r="AC2295" s="62"/>
      <c r="AD2295" s="62"/>
      <c r="AE2295" s="62"/>
    </row>
    <row r="2296" spans="5:31" x14ac:dyDescent="0.25">
      <c r="E2296" s="61"/>
      <c r="F2296" s="61"/>
      <c r="G2296" s="61"/>
      <c r="H2296" s="62"/>
      <c r="I2296" s="62"/>
      <c r="J2296" s="62"/>
      <c r="K2296" s="62"/>
      <c r="L2296" s="62"/>
      <c r="M2296" s="62"/>
      <c r="N2296" s="62"/>
      <c r="O2296" s="62"/>
      <c r="P2296" s="62"/>
      <c r="Q2296" s="62"/>
      <c r="R2296" s="62"/>
      <c r="S2296" s="62"/>
      <c r="T2296" s="62"/>
      <c r="U2296" s="62"/>
      <c r="V2296" s="62"/>
      <c r="W2296" s="62"/>
      <c r="X2296" s="62"/>
      <c r="Y2296" s="62"/>
      <c r="Z2296" s="62"/>
      <c r="AA2296" s="62"/>
      <c r="AB2296" s="62"/>
      <c r="AC2296" s="62"/>
      <c r="AD2296" s="62"/>
      <c r="AE2296" s="62"/>
    </row>
    <row r="2297" spans="5:31" x14ac:dyDescent="0.25">
      <c r="E2297" s="61"/>
      <c r="F2297" s="61"/>
      <c r="G2297" s="61"/>
      <c r="H2297" s="62"/>
      <c r="I2297" s="62"/>
      <c r="J2297" s="62"/>
      <c r="K2297" s="62"/>
      <c r="L2297" s="62"/>
      <c r="M2297" s="62"/>
      <c r="N2297" s="62"/>
      <c r="O2297" s="62"/>
      <c r="P2297" s="62"/>
      <c r="Q2297" s="62"/>
      <c r="R2297" s="62"/>
      <c r="S2297" s="62"/>
      <c r="T2297" s="62"/>
      <c r="U2297" s="62"/>
      <c r="V2297" s="62"/>
      <c r="W2297" s="62"/>
      <c r="X2297" s="62"/>
      <c r="Y2297" s="62"/>
      <c r="Z2297" s="62"/>
      <c r="AA2297" s="62"/>
      <c r="AB2297" s="62"/>
      <c r="AC2297" s="62"/>
      <c r="AD2297" s="62"/>
      <c r="AE2297" s="62"/>
    </row>
    <row r="2298" spans="5:31" x14ac:dyDescent="0.25">
      <c r="E2298" s="61"/>
      <c r="F2298" s="61"/>
      <c r="G2298" s="61"/>
      <c r="H2298" s="62"/>
      <c r="I2298" s="62"/>
      <c r="J2298" s="62"/>
      <c r="K2298" s="62"/>
      <c r="L2298" s="62"/>
      <c r="M2298" s="62"/>
      <c r="N2298" s="62"/>
      <c r="O2298" s="62"/>
      <c r="P2298" s="62"/>
      <c r="Q2298" s="62"/>
      <c r="R2298" s="62"/>
      <c r="S2298" s="62"/>
      <c r="T2298" s="62"/>
      <c r="U2298" s="62"/>
      <c r="V2298" s="62"/>
      <c r="W2298" s="62"/>
      <c r="X2298" s="62"/>
      <c r="Y2298" s="62"/>
      <c r="Z2298" s="62"/>
      <c r="AA2298" s="62"/>
      <c r="AB2298" s="62"/>
      <c r="AC2298" s="62"/>
      <c r="AD2298" s="62"/>
      <c r="AE2298" s="62"/>
    </row>
    <row r="2299" spans="5:31" x14ac:dyDescent="0.25">
      <c r="E2299" s="61"/>
      <c r="F2299" s="61"/>
      <c r="G2299" s="61"/>
      <c r="H2299" s="62"/>
      <c r="I2299" s="62"/>
      <c r="J2299" s="62"/>
      <c r="K2299" s="62"/>
      <c r="L2299" s="62"/>
      <c r="M2299" s="62"/>
      <c r="N2299" s="62"/>
      <c r="O2299" s="62"/>
      <c r="P2299" s="62"/>
      <c r="Q2299" s="62"/>
      <c r="R2299" s="62"/>
      <c r="S2299" s="62"/>
      <c r="T2299" s="62"/>
      <c r="U2299" s="62"/>
      <c r="V2299" s="62"/>
      <c r="W2299" s="62"/>
      <c r="X2299" s="62"/>
      <c r="Y2299" s="62"/>
      <c r="Z2299" s="62"/>
      <c r="AA2299" s="62"/>
      <c r="AB2299" s="62"/>
      <c r="AC2299" s="62"/>
      <c r="AD2299" s="62"/>
      <c r="AE2299" s="62"/>
    </row>
    <row r="2300" spans="5:31" x14ac:dyDescent="0.25">
      <c r="E2300" s="61"/>
      <c r="F2300" s="61"/>
      <c r="G2300" s="61"/>
      <c r="H2300" s="62"/>
      <c r="I2300" s="62"/>
      <c r="J2300" s="62"/>
      <c r="K2300" s="62"/>
      <c r="L2300" s="62"/>
      <c r="M2300" s="62"/>
      <c r="N2300" s="62"/>
      <c r="O2300" s="62"/>
      <c r="P2300" s="62"/>
      <c r="Q2300" s="62"/>
      <c r="R2300" s="62"/>
      <c r="S2300" s="62"/>
      <c r="T2300" s="62"/>
      <c r="U2300" s="62"/>
      <c r="V2300" s="62"/>
      <c r="W2300" s="62"/>
      <c r="X2300" s="62"/>
      <c r="Y2300" s="62"/>
      <c r="Z2300" s="62"/>
      <c r="AA2300" s="62"/>
      <c r="AB2300" s="62"/>
      <c r="AC2300" s="62"/>
      <c r="AD2300" s="62"/>
      <c r="AE2300" s="62"/>
    </row>
    <row r="2301" spans="5:31" x14ac:dyDescent="0.25">
      <c r="E2301" s="61"/>
      <c r="F2301" s="61"/>
      <c r="G2301" s="61"/>
      <c r="H2301" s="62"/>
      <c r="I2301" s="62"/>
      <c r="J2301" s="62"/>
      <c r="K2301" s="62"/>
      <c r="L2301" s="62"/>
      <c r="M2301" s="62"/>
      <c r="N2301" s="62"/>
      <c r="O2301" s="62"/>
      <c r="P2301" s="62"/>
      <c r="Q2301" s="62"/>
      <c r="R2301" s="62"/>
      <c r="S2301" s="62"/>
      <c r="T2301" s="62"/>
      <c r="U2301" s="62"/>
      <c r="V2301" s="62"/>
      <c r="W2301" s="62"/>
      <c r="X2301" s="62"/>
      <c r="Y2301" s="62"/>
      <c r="Z2301" s="62"/>
      <c r="AA2301" s="62"/>
      <c r="AB2301" s="62"/>
      <c r="AC2301" s="62"/>
      <c r="AD2301" s="62"/>
      <c r="AE2301" s="62"/>
    </row>
    <row r="2302" spans="5:31" x14ac:dyDescent="0.25">
      <c r="E2302" s="61"/>
      <c r="F2302" s="61"/>
      <c r="G2302" s="61"/>
      <c r="H2302" s="62"/>
      <c r="I2302" s="62"/>
      <c r="J2302" s="62"/>
      <c r="K2302" s="62"/>
      <c r="L2302" s="62"/>
      <c r="M2302" s="62"/>
      <c r="N2302" s="62"/>
      <c r="O2302" s="62"/>
      <c r="P2302" s="62"/>
      <c r="Q2302" s="62"/>
      <c r="R2302" s="62"/>
      <c r="S2302" s="62"/>
      <c r="T2302" s="62"/>
      <c r="U2302" s="62"/>
      <c r="V2302" s="62"/>
      <c r="W2302" s="62"/>
      <c r="X2302" s="62"/>
      <c r="Y2302" s="62"/>
      <c r="Z2302" s="62"/>
      <c r="AA2302" s="62"/>
      <c r="AB2302" s="62"/>
      <c r="AC2302" s="62"/>
      <c r="AD2302" s="62"/>
      <c r="AE2302" s="62"/>
    </row>
    <row r="2303" spans="5:31" x14ac:dyDescent="0.25">
      <c r="E2303" s="61"/>
      <c r="F2303" s="61"/>
      <c r="G2303" s="61"/>
      <c r="H2303" s="62"/>
      <c r="I2303" s="62"/>
      <c r="J2303" s="62"/>
      <c r="K2303" s="62"/>
      <c r="L2303" s="62"/>
      <c r="M2303" s="62"/>
      <c r="N2303" s="62"/>
      <c r="O2303" s="62"/>
      <c r="P2303" s="62"/>
      <c r="Q2303" s="62"/>
      <c r="R2303" s="62"/>
      <c r="S2303" s="62"/>
      <c r="T2303" s="62"/>
      <c r="U2303" s="62"/>
      <c r="V2303" s="62"/>
      <c r="W2303" s="62"/>
      <c r="X2303" s="62"/>
      <c r="Y2303" s="62"/>
      <c r="Z2303" s="62"/>
      <c r="AA2303" s="62"/>
      <c r="AB2303" s="62"/>
      <c r="AC2303" s="62"/>
      <c r="AD2303" s="62"/>
      <c r="AE2303" s="62"/>
    </row>
    <row r="2304" spans="5:31" x14ac:dyDescent="0.25">
      <c r="E2304" s="61"/>
      <c r="F2304" s="61"/>
      <c r="G2304" s="61"/>
      <c r="H2304" s="62"/>
      <c r="I2304" s="62"/>
      <c r="J2304" s="62"/>
      <c r="K2304" s="62"/>
      <c r="L2304" s="62"/>
      <c r="M2304" s="62"/>
      <c r="N2304" s="62"/>
      <c r="O2304" s="62"/>
      <c r="P2304" s="62"/>
      <c r="Q2304" s="62"/>
      <c r="R2304" s="62"/>
      <c r="S2304" s="62"/>
      <c r="T2304" s="62"/>
      <c r="U2304" s="62"/>
      <c r="V2304" s="62"/>
      <c r="W2304" s="62"/>
      <c r="X2304" s="62"/>
      <c r="Y2304" s="62"/>
      <c r="Z2304" s="62"/>
      <c r="AA2304" s="62"/>
      <c r="AB2304" s="62"/>
      <c r="AC2304" s="62"/>
      <c r="AD2304" s="62"/>
      <c r="AE2304" s="62"/>
    </row>
    <row r="2305" spans="5:31" x14ac:dyDescent="0.25">
      <c r="E2305" s="61"/>
      <c r="F2305" s="61"/>
      <c r="G2305" s="61"/>
      <c r="H2305" s="62"/>
      <c r="I2305" s="62"/>
      <c r="J2305" s="62"/>
      <c r="K2305" s="62"/>
      <c r="L2305" s="62"/>
      <c r="M2305" s="62"/>
      <c r="N2305" s="62"/>
      <c r="O2305" s="62"/>
      <c r="P2305" s="62"/>
      <c r="Q2305" s="62"/>
      <c r="R2305" s="62"/>
      <c r="S2305" s="62"/>
      <c r="T2305" s="62"/>
      <c r="U2305" s="62"/>
      <c r="V2305" s="62"/>
      <c r="W2305" s="62"/>
      <c r="X2305" s="62"/>
      <c r="Y2305" s="62"/>
      <c r="Z2305" s="62"/>
      <c r="AA2305" s="62"/>
      <c r="AB2305" s="62"/>
      <c r="AC2305" s="62"/>
      <c r="AD2305" s="62"/>
      <c r="AE2305" s="62"/>
    </row>
    <row r="2306" spans="5:31" x14ac:dyDescent="0.25">
      <c r="E2306" s="61"/>
      <c r="F2306" s="61"/>
      <c r="G2306" s="61"/>
      <c r="H2306" s="62"/>
      <c r="I2306" s="62"/>
      <c r="J2306" s="62"/>
      <c r="K2306" s="62"/>
      <c r="L2306" s="62"/>
      <c r="M2306" s="62"/>
      <c r="N2306" s="62"/>
      <c r="O2306" s="62"/>
      <c r="P2306" s="62"/>
      <c r="Q2306" s="62"/>
      <c r="R2306" s="62"/>
      <c r="S2306" s="62"/>
      <c r="T2306" s="62"/>
      <c r="U2306" s="62"/>
      <c r="V2306" s="62"/>
      <c r="W2306" s="62"/>
      <c r="X2306" s="62"/>
      <c r="Y2306" s="62"/>
      <c r="Z2306" s="62"/>
      <c r="AA2306" s="62"/>
      <c r="AB2306" s="62"/>
      <c r="AC2306" s="62"/>
      <c r="AD2306" s="62"/>
      <c r="AE2306" s="62"/>
    </row>
    <row r="2307" spans="5:31" x14ac:dyDescent="0.25">
      <c r="E2307" s="61"/>
      <c r="F2307" s="61"/>
      <c r="G2307" s="61"/>
      <c r="H2307" s="62"/>
      <c r="I2307" s="62"/>
      <c r="J2307" s="62"/>
      <c r="K2307" s="62"/>
      <c r="L2307" s="62"/>
      <c r="M2307" s="62"/>
      <c r="N2307" s="62"/>
      <c r="O2307" s="62"/>
      <c r="P2307" s="62"/>
      <c r="Q2307" s="62"/>
      <c r="R2307" s="62"/>
      <c r="S2307" s="62"/>
      <c r="T2307" s="62"/>
      <c r="U2307" s="62"/>
      <c r="V2307" s="62"/>
      <c r="W2307" s="62"/>
      <c r="X2307" s="62"/>
      <c r="Y2307" s="62"/>
      <c r="Z2307" s="62"/>
      <c r="AA2307" s="62"/>
      <c r="AB2307" s="62"/>
      <c r="AC2307" s="62"/>
      <c r="AD2307" s="62"/>
      <c r="AE2307" s="62"/>
    </row>
    <row r="2308" spans="5:31" x14ac:dyDescent="0.25">
      <c r="E2308" s="61"/>
      <c r="F2308" s="61"/>
      <c r="G2308" s="61"/>
      <c r="H2308" s="62"/>
      <c r="I2308" s="62"/>
      <c r="J2308" s="62"/>
      <c r="K2308" s="62"/>
      <c r="L2308" s="62"/>
      <c r="M2308" s="62"/>
      <c r="N2308" s="62"/>
      <c r="O2308" s="62"/>
      <c r="P2308" s="62"/>
      <c r="Q2308" s="62"/>
      <c r="R2308" s="62"/>
      <c r="S2308" s="62"/>
      <c r="T2308" s="62"/>
      <c r="U2308" s="62"/>
      <c r="V2308" s="62"/>
      <c r="W2308" s="62"/>
      <c r="X2308" s="62"/>
      <c r="Y2308" s="62"/>
      <c r="Z2308" s="62"/>
      <c r="AA2308" s="62"/>
      <c r="AB2308" s="62"/>
      <c r="AC2308" s="62"/>
      <c r="AD2308" s="62"/>
      <c r="AE2308" s="62"/>
    </row>
    <row r="2309" spans="5:31" x14ac:dyDescent="0.25">
      <c r="E2309" s="61"/>
      <c r="F2309" s="61"/>
      <c r="G2309" s="61"/>
      <c r="H2309" s="62"/>
      <c r="I2309" s="62"/>
      <c r="J2309" s="62"/>
      <c r="K2309" s="62"/>
      <c r="L2309" s="62"/>
      <c r="M2309" s="62"/>
      <c r="N2309" s="62"/>
      <c r="O2309" s="62"/>
      <c r="P2309" s="62"/>
      <c r="Q2309" s="62"/>
      <c r="R2309" s="62"/>
      <c r="S2309" s="62"/>
      <c r="T2309" s="62"/>
      <c r="U2309" s="62"/>
      <c r="V2309" s="62"/>
      <c r="W2309" s="62"/>
      <c r="X2309" s="62"/>
      <c r="Y2309" s="62"/>
      <c r="Z2309" s="62"/>
      <c r="AA2309" s="62"/>
      <c r="AB2309" s="62"/>
      <c r="AC2309" s="62"/>
      <c r="AD2309" s="62"/>
      <c r="AE2309" s="62"/>
    </row>
    <row r="2310" spans="5:31" x14ac:dyDescent="0.25">
      <c r="E2310" s="61"/>
      <c r="F2310" s="61"/>
      <c r="G2310" s="61"/>
      <c r="H2310" s="62"/>
      <c r="I2310" s="62"/>
      <c r="J2310" s="62"/>
      <c r="K2310" s="62"/>
      <c r="L2310" s="62"/>
      <c r="M2310" s="62"/>
      <c r="N2310" s="62"/>
      <c r="O2310" s="62"/>
      <c r="P2310" s="62"/>
      <c r="Q2310" s="62"/>
      <c r="R2310" s="62"/>
      <c r="S2310" s="62"/>
      <c r="T2310" s="62"/>
      <c r="U2310" s="62"/>
      <c r="V2310" s="62"/>
      <c r="W2310" s="62"/>
      <c r="X2310" s="62"/>
      <c r="Y2310" s="62"/>
      <c r="Z2310" s="62"/>
      <c r="AA2310" s="62"/>
      <c r="AB2310" s="62"/>
      <c r="AC2310" s="62"/>
      <c r="AD2310" s="62"/>
      <c r="AE2310" s="62"/>
    </row>
    <row r="2311" spans="5:31" x14ac:dyDescent="0.25">
      <c r="E2311" s="61"/>
      <c r="F2311" s="61"/>
      <c r="G2311" s="61"/>
      <c r="H2311" s="62"/>
      <c r="I2311" s="62"/>
      <c r="J2311" s="62"/>
      <c r="K2311" s="62"/>
      <c r="L2311" s="62"/>
      <c r="M2311" s="62"/>
      <c r="N2311" s="62"/>
      <c r="O2311" s="62"/>
      <c r="P2311" s="62"/>
      <c r="Q2311" s="62"/>
      <c r="R2311" s="62"/>
      <c r="S2311" s="62"/>
      <c r="T2311" s="62"/>
      <c r="U2311" s="62"/>
      <c r="V2311" s="62"/>
      <c r="W2311" s="62"/>
      <c r="X2311" s="62"/>
      <c r="Y2311" s="62"/>
      <c r="Z2311" s="62"/>
      <c r="AA2311" s="62"/>
      <c r="AB2311" s="62"/>
      <c r="AC2311" s="62"/>
      <c r="AD2311" s="62"/>
      <c r="AE2311" s="62"/>
    </row>
    <row r="2312" spans="5:31" x14ac:dyDescent="0.25">
      <c r="E2312" s="61"/>
      <c r="F2312" s="61"/>
      <c r="G2312" s="61"/>
      <c r="H2312" s="62"/>
      <c r="I2312" s="62"/>
      <c r="J2312" s="62"/>
      <c r="K2312" s="62"/>
      <c r="L2312" s="62"/>
      <c r="M2312" s="62"/>
      <c r="N2312" s="62"/>
      <c r="O2312" s="62"/>
      <c r="P2312" s="62"/>
      <c r="Q2312" s="62"/>
      <c r="R2312" s="62"/>
      <c r="S2312" s="62"/>
      <c r="T2312" s="62"/>
      <c r="U2312" s="62"/>
      <c r="V2312" s="62"/>
      <c r="W2312" s="62"/>
      <c r="X2312" s="62"/>
      <c r="Y2312" s="62"/>
      <c r="Z2312" s="62"/>
      <c r="AA2312" s="62"/>
      <c r="AB2312" s="62"/>
      <c r="AC2312" s="62"/>
      <c r="AD2312" s="62"/>
      <c r="AE2312" s="62"/>
    </row>
    <row r="2313" spans="5:31" x14ac:dyDescent="0.25">
      <c r="E2313" s="61"/>
      <c r="F2313" s="61"/>
      <c r="G2313" s="61"/>
      <c r="H2313" s="62"/>
      <c r="I2313" s="62"/>
      <c r="J2313" s="62"/>
      <c r="K2313" s="62"/>
      <c r="L2313" s="62"/>
      <c r="M2313" s="62"/>
      <c r="N2313" s="62"/>
      <c r="O2313" s="62"/>
      <c r="P2313" s="62"/>
      <c r="Q2313" s="62"/>
      <c r="R2313" s="62"/>
      <c r="S2313" s="62"/>
      <c r="T2313" s="62"/>
      <c r="U2313" s="62"/>
      <c r="V2313" s="62"/>
      <c r="W2313" s="62"/>
      <c r="X2313" s="62"/>
      <c r="Y2313" s="62"/>
      <c r="Z2313" s="62"/>
      <c r="AA2313" s="62"/>
      <c r="AB2313" s="62"/>
      <c r="AC2313" s="62"/>
      <c r="AD2313" s="62"/>
      <c r="AE2313" s="62"/>
    </row>
    <row r="2314" spans="5:31" x14ac:dyDescent="0.25">
      <c r="E2314" s="61"/>
      <c r="F2314" s="61"/>
      <c r="G2314" s="61"/>
      <c r="H2314" s="62"/>
      <c r="I2314" s="62"/>
      <c r="J2314" s="62"/>
      <c r="K2314" s="62"/>
      <c r="L2314" s="62"/>
      <c r="M2314" s="62"/>
      <c r="N2314" s="62"/>
      <c r="O2314" s="62"/>
      <c r="P2314" s="62"/>
      <c r="Q2314" s="62"/>
      <c r="R2314" s="62"/>
      <c r="S2314" s="62"/>
      <c r="T2314" s="62"/>
      <c r="U2314" s="62"/>
      <c r="V2314" s="62"/>
      <c r="W2314" s="62"/>
      <c r="X2314" s="62"/>
      <c r="Y2314" s="62"/>
      <c r="Z2314" s="62"/>
      <c r="AA2314" s="62"/>
      <c r="AB2314" s="62"/>
      <c r="AC2314" s="62"/>
      <c r="AD2314" s="62"/>
      <c r="AE2314" s="62"/>
    </row>
    <row r="2315" spans="5:31" x14ac:dyDescent="0.25">
      <c r="E2315" s="61"/>
      <c r="F2315" s="61"/>
      <c r="G2315" s="61"/>
      <c r="H2315" s="62"/>
      <c r="I2315" s="62"/>
      <c r="J2315" s="62"/>
      <c r="K2315" s="62"/>
      <c r="L2315" s="62"/>
      <c r="M2315" s="62"/>
      <c r="N2315" s="62"/>
      <c r="O2315" s="62"/>
      <c r="P2315" s="62"/>
      <c r="Q2315" s="62"/>
      <c r="R2315" s="62"/>
      <c r="S2315" s="62"/>
      <c r="T2315" s="62"/>
      <c r="U2315" s="62"/>
      <c r="V2315" s="62"/>
      <c r="W2315" s="62"/>
      <c r="X2315" s="62"/>
      <c r="Y2315" s="62"/>
      <c r="Z2315" s="62"/>
      <c r="AA2315" s="62"/>
      <c r="AB2315" s="62"/>
      <c r="AC2315" s="62"/>
      <c r="AD2315" s="62"/>
      <c r="AE2315" s="62"/>
    </row>
    <row r="2316" spans="5:31" x14ac:dyDescent="0.25">
      <c r="E2316" s="61"/>
      <c r="F2316" s="61"/>
      <c r="G2316" s="61"/>
      <c r="H2316" s="62"/>
      <c r="I2316" s="62"/>
      <c r="J2316" s="62"/>
      <c r="K2316" s="62"/>
      <c r="L2316" s="62"/>
      <c r="M2316" s="62"/>
      <c r="N2316" s="62"/>
      <c r="O2316" s="62"/>
      <c r="P2316" s="62"/>
      <c r="Q2316" s="62"/>
      <c r="R2316" s="62"/>
      <c r="S2316" s="62"/>
      <c r="T2316" s="62"/>
      <c r="U2316" s="62"/>
      <c r="V2316" s="62"/>
      <c r="W2316" s="62"/>
      <c r="X2316" s="62"/>
      <c r="Y2316" s="62"/>
      <c r="Z2316" s="62"/>
      <c r="AA2316" s="62"/>
      <c r="AB2316" s="62"/>
      <c r="AC2316" s="62"/>
      <c r="AD2316" s="62"/>
      <c r="AE2316" s="62"/>
    </row>
    <row r="2317" spans="5:31" x14ac:dyDescent="0.25">
      <c r="E2317" s="61"/>
      <c r="F2317" s="61"/>
      <c r="G2317" s="61"/>
      <c r="H2317" s="62"/>
      <c r="I2317" s="62"/>
      <c r="J2317" s="62"/>
      <c r="K2317" s="62"/>
      <c r="L2317" s="62"/>
      <c r="M2317" s="62"/>
      <c r="N2317" s="62"/>
      <c r="O2317" s="62"/>
      <c r="P2317" s="62"/>
      <c r="Q2317" s="62"/>
      <c r="R2317" s="62"/>
      <c r="S2317" s="62"/>
      <c r="T2317" s="62"/>
      <c r="U2317" s="62"/>
      <c r="V2317" s="62"/>
      <c r="W2317" s="62"/>
      <c r="X2317" s="62"/>
      <c r="Y2317" s="62"/>
      <c r="Z2317" s="62"/>
      <c r="AA2317" s="62"/>
      <c r="AB2317" s="62"/>
      <c r="AC2317" s="62"/>
      <c r="AD2317" s="62"/>
      <c r="AE2317" s="62"/>
    </row>
    <row r="2318" spans="5:31" x14ac:dyDescent="0.25">
      <c r="E2318" s="61"/>
      <c r="F2318" s="61"/>
      <c r="G2318" s="61"/>
      <c r="H2318" s="62"/>
      <c r="I2318" s="62"/>
      <c r="J2318" s="62"/>
      <c r="K2318" s="62"/>
      <c r="L2318" s="62"/>
      <c r="M2318" s="62"/>
      <c r="N2318" s="62"/>
      <c r="O2318" s="62"/>
      <c r="P2318" s="62"/>
      <c r="Q2318" s="62"/>
      <c r="R2318" s="62"/>
      <c r="S2318" s="62"/>
      <c r="T2318" s="62"/>
      <c r="U2318" s="62"/>
      <c r="V2318" s="62"/>
      <c r="W2318" s="62"/>
      <c r="X2318" s="62"/>
      <c r="Y2318" s="62"/>
      <c r="Z2318" s="62"/>
      <c r="AA2318" s="62"/>
      <c r="AB2318" s="62"/>
      <c r="AC2318" s="62"/>
      <c r="AD2318" s="62"/>
      <c r="AE2318" s="62"/>
    </row>
    <row r="2319" spans="5:31" x14ac:dyDescent="0.25">
      <c r="E2319" s="61"/>
      <c r="F2319" s="61"/>
      <c r="G2319" s="61"/>
      <c r="H2319" s="62"/>
      <c r="I2319" s="62"/>
      <c r="J2319" s="62"/>
      <c r="K2319" s="62"/>
      <c r="L2319" s="62"/>
      <c r="M2319" s="62"/>
      <c r="N2319" s="62"/>
      <c r="O2319" s="62"/>
      <c r="P2319" s="62"/>
      <c r="Q2319" s="62"/>
      <c r="R2319" s="62"/>
      <c r="S2319" s="62"/>
      <c r="T2319" s="62"/>
      <c r="U2319" s="62"/>
      <c r="V2319" s="62"/>
      <c r="W2319" s="62"/>
      <c r="X2319" s="62"/>
      <c r="Y2319" s="62"/>
      <c r="Z2319" s="62"/>
      <c r="AA2319" s="62"/>
      <c r="AB2319" s="62"/>
      <c r="AC2319" s="62"/>
      <c r="AD2319" s="62"/>
      <c r="AE2319" s="62"/>
    </row>
    <row r="2320" spans="5:31" x14ac:dyDescent="0.25">
      <c r="E2320" s="61"/>
      <c r="F2320" s="61"/>
      <c r="G2320" s="61"/>
      <c r="H2320" s="62"/>
      <c r="I2320" s="62"/>
      <c r="J2320" s="62"/>
      <c r="K2320" s="62"/>
      <c r="L2320" s="62"/>
      <c r="M2320" s="62"/>
      <c r="N2320" s="62"/>
      <c r="O2320" s="62"/>
      <c r="P2320" s="62"/>
      <c r="Q2320" s="62"/>
      <c r="R2320" s="62"/>
      <c r="S2320" s="62"/>
      <c r="T2320" s="62"/>
      <c r="U2320" s="62"/>
      <c r="V2320" s="62"/>
      <c r="W2320" s="62"/>
      <c r="X2320" s="62"/>
      <c r="Y2320" s="62"/>
      <c r="Z2320" s="62"/>
      <c r="AA2320" s="62"/>
      <c r="AB2320" s="62"/>
      <c r="AC2320" s="62"/>
      <c r="AD2320" s="62"/>
      <c r="AE2320" s="62"/>
    </row>
    <row r="2321" spans="5:31" x14ac:dyDescent="0.25">
      <c r="E2321" s="61"/>
      <c r="F2321" s="61"/>
      <c r="G2321" s="61"/>
      <c r="H2321" s="62"/>
      <c r="I2321" s="62"/>
      <c r="J2321" s="62"/>
      <c r="K2321" s="62"/>
      <c r="L2321" s="62"/>
      <c r="M2321" s="62"/>
      <c r="N2321" s="62"/>
      <c r="O2321" s="62"/>
      <c r="P2321" s="62"/>
      <c r="Q2321" s="62"/>
      <c r="R2321" s="62"/>
      <c r="S2321" s="62"/>
      <c r="T2321" s="62"/>
      <c r="U2321" s="62"/>
      <c r="V2321" s="62"/>
      <c r="W2321" s="62"/>
      <c r="X2321" s="62"/>
      <c r="Y2321" s="62"/>
      <c r="Z2321" s="62"/>
      <c r="AA2321" s="62"/>
      <c r="AB2321" s="62"/>
      <c r="AC2321" s="62"/>
      <c r="AD2321" s="62"/>
      <c r="AE2321" s="62"/>
    </row>
    <row r="2322" spans="5:31" x14ac:dyDescent="0.25">
      <c r="E2322" s="61"/>
      <c r="F2322" s="61"/>
      <c r="G2322" s="61"/>
      <c r="H2322" s="62"/>
      <c r="I2322" s="62"/>
      <c r="J2322" s="62"/>
      <c r="K2322" s="62"/>
      <c r="L2322" s="62"/>
      <c r="M2322" s="62"/>
      <c r="N2322" s="62"/>
      <c r="O2322" s="62"/>
      <c r="P2322" s="62"/>
      <c r="Q2322" s="62"/>
      <c r="R2322" s="62"/>
      <c r="S2322" s="62"/>
      <c r="T2322" s="62"/>
      <c r="U2322" s="62"/>
      <c r="V2322" s="62"/>
      <c r="W2322" s="62"/>
      <c r="X2322" s="62"/>
      <c r="Y2322" s="62"/>
      <c r="Z2322" s="62"/>
      <c r="AA2322" s="62"/>
      <c r="AB2322" s="62"/>
      <c r="AC2322" s="62"/>
      <c r="AD2322" s="62"/>
      <c r="AE2322" s="62"/>
    </row>
    <row r="2323" spans="5:31" x14ac:dyDescent="0.25">
      <c r="E2323" s="61"/>
      <c r="F2323" s="61"/>
      <c r="G2323" s="61"/>
      <c r="H2323" s="62"/>
      <c r="I2323" s="62"/>
      <c r="J2323" s="62"/>
      <c r="K2323" s="62"/>
      <c r="L2323" s="62"/>
      <c r="M2323" s="62"/>
      <c r="N2323" s="62"/>
      <c r="O2323" s="62"/>
      <c r="P2323" s="62"/>
      <c r="Q2323" s="62"/>
      <c r="R2323" s="62"/>
      <c r="S2323" s="62"/>
      <c r="T2323" s="62"/>
      <c r="U2323" s="62"/>
      <c r="V2323" s="62"/>
      <c r="W2323" s="62"/>
      <c r="X2323" s="62"/>
      <c r="Y2323" s="62"/>
      <c r="Z2323" s="62"/>
      <c r="AA2323" s="62"/>
      <c r="AB2323" s="62"/>
      <c r="AC2323" s="62"/>
      <c r="AD2323" s="62"/>
      <c r="AE2323" s="62"/>
    </row>
    <row r="2324" spans="5:31" x14ac:dyDescent="0.25">
      <c r="E2324" s="61"/>
      <c r="F2324" s="61"/>
      <c r="G2324" s="61"/>
      <c r="H2324" s="62"/>
      <c r="I2324" s="62"/>
      <c r="J2324" s="62"/>
      <c r="K2324" s="62"/>
      <c r="L2324" s="62"/>
      <c r="M2324" s="62"/>
      <c r="N2324" s="62"/>
      <c r="O2324" s="62"/>
      <c r="P2324" s="62"/>
      <c r="Q2324" s="62"/>
      <c r="R2324" s="62"/>
      <c r="S2324" s="62"/>
      <c r="T2324" s="62"/>
      <c r="U2324" s="62"/>
      <c r="V2324" s="62"/>
      <c r="W2324" s="62"/>
      <c r="X2324" s="62"/>
      <c r="Y2324" s="62"/>
      <c r="Z2324" s="62"/>
      <c r="AA2324" s="62"/>
      <c r="AB2324" s="62"/>
      <c r="AC2324" s="62"/>
      <c r="AD2324" s="62"/>
      <c r="AE2324" s="62"/>
    </row>
    <row r="2325" spans="5:31" x14ac:dyDescent="0.25">
      <c r="E2325" s="61"/>
      <c r="F2325" s="61"/>
      <c r="G2325" s="61"/>
      <c r="H2325" s="62"/>
      <c r="I2325" s="62"/>
      <c r="J2325" s="62"/>
      <c r="K2325" s="62"/>
      <c r="L2325" s="62"/>
      <c r="M2325" s="62"/>
      <c r="N2325" s="62"/>
      <c r="O2325" s="62"/>
      <c r="P2325" s="62"/>
      <c r="Q2325" s="62"/>
      <c r="R2325" s="62"/>
      <c r="S2325" s="62"/>
      <c r="T2325" s="62"/>
      <c r="U2325" s="62"/>
      <c r="V2325" s="62"/>
      <c r="W2325" s="62"/>
      <c r="X2325" s="62"/>
      <c r="Y2325" s="62"/>
      <c r="Z2325" s="62"/>
      <c r="AA2325" s="62"/>
      <c r="AB2325" s="62"/>
      <c r="AC2325" s="62"/>
      <c r="AD2325" s="62"/>
      <c r="AE2325" s="62"/>
    </row>
    <row r="2326" spans="5:31" x14ac:dyDescent="0.25">
      <c r="E2326" s="61"/>
      <c r="F2326" s="61"/>
      <c r="G2326" s="61"/>
      <c r="H2326" s="62"/>
      <c r="I2326" s="62"/>
      <c r="J2326" s="62"/>
      <c r="K2326" s="62"/>
      <c r="L2326" s="62"/>
      <c r="M2326" s="62"/>
      <c r="N2326" s="62"/>
      <c r="O2326" s="62"/>
      <c r="P2326" s="62"/>
      <c r="Q2326" s="62"/>
      <c r="R2326" s="62"/>
      <c r="S2326" s="62"/>
      <c r="T2326" s="62"/>
      <c r="U2326" s="62"/>
      <c r="V2326" s="62"/>
      <c r="W2326" s="62"/>
      <c r="X2326" s="62"/>
      <c r="Y2326" s="62"/>
      <c r="Z2326" s="62"/>
      <c r="AA2326" s="62"/>
      <c r="AB2326" s="62"/>
      <c r="AC2326" s="62"/>
      <c r="AD2326" s="62"/>
      <c r="AE2326" s="62"/>
    </row>
    <row r="2327" spans="5:31" x14ac:dyDescent="0.25">
      <c r="E2327" s="61"/>
      <c r="F2327" s="61"/>
      <c r="G2327" s="61"/>
      <c r="H2327" s="62"/>
      <c r="I2327" s="62"/>
      <c r="J2327" s="62"/>
      <c r="K2327" s="62"/>
      <c r="L2327" s="62"/>
      <c r="M2327" s="62"/>
      <c r="N2327" s="62"/>
      <c r="O2327" s="62"/>
      <c r="P2327" s="62"/>
      <c r="Q2327" s="62"/>
      <c r="R2327" s="62"/>
      <c r="S2327" s="62"/>
      <c r="T2327" s="62"/>
      <c r="U2327" s="62"/>
      <c r="V2327" s="62"/>
      <c r="W2327" s="62"/>
      <c r="X2327" s="62"/>
      <c r="Y2327" s="62"/>
      <c r="Z2327" s="62"/>
      <c r="AA2327" s="62"/>
      <c r="AB2327" s="62"/>
      <c r="AC2327" s="62"/>
      <c r="AD2327" s="62"/>
      <c r="AE2327" s="62"/>
    </row>
    <row r="2328" spans="5:31" x14ac:dyDescent="0.25">
      <c r="E2328" s="61"/>
      <c r="F2328" s="61"/>
      <c r="G2328" s="61"/>
      <c r="H2328" s="62"/>
      <c r="I2328" s="62"/>
      <c r="J2328" s="62"/>
      <c r="K2328" s="62"/>
      <c r="L2328" s="62"/>
      <c r="M2328" s="62"/>
      <c r="N2328" s="62"/>
      <c r="O2328" s="62"/>
      <c r="P2328" s="62"/>
      <c r="Q2328" s="62"/>
      <c r="R2328" s="62"/>
      <c r="S2328" s="62"/>
      <c r="T2328" s="62"/>
      <c r="U2328" s="62"/>
      <c r="V2328" s="62"/>
      <c r="W2328" s="62"/>
      <c r="X2328" s="62"/>
      <c r="Y2328" s="62"/>
      <c r="Z2328" s="62"/>
      <c r="AA2328" s="62"/>
      <c r="AB2328" s="62"/>
      <c r="AC2328" s="62"/>
      <c r="AD2328" s="62"/>
      <c r="AE2328" s="62"/>
    </row>
    <row r="2329" spans="5:31" x14ac:dyDescent="0.25">
      <c r="E2329" s="61"/>
      <c r="F2329" s="61"/>
      <c r="G2329" s="61"/>
      <c r="H2329" s="62"/>
      <c r="I2329" s="62"/>
      <c r="J2329" s="62"/>
      <c r="K2329" s="62"/>
      <c r="L2329" s="62"/>
      <c r="M2329" s="62"/>
      <c r="N2329" s="62"/>
      <c r="O2329" s="62"/>
      <c r="P2329" s="62"/>
      <c r="Q2329" s="62"/>
      <c r="R2329" s="62"/>
      <c r="S2329" s="62"/>
      <c r="T2329" s="62"/>
      <c r="U2329" s="62"/>
      <c r="V2329" s="62"/>
      <c r="W2329" s="62"/>
      <c r="X2329" s="62"/>
      <c r="Y2329" s="62"/>
      <c r="Z2329" s="62"/>
      <c r="AA2329" s="62"/>
      <c r="AB2329" s="62"/>
      <c r="AC2329" s="62"/>
      <c r="AD2329" s="62"/>
      <c r="AE2329" s="62"/>
    </row>
    <row r="2330" spans="5:31" x14ac:dyDescent="0.25">
      <c r="E2330" s="61"/>
      <c r="F2330" s="61"/>
      <c r="G2330" s="61"/>
      <c r="H2330" s="62"/>
      <c r="I2330" s="62"/>
      <c r="J2330" s="62"/>
      <c r="K2330" s="62"/>
      <c r="L2330" s="62"/>
      <c r="M2330" s="62"/>
      <c r="N2330" s="62"/>
      <c r="O2330" s="62"/>
      <c r="P2330" s="62"/>
      <c r="Q2330" s="62"/>
      <c r="R2330" s="62"/>
      <c r="S2330" s="62"/>
      <c r="T2330" s="62"/>
      <c r="U2330" s="62"/>
      <c r="V2330" s="62"/>
      <c r="W2330" s="62"/>
      <c r="X2330" s="62"/>
      <c r="Y2330" s="62"/>
      <c r="Z2330" s="62"/>
      <c r="AA2330" s="62"/>
      <c r="AB2330" s="62"/>
      <c r="AC2330" s="62"/>
      <c r="AD2330" s="62"/>
      <c r="AE2330" s="62"/>
    </row>
    <row r="2331" spans="5:31" x14ac:dyDescent="0.25">
      <c r="E2331" s="61"/>
      <c r="F2331" s="61"/>
      <c r="G2331" s="61"/>
      <c r="H2331" s="62"/>
      <c r="I2331" s="62"/>
      <c r="J2331" s="62"/>
      <c r="K2331" s="62"/>
      <c r="L2331" s="62"/>
      <c r="M2331" s="62"/>
      <c r="N2331" s="62"/>
      <c r="O2331" s="62"/>
      <c r="P2331" s="62"/>
      <c r="Q2331" s="62"/>
      <c r="R2331" s="62"/>
      <c r="S2331" s="62"/>
      <c r="T2331" s="62"/>
      <c r="U2331" s="62"/>
      <c r="V2331" s="62"/>
      <c r="W2331" s="62"/>
      <c r="X2331" s="62"/>
      <c r="Y2331" s="62"/>
      <c r="Z2331" s="62"/>
      <c r="AA2331" s="62"/>
      <c r="AB2331" s="62"/>
      <c r="AC2331" s="62"/>
      <c r="AD2331" s="62"/>
      <c r="AE2331" s="62"/>
    </row>
    <row r="2332" spans="5:31" x14ac:dyDescent="0.25">
      <c r="E2332" s="61"/>
      <c r="F2332" s="61"/>
      <c r="G2332" s="61"/>
      <c r="H2332" s="62"/>
      <c r="I2332" s="62"/>
      <c r="J2332" s="62"/>
      <c r="K2332" s="62"/>
      <c r="L2332" s="62"/>
      <c r="M2332" s="62"/>
      <c r="N2332" s="62"/>
      <c r="O2332" s="62"/>
      <c r="P2332" s="62"/>
      <c r="Q2332" s="62"/>
      <c r="R2332" s="62"/>
      <c r="S2332" s="62"/>
      <c r="T2332" s="62"/>
      <c r="U2332" s="62"/>
      <c r="V2332" s="62"/>
      <c r="W2332" s="62"/>
      <c r="X2332" s="62"/>
      <c r="Y2332" s="62"/>
      <c r="Z2332" s="62"/>
      <c r="AA2332" s="62"/>
      <c r="AB2332" s="62"/>
      <c r="AC2332" s="62"/>
      <c r="AD2332" s="62"/>
      <c r="AE2332" s="62"/>
    </row>
    <row r="2333" spans="5:31" x14ac:dyDescent="0.25">
      <c r="E2333" s="61"/>
      <c r="F2333" s="61"/>
      <c r="G2333" s="61"/>
      <c r="H2333" s="62"/>
      <c r="I2333" s="62"/>
      <c r="J2333" s="62"/>
      <c r="K2333" s="62"/>
      <c r="L2333" s="62"/>
      <c r="M2333" s="62"/>
      <c r="N2333" s="62"/>
      <c r="O2333" s="62"/>
      <c r="P2333" s="62"/>
      <c r="Q2333" s="62"/>
      <c r="R2333" s="62"/>
      <c r="S2333" s="62"/>
      <c r="T2333" s="62"/>
      <c r="U2333" s="62"/>
      <c r="V2333" s="62"/>
      <c r="W2333" s="62"/>
      <c r="X2333" s="62"/>
      <c r="Y2333" s="62"/>
      <c r="Z2333" s="62"/>
      <c r="AA2333" s="62"/>
      <c r="AB2333" s="62"/>
      <c r="AC2333" s="62"/>
      <c r="AD2333" s="62"/>
      <c r="AE2333" s="62"/>
    </row>
    <row r="2334" spans="5:31" x14ac:dyDescent="0.25">
      <c r="E2334" s="61"/>
      <c r="F2334" s="61"/>
      <c r="G2334" s="61"/>
      <c r="H2334" s="62"/>
      <c r="I2334" s="62"/>
      <c r="J2334" s="62"/>
      <c r="K2334" s="62"/>
      <c r="L2334" s="62"/>
      <c r="M2334" s="62"/>
      <c r="N2334" s="62"/>
      <c r="O2334" s="62"/>
      <c r="P2334" s="62"/>
      <c r="Q2334" s="62"/>
      <c r="R2334" s="62"/>
      <c r="S2334" s="62"/>
      <c r="T2334" s="62"/>
      <c r="U2334" s="62"/>
      <c r="V2334" s="62"/>
      <c r="W2334" s="62"/>
      <c r="X2334" s="62"/>
      <c r="Y2334" s="62"/>
      <c r="Z2334" s="62"/>
      <c r="AA2334" s="62"/>
      <c r="AB2334" s="62"/>
      <c r="AC2334" s="62"/>
      <c r="AD2334" s="62"/>
      <c r="AE2334" s="62"/>
    </row>
    <row r="2335" spans="5:31" x14ac:dyDescent="0.25">
      <c r="E2335" s="61"/>
      <c r="F2335" s="61"/>
      <c r="G2335" s="61"/>
      <c r="H2335" s="62"/>
      <c r="I2335" s="62"/>
      <c r="J2335" s="62"/>
      <c r="K2335" s="62"/>
      <c r="L2335" s="62"/>
      <c r="M2335" s="62"/>
      <c r="N2335" s="62"/>
      <c r="O2335" s="62"/>
      <c r="P2335" s="62"/>
      <c r="Q2335" s="62"/>
      <c r="R2335" s="62"/>
      <c r="S2335" s="62"/>
      <c r="T2335" s="62"/>
      <c r="U2335" s="62"/>
      <c r="V2335" s="62"/>
      <c r="W2335" s="62"/>
      <c r="X2335" s="62"/>
      <c r="Y2335" s="62"/>
      <c r="Z2335" s="62"/>
      <c r="AA2335" s="62"/>
      <c r="AB2335" s="62"/>
      <c r="AC2335" s="62"/>
      <c r="AD2335" s="62"/>
      <c r="AE2335" s="62"/>
    </row>
    <row r="2336" spans="5:31" x14ac:dyDescent="0.25">
      <c r="E2336" s="61"/>
      <c r="F2336" s="61"/>
      <c r="G2336" s="61"/>
      <c r="H2336" s="62"/>
      <c r="I2336" s="62"/>
      <c r="J2336" s="62"/>
      <c r="K2336" s="62"/>
      <c r="L2336" s="62"/>
      <c r="M2336" s="62"/>
      <c r="N2336" s="62"/>
      <c r="O2336" s="62"/>
      <c r="P2336" s="62"/>
      <c r="Q2336" s="62"/>
      <c r="R2336" s="62"/>
      <c r="S2336" s="62"/>
      <c r="T2336" s="62"/>
      <c r="U2336" s="62"/>
      <c r="V2336" s="62"/>
      <c r="W2336" s="62"/>
      <c r="X2336" s="62"/>
      <c r="Y2336" s="62"/>
      <c r="Z2336" s="62"/>
      <c r="AA2336" s="62"/>
      <c r="AB2336" s="62"/>
      <c r="AC2336" s="62"/>
      <c r="AD2336" s="62"/>
      <c r="AE2336" s="62"/>
    </row>
    <row r="2337" spans="5:31" x14ac:dyDescent="0.25">
      <c r="E2337" s="61"/>
      <c r="F2337" s="61"/>
      <c r="G2337" s="61"/>
      <c r="H2337" s="62"/>
      <c r="I2337" s="62"/>
      <c r="J2337" s="62"/>
      <c r="K2337" s="62"/>
      <c r="L2337" s="62"/>
      <c r="M2337" s="62"/>
      <c r="N2337" s="62"/>
      <c r="O2337" s="62"/>
      <c r="P2337" s="62"/>
      <c r="Q2337" s="62"/>
      <c r="R2337" s="62"/>
      <c r="S2337" s="62"/>
      <c r="T2337" s="62"/>
      <c r="U2337" s="62"/>
      <c r="V2337" s="62"/>
      <c r="W2337" s="62"/>
      <c r="X2337" s="62"/>
      <c r="Y2337" s="62"/>
      <c r="Z2337" s="62"/>
      <c r="AA2337" s="62"/>
      <c r="AB2337" s="62"/>
      <c r="AC2337" s="62"/>
      <c r="AD2337" s="62"/>
      <c r="AE2337" s="62"/>
    </row>
    <row r="2338" spans="5:31" x14ac:dyDescent="0.25">
      <c r="E2338" s="61"/>
      <c r="F2338" s="61"/>
      <c r="G2338" s="61"/>
      <c r="H2338" s="62"/>
      <c r="I2338" s="62"/>
      <c r="J2338" s="62"/>
      <c r="K2338" s="62"/>
      <c r="L2338" s="62"/>
      <c r="M2338" s="62"/>
      <c r="N2338" s="62"/>
      <c r="O2338" s="62"/>
      <c r="P2338" s="62"/>
      <c r="Q2338" s="62"/>
      <c r="R2338" s="62"/>
      <c r="S2338" s="62"/>
      <c r="T2338" s="62"/>
      <c r="U2338" s="62"/>
      <c r="V2338" s="62"/>
      <c r="W2338" s="62"/>
      <c r="X2338" s="62"/>
      <c r="Y2338" s="62"/>
      <c r="Z2338" s="62"/>
      <c r="AA2338" s="62"/>
      <c r="AB2338" s="62"/>
      <c r="AC2338" s="62"/>
      <c r="AD2338" s="62"/>
      <c r="AE2338" s="62"/>
    </row>
    <row r="2339" spans="5:31" x14ac:dyDescent="0.25">
      <c r="E2339" s="61"/>
      <c r="F2339" s="61"/>
      <c r="G2339" s="61"/>
      <c r="H2339" s="62"/>
      <c r="I2339" s="62"/>
      <c r="J2339" s="62"/>
      <c r="K2339" s="62"/>
      <c r="L2339" s="62"/>
      <c r="M2339" s="62"/>
      <c r="N2339" s="62"/>
      <c r="O2339" s="62"/>
      <c r="P2339" s="62"/>
      <c r="Q2339" s="62"/>
      <c r="R2339" s="62"/>
      <c r="S2339" s="62"/>
      <c r="T2339" s="62"/>
      <c r="U2339" s="62"/>
      <c r="V2339" s="62"/>
      <c r="W2339" s="62"/>
      <c r="X2339" s="62"/>
      <c r="Y2339" s="62"/>
      <c r="Z2339" s="62"/>
      <c r="AA2339" s="62"/>
      <c r="AB2339" s="62"/>
      <c r="AC2339" s="62"/>
      <c r="AD2339" s="62"/>
      <c r="AE2339" s="62"/>
    </row>
    <row r="2340" spans="5:31" x14ac:dyDescent="0.25">
      <c r="E2340" s="61"/>
      <c r="F2340" s="61"/>
      <c r="G2340" s="61"/>
      <c r="H2340" s="62"/>
      <c r="I2340" s="62"/>
      <c r="J2340" s="62"/>
      <c r="K2340" s="62"/>
      <c r="L2340" s="62"/>
      <c r="M2340" s="62"/>
      <c r="N2340" s="62"/>
      <c r="O2340" s="62"/>
      <c r="P2340" s="62"/>
      <c r="Q2340" s="62"/>
      <c r="R2340" s="62"/>
      <c r="S2340" s="62"/>
      <c r="T2340" s="62"/>
      <c r="U2340" s="62"/>
      <c r="V2340" s="62"/>
      <c r="W2340" s="62"/>
      <c r="X2340" s="62"/>
      <c r="Y2340" s="62"/>
      <c r="Z2340" s="62"/>
      <c r="AA2340" s="62"/>
      <c r="AB2340" s="62"/>
      <c r="AC2340" s="62"/>
      <c r="AD2340" s="62"/>
      <c r="AE2340" s="62"/>
    </row>
    <row r="2341" spans="5:31" x14ac:dyDescent="0.25">
      <c r="E2341" s="61"/>
      <c r="F2341" s="61"/>
      <c r="G2341" s="61"/>
      <c r="H2341" s="62"/>
      <c r="I2341" s="62"/>
      <c r="J2341" s="62"/>
      <c r="K2341" s="62"/>
      <c r="L2341" s="62"/>
      <c r="M2341" s="62"/>
      <c r="N2341" s="62"/>
      <c r="O2341" s="62"/>
      <c r="P2341" s="62"/>
      <c r="Q2341" s="62"/>
      <c r="R2341" s="62"/>
      <c r="S2341" s="62"/>
      <c r="T2341" s="62"/>
      <c r="U2341" s="62"/>
      <c r="V2341" s="62"/>
      <c r="W2341" s="62"/>
      <c r="X2341" s="62"/>
      <c r="Y2341" s="62"/>
      <c r="Z2341" s="62"/>
      <c r="AA2341" s="62"/>
      <c r="AB2341" s="62"/>
      <c r="AC2341" s="62"/>
      <c r="AD2341" s="62"/>
      <c r="AE2341" s="62"/>
    </row>
    <row r="2342" spans="5:31" x14ac:dyDescent="0.25">
      <c r="E2342" s="61"/>
      <c r="F2342" s="61"/>
      <c r="G2342" s="61"/>
      <c r="H2342" s="62"/>
      <c r="I2342" s="62"/>
      <c r="J2342" s="62"/>
      <c r="K2342" s="62"/>
      <c r="L2342" s="62"/>
      <c r="M2342" s="62"/>
      <c r="N2342" s="62"/>
      <c r="O2342" s="62"/>
      <c r="P2342" s="62"/>
      <c r="Q2342" s="62"/>
      <c r="R2342" s="62"/>
      <c r="S2342" s="62"/>
      <c r="T2342" s="62"/>
      <c r="U2342" s="62"/>
      <c r="V2342" s="62"/>
      <c r="W2342" s="62"/>
      <c r="X2342" s="62"/>
      <c r="Y2342" s="62"/>
      <c r="Z2342" s="62"/>
      <c r="AA2342" s="62"/>
      <c r="AB2342" s="62"/>
      <c r="AC2342" s="62"/>
      <c r="AD2342" s="62"/>
      <c r="AE2342" s="62"/>
    </row>
    <row r="2343" spans="5:31" x14ac:dyDescent="0.25">
      <c r="E2343" s="61"/>
      <c r="F2343" s="61"/>
      <c r="G2343" s="61"/>
      <c r="H2343" s="62"/>
      <c r="I2343" s="62"/>
      <c r="J2343" s="62"/>
      <c r="K2343" s="62"/>
      <c r="L2343" s="62"/>
      <c r="M2343" s="62"/>
      <c r="N2343" s="62"/>
      <c r="O2343" s="62"/>
      <c r="P2343" s="62"/>
      <c r="Q2343" s="62"/>
      <c r="R2343" s="62"/>
      <c r="S2343" s="62"/>
      <c r="T2343" s="62"/>
      <c r="U2343" s="62"/>
      <c r="V2343" s="62"/>
      <c r="W2343" s="62"/>
      <c r="X2343" s="62"/>
      <c r="Y2343" s="62"/>
      <c r="Z2343" s="62"/>
      <c r="AA2343" s="62"/>
      <c r="AB2343" s="62"/>
      <c r="AC2343" s="62"/>
      <c r="AD2343" s="62"/>
      <c r="AE2343" s="62"/>
    </row>
    <row r="2344" spans="5:31" x14ac:dyDescent="0.25">
      <c r="E2344" s="61"/>
      <c r="F2344" s="61"/>
      <c r="G2344" s="61"/>
      <c r="H2344" s="62"/>
      <c r="I2344" s="62"/>
      <c r="J2344" s="62"/>
      <c r="K2344" s="62"/>
      <c r="L2344" s="62"/>
      <c r="M2344" s="62"/>
      <c r="N2344" s="62"/>
      <c r="O2344" s="62"/>
      <c r="P2344" s="62"/>
      <c r="Q2344" s="62"/>
      <c r="R2344" s="62"/>
      <c r="S2344" s="62"/>
      <c r="T2344" s="62"/>
      <c r="U2344" s="62"/>
      <c r="V2344" s="62"/>
      <c r="W2344" s="62"/>
      <c r="X2344" s="62"/>
      <c r="Y2344" s="62"/>
      <c r="Z2344" s="62"/>
      <c r="AA2344" s="62"/>
      <c r="AB2344" s="62"/>
      <c r="AC2344" s="62"/>
      <c r="AD2344" s="62"/>
      <c r="AE2344" s="62"/>
    </row>
    <row r="2345" spans="5:31" x14ac:dyDescent="0.25">
      <c r="E2345" s="61"/>
      <c r="F2345" s="61"/>
      <c r="G2345" s="61"/>
      <c r="H2345" s="62"/>
      <c r="I2345" s="62"/>
      <c r="J2345" s="62"/>
      <c r="K2345" s="62"/>
      <c r="L2345" s="62"/>
      <c r="M2345" s="62"/>
      <c r="N2345" s="62"/>
      <c r="O2345" s="62"/>
      <c r="P2345" s="62"/>
      <c r="Q2345" s="62"/>
      <c r="R2345" s="62"/>
      <c r="S2345" s="62"/>
      <c r="T2345" s="62"/>
      <c r="U2345" s="62"/>
      <c r="V2345" s="62"/>
      <c r="W2345" s="62"/>
      <c r="X2345" s="62"/>
      <c r="Y2345" s="62"/>
      <c r="Z2345" s="62"/>
      <c r="AA2345" s="62"/>
      <c r="AB2345" s="62"/>
      <c r="AC2345" s="62"/>
      <c r="AD2345" s="62"/>
      <c r="AE2345" s="62"/>
    </row>
    <row r="2346" spans="5:31" x14ac:dyDescent="0.25">
      <c r="E2346" s="61"/>
      <c r="F2346" s="61"/>
      <c r="G2346" s="61"/>
      <c r="H2346" s="62"/>
      <c r="I2346" s="62"/>
      <c r="J2346" s="62"/>
      <c r="K2346" s="62"/>
      <c r="L2346" s="62"/>
      <c r="M2346" s="62"/>
      <c r="N2346" s="62"/>
      <c r="O2346" s="62"/>
      <c r="P2346" s="62"/>
      <c r="Q2346" s="62"/>
      <c r="R2346" s="62"/>
      <c r="S2346" s="62"/>
      <c r="T2346" s="62"/>
      <c r="U2346" s="62"/>
      <c r="V2346" s="62"/>
      <c r="W2346" s="62"/>
      <c r="X2346" s="62"/>
      <c r="Y2346" s="62"/>
      <c r="Z2346" s="62"/>
      <c r="AA2346" s="62"/>
      <c r="AB2346" s="62"/>
      <c r="AC2346" s="62"/>
      <c r="AD2346" s="62"/>
      <c r="AE2346" s="62"/>
    </row>
    <row r="2347" spans="5:31" x14ac:dyDescent="0.25">
      <c r="E2347" s="61"/>
      <c r="F2347" s="61"/>
      <c r="G2347" s="61"/>
      <c r="H2347" s="62"/>
      <c r="I2347" s="62"/>
      <c r="J2347" s="62"/>
      <c r="K2347" s="62"/>
      <c r="L2347" s="62"/>
      <c r="M2347" s="62"/>
      <c r="N2347" s="62"/>
      <c r="O2347" s="62"/>
      <c r="P2347" s="62"/>
      <c r="Q2347" s="62"/>
      <c r="R2347" s="62"/>
      <c r="S2347" s="62"/>
      <c r="T2347" s="62"/>
      <c r="U2347" s="62"/>
      <c r="V2347" s="62"/>
      <c r="W2347" s="62"/>
      <c r="X2347" s="62"/>
      <c r="Y2347" s="62"/>
      <c r="Z2347" s="62"/>
      <c r="AA2347" s="62"/>
      <c r="AB2347" s="62"/>
      <c r="AC2347" s="62"/>
      <c r="AD2347" s="62"/>
      <c r="AE2347" s="62"/>
    </row>
    <row r="2348" spans="5:31" x14ac:dyDescent="0.25">
      <c r="E2348" s="61"/>
      <c r="F2348" s="61"/>
      <c r="G2348" s="61"/>
      <c r="H2348" s="62"/>
      <c r="I2348" s="62"/>
      <c r="J2348" s="62"/>
      <c r="K2348" s="62"/>
      <c r="L2348" s="62"/>
      <c r="M2348" s="62"/>
      <c r="N2348" s="62"/>
      <c r="O2348" s="62"/>
      <c r="P2348" s="62"/>
      <c r="Q2348" s="62"/>
      <c r="R2348" s="62"/>
      <c r="S2348" s="62"/>
      <c r="T2348" s="62"/>
      <c r="U2348" s="62"/>
      <c r="V2348" s="62"/>
      <c r="W2348" s="62"/>
      <c r="X2348" s="62"/>
      <c r="Y2348" s="62"/>
      <c r="Z2348" s="62"/>
      <c r="AA2348" s="62"/>
      <c r="AB2348" s="62"/>
      <c r="AC2348" s="62"/>
      <c r="AD2348" s="62"/>
      <c r="AE2348" s="62"/>
    </row>
    <row r="2349" spans="5:31" x14ac:dyDescent="0.25">
      <c r="E2349" s="61"/>
      <c r="F2349" s="61"/>
      <c r="G2349" s="61"/>
      <c r="H2349" s="62"/>
      <c r="I2349" s="62"/>
      <c r="J2349" s="62"/>
      <c r="K2349" s="62"/>
      <c r="L2349" s="62"/>
      <c r="M2349" s="62"/>
      <c r="N2349" s="62"/>
      <c r="O2349" s="62"/>
      <c r="P2349" s="62"/>
      <c r="Q2349" s="62"/>
      <c r="R2349" s="62"/>
      <c r="S2349" s="62"/>
      <c r="T2349" s="62"/>
      <c r="U2349" s="62"/>
      <c r="V2349" s="62"/>
      <c r="W2349" s="62"/>
      <c r="X2349" s="62"/>
      <c r="Y2349" s="62"/>
      <c r="Z2349" s="62"/>
      <c r="AA2349" s="62"/>
      <c r="AB2349" s="62"/>
      <c r="AC2349" s="62"/>
      <c r="AD2349" s="62"/>
      <c r="AE2349" s="62"/>
    </row>
    <row r="2350" spans="5:31" x14ac:dyDescent="0.25">
      <c r="E2350" s="61"/>
      <c r="F2350" s="61"/>
      <c r="G2350" s="61"/>
      <c r="H2350" s="62"/>
      <c r="I2350" s="62"/>
      <c r="J2350" s="62"/>
      <c r="K2350" s="62"/>
      <c r="L2350" s="62"/>
      <c r="M2350" s="62"/>
      <c r="N2350" s="62"/>
      <c r="O2350" s="62"/>
      <c r="P2350" s="62"/>
      <c r="Q2350" s="62"/>
      <c r="R2350" s="62"/>
      <c r="S2350" s="62"/>
      <c r="T2350" s="62"/>
      <c r="U2350" s="62"/>
      <c r="V2350" s="62"/>
      <c r="W2350" s="62"/>
      <c r="X2350" s="62"/>
      <c r="Y2350" s="62"/>
      <c r="Z2350" s="62"/>
      <c r="AA2350" s="62"/>
      <c r="AB2350" s="62"/>
      <c r="AC2350" s="62"/>
      <c r="AD2350" s="62"/>
      <c r="AE2350" s="62"/>
    </row>
    <row r="2351" spans="5:31" x14ac:dyDescent="0.25">
      <c r="E2351" s="61"/>
      <c r="F2351" s="61"/>
      <c r="G2351" s="61"/>
      <c r="H2351" s="62"/>
      <c r="I2351" s="62"/>
      <c r="J2351" s="62"/>
      <c r="K2351" s="62"/>
      <c r="L2351" s="62"/>
      <c r="M2351" s="62"/>
      <c r="N2351" s="62"/>
      <c r="O2351" s="62"/>
      <c r="P2351" s="62"/>
      <c r="Q2351" s="62"/>
      <c r="R2351" s="62"/>
      <c r="S2351" s="62"/>
      <c r="T2351" s="62"/>
      <c r="U2351" s="62"/>
      <c r="V2351" s="62"/>
      <c r="W2351" s="62"/>
      <c r="X2351" s="62"/>
      <c r="Y2351" s="62"/>
      <c r="Z2351" s="62"/>
      <c r="AA2351" s="62"/>
      <c r="AB2351" s="62"/>
      <c r="AC2351" s="62"/>
      <c r="AD2351" s="62"/>
      <c r="AE2351" s="62"/>
    </row>
    <row r="2352" spans="5:31" x14ac:dyDescent="0.25">
      <c r="E2352" s="61"/>
      <c r="F2352" s="61"/>
      <c r="G2352" s="61"/>
      <c r="H2352" s="62"/>
      <c r="I2352" s="62"/>
      <c r="J2352" s="62"/>
      <c r="K2352" s="62"/>
      <c r="L2352" s="62"/>
      <c r="M2352" s="62"/>
      <c r="N2352" s="62"/>
      <c r="O2352" s="62"/>
      <c r="P2352" s="62"/>
      <c r="Q2352" s="62"/>
      <c r="R2352" s="62"/>
      <c r="S2352" s="62"/>
      <c r="T2352" s="62"/>
      <c r="U2352" s="62"/>
      <c r="V2352" s="62"/>
      <c r="W2352" s="62"/>
      <c r="X2352" s="62"/>
      <c r="Y2352" s="62"/>
      <c r="Z2352" s="62"/>
      <c r="AA2352" s="62"/>
      <c r="AB2352" s="62"/>
      <c r="AC2352" s="62"/>
      <c r="AD2352" s="62"/>
      <c r="AE2352" s="62"/>
    </row>
    <row r="2353" spans="5:31" x14ac:dyDescent="0.25">
      <c r="E2353" s="61"/>
      <c r="F2353" s="61"/>
      <c r="G2353" s="61"/>
      <c r="H2353" s="62"/>
      <c r="I2353" s="62"/>
      <c r="J2353" s="62"/>
      <c r="K2353" s="62"/>
      <c r="L2353" s="62"/>
      <c r="M2353" s="62"/>
      <c r="N2353" s="62"/>
      <c r="O2353" s="62"/>
      <c r="P2353" s="62"/>
      <c r="Q2353" s="62"/>
      <c r="R2353" s="62"/>
      <c r="S2353" s="62"/>
      <c r="T2353" s="62"/>
      <c r="U2353" s="62"/>
      <c r="V2353" s="62"/>
      <c r="W2353" s="62"/>
      <c r="X2353" s="62"/>
      <c r="Y2353" s="62"/>
      <c r="Z2353" s="62"/>
      <c r="AA2353" s="62"/>
      <c r="AB2353" s="62"/>
      <c r="AC2353" s="62"/>
      <c r="AD2353" s="62"/>
      <c r="AE2353" s="62"/>
    </row>
    <row r="2354" spans="5:31" x14ac:dyDescent="0.25">
      <c r="E2354" s="61"/>
      <c r="F2354" s="61"/>
      <c r="G2354" s="61"/>
      <c r="H2354" s="62"/>
      <c r="I2354" s="62"/>
      <c r="J2354" s="62"/>
      <c r="K2354" s="62"/>
      <c r="L2354" s="62"/>
      <c r="M2354" s="62"/>
      <c r="N2354" s="62"/>
      <c r="O2354" s="62"/>
      <c r="P2354" s="62"/>
      <c r="Q2354" s="62"/>
      <c r="R2354" s="62"/>
      <c r="S2354" s="62"/>
      <c r="T2354" s="62"/>
      <c r="U2354" s="62"/>
      <c r="V2354" s="62"/>
      <c r="W2354" s="62"/>
      <c r="X2354" s="62"/>
      <c r="Y2354" s="62"/>
      <c r="Z2354" s="62"/>
      <c r="AA2354" s="62"/>
      <c r="AB2354" s="62"/>
      <c r="AC2354" s="62"/>
      <c r="AD2354" s="62"/>
      <c r="AE2354" s="62"/>
    </row>
    <row r="2355" spans="5:31" x14ac:dyDescent="0.25">
      <c r="E2355" s="61"/>
      <c r="F2355" s="61"/>
      <c r="G2355" s="61"/>
      <c r="H2355" s="62"/>
      <c r="I2355" s="62"/>
      <c r="J2355" s="62"/>
      <c r="K2355" s="62"/>
      <c r="L2355" s="62"/>
      <c r="M2355" s="62"/>
      <c r="N2355" s="62"/>
      <c r="O2355" s="62"/>
      <c r="P2355" s="62"/>
      <c r="Q2355" s="62"/>
      <c r="R2355" s="62"/>
      <c r="S2355" s="62"/>
      <c r="T2355" s="62"/>
      <c r="U2355" s="62"/>
      <c r="V2355" s="62"/>
      <c r="W2355" s="62"/>
      <c r="X2355" s="62"/>
      <c r="Y2355" s="62"/>
      <c r="Z2355" s="62"/>
      <c r="AA2355" s="62"/>
      <c r="AB2355" s="62"/>
      <c r="AC2355" s="62"/>
      <c r="AD2355" s="62"/>
      <c r="AE2355" s="62"/>
    </row>
    <row r="2356" spans="5:31" x14ac:dyDescent="0.25">
      <c r="E2356" s="61"/>
      <c r="F2356" s="61"/>
      <c r="G2356" s="61"/>
      <c r="H2356" s="62"/>
      <c r="I2356" s="62"/>
      <c r="J2356" s="62"/>
      <c r="K2356" s="62"/>
      <c r="L2356" s="62"/>
      <c r="M2356" s="62"/>
      <c r="N2356" s="62"/>
      <c r="O2356" s="62"/>
      <c r="P2356" s="62"/>
      <c r="Q2356" s="62"/>
      <c r="R2356" s="62"/>
      <c r="S2356" s="62"/>
      <c r="T2356" s="62"/>
      <c r="U2356" s="62"/>
      <c r="V2356" s="62"/>
      <c r="W2356" s="62"/>
      <c r="X2356" s="62"/>
      <c r="Y2356" s="62"/>
      <c r="Z2356" s="62"/>
      <c r="AA2356" s="62"/>
      <c r="AB2356" s="62"/>
      <c r="AC2356" s="62"/>
      <c r="AD2356" s="62"/>
      <c r="AE2356" s="62"/>
    </row>
    <row r="2357" spans="5:31" x14ac:dyDescent="0.25">
      <c r="E2357" s="61"/>
      <c r="F2357" s="61"/>
      <c r="G2357" s="61"/>
      <c r="H2357" s="62"/>
      <c r="I2357" s="62"/>
      <c r="J2357" s="62"/>
      <c r="K2357" s="62"/>
      <c r="L2357" s="62"/>
      <c r="M2357" s="62"/>
      <c r="N2357" s="62"/>
      <c r="O2357" s="62"/>
      <c r="P2357" s="62"/>
      <c r="Q2357" s="62"/>
      <c r="R2357" s="62"/>
      <c r="S2357" s="62"/>
      <c r="T2357" s="62"/>
      <c r="U2357" s="62"/>
      <c r="V2357" s="62"/>
      <c r="W2357" s="62"/>
      <c r="X2357" s="62"/>
      <c r="Y2357" s="62"/>
      <c r="Z2357" s="62"/>
      <c r="AA2357" s="62"/>
      <c r="AB2357" s="62"/>
      <c r="AC2357" s="62"/>
      <c r="AD2357" s="62"/>
      <c r="AE2357" s="62"/>
    </row>
    <row r="2358" spans="5:31" x14ac:dyDescent="0.25">
      <c r="E2358" s="61"/>
      <c r="F2358" s="61"/>
      <c r="G2358" s="61"/>
      <c r="H2358" s="62"/>
      <c r="I2358" s="62"/>
      <c r="J2358" s="62"/>
      <c r="K2358" s="62"/>
      <c r="L2358" s="62"/>
      <c r="M2358" s="62"/>
      <c r="N2358" s="62"/>
      <c r="O2358" s="62"/>
      <c r="P2358" s="62"/>
      <c r="Q2358" s="62"/>
      <c r="R2358" s="62"/>
      <c r="S2358" s="62"/>
      <c r="T2358" s="62"/>
      <c r="U2358" s="62"/>
      <c r="V2358" s="62"/>
      <c r="W2358" s="62"/>
      <c r="X2358" s="62"/>
      <c r="Y2358" s="62"/>
      <c r="Z2358" s="62"/>
      <c r="AA2358" s="62"/>
      <c r="AB2358" s="62"/>
      <c r="AC2358" s="62"/>
      <c r="AD2358" s="62"/>
      <c r="AE2358" s="62"/>
    </row>
    <row r="2359" spans="5:31" x14ac:dyDescent="0.25">
      <c r="E2359" s="61"/>
      <c r="F2359" s="61"/>
      <c r="G2359" s="61"/>
      <c r="H2359" s="62"/>
      <c r="I2359" s="62"/>
      <c r="J2359" s="62"/>
      <c r="K2359" s="62"/>
      <c r="L2359" s="62"/>
      <c r="M2359" s="62"/>
      <c r="N2359" s="62"/>
      <c r="O2359" s="62"/>
      <c r="P2359" s="62"/>
      <c r="Q2359" s="62"/>
      <c r="R2359" s="62"/>
      <c r="S2359" s="62"/>
      <c r="T2359" s="62"/>
      <c r="U2359" s="62"/>
      <c r="V2359" s="62"/>
      <c r="W2359" s="62"/>
      <c r="X2359" s="62"/>
      <c r="Y2359" s="62"/>
      <c r="Z2359" s="62"/>
      <c r="AA2359" s="62"/>
      <c r="AB2359" s="62"/>
      <c r="AC2359" s="62"/>
      <c r="AD2359" s="62"/>
      <c r="AE2359" s="62"/>
    </row>
    <row r="2360" spans="5:31" x14ac:dyDescent="0.25">
      <c r="E2360" s="61"/>
      <c r="F2360" s="61"/>
      <c r="G2360" s="61"/>
      <c r="H2360" s="62"/>
      <c r="I2360" s="62"/>
      <c r="J2360" s="62"/>
      <c r="K2360" s="62"/>
      <c r="L2360" s="62"/>
      <c r="M2360" s="62"/>
      <c r="N2360" s="62"/>
      <c r="O2360" s="62"/>
      <c r="P2360" s="62"/>
      <c r="Q2360" s="62"/>
      <c r="R2360" s="62"/>
      <c r="S2360" s="62"/>
      <c r="T2360" s="62"/>
      <c r="U2360" s="62"/>
      <c r="V2360" s="62"/>
      <c r="W2360" s="62"/>
      <c r="X2360" s="62"/>
      <c r="Y2360" s="62"/>
      <c r="Z2360" s="62"/>
      <c r="AA2360" s="62"/>
      <c r="AB2360" s="62"/>
      <c r="AC2360" s="62"/>
      <c r="AD2360" s="62"/>
      <c r="AE2360" s="62"/>
    </row>
    <row r="2361" spans="5:31" x14ac:dyDescent="0.25">
      <c r="E2361" s="61"/>
      <c r="F2361" s="61"/>
      <c r="G2361" s="61"/>
      <c r="H2361" s="62"/>
      <c r="I2361" s="62"/>
      <c r="J2361" s="62"/>
      <c r="K2361" s="62"/>
      <c r="L2361" s="62"/>
      <c r="M2361" s="62"/>
      <c r="N2361" s="62"/>
      <c r="O2361" s="62"/>
      <c r="P2361" s="62"/>
      <c r="Q2361" s="62"/>
      <c r="R2361" s="62"/>
      <c r="S2361" s="62"/>
      <c r="T2361" s="62"/>
      <c r="U2361" s="62"/>
      <c r="V2361" s="62"/>
      <c r="W2361" s="62"/>
      <c r="X2361" s="62"/>
      <c r="Y2361" s="62"/>
      <c r="Z2361" s="62"/>
      <c r="AA2361" s="62"/>
      <c r="AB2361" s="62"/>
      <c r="AC2361" s="62"/>
      <c r="AD2361" s="62"/>
      <c r="AE2361" s="62"/>
    </row>
    <row r="2362" spans="5:31" x14ac:dyDescent="0.25">
      <c r="E2362" s="61"/>
      <c r="F2362" s="61"/>
      <c r="G2362" s="61"/>
      <c r="H2362" s="62"/>
      <c r="I2362" s="62"/>
      <c r="J2362" s="62"/>
      <c r="K2362" s="62"/>
      <c r="L2362" s="62"/>
      <c r="M2362" s="62"/>
      <c r="N2362" s="62"/>
      <c r="O2362" s="62"/>
      <c r="P2362" s="62"/>
      <c r="Q2362" s="62"/>
      <c r="R2362" s="62"/>
      <c r="S2362" s="62"/>
      <c r="T2362" s="62"/>
      <c r="U2362" s="62"/>
      <c r="V2362" s="62"/>
      <c r="W2362" s="62"/>
      <c r="X2362" s="62"/>
      <c r="Y2362" s="62"/>
      <c r="Z2362" s="62"/>
      <c r="AA2362" s="62"/>
      <c r="AB2362" s="62"/>
      <c r="AC2362" s="62"/>
      <c r="AD2362" s="62"/>
      <c r="AE2362" s="62"/>
    </row>
    <row r="2363" spans="5:31" x14ac:dyDescent="0.25">
      <c r="E2363" s="61"/>
      <c r="F2363" s="61"/>
      <c r="G2363" s="61"/>
      <c r="H2363" s="62"/>
      <c r="I2363" s="62"/>
      <c r="J2363" s="62"/>
      <c r="K2363" s="62"/>
      <c r="L2363" s="62"/>
      <c r="M2363" s="62"/>
      <c r="N2363" s="62"/>
      <c r="O2363" s="62"/>
      <c r="P2363" s="62"/>
      <c r="Q2363" s="62"/>
      <c r="R2363" s="62"/>
      <c r="S2363" s="62"/>
      <c r="T2363" s="62"/>
      <c r="U2363" s="62"/>
      <c r="V2363" s="62"/>
      <c r="W2363" s="62"/>
      <c r="X2363" s="62"/>
      <c r="Y2363" s="62"/>
      <c r="Z2363" s="62"/>
      <c r="AA2363" s="62"/>
      <c r="AB2363" s="62"/>
      <c r="AC2363" s="62"/>
      <c r="AD2363" s="62"/>
      <c r="AE2363" s="62"/>
    </row>
    <row r="2364" spans="5:31" x14ac:dyDescent="0.25">
      <c r="E2364" s="61"/>
      <c r="F2364" s="61"/>
      <c r="G2364" s="61"/>
      <c r="H2364" s="62"/>
      <c r="I2364" s="62"/>
      <c r="J2364" s="62"/>
      <c r="K2364" s="62"/>
      <c r="L2364" s="62"/>
      <c r="M2364" s="62"/>
      <c r="N2364" s="62"/>
      <c r="O2364" s="62"/>
      <c r="P2364" s="62"/>
      <c r="Q2364" s="62"/>
      <c r="R2364" s="62"/>
      <c r="S2364" s="62"/>
      <c r="T2364" s="62"/>
      <c r="U2364" s="62"/>
      <c r="V2364" s="62"/>
      <c r="W2364" s="62"/>
      <c r="X2364" s="62"/>
      <c r="Y2364" s="62"/>
      <c r="Z2364" s="62"/>
      <c r="AA2364" s="62"/>
      <c r="AB2364" s="62"/>
      <c r="AC2364" s="62"/>
      <c r="AD2364" s="62"/>
      <c r="AE2364" s="62"/>
    </row>
    <row r="2365" spans="5:31" x14ac:dyDescent="0.25">
      <c r="E2365" s="61"/>
      <c r="F2365" s="61"/>
      <c r="G2365" s="61"/>
      <c r="H2365" s="62"/>
      <c r="I2365" s="62"/>
      <c r="J2365" s="62"/>
      <c r="K2365" s="62"/>
      <c r="L2365" s="62"/>
      <c r="M2365" s="62"/>
      <c r="N2365" s="62"/>
      <c r="O2365" s="62"/>
      <c r="P2365" s="62"/>
      <c r="Q2365" s="62"/>
      <c r="R2365" s="62"/>
      <c r="S2365" s="62"/>
      <c r="T2365" s="62"/>
      <c r="U2365" s="62"/>
      <c r="V2365" s="62"/>
      <c r="W2365" s="62"/>
      <c r="X2365" s="62"/>
      <c r="Y2365" s="62"/>
      <c r="Z2365" s="62"/>
      <c r="AA2365" s="62"/>
      <c r="AB2365" s="62"/>
      <c r="AC2365" s="62"/>
      <c r="AD2365" s="62"/>
      <c r="AE2365" s="62"/>
    </row>
    <row r="2366" spans="5:31" x14ac:dyDescent="0.25">
      <c r="E2366" s="61"/>
      <c r="F2366" s="61"/>
      <c r="G2366" s="61"/>
      <c r="H2366" s="62"/>
      <c r="I2366" s="62"/>
      <c r="J2366" s="62"/>
      <c r="K2366" s="62"/>
      <c r="L2366" s="62"/>
      <c r="M2366" s="62"/>
      <c r="N2366" s="62"/>
      <c r="O2366" s="62"/>
      <c r="P2366" s="62"/>
      <c r="Q2366" s="62"/>
      <c r="R2366" s="62"/>
      <c r="S2366" s="62"/>
      <c r="T2366" s="62"/>
      <c r="U2366" s="62"/>
      <c r="V2366" s="62"/>
      <c r="W2366" s="62"/>
      <c r="X2366" s="62"/>
      <c r="Y2366" s="62"/>
      <c r="Z2366" s="62"/>
      <c r="AA2366" s="62"/>
      <c r="AB2366" s="62"/>
      <c r="AC2366" s="62"/>
      <c r="AD2366" s="62"/>
      <c r="AE2366" s="62"/>
    </row>
    <row r="2367" spans="5:31" x14ac:dyDescent="0.25">
      <c r="E2367" s="61"/>
      <c r="F2367" s="61"/>
      <c r="G2367" s="61"/>
      <c r="H2367" s="62"/>
      <c r="I2367" s="62"/>
      <c r="J2367" s="62"/>
      <c r="K2367" s="62"/>
      <c r="L2367" s="62"/>
      <c r="M2367" s="62"/>
      <c r="N2367" s="62"/>
      <c r="O2367" s="62"/>
      <c r="P2367" s="62"/>
      <c r="Q2367" s="62"/>
      <c r="R2367" s="62"/>
      <c r="S2367" s="62"/>
      <c r="T2367" s="62"/>
      <c r="U2367" s="62"/>
      <c r="V2367" s="62"/>
      <c r="W2367" s="62"/>
      <c r="X2367" s="62"/>
      <c r="Y2367" s="62"/>
      <c r="Z2367" s="62"/>
      <c r="AA2367" s="62"/>
      <c r="AB2367" s="62"/>
      <c r="AC2367" s="62"/>
      <c r="AD2367" s="62"/>
      <c r="AE2367" s="62"/>
    </row>
    <row r="2368" spans="5:31" x14ac:dyDescent="0.25">
      <c r="E2368" s="61"/>
      <c r="F2368" s="61"/>
      <c r="G2368" s="61"/>
      <c r="H2368" s="62"/>
      <c r="I2368" s="62"/>
      <c r="J2368" s="62"/>
      <c r="K2368" s="62"/>
      <c r="L2368" s="62"/>
      <c r="M2368" s="62"/>
      <c r="N2368" s="62"/>
      <c r="O2368" s="62"/>
      <c r="P2368" s="62"/>
      <c r="Q2368" s="62"/>
      <c r="R2368" s="62"/>
      <c r="S2368" s="62"/>
      <c r="T2368" s="62"/>
      <c r="U2368" s="62"/>
      <c r="V2368" s="62"/>
      <c r="W2368" s="62"/>
      <c r="X2368" s="62"/>
      <c r="Y2368" s="62"/>
      <c r="Z2368" s="62"/>
      <c r="AA2368" s="62"/>
      <c r="AB2368" s="62"/>
      <c r="AC2368" s="62"/>
      <c r="AD2368" s="62"/>
      <c r="AE2368" s="62"/>
    </row>
    <row r="2369" spans="5:31" x14ac:dyDescent="0.25">
      <c r="E2369" s="61"/>
      <c r="F2369" s="61"/>
      <c r="G2369" s="61"/>
      <c r="H2369" s="62"/>
      <c r="I2369" s="62"/>
      <c r="J2369" s="62"/>
      <c r="K2369" s="62"/>
      <c r="L2369" s="62"/>
      <c r="M2369" s="62"/>
      <c r="N2369" s="62"/>
      <c r="O2369" s="62"/>
      <c r="P2369" s="62"/>
      <c r="Q2369" s="62"/>
      <c r="R2369" s="62"/>
      <c r="S2369" s="62"/>
      <c r="T2369" s="62"/>
      <c r="U2369" s="62"/>
      <c r="V2369" s="62"/>
      <c r="W2369" s="62"/>
      <c r="X2369" s="62"/>
      <c r="Y2369" s="62"/>
      <c r="Z2369" s="62"/>
      <c r="AA2369" s="62"/>
      <c r="AB2369" s="62"/>
      <c r="AC2369" s="62"/>
      <c r="AD2369" s="62"/>
      <c r="AE2369" s="62"/>
    </row>
    <row r="2370" spans="5:31" x14ac:dyDescent="0.25">
      <c r="E2370" s="61"/>
      <c r="F2370" s="61"/>
      <c r="G2370" s="61"/>
      <c r="H2370" s="62"/>
      <c r="I2370" s="62"/>
      <c r="J2370" s="62"/>
      <c r="K2370" s="62"/>
      <c r="L2370" s="62"/>
      <c r="M2370" s="62"/>
      <c r="N2370" s="62"/>
      <c r="O2370" s="62"/>
      <c r="P2370" s="62"/>
      <c r="Q2370" s="62"/>
      <c r="R2370" s="62"/>
      <c r="S2370" s="62"/>
      <c r="T2370" s="62"/>
      <c r="U2370" s="62"/>
      <c r="V2370" s="62"/>
      <c r="W2370" s="62"/>
      <c r="X2370" s="62"/>
      <c r="Y2370" s="62"/>
      <c r="Z2370" s="62"/>
      <c r="AA2370" s="62"/>
      <c r="AB2370" s="62"/>
      <c r="AC2370" s="62"/>
      <c r="AD2370" s="62"/>
      <c r="AE2370" s="62"/>
    </row>
    <row r="2371" spans="5:31" x14ac:dyDescent="0.25">
      <c r="E2371" s="61"/>
      <c r="F2371" s="61"/>
      <c r="G2371" s="61"/>
      <c r="H2371" s="62"/>
      <c r="I2371" s="62"/>
      <c r="J2371" s="62"/>
      <c r="K2371" s="62"/>
      <c r="L2371" s="62"/>
      <c r="M2371" s="62"/>
      <c r="N2371" s="62"/>
      <c r="O2371" s="62"/>
      <c r="P2371" s="62"/>
      <c r="Q2371" s="62"/>
      <c r="R2371" s="62"/>
      <c r="S2371" s="62"/>
      <c r="T2371" s="62"/>
      <c r="U2371" s="62"/>
      <c r="V2371" s="62"/>
      <c r="W2371" s="62"/>
      <c r="X2371" s="62"/>
      <c r="Y2371" s="62"/>
      <c r="Z2371" s="62"/>
      <c r="AA2371" s="62"/>
      <c r="AB2371" s="62"/>
      <c r="AC2371" s="62"/>
      <c r="AD2371" s="62"/>
      <c r="AE2371" s="62"/>
    </row>
    <row r="2372" spans="5:31" x14ac:dyDescent="0.25">
      <c r="E2372" s="61"/>
      <c r="F2372" s="61"/>
      <c r="G2372" s="61"/>
      <c r="H2372" s="62"/>
      <c r="I2372" s="62"/>
      <c r="J2372" s="62"/>
      <c r="K2372" s="62"/>
      <c r="L2372" s="62"/>
      <c r="M2372" s="62"/>
      <c r="N2372" s="62"/>
      <c r="O2372" s="62"/>
      <c r="P2372" s="62"/>
      <c r="Q2372" s="62"/>
      <c r="R2372" s="62"/>
      <c r="S2372" s="62"/>
      <c r="T2372" s="62"/>
      <c r="U2372" s="62"/>
      <c r="V2372" s="62"/>
      <c r="W2372" s="62"/>
      <c r="X2372" s="62"/>
      <c r="Y2372" s="62"/>
      <c r="Z2372" s="62"/>
      <c r="AA2372" s="62"/>
      <c r="AB2372" s="62"/>
      <c r="AC2372" s="62"/>
      <c r="AD2372" s="62"/>
      <c r="AE2372" s="62"/>
    </row>
    <row r="2373" spans="5:31" x14ac:dyDescent="0.25">
      <c r="E2373" s="61"/>
      <c r="F2373" s="61"/>
      <c r="G2373" s="61"/>
      <c r="H2373" s="62"/>
      <c r="I2373" s="62"/>
      <c r="J2373" s="62"/>
      <c r="K2373" s="62"/>
      <c r="L2373" s="62"/>
      <c r="M2373" s="62"/>
      <c r="N2373" s="62"/>
      <c r="O2373" s="62"/>
      <c r="P2373" s="62"/>
      <c r="Q2373" s="62"/>
      <c r="R2373" s="62"/>
      <c r="S2373" s="62"/>
      <c r="T2373" s="62"/>
      <c r="U2373" s="62"/>
      <c r="V2373" s="62"/>
      <c r="W2373" s="62"/>
      <c r="X2373" s="62"/>
      <c r="Y2373" s="62"/>
      <c r="Z2373" s="62"/>
      <c r="AA2373" s="62"/>
      <c r="AB2373" s="62"/>
      <c r="AC2373" s="62"/>
      <c r="AD2373" s="62"/>
      <c r="AE2373" s="62"/>
    </row>
    <row r="2374" spans="5:31" x14ac:dyDescent="0.25">
      <c r="E2374" s="61"/>
      <c r="F2374" s="61"/>
      <c r="G2374" s="61"/>
      <c r="H2374" s="62"/>
      <c r="I2374" s="62"/>
      <c r="J2374" s="62"/>
      <c r="K2374" s="62"/>
      <c r="L2374" s="62"/>
      <c r="M2374" s="62"/>
      <c r="N2374" s="62"/>
      <c r="O2374" s="62"/>
      <c r="P2374" s="62"/>
      <c r="Q2374" s="62"/>
      <c r="R2374" s="62"/>
      <c r="S2374" s="62"/>
      <c r="T2374" s="62"/>
      <c r="U2374" s="62"/>
      <c r="V2374" s="62"/>
      <c r="W2374" s="62"/>
      <c r="X2374" s="62"/>
      <c r="Y2374" s="62"/>
      <c r="Z2374" s="62"/>
      <c r="AA2374" s="62"/>
      <c r="AB2374" s="62"/>
      <c r="AC2374" s="62"/>
      <c r="AD2374" s="62"/>
      <c r="AE2374" s="62"/>
    </row>
    <row r="2375" spans="5:31" x14ac:dyDescent="0.25">
      <c r="E2375" s="61"/>
      <c r="F2375" s="61"/>
      <c r="G2375" s="61"/>
      <c r="H2375" s="62"/>
      <c r="I2375" s="62"/>
      <c r="J2375" s="62"/>
      <c r="K2375" s="62"/>
      <c r="L2375" s="62"/>
      <c r="M2375" s="62"/>
      <c r="N2375" s="62"/>
      <c r="O2375" s="62"/>
      <c r="P2375" s="62"/>
      <c r="Q2375" s="62"/>
      <c r="R2375" s="62"/>
      <c r="S2375" s="62"/>
      <c r="T2375" s="62"/>
      <c r="U2375" s="62"/>
      <c r="V2375" s="62"/>
      <c r="W2375" s="62"/>
      <c r="X2375" s="62"/>
      <c r="Y2375" s="62"/>
      <c r="Z2375" s="62"/>
      <c r="AA2375" s="62"/>
      <c r="AB2375" s="62"/>
      <c r="AC2375" s="62"/>
      <c r="AD2375" s="62"/>
      <c r="AE2375" s="62"/>
    </row>
    <row r="2376" spans="5:31" x14ac:dyDescent="0.25">
      <c r="E2376" s="61"/>
      <c r="F2376" s="61"/>
      <c r="G2376" s="61"/>
      <c r="H2376" s="62"/>
      <c r="I2376" s="62"/>
      <c r="J2376" s="62"/>
      <c r="K2376" s="62"/>
      <c r="L2376" s="62"/>
      <c r="M2376" s="62"/>
      <c r="N2376" s="62"/>
      <c r="O2376" s="62"/>
      <c r="P2376" s="62"/>
      <c r="Q2376" s="62"/>
      <c r="R2376" s="62"/>
      <c r="S2376" s="62"/>
      <c r="T2376" s="62"/>
      <c r="U2376" s="62"/>
      <c r="V2376" s="62"/>
      <c r="W2376" s="62"/>
      <c r="X2376" s="62"/>
      <c r="Y2376" s="62"/>
      <c r="Z2376" s="62"/>
      <c r="AA2376" s="62"/>
      <c r="AB2376" s="62"/>
      <c r="AC2376" s="62"/>
      <c r="AD2376" s="62"/>
      <c r="AE2376" s="62"/>
    </row>
    <row r="2377" spans="5:31" x14ac:dyDescent="0.25">
      <c r="E2377" s="61"/>
      <c r="F2377" s="61"/>
      <c r="G2377" s="61"/>
      <c r="H2377" s="62"/>
      <c r="I2377" s="62"/>
      <c r="J2377" s="62"/>
      <c r="K2377" s="62"/>
      <c r="L2377" s="62"/>
      <c r="M2377" s="62"/>
      <c r="N2377" s="62"/>
      <c r="O2377" s="62"/>
      <c r="P2377" s="62"/>
      <c r="Q2377" s="62"/>
      <c r="R2377" s="62"/>
      <c r="S2377" s="62"/>
      <c r="T2377" s="62"/>
      <c r="U2377" s="62"/>
      <c r="V2377" s="62"/>
      <c r="W2377" s="62"/>
      <c r="X2377" s="62"/>
      <c r="Y2377" s="62"/>
      <c r="Z2377" s="62"/>
      <c r="AA2377" s="62"/>
      <c r="AB2377" s="62"/>
      <c r="AC2377" s="62"/>
      <c r="AD2377" s="62"/>
      <c r="AE2377" s="62"/>
    </row>
    <row r="2378" spans="5:31" x14ac:dyDescent="0.25">
      <c r="E2378" s="61"/>
      <c r="F2378" s="61"/>
      <c r="G2378" s="61"/>
      <c r="H2378" s="62"/>
      <c r="I2378" s="62"/>
      <c r="J2378" s="62"/>
      <c r="K2378" s="62"/>
      <c r="L2378" s="62"/>
      <c r="M2378" s="62"/>
      <c r="N2378" s="62"/>
      <c r="O2378" s="62"/>
      <c r="P2378" s="62"/>
      <c r="Q2378" s="62"/>
      <c r="R2378" s="62"/>
      <c r="S2378" s="62"/>
      <c r="T2378" s="62"/>
      <c r="U2378" s="62"/>
      <c r="V2378" s="62"/>
      <c r="W2378" s="62"/>
      <c r="X2378" s="62"/>
      <c r="Y2378" s="62"/>
      <c r="Z2378" s="62"/>
      <c r="AA2378" s="62"/>
      <c r="AB2378" s="62"/>
      <c r="AC2378" s="62"/>
      <c r="AD2378" s="62"/>
      <c r="AE2378" s="62"/>
    </row>
    <row r="2379" spans="5:31" x14ac:dyDescent="0.25">
      <c r="E2379" s="61"/>
      <c r="F2379" s="61"/>
      <c r="G2379" s="61"/>
      <c r="H2379" s="62"/>
      <c r="I2379" s="62"/>
      <c r="J2379" s="62"/>
      <c r="K2379" s="62"/>
      <c r="L2379" s="62"/>
      <c r="M2379" s="62"/>
      <c r="N2379" s="62"/>
      <c r="O2379" s="62"/>
      <c r="P2379" s="62"/>
      <c r="Q2379" s="62"/>
      <c r="R2379" s="62"/>
      <c r="S2379" s="62"/>
      <c r="T2379" s="62"/>
      <c r="U2379" s="62"/>
      <c r="V2379" s="62"/>
      <c r="W2379" s="62"/>
      <c r="X2379" s="62"/>
      <c r="Y2379" s="62"/>
      <c r="Z2379" s="62"/>
      <c r="AA2379" s="62"/>
      <c r="AB2379" s="62"/>
      <c r="AC2379" s="62"/>
      <c r="AD2379" s="62"/>
      <c r="AE2379" s="62"/>
    </row>
    <row r="2380" spans="5:31" x14ac:dyDescent="0.25">
      <c r="E2380" s="61"/>
      <c r="F2380" s="61"/>
      <c r="G2380" s="61"/>
      <c r="H2380" s="62"/>
      <c r="I2380" s="62"/>
      <c r="J2380" s="62"/>
      <c r="K2380" s="62"/>
      <c r="L2380" s="62"/>
      <c r="M2380" s="62"/>
      <c r="N2380" s="62"/>
      <c r="O2380" s="62"/>
      <c r="P2380" s="62"/>
      <c r="Q2380" s="62"/>
      <c r="R2380" s="62"/>
      <c r="S2380" s="62"/>
      <c r="T2380" s="62"/>
      <c r="U2380" s="62"/>
      <c r="V2380" s="62"/>
      <c r="W2380" s="62"/>
      <c r="X2380" s="62"/>
      <c r="Y2380" s="62"/>
      <c r="Z2380" s="62"/>
      <c r="AA2380" s="62"/>
      <c r="AB2380" s="62"/>
      <c r="AC2380" s="62"/>
      <c r="AD2380" s="62"/>
      <c r="AE2380" s="62"/>
    </row>
    <row r="2381" spans="5:31" x14ac:dyDescent="0.25">
      <c r="E2381" s="61"/>
      <c r="F2381" s="61"/>
      <c r="G2381" s="61"/>
      <c r="H2381" s="62"/>
      <c r="I2381" s="62"/>
      <c r="J2381" s="62"/>
      <c r="K2381" s="62"/>
      <c r="L2381" s="62"/>
      <c r="M2381" s="62"/>
      <c r="N2381" s="62"/>
      <c r="O2381" s="62"/>
      <c r="P2381" s="62"/>
      <c r="Q2381" s="62"/>
      <c r="R2381" s="62"/>
      <c r="S2381" s="62"/>
      <c r="T2381" s="62"/>
      <c r="U2381" s="62"/>
      <c r="V2381" s="62"/>
      <c r="W2381" s="62"/>
      <c r="X2381" s="62"/>
      <c r="Y2381" s="62"/>
      <c r="Z2381" s="62"/>
      <c r="AA2381" s="62"/>
      <c r="AB2381" s="62"/>
      <c r="AC2381" s="62"/>
      <c r="AD2381" s="62"/>
      <c r="AE2381" s="62"/>
    </row>
    <row r="2382" spans="5:31" x14ac:dyDescent="0.25">
      <c r="E2382" s="61"/>
      <c r="F2382" s="61"/>
      <c r="G2382" s="61"/>
      <c r="H2382" s="62"/>
      <c r="I2382" s="62"/>
      <c r="J2382" s="62"/>
      <c r="K2382" s="62"/>
      <c r="L2382" s="62"/>
      <c r="M2382" s="62"/>
      <c r="N2382" s="62"/>
      <c r="O2382" s="62"/>
      <c r="P2382" s="62"/>
      <c r="Q2382" s="62"/>
      <c r="R2382" s="62"/>
      <c r="S2382" s="62"/>
      <c r="T2382" s="62"/>
      <c r="U2382" s="62"/>
      <c r="V2382" s="62"/>
      <c r="W2382" s="62"/>
      <c r="X2382" s="62"/>
      <c r="Y2382" s="62"/>
      <c r="Z2382" s="62"/>
      <c r="AA2382" s="62"/>
      <c r="AB2382" s="62"/>
      <c r="AC2382" s="62"/>
      <c r="AD2382" s="62"/>
      <c r="AE2382" s="62"/>
    </row>
    <row r="2383" spans="5:31" x14ac:dyDescent="0.25">
      <c r="E2383" s="61"/>
      <c r="F2383" s="61"/>
      <c r="G2383" s="61"/>
      <c r="H2383" s="62"/>
      <c r="I2383" s="62"/>
      <c r="J2383" s="62"/>
      <c r="K2383" s="62"/>
      <c r="L2383" s="62"/>
      <c r="M2383" s="62"/>
      <c r="N2383" s="62"/>
      <c r="O2383" s="62"/>
      <c r="P2383" s="62"/>
      <c r="Q2383" s="62"/>
      <c r="R2383" s="62"/>
      <c r="S2383" s="62"/>
      <c r="T2383" s="62"/>
      <c r="U2383" s="62"/>
      <c r="V2383" s="62"/>
      <c r="W2383" s="62"/>
      <c r="X2383" s="62"/>
      <c r="Y2383" s="62"/>
      <c r="Z2383" s="62"/>
      <c r="AA2383" s="62"/>
      <c r="AB2383" s="62"/>
      <c r="AC2383" s="62"/>
      <c r="AD2383" s="62"/>
      <c r="AE2383" s="62"/>
    </row>
    <row r="2384" spans="5:31" x14ac:dyDescent="0.25">
      <c r="E2384" s="61"/>
      <c r="F2384" s="61"/>
      <c r="G2384" s="61"/>
      <c r="H2384" s="62"/>
      <c r="I2384" s="62"/>
      <c r="J2384" s="62"/>
      <c r="K2384" s="62"/>
      <c r="L2384" s="62"/>
      <c r="M2384" s="62"/>
      <c r="N2384" s="62"/>
      <c r="O2384" s="62"/>
      <c r="P2384" s="62"/>
      <c r="Q2384" s="62"/>
      <c r="R2384" s="62"/>
      <c r="S2384" s="62"/>
      <c r="T2384" s="62"/>
      <c r="U2384" s="62"/>
      <c r="V2384" s="62"/>
      <c r="W2384" s="62"/>
      <c r="X2384" s="62"/>
      <c r="Y2384" s="62"/>
      <c r="Z2384" s="62"/>
      <c r="AA2384" s="62"/>
      <c r="AB2384" s="62"/>
      <c r="AC2384" s="62"/>
      <c r="AD2384" s="62"/>
      <c r="AE2384" s="62"/>
    </row>
    <row r="2385" spans="5:31" x14ac:dyDescent="0.25">
      <c r="E2385" s="61"/>
      <c r="F2385" s="61"/>
      <c r="G2385" s="61"/>
      <c r="H2385" s="62"/>
      <c r="I2385" s="62"/>
      <c r="J2385" s="62"/>
      <c r="K2385" s="62"/>
      <c r="L2385" s="62"/>
      <c r="M2385" s="62"/>
      <c r="N2385" s="62"/>
      <c r="O2385" s="62"/>
      <c r="P2385" s="62"/>
      <c r="Q2385" s="62"/>
      <c r="R2385" s="62"/>
      <c r="S2385" s="62"/>
      <c r="T2385" s="62"/>
      <c r="U2385" s="62"/>
      <c r="V2385" s="62"/>
      <c r="W2385" s="62"/>
      <c r="X2385" s="62"/>
      <c r="Y2385" s="62"/>
      <c r="Z2385" s="62"/>
      <c r="AA2385" s="62"/>
      <c r="AB2385" s="62"/>
      <c r="AC2385" s="62"/>
      <c r="AD2385" s="62"/>
      <c r="AE2385" s="62"/>
    </row>
    <row r="2386" spans="5:31" x14ac:dyDescent="0.25">
      <c r="E2386" s="61"/>
      <c r="F2386" s="61"/>
      <c r="G2386" s="61"/>
      <c r="H2386" s="62"/>
      <c r="I2386" s="62"/>
      <c r="J2386" s="62"/>
      <c r="K2386" s="62"/>
      <c r="L2386" s="62"/>
      <c r="M2386" s="62"/>
      <c r="N2386" s="62"/>
      <c r="O2386" s="62"/>
      <c r="P2386" s="62"/>
      <c r="Q2386" s="62"/>
      <c r="R2386" s="62"/>
      <c r="S2386" s="62"/>
      <c r="T2386" s="62"/>
      <c r="U2386" s="62"/>
      <c r="V2386" s="62"/>
      <c r="W2386" s="62"/>
      <c r="X2386" s="62"/>
      <c r="Y2386" s="62"/>
      <c r="Z2386" s="62"/>
      <c r="AA2386" s="62"/>
      <c r="AB2386" s="62"/>
      <c r="AC2386" s="62"/>
      <c r="AD2386" s="62"/>
      <c r="AE2386" s="62"/>
    </row>
    <row r="2387" spans="5:31" x14ac:dyDescent="0.25">
      <c r="E2387" s="61"/>
      <c r="F2387" s="61"/>
      <c r="G2387" s="61"/>
      <c r="H2387" s="62"/>
      <c r="I2387" s="62"/>
      <c r="J2387" s="62"/>
      <c r="K2387" s="62"/>
      <c r="L2387" s="62"/>
      <c r="M2387" s="62"/>
      <c r="N2387" s="62"/>
      <c r="O2387" s="62"/>
      <c r="P2387" s="62"/>
      <c r="Q2387" s="62"/>
      <c r="R2387" s="62"/>
      <c r="S2387" s="62"/>
      <c r="T2387" s="62"/>
      <c r="U2387" s="62"/>
      <c r="V2387" s="62"/>
      <c r="W2387" s="62"/>
      <c r="X2387" s="62"/>
      <c r="Y2387" s="62"/>
      <c r="Z2387" s="62"/>
      <c r="AA2387" s="62"/>
      <c r="AB2387" s="62"/>
      <c r="AC2387" s="62"/>
      <c r="AD2387" s="62"/>
      <c r="AE2387" s="62"/>
    </row>
    <row r="2388" spans="5:31" x14ac:dyDescent="0.25">
      <c r="E2388" s="61"/>
      <c r="F2388" s="61"/>
      <c r="G2388" s="61"/>
      <c r="H2388" s="62"/>
      <c r="I2388" s="62"/>
      <c r="J2388" s="62"/>
      <c r="K2388" s="62"/>
      <c r="L2388" s="62"/>
      <c r="M2388" s="62"/>
      <c r="N2388" s="62"/>
      <c r="O2388" s="62"/>
      <c r="P2388" s="62"/>
      <c r="Q2388" s="62"/>
      <c r="R2388" s="62"/>
      <c r="S2388" s="62"/>
      <c r="T2388" s="62"/>
      <c r="U2388" s="62"/>
      <c r="V2388" s="62"/>
      <c r="W2388" s="62"/>
      <c r="X2388" s="62"/>
      <c r="Y2388" s="62"/>
      <c r="Z2388" s="62"/>
      <c r="AA2388" s="62"/>
      <c r="AB2388" s="62"/>
      <c r="AC2388" s="62"/>
      <c r="AD2388" s="62"/>
      <c r="AE2388" s="62"/>
    </row>
    <row r="2389" spans="5:31" x14ac:dyDescent="0.25">
      <c r="E2389" s="61"/>
      <c r="F2389" s="61"/>
      <c r="G2389" s="61"/>
      <c r="H2389" s="62"/>
      <c r="I2389" s="62"/>
      <c r="J2389" s="62"/>
      <c r="K2389" s="62"/>
      <c r="L2389" s="62"/>
      <c r="M2389" s="62"/>
      <c r="N2389" s="62"/>
      <c r="O2389" s="62"/>
      <c r="P2389" s="62"/>
      <c r="Q2389" s="62"/>
      <c r="R2389" s="62"/>
      <c r="S2389" s="62"/>
      <c r="T2389" s="62"/>
      <c r="U2389" s="62"/>
      <c r="V2389" s="62"/>
      <c r="W2389" s="62"/>
      <c r="X2389" s="62"/>
      <c r="Y2389" s="62"/>
      <c r="Z2389" s="62"/>
      <c r="AA2389" s="62"/>
      <c r="AB2389" s="62"/>
      <c r="AC2389" s="62"/>
      <c r="AD2389" s="62"/>
      <c r="AE2389" s="62"/>
    </row>
    <row r="2390" spans="5:31" x14ac:dyDescent="0.25">
      <c r="E2390" s="61"/>
      <c r="F2390" s="61"/>
      <c r="G2390" s="61"/>
      <c r="H2390" s="62"/>
      <c r="I2390" s="62"/>
      <c r="J2390" s="62"/>
      <c r="K2390" s="62"/>
      <c r="L2390" s="62"/>
      <c r="M2390" s="62"/>
      <c r="N2390" s="62"/>
      <c r="O2390" s="62"/>
      <c r="P2390" s="62"/>
      <c r="Q2390" s="62"/>
      <c r="R2390" s="62"/>
      <c r="S2390" s="62"/>
      <c r="T2390" s="62"/>
      <c r="U2390" s="62"/>
      <c r="V2390" s="62"/>
      <c r="W2390" s="62"/>
      <c r="X2390" s="62"/>
      <c r="Y2390" s="62"/>
      <c r="Z2390" s="62"/>
      <c r="AA2390" s="62"/>
      <c r="AB2390" s="62"/>
      <c r="AC2390" s="62"/>
      <c r="AD2390" s="62"/>
      <c r="AE2390" s="62"/>
    </row>
    <row r="2391" spans="5:31" x14ac:dyDescent="0.25">
      <c r="E2391" s="61"/>
      <c r="F2391" s="61"/>
      <c r="G2391" s="61"/>
      <c r="H2391" s="62"/>
      <c r="I2391" s="62"/>
      <c r="J2391" s="62"/>
      <c r="K2391" s="62"/>
      <c r="L2391" s="62"/>
      <c r="M2391" s="62"/>
      <c r="N2391" s="62"/>
      <c r="O2391" s="62"/>
      <c r="P2391" s="62"/>
      <c r="Q2391" s="62"/>
      <c r="R2391" s="62"/>
      <c r="S2391" s="62"/>
      <c r="T2391" s="62"/>
      <c r="U2391" s="62"/>
      <c r="V2391" s="62"/>
      <c r="W2391" s="62"/>
      <c r="X2391" s="62"/>
      <c r="Y2391" s="62"/>
      <c r="Z2391" s="62"/>
      <c r="AA2391" s="62"/>
      <c r="AB2391" s="62"/>
      <c r="AC2391" s="62"/>
      <c r="AD2391" s="62"/>
      <c r="AE2391" s="62"/>
    </row>
    <row r="2392" spans="5:31" x14ac:dyDescent="0.25">
      <c r="E2392" s="61"/>
      <c r="F2392" s="61"/>
      <c r="G2392" s="61"/>
      <c r="H2392" s="62"/>
      <c r="I2392" s="62"/>
      <c r="J2392" s="62"/>
      <c r="K2392" s="62"/>
      <c r="L2392" s="62"/>
      <c r="M2392" s="62"/>
      <c r="N2392" s="62"/>
      <c r="O2392" s="62"/>
      <c r="P2392" s="62"/>
      <c r="Q2392" s="62"/>
      <c r="R2392" s="62"/>
      <c r="S2392" s="62"/>
      <c r="T2392" s="62"/>
      <c r="U2392" s="62"/>
      <c r="V2392" s="62"/>
      <c r="W2392" s="62"/>
      <c r="X2392" s="62"/>
      <c r="Y2392" s="62"/>
      <c r="Z2392" s="62"/>
      <c r="AA2392" s="62"/>
      <c r="AB2392" s="62"/>
      <c r="AC2392" s="62"/>
      <c r="AD2392" s="62"/>
      <c r="AE2392" s="62"/>
    </row>
    <row r="2393" spans="5:31" x14ac:dyDescent="0.25">
      <c r="E2393" s="61"/>
      <c r="F2393" s="61"/>
      <c r="G2393" s="61"/>
      <c r="H2393" s="62"/>
      <c r="I2393" s="62"/>
      <c r="J2393" s="62"/>
      <c r="K2393" s="62"/>
      <c r="L2393" s="62"/>
      <c r="M2393" s="62"/>
      <c r="N2393" s="62"/>
      <c r="O2393" s="62"/>
      <c r="P2393" s="62"/>
      <c r="Q2393" s="62"/>
      <c r="R2393" s="62"/>
      <c r="S2393" s="62"/>
      <c r="T2393" s="62"/>
      <c r="U2393" s="62"/>
      <c r="V2393" s="62"/>
      <c r="W2393" s="62"/>
      <c r="X2393" s="62"/>
      <c r="Y2393" s="62"/>
      <c r="Z2393" s="62"/>
      <c r="AA2393" s="62"/>
      <c r="AB2393" s="62"/>
      <c r="AC2393" s="62"/>
      <c r="AD2393" s="62"/>
      <c r="AE2393" s="62"/>
    </row>
    <row r="2394" spans="5:31" x14ac:dyDescent="0.25">
      <c r="E2394" s="61"/>
      <c r="F2394" s="61"/>
      <c r="G2394" s="61"/>
      <c r="H2394" s="62"/>
      <c r="I2394" s="62"/>
      <c r="J2394" s="62"/>
      <c r="K2394" s="62"/>
      <c r="L2394" s="62"/>
      <c r="M2394" s="62"/>
      <c r="N2394" s="62"/>
      <c r="O2394" s="62"/>
      <c r="P2394" s="62"/>
      <c r="Q2394" s="62"/>
      <c r="R2394" s="62"/>
      <c r="S2394" s="62"/>
      <c r="T2394" s="62"/>
      <c r="U2394" s="62"/>
      <c r="V2394" s="62"/>
      <c r="W2394" s="62"/>
      <c r="X2394" s="62"/>
      <c r="Y2394" s="62"/>
      <c r="Z2394" s="62"/>
      <c r="AA2394" s="62"/>
      <c r="AB2394" s="62"/>
      <c r="AC2394" s="62"/>
      <c r="AD2394" s="62"/>
      <c r="AE2394" s="62"/>
    </row>
    <row r="2395" spans="5:31" x14ac:dyDescent="0.25">
      <c r="E2395" s="61"/>
      <c r="F2395" s="61"/>
      <c r="G2395" s="61"/>
      <c r="H2395" s="62"/>
      <c r="I2395" s="62"/>
      <c r="J2395" s="62"/>
      <c r="K2395" s="62"/>
      <c r="L2395" s="62"/>
      <c r="M2395" s="62"/>
      <c r="N2395" s="62"/>
      <c r="O2395" s="62"/>
      <c r="P2395" s="62"/>
      <c r="Q2395" s="62"/>
      <c r="R2395" s="62"/>
      <c r="S2395" s="62"/>
      <c r="T2395" s="62"/>
      <c r="U2395" s="62"/>
      <c r="V2395" s="62"/>
      <c r="W2395" s="62"/>
      <c r="X2395" s="62"/>
      <c r="Y2395" s="62"/>
      <c r="Z2395" s="62"/>
      <c r="AA2395" s="62"/>
      <c r="AB2395" s="62"/>
      <c r="AC2395" s="62"/>
      <c r="AD2395" s="62"/>
      <c r="AE2395" s="62"/>
    </row>
    <row r="2396" spans="5:31" x14ac:dyDescent="0.25">
      <c r="E2396" s="61"/>
      <c r="F2396" s="61"/>
      <c r="G2396" s="61"/>
      <c r="H2396" s="62"/>
      <c r="I2396" s="62"/>
      <c r="J2396" s="62"/>
      <c r="K2396" s="62"/>
      <c r="L2396" s="62"/>
      <c r="M2396" s="62"/>
      <c r="N2396" s="62"/>
      <c r="O2396" s="62"/>
      <c r="P2396" s="62"/>
      <c r="Q2396" s="62"/>
      <c r="R2396" s="62"/>
      <c r="S2396" s="62"/>
      <c r="T2396" s="62"/>
      <c r="U2396" s="62"/>
      <c r="V2396" s="62"/>
      <c r="W2396" s="62"/>
      <c r="X2396" s="62"/>
      <c r="Y2396" s="62"/>
      <c r="Z2396" s="62"/>
      <c r="AA2396" s="62"/>
      <c r="AB2396" s="62"/>
      <c r="AC2396" s="62"/>
      <c r="AD2396" s="62"/>
      <c r="AE2396" s="62"/>
    </row>
    <row r="2397" spans="5:31" x14ac:dyDescent="0.25">
      <c r="E2397" s="61"/>
      <c r="F2397" s="61"/>
      <c r="G2397" s="61"/>
      <c r="H2397" s="62"/>
      <c r="I2397" s="62"/>
      <c r="J2397" s="62"/>
      <c r="K2397" s="62"/>
      <c r="L2397" s="62"/>
      <c r="M2397" s="62"/>
      <c r="N2397" s="62"/>
      <c r="O2397" s="62"/>
      <c r="P2397" s="62"/>
      <c r="Q2397" s="62"/>
      <c r="R2397" s="62"/>
      <c r="S2397" s="62"/>
      <c r="T2397" s="62"/>
      <c r="U2397" s="62"/>
      <c r="V2397" s="62"/>
      <c r="W2397" s="62"/>
      <c r="X2397" s="62"/>
      <c r="Y2397" s="62"/>
      <c r="Z2397" s="62"/>
      <c r="AA2397" s="62"/>
      <c r="AB2397" s="62"/>
      <c r="AC2397" s="62"/>
      <c r="AD2397" s="62"/>
      <c r="AE2397" s="62"/>
    </row>
    <row r="2398" spans="5:31" x14ac:dyDescent="0.25">
      <c r="E2398" s="61"/>
      <c r="F2398" s="61"/>
      <c r="G2398" s="61"/>
      <c r="H2398" s="62"/>
      <c r="I2398" s="62"/>
      <c r="J2398" s="62"/>
      <c r="K2398" s="62"/>
      <c r="L2398" s="62"/>
      <c r="M2398" s="62"/>
      <c r="N2398" s="62"/>
      <c r="O2398" s="62"/>
      <c r="P2398" s="62"/>
      <c r="Q2398" s="62"/>
      <c r="R2398" s="62"/>
      <c r="S2398" s="62"/>
      <c r="T2398" s="62"/>
      <c r="U2398" s="62"/>
      <c r="V2398" s="62"/>
      <c r="W2398" s="62"/>
      <c r="X2398" s="62"/>
      <c r="Y2398" s="62"/>
      <c r="Z2398" s="62"/>
      <c r="AA2398" s="62"/>
      <c r="AB2398" s="62"/>
      <c r="AC2398" s="62"/>
      <c r="AD2398" s="62"/>
      <c r="AE2398" s="62"/>
    </row>
    <row r="2399" spans="5:31" x14ac:dyDescent="0.25">
      <c r="E2399" s="61"/>
      <c r="F2399" s="61"/>
      <c r="G2399" s="61"/>
      <c r="H2399" s="62"/>
      <c r="I2399" s="62"/>
      <c r="J2399" s="62"/>
      <c r="K2399" s="62"/>
      <c r="L2399" s="62"/>
      <c r="M2399" s="62"/>
      <c r="N2399" s="62"/>
      <c r="O2399" s="62"/>
      <c r="P2399" s="62"/>
      <c r="Q2399" s="62"/>
      <c r="R2399" s="62"/>
      <c r="S2399" s="62"/>
      <c r="T2399" s="62"/>
      <c r="U2399" s="62"/>
      <c r="V2399" s="62"/>
      <c r="W2399" s="62"/>
      <c r="X2399" s="62"/>
      <c r="Y2399" s="62"/>
      <c r="Z2399" s="62"/>
      <c r="AA2399" s="62"/>
      <c r="AB2399" s="62"/>
      <c r="AC2399" s="62"/>
      <c r="AD2399" s="62"/>
      <c r="AE2399" s="62"/>
    </row>
    <row r="2400" spans="5:31" x14ac:dyDescent="0.25">
      <c r="E2400" s="61"/>
      <c r="F2400" s="61"/>
      <c r="G2400" s="61"/>
      <c r="H2400" s="62"/>
      <c r="I2400" s="62"/>
      <c r="J2400" s="62"/>
      <c r="K2400" s="62"/>
      <c r="L2400" s="62"/>
      <c r="M2400" s="62"/>
      <c r="N2400" s="62"/>
      <c r="O2400" s="62"/>
      <c r="P2400" s="62"/>
      <c r="Q2400" s="62"/>
      <c r="R2400" s="62"/>
      <c r="S2400" s="62"/>
      <c r="T2400" s="62"/>
      <c r="U2400" s="62"/>
      <c r="V2400" s="62"/>
      <c r="W2400" s="62"/>
      <c r="X2400" s="62"/>
      <c r="Y2400" s="62"/>
      <c r="Z2400" s="62"/>
      <c r="AA2400" s="62"/>
      <c r="AB2400" s="62"/>
      <c r="AC2400" s="62"/>
      <c r="AD2400" s="62"/>
      <c r="AE2400" s="62"/>
    </row>
    <row r="2401" spans="5:31" x14ac:dyDescent="0.25">
      <c r="E2401" s="61"/>
      <c r="F2401" s="61"/>
      <c r="G2401" s="61"/>
      <c r="H2401" s="62"/>
      <c r="I2401" s="62"/>
      <c r="J2401" s="62"/>
      <c r="K2401" s="62"/>
      <c r="L2401" s="62"/>
      <c r="M2401" s="62"/>
      <c r="N2401" s="62"/>
      <c r="O2401" s="62"/>
      <c r="P2401" s="62"/>
      <c r="Q2401" s="62"/>
      <c r="R2401" s="62"/>
      <c r="S2401" s="62"/>
      <c r="T2401" s="62"/>
      <c r="U2401" s="62"/>
      <c r="V2401" s="62"/>
      <c r="W2401" s="62"/>
      <c r="X2401" s="62"/>
      <c r="Y2401" s="62"/>
      <c r="Z2401" s="62"/>
      <c r="AA2401" s="62"/>
      <c r="AB2401" s="62"/>
      <c r="AC2401" s="62"/>
      <c r="AD2401" s="62"/>
      <c r="AE2401" s="62"/>
    </row>
    <row r="2402" spans="5:31" x14ac:dyDescent="0.25">
      <c r="E2402" s="61"/>
      <c r="F2402" s="61"/>
      <c r="G2402" s="61"/>
      <c r="H2402" s="62"/>
      <c r="I2402" s="62"/>
      <c r="J2402" s="62"/>
      <c r="K2402" s="62"/>
      <c r="L2402" s="62"/>
      <c r="M2402" s="62"/>
      <c r="N2402" s="62"/>
      <c r="O2402" s="62"/>
      <c r="P2402" s="62"/>
      <c r="Q2402" s="62"/>
      <c r="R2402" s="62"/>
      <c r="S2402" s="62"/>
      <c r="T2402" s="62"/>
      <c r="U2402" s="62"/>
      <c r="V2402" s="62"/>
      <c r="W2402" s="62"/>
      <c r="X2402" s="62"/>
      <c r="Y2402" s="62"/>
      <c r="Z2402" s="62"/>
      <c r="AA2402" s="62"/>
      <c r="AB2402" s="62"/>
      <c r="AC2402" s="62"/>
      <c r="AD2402" s="62"/>
      <c r="AE2402" s="62"/>
    </row>
    <row r="2403" spans="5:31" x14ac:dyDescent="0.25">
      <c r="E2403" s="61"/>
      <c r="F2403" s="61"/>
      <c r="G2403" s="61"/>
      <c r="H2403" s="62"/>
      <c r="I2403" s="62"/>
      <c r="J2403" s="62"/>
      <c r="K2403" s="62"/>
      <c r="L2403" s="62"/>
      <c r="M2403" s="62"/>
      <c r="N2403" s="62"/>
      <c r="O2403" s="62"/>
      <c r="P2403" s="62"/>
      <c r="Q2403" s="62"/>
      <c r="R2403" s="62"/>
      <c r="S2403" s="62"/>
      <c r="T2403" s="62"/>
      <c r="U2403" s="62"/>
      <c r="V2403" s="62"/>
      <c r="W2403" s="62"/>
      <c r="X2403" s="62"/>
      <c r="Y2403" s="62"/>
      <c r="Z2403" s="62"/>
      <c r="AA2403" s="62"/>
      <c r="AB2403" s="62"/>
      <c r="AC2403" s="62"/>
      <c r="AD2403" s="62"/>
      <c r="AE2403" s="62"/>
    </row>
    <row r="2404" spans="5:31" x14ac:dyDescent="0.25">
      <c r="E2404" s="61"/>
      <c r="F2404" s="61"/>
      <c r="G2404" s="61"/>
      <c r="H2404" s="62"/>
      <c r="I2404" s="62"/>
      <c r="J2404" s="62"/>
      <c r="K2404" s="62"/>
      <c r="L2404" s="62"/>
      <c r="M2404" s="62"/>
      <c r="N2404" s="62"/>
      <c r="O2404" s="62"/>
      <c r="P2404" s="62"/>
      <c r="Q2404" s="62"/>
      <c r="R2404" s="62"/>
      <c r="S2404" s="62"/>
      <c r="T2404" s="62"/>
      <c r="U2404" s="62"/>
      <c r="V2404" s="62"/>
      <c r="W2404" s="62"/>
      <c r="X2404" s="62"/>
      <c r="Y2404" s="62"/>
      <c r="Z2404" s="62"/>
      <c r="AA2404" s="62"/>
      <c r="AB2404" s="62"/>
      <c r="AC2404" s="62"/>
      <c r="AD2404" s="62"/>
      <c r="AE2404" s="62"/>
    </row>
    <row r="2405" spans="5:31" x14ac:dyDescent="0.25">
      <c r="E2405" s="61"/>
      <c r="F2405" s="61"/>
      <c r="G2405" s="61"/>
      <c r="H2405" s="62"/>
      <c r="I2405" s="62"/>
      <c r="J2405" s="62"/>
      <c r="K2405" s="62"/>
      <c r="L2405" s="62"/>
      <c r="M2405" s="62"/>
      <c r="N2405" s="62"/>
      <c r="O2405" s="62"/>
      <c r="P2405" s="62"/>
      <c r="Q2405" s="62"/>
      <c r="R2405" s="62"/>
      <c r="S2405" s="62"/>
      <c r="T2405" s="62"/>
      <c r="U2405" s="62"/>
      <c r="V2405" s="62"/>
      <c r="W2405" s="62"/>
      <c r="X2405" s="62"/>
      <c r="Y2405" s="62"/>
      <c r="Z2405" s="62"/>
      <c r="AA2405" s="62"/>
      <c r="AB2405" s="62"/>
      <c r="AC2405" s="62"/>
      <c r="AD2405" s="62"/>
      <c r="AE2405" s="62"/>
    </row>
    <row r="2406" spans="5:31" x14ac:dyDescent="0.25">
      <c r="E2406" s="61"/>
      <c r="F2406" s="61"/>
      <c r="G2406" s="61"/>
      <c r="H2406" s="62"/>
      <c r="I2406" s="62"/>
      <c r="J2406" s="62"/>
      <c r="K2406" s="62"/>
      <c r="L2406" s="62"/>
      <c r="M2406" s="62"/>
      <c r="N2406" s="62"/>
      <c r="O2406" s="62"/>
      <c r="P2406" s="62"/>
      <c r="Q2406" s="62"/>
      <c r="R2406" s="62"/>
      <c r="S2406" s="62"/>
      <c r="T2406" s="62"/>
      <c r="U2406" s="62"/>
      <c r="V2406" s="62"/>
      <c r="W2406" s="62"/>
      <c r="X2406" s="62"/>
      <c r="Y2406" s="62"/>
      <c r="Z2406" s="62"/>
      <c r="AA2406" s="62"/>
      <c r="AB2406" s="62"/>
      <c r="AC2406" s="62"/>
      <c r="AD2406" s="62"/>
      <c r="AE2406" s="62"/>
    </row>
    <row r="2407" spans="5:31" x14ac:dyDescent="0.25">
      <c r="E2407" s="61"/>
      <c r="F2407" s="61"/>
      <c r="G2407" s="61"/>
      <c r="H2407" s="62"/>
      <c r="I2407" s="62"/>
      <c r="J2407" s="62"/>
      <c r="K2407" s="62"/>
      <c r="L2407" s="62"/>
      <c r="M2407" s="62"/>
      <c r="N2407" s="62"/>
      <c r="O2407" s="62"/>
      <c r="P2407" s="62"/>
      <c r="Q2407" s="62"/>
      <c r="R2407" s="62"/>
      <c r="S2407" s="62"/>
      <c r="T2407" s="62"/>
      <c r="U2407" s="62"/>
      <c r="V2407" s="62"/>
      <c r="W2407" s="62"/>
      <c r="X2407" s="62"/>
      <c r="Y2407" s="62"/>
      <c r="Z2407" s="62"/>
      <c r="AA2407" s="62"/>
      <c r="AB2407" s="62"/>
      <c r="AC2407" s="62"/>
      <c r="AD2407" s="62"/>
      <c r="AE2407" s="62"/>
    </row>
    <row r="2408" spans="5:31" x14ac:dyDescent="0.25">
      <c r="E2408" s="61"/>
      <c r="F2408" s="61"/>
      <c r="G2408" s="61"/>
      <c r="H2408" s="62"/>
      <c r="I2408" s="62"/>
      <c r="J2408" s="62"/>
      <c r="K2408" s="62"/>
      <c r="L2408" s="62"/>
      <c r="M2408" s="62"/>
      <c r="N2408" s="62"/>
      <c r="O2408" s="62"/>
      <c r="P2408" s="62"/>
      <c r="Q2408" s="62"/>
      <c r="R2408" s="62"/>
      <c r="S2408" s="62"/>
      <c r="T2408" s="62"/>
      <c r="U2408" s="62"/>
      <c r="V2408" s="62"/>
      <c r="W2408" s="62"/>
      <c r="X2408" s="62"/>
      <c r="Y2408" s="62"/>
      <c r="Z2408" s="62"/>
      <c r="AA2408" s="62"/>
      <c r="AB2408" s="62"/>
      <c r="AC2408" s="62"/>
      <c r="AD2408" s="62"/>
      <c r="AE2408" s="62"/>
    </row>
    <row r="2409" spans="5:31" x14ac:dyDescent="0.25">
      <c r="E2409" s="61"/>
      <c r="F2409" s="61"/>
      <c r="G2409" s="61"/>
      <c r="H2409" s="62"/>
      <c r="I2409" s="62"/>
      <c r="J2409" s="62"/>
      <c r="K2409" s="62"/>
      <c r="L2409" s="62"/>
      <c r="M2409" s="62"/>
      <c r="N2409" s="62"/>
      <c r="O2409" s="62"/>
      <c r="P2409" s="62"/>
      <c r="Q2409" s="62"/>
      <c r="R2409" s="62"/>
      <c r="S2409" s="62"/>
      <c r="T2409" s="62"/>
      <c r="U2409" s="62"/>
      <c r="V2409" s="62"/>
      <c r="W2409" s="62"/>
      <c r="X2409" s="62"/>
      <c r="Y2409" s="62"/>
      <c r="Z2409" s="62"/>
      <c r="AA2409" s="62"/>
      <c r="AB2409" s="62"/>
      <c r="AC2409" s="62"/>
      <c r="AD2409" s="62"/>
      <c r="AE2409" s="62"/>
    </row>
    <row r="2410" spans="5:31" x14ac:dyDescent="0.25">
      <c r="E2410" s="61"/>
      <c r="F2410" s="61"/>
      <c r="G2410" s="61"/>
      <c r="H2410" s="62"/>
      <c r="I2410" s="62"/>
      <c r="J2410" s="62"/>
      <c r="K2410" s="62"/>
      <c r="L2410" s="62"/>
      <c r="M2410" s="62"/>
      <c r="N2410" s="62"/>
      <c r="O2410" s="62"/>
      <c r="P2410" s="62"/>
      <c r="Q2410" s="62"/>
      <c r="R2410" s="62"/>
      <c r="S2410" s="62"/>
      <c r="T2410" s="62"/>
      <c r="U2410" s="62"/>
      <c r="V2410" s="62"/>
      <c r="W2410" s="62"/>
      <c r="X2410" s="62"/>
      <c r="Y2410" s="62"/>
      <c r="Z2410" s="62"/>
      <c r="AA2410" s="62"/>
      <c r="AB2410" s="62"/>
      <c r="AC2410" s="62"/>
      <c r="AD2410" s="62"/>
      <c r="AE2410" s="62"/>
    </row>
    <row r="2411" spans="5:31" x14ac:dyDescent="0.25">
      <c r="E2411" s="61"/>
      <c r="F2411" s="61"/>
      <c r="G2411" s="61"/>
      <c r="H2411" s="62"/>
      <c r="I2411" s="62"/>
      <c r="J2411" s="62"/>
      <c r="K2411" s="62"/>
      <c r="L2411" s="62"/>
      <c r="M2411" s="62"/>
      <c r="N2411" s="62"/>
      <c r="O2411" s="62"/>
      <c r="P2411" s="62"/>
      <c r="Q2411" s="62"/>
      <c r="R2411" s="62"/>
      <c r="S2411" s="62"/>
      <c r="T2411" s="62"/>
      <c r="U2411" s="62"/>
      <c r="V2411" s="62"/>
      <c r="W2411" s="62"/>
      <c r="X2411" s="62"/>
      <c r="Y2411" s="62"/>
      <c r="Z2411" s="62"/>
      <c r="AA2411" s="62"/>
      <c r="AB2411" s="62"/>
      <c r="AC2411" s="62"/>
      <c r="AD2411" s="62"/>
      <c r="AE2411" s="62"/>
    </row>
    <row r="2412" spans="5:31" x14ac:dyDescent="0.25">
      <c r="E2412" s="61"/>
      <c r="F2412" s="61"/>
      <c r="G2412" s="61"/>
      <c r="H2412" s="62"/>
      <c r="I2412" s="62"/>
      <c r="J2412" s="62"/>
      <c r="K2412" s="62"/>
      <c r="L2412" s="62"/>
      <c r="M2412" s="62"/>
      <c r="N2412" s="62"/>
      <c r="O2412" s="62"/>
      <c r="P2412" s="62"/>
      <c r="Q2412" s="62"/>
      <c r="R2412" s="62"/>
      <c r="S2412" s="62"/>
      <c r="T2412" s="62"/>
      <c r="U2412" s="62"/>
      <c r="V2412" s="62"/>
      <c r="W2412" s="62"/>
      <c r="X2412" s="62"/>
      <c r="Y2412" s="62"/>
      <c r="Z2412" s="62"/>
      <c r="AA2412" s="62"/>
      <c r="AB2412" s="62"/>
      <c r="AC2412" s="62"/>
      <c r="AD2412" s="62"/>
      <c r="AE2412" s="62"/>
    </row>
    <row r="2413" spans="5:31" x14ac:dyDescent="0.25">
      <c r="E2413" s="61"/>
      <c r="F2413" s="61"/>
      <c r="G2413" s="61"/>
      <c r="H2413" s="62"/>
      <c r="I2413" s="62"/>
      <c r="J2413" s="62"/>
      <c r="K2413" s="62"/>
      <c r="L2413" s="62"/>
      <c r="M2413" s="62"/>
      <c r="N2413" s="62"/>
      <c r="O2413" s="62"/>
      <c r="P2413" s="62"/>
      <c r="Q2413" s="62"/>
      <c r="R2413" s="62"/>
      <c r="S2413" s="62"/>
      <c r="T2413" s="62"/>
      <c r="U2413" s="62"/>
      <c r="V2413" s="62"/>
      <c r="W2413" s="62"/>
      <c r="X2413" s="62"/>
      <c r="Y2413" s="62"/>
      <c r="Z2413" s="62"/>
      <c r="AA2413" s="62"/>
      <c r="AB2413" s="62"/>
      <c r="AC2413" s="62"/>
      <c r="AD2413" s="62"/>
      <c r="AE2413" s="62"/>
    </row>
    <row r="2414" spans="5:31" x14ac:dyDescent="0.25">
      <c r="E2414" s="61"/>
      <c r="F2414" s="61"/>
      <c r="G2414" s="61"/>
      <c r="H2414" s="62"/>
      <c r="I2414" s="62"/>
      <c r="J2414" s="62"/>
      <c r="K2414" s="62"/>
      <c r="L2414" s="62"/>
      <c r="M2414" s="62"/>
      <c r="N2414" s="62"/>
      <c r="O2414" s="62"/>
      <c r="P2414" s="62"/>
      <c r="Q2414" s="62"/>
      <c r="R2414" s="62"/>
      <c r="S2414" s="62"/>
      <c r="T2414" s="62"/>
      <c r="U2414" s="62"/>
      <c r="V2414" s="62"/>
      <c r="W2414" s="62"/>
      <c r="X2414" s="62"/>
      <c r="Y2414" s="62"/>
      <c r="Z2414" s="62"/>
      <c r="AA2414" s="62"/>
      <c r="AB2414" s="62"/>
      <c r="AC2414" s="62"/>
      <c r="AD2414" s="62"/>
      <c r="AE2414" s="62"/>
    </row>
    <row r="2415" spans="5:31" x14ac:dyDescent="0.25">
      <c r="E2415" s="61"/>
      <c r="F2415" s="61"/>
      <c r="G2415" s="61"/>
      <c r="H2415" s="62"/>
      <c r="I2415" s="62"/>
      <c r="J2415" s="62"/>
      <c r="K2415" s="62"/>
      <c r="L2415" s="62"/>
      <c r="M2415" s="62"/>
      <c r="N2415" s="62"/>
      <c r="O2415" s="62"/>
      <c r="P2415" s="62"/>
      <c r="Q2415" s="62"/>
      <c r="R2415" s="62"/>
      <c r="S2415" s="62"/>
      <c r="T2415" s="62"/>
      <c r="U2415" s="62"/>
      <c r="V2415" s="62"/>
      <c r="W2415" s="62"/>
      <c r="X2415" s="62"/>
      <c r="Y2415" s="62"/>
      <c r="Z2415" s="62"/>
      <c r="AA2415" s="62"/>
      <c r="AB2415" s="62"/>
      <c r="AC2415" s="62"/>
      <c r="AD2415" s="62"/>
      <c r="AE2415" s="62"/>
    </row>
    <row r="2416" spans="5:31" x14ac:dyDescent="0.25">
      <c r="E2416" s="61"/>
      <c r="F2416" s="61"/>
      <c r="G2416" s="61"/>
      <c r="H2416" s="62"/>
      <c r="I2416" s="62"/>
      <c r="J2416" s="62"/>
      <c r="K2416" s="62"/>
      <c r="L2416" s="62"/>
      <c r="M2416" s="62"/>
      <c r="N2416" s="62"/>
      <c r="O2416" s="62"/>
      <c r="P2416" s="62"/>
      <c r="Q2416" s="62"/>
      <c r="R2416" s="62"/>
      <c r="S2416" s="62"/>
      <c r="T2416" s="62"/>
      <c r="U2416" s="62"/>
      <c r="V2416" s="62"/>
      <c r="W2416" s="62"/>
      <c r="X2416" s="62"/>
      <c r="Y2416" s="62"/>
      <c r="Z2416" s="62"/>
      <c r="AA2416" s="62"/>
      <c r="AB2416" s="62"/>
      <c r="AC2416" s="62"/>
      <c r="AD2416" s="62"/>
      <c r="AE2416" s="62"/>
    </row>
    <row r="2417" spans="5:31" x14ac:dyDescent="0.25">
      <c r="E2417" s="61"/>
      <c r="F2417" s="61"/>
      <c r="G2417" s="61"/>
      <c r="H2417" s="62"/>
      <c r="I2417" s="62"/>
      <c r="J2417" s="62"/>
      <c r="K2417" s="62"/>
      <c r="L2417" s="62"/>
      <c r="M2417" s="62"/>
      <c r="N2417" s="62"/>
      <c r="O2417" s="62"/>
      <c r="P2417" s="62"/>
      <c r="Q2417" s="62"/>
      <c r="R2417" s="62"/>
      <c r="S2417" s="62"/>
      <c r="T2417" s="62"/>
      <c r="U2417" s="62"/>
      <c r="V2417" s="62"/>
      <c r="W2417" s="62"/>
      <c r="X2417" s="62"/>
      <c r="Y2417" s="62"/>
      <c r="Z2417" s="62"/>
      <c r="AA2417" s="62"/>
      <c r="AB2417" s="62"/>
      <c r="AC2417" s="62"/>
      <c r="AD2417" s="62"/>
      <c r="AE2417" s="62"/>
    </row>
    <row r="2418" spans="5:31" x14ac:dyDescent="0.25">
      <c r="E2418" s="61"/>
      <c r="F2418" s="61"/>
      <c r="G2418" s="61"/>
      <c r="H2418" s="62"/>
      <c r="I2418" s="62"/>
      <c r="J2418" s="62"/>
      <c r="K2418" s="62"/>
      <c r="L2418" s="62"/>
      <c r="M2418" s="62"/>
      <c r="N2418" s="62"/>
      <c r="O2418" s="62"/>
      <c r="P2418" s="62"/>
      <c r="Q2418" s="62"/>
      <c r="R2418" s="62"/>
      <c r="S2418" s="62"/>
      <c r="T2418" s="62"/>
      <c r="U2418" s="62"/>
      <c r="V2418" s="62"/>
      <c r="W2418" s="62"/>
      <c r="X2418" s="62"/>
      <c r="Y2418" s="62"/>
      <c r="Z2418" s="62"/>
      <c r="AA2418" s="62"/>
      <c r="AB2418" s="62"/>
      <c r="AC2418" s="62"/>
      <c r="AD2418" s="62"/>
      <c r="AE2418" s="62"/>
    </row>
    <row r="2419" spans="5:31" x14ac:dyDescent="0.25">
      <c r="E2419" s="61"/>
      <c r="F2419" s="61"/>
      <c r="G2419" s="61"/>
      <c r="H2419" s="62"/>
      <c r="I2419" s="62"/>
      <c r="J2419" s="62"/>
      <c r="K2419" s="62"/>
      <c r="L2419" s="62"/>
      <c r="M2419" s="62"/>
      <c r="N2419" s="62"/>
      <c r="O2419" s="62"/>
      <c r="P2419" s="62"/>
      <c r="Q2419" s="62"/>
      <c r="R2419" s="62"/>
      <c r="S2419" s="62"/>
      <c r="T2419" s="62"/>
      <c r="U2419" s="62"/>
      <c r="V2419" s="62"/>
      <c r="W2419" s="62"/>
      <c r="X2419" s="62"/>
      <c r="Y2419" s="62"/>
      <c r="Z2419" s="62"/>
      <c r="AA2419" s="62"/>
      <c r="AB2419" s="62"/>
      <c r="AC2419" s="62"/>
      <c r="AD2419" s="62"/>
      <c r="AE2419" s="62"/>
    </row>
    <row r="2420" spans="5:31" x14ac:dyDescent="0.25">
      <c r="E2420" s="61"/>
      <c r="F2420" s="61"/>
      <c r="G2420" s="61"/>
      <c r="H2420" s="62"/>
      <c r="I2420" s="62"/>
      <c r="J2420" s="62"/>
      <c r="K2420" s="62"/>
      <c r="L2420" s="62"/>
      <c r="M2420" s="62"/>
      <c r="N2420" s="62"/>
      <c r="O2420" s="62"/>
      <c r="P2420" s="62"/>
      <c r="Q2420" s="62"/>
      <c r="R2420" s="62"/>
      <c r="S2420" s="62"/>
      <c r="T2420" s="62"/>
      <c r="U2420" s="62"/>
      <c r="V2420" s="62"/>
      <c r="W2420" s="62"/>
      <c r="X2420" s="62"/>
      <c r="Y2420" s="62"/>
      <c r="Z2420" s="62"/>
      <c r="AA2420" s="62"/>
      <c r="AB2420" s="62"/>
      <c r="AC2420" s="62"/>
      <c r="AD2420" s="62"/>
      <c r="AE2420" s="62"/>
    </row>
    <row r="2421" spans="5:31" x14ac:dyDescent="0.25">
      <c r="E2421" s="61"/>
      <c r="F2421" s="61"/>
      <c r="G2421" s="61"/>
      <c r="H2421" s="62"/>
      <c r="I2421" s="62"/>
      <c r="J2421" s="62"/>
      <c r="K2421" s="62"/>
      <c r="L2421" s="62"/>
      <c r="M2421" s="62"/>
      <c r="N2421" s="62"/>
      <c r="O2421" s="62"/>
      <c r="P2421" s="62"/>
      <c r="Q2421" s="62"/>
      <c r="R2421" s="62"/>
      <c r="S2421" s="62"/>
      <c r="T2421" s="62"/>
      <c r="U2421" s="62"/>
      <c r="V2421" s="62"/>
      <c r="W2421" s="62"/>
      <c r="X2421" s="62"/>
      <c r="Y2421" s="62"/>
      <c r="Z2421" s="62"/>
      <c r="AA2421" s="62"/>
      <c r="AB2421" s="62"/>
      <c r="AC2421" s="62"/>
      <c r="AD2421" s="62"/>
      <c r="AE2421" s="62"/>
    </row>
    <row r="2422" spans="5:31" x14ac:dyDescent="0.25">
      <c r="E2422" s="61"/>
      <c r="F2422" s="61"/>
      <c r="G2422" s="61"/>
      <c r="H2422" s="62"/>
      <c r="I2422" s="62"/>
      <c r="J2422" s="62"/>
      <c r="K2422" s="62"/>
      <c r="L2422" s="62"/>
      <c r="M2422" s="62"/>
      <c r="N2422" s="62"/>
      <c r="O2422" s="62"/>
      <c r="P2422" s="62"/>
      <c r="Q2422" s="62"/>
      <c r="R2422" s="62"/>
      <c r="S2422" s="62"/>
      <c r="T2422" s="62"/>
      <c r="U2422" s="62"/>
      <c r="V2422" s="62"/>
      <c r="W2422" s="62"/>
      <c r="X2422" s="62"/>
      <c r="Y2422" s="62"/>
      <c r="Z2422" s="62"/>
      <c r="AA2422" s="62"/>
      <c r="AB2422" s="62"/>
      <c r="AC2422" s="62"/>
      <c r="AD2422" s="62"/>
      <c r="AE2422" s="62"/>
    </row>
    <row r="2423" spans="5:31" x14ac:dyDescent="0.25">
      <c r="E2423" s="61"/>
      <c r="F2423" s="61"/>
      <c r="G2423" s="61"/>
      <c r="H2423" s="62"/>
      <c r="I2423" s="62"/>
      <c r="J2423" s="62"/>
      <c r="K2423" s="62"/>
      <c r="L2423" s="62"/>
      <c r="M2423" s="62"/>
      <c r="N2423" s="62"/>
      <c r="O2423" s="62"/>
      <c r="P2423" s="62"/>
      <c r="Q2423" s="62"/>
      <c r="R2423" s="62"/>
      <c r="S2423" s="62"/>
      <c r="T2423" s="62"/>
      <c r="U2423" s="62"/>
      <c r="V2423" s="62"/>
      <c r="W2423" s="62"/>
      <c r="X2423" s="62"/>
      <c r="Y2423" s="62"/>
      <c r="Z2423" s="62"/>
      <c r="AA2423" s="62"/>
      <c r="AB2423" s="62"/>
      <c r="AC2423" s="62"/>
      <c r="AD2423" s="62"/>
      <c r="AE2423" s="62"/>
    </row>
    <row r="2424" spans="5:31" x14ac:dyDescent="0.25">
      <c r="E2424" s="61"/>
      <c r="F2424" s="61"/>
      <c r="G2424" s="61"/>
      <c r="H2424" s="62"/>
      <c r="I2424" s="62"/>
      <c r="J2424" s="62"/>
      <c r="K2424" s="62"/>
      <c r="L2424" s="62"/>
      <c r="M2424" s="62"/>
      <c r="N2424" s="62"/>
      <c r="O2424" s="62"/>
      <c r="P2424" s="62"/>
      <c r="Q2424" s="62"/>
      <c r="R2424" s="62"/>
      <c r="S2424" s="62"/>
      <c r="T2424" s="62"/>
      <c r="U2424" s="62"/>
      <c r="V2424" s="62"/>
      <c r="W2424" s="62"/>
      <c r="X2424" s="62"/>
      <c r="Y2424" s="62"/>
      <c r="Z2424" s="62"/>
      <c r="AA2424" s="62"/>
      <c r="AB2424" s="62"/>
      <c r="AC2424" s="62"/>
      <c r="AD2424" s="62"/>
      <c r="AE2424" s="62"/>
    </row>
    <row r="2425" spans="5:31" x14ac:dyDescent="0.25">
      <c r="E2425" s="61"/>
      <c r="F2425" s="61"/>
      <c r="G2425" s="61"/>
      <c r="H2425" s="62"/>
      <c r="I2425" s="62"/>
      <c r="J2425" s="62"/>
      <c r="K2425" s="62"/>
      <c r="L2425" s="62"/>
      <c r="M2425" s="62"/>
      <c r="N2425" s="62"/>
      <c r="O2425" s="62"/>
      <c r="P2425" s="62"/>
      <c r="Q2425" s="62"/>
      <c r="R2425" s="62"/>
      <c r="S2425" s="62"/>
      <c r="T2425" s="62"/>
      <c r="U2425" s="62"/>
      <c r="V2425" s="62"/>
      <c r="W2425" s="62"/>
      <c r="X2425" s="62"/>
      <c r="Y2425" s="62"/>
      <c r="Z2425" s="62"/>
      <c r="AA2425" s="62"/>
      <c r="AB2425" s="62"/>
      <c r="AC2425" s="62"/>
      <c r="AD2425" s="62"/>
      <c r="AE2425" s="62"/>
    </row>
    <row r="2426" spans="5:31" x14ac:dyDescent="0.25">
      <c r="E2426" s="61"/>
      <c r="F2426" s="61"/>
      <c r="G2426" s="61"/>
      <c r="H2426" s="62"/>
      <c r="I2426" s="62"/>
      <c r="J2426" s="62"/>
      <c r="K2426" s="62"/>
      <c r="L2426" s="62"/>
      <c r="M2426" s="62"/>
      <c r="N2426" s="62"/>
      <c r="O2426" s="62"/>
      <c r="P2426" s="62"/>
      <c r="Q2426" s="62"/>
      <c r="R2426" s="62"/>
      <c r="S2426" s="62"/>
      <c r="T2426" s="62"/>
      <c r="U2426" s="62"/>
      <c r="V2426" s="62"/>
      <c r="W2426" s="62"/>
      <c r="X2426" s="62"/>
      <c r="Y2426" s="62"/>
      <c r="Z2426" s="62"/>
      <c r="AA2426" s="62"/>
      <c r="AB2426" s="62"/>
      <c r="AC2426" s="62"/>
      <c r="AD2426" s="62"/>
      <c r="AE2426" s="62"/>
    </row>
    <row r="2427" spans="5:31" x14ac:dyDescent="0.25">
      <c r="E2427" s="61"/>
      <c r="F2427" s="61"/>
      <c r="G2427" s="61"/>
      <c r="H2427" s="62"/>
      <c r="I2427" s="62"/>
      <c r="J2427" s="62"/>
      <c r="K2427" s="62"/>
      <c r="L2427" s="62"/>
      <c r="M2427" s="62"/>
      <c r="N2427" s="62"/>
      <c r="O2427" s="62"/>
      <c r="P2427" s="62"/>
      <c r="Q2427" s="62"/>
      <c r="R2427" s="62"/>
      <c r="S2427" s="62"/>
      <c r="T2427" s="62"/>
      <c r="U2427" s="62"/>
      <c r="V2427" s="62"/>
      <c r="W2427" s="62"/>
      <c r="X2427" s="62"/>
      <c r="Y2427" s="62"/>
      <c r="Z2427" s="62"/>
      <c r="AA2427" s="62"/>
      <c r="AB2427" s="62"/>
      <c r="AC2427" s="62"/>
      <c r="AD2427" s="62"/>
      <c r="AE2427" s="62"/>
    </row>
    <row r="2428" spans="5:31" x14ac:dyDescent="0.25">
      <c r="E2428" s="61"/>
      <c r="F2428" s="61"/>
      <c r="G2428" s="61"/>
      <c r="H2428" s="62"/>
      <c r="I2428" s="62"/>
      <c r="J2428" s="62"/>
      <c r="K2428" s="62"/>
      <c r="L2428" s="62"/>
      <c r="M2428" s="62"/>
      <c r="N2428" s="62"/>
      <c r="O2428" s="62"/>
      <c r="P2428" s="62"/>
      <c r="Q2428" s="62"/>
      <c r="R2428" s="62"/>
      <c r="S2428" s="62"/>
      <c r="T2428" s="62"/>
      <c r="U2428" s="62"/>
      <c r="V2428" s="62"/>
      <c r="W2428" s="62"/>
      <c r="X2428" s="62"/>
      <c r="Y2428" s="62"/>
      <c r="Z2428" s="62"/>
      <c r="AA2428" s="62"/>
      <c r="AB2428" s="62"/>
      <c r="AC2428" s="62"/>
      <c r="AD2428" s="62"/>
      <c r="AE2428" s="62"/>
    </row>
    <row r="2429" spans="5:31" x14ac:dyDescent="0.25">
      <c r="E2429" s="61"/>
      <c r="F2429" s="61"/>
      <c r="G2429" s="61"/>
      <c r="H2429" s="62"/>
      <c r="I2429" s="62"/>
      <c r="J2429" s="62"/>
      <c r="K2429" s="62"/>
      <c r="L2429" s="62"/>
      <c r="M2429" s="62"/>
      <c r="N2429" s="62"/>
      <c r="O2429" s="62"/>
      <c r="P2429" s="62"/>
      <c r="Q2429" s="62"/>
      <c r="R2429" s="62"/>
      <c r="S2429" s="62"/>
      <c r="T2429" s="62"/>
      <c r="U2429" s="62"/>
      <c r="V2429" s="62"/>
      <c r="W2429" s="62"/>
      <c r="X2429" s="62"/>
      <c r="Y2429" s="62"/>
      <c r="Z2429" s="62"/>
      <c r="AA2429" s="62"/>
      <c r="AB2429" s="62"/>
      <c r="AC2429" s="62"/>
      <c r="AD2429" s="62"/>
      <c r="AE2429" s="62"/>
    </row>
    <row r="2430" spans="5:31" x14ac:dyDescent="0.25">
      <c r="E2430" s="61"/>
      <c r="F2430" s="61"/>
      <c r="G2430" s="61"/>
      <c r="H2430" s="62"/>
      <c r="I2430" s="62"/>
      <c r="J2430" s="62"/>
      <c r="K2430" s="62"/>
      <c r="L2430" s="62"/>
      <c r="M2430" s="62"/>
      <c r="N2430" s="62"/>
      <c r="O2430" s="62"/>
      <c r="P2430" s="62"/>
      <c r="Q2430" s="62"/>
      <c r="R2430" s="62"/>
      <c r="S2430" s="62"/>
      <c r="T2430" s="62"/>
      <c r="U2430" s="62"/>
      <c r="V2430" s="62"/>
      <c r="W2430" s="62"/>
      <c r="X2430" s="62"/>
      <c r="Y2430" s="62"/>
      <c r="Z2430" s="62"/>
      <c r="AA2430" s="62"/>
      <c r="AB2430" s="62"/>
      <c r="AC2430" s="62"/>
      <c r="AD2430" s="62"/>
      <c r="AE2430" s="62"/>
    </row>
    <row r="2431" spans="5:31" x14ac:dyDescent="0.25">
      <c r="E2431" s="61"/>
      <c r="F2431" s="61"/>
      <c r="G2431" s="61"/>
      <c r="H2431" s="62"/>
      <c r="I2431" s="62"/>
      <c r="J2431" s="62"/>
      <c r="K2431" s="62"/>
      <c r="L2431" s="62"/>
      <c r="M2431" s="62"/>
      <c r="N2431" s="62"/>
      <c r="O2431" s="62"/>
      <c r="P2431" s="62"/>
      <c r="Q2431" s="62"/>
      <c r="R2431" s="62"/>
      <c r="S2431" s="62"/>
      <c r="T2431" s="62"/>
      <c r="U2431" s="62"/>
      <c r="V2431" s="62"/>
      <c r="W2431" s="62"/>
      <c r="X2431" s="62"/>
      <c r="Y2431" s="62"/>
      <c r="Z2431" s="62"/>
      <c r="AA2431" s="62"/>
      <c r="AB2431" s="62"/>
      <c r="AC2431" s="62"/>
      <c r="AD2431" s="62"/>
      <c r="AE2431" s="62"/>
    </row>
    <row r="2432" spans="5:31" x14ac:dyDescent="0.25">
      <c r="E2432" s="61"/>
      <c r="F2432" s="61"/>
      <c r="G2432" s="61"/>
      <c r="H2432" s="62"/>
      <c r="I2432" s="62"/>
      <c r="J2432" s="62"/>
      <c r="K2432" s="62"/>
      <c r="L2432" s="62"/>
      <c r="M2432" s="62"/>
      <c r="N2432" s="62"/>
      <c r="O2432" s="62"/>
      <c r="P2432" s="62"/>
      <c r="Q2432" s="62"/>
      <c r="R2432" s="62"/>
      <c r="S2432" s="62"/>
      <c r="T2432" s="62"/>
      <c r="U2432" s="62"/>
      <c r="V2432" s="62"/>
      <c r="W2432" s="62"/>
      <c r="X2432" s="62"/>
      <c r="Y2432" s="62"/>
      <c r="Z2432" s="62"/>
      <c r="AA2432" s="62"/>
      <c r="AB2432" s="62"/>
      <c r="AC2432" s="62"/>
      <c r="AD2432" s="62"/>
      <c r="AE2432" s="62"/>
    </row>
    <row r="2433" spans="5:31" x14ac:dyDescent="0.25">
      <c r="E2433" s="61"/>
      <c r="F2433" s="61"/>
      <c r="G2433" s="61"/>
      <c r="H2433" s="62"/>
      <c r="I2433" s="62"/>
      <c r="J2433" s="62"/>
      <c r="K2433" s="62"/>
      <c r="L2433" s="62"/>
      <c r="M2433" s="62"/>
      <c r="N2433" s="62"/>
      <c r="O2433" s="62"/>
      <c r="P2433" s="62"/>
      <c r="Q2433" s="62"/>
      <c r="R2433" s="62"/>
      <c r="S2433" s="62"/>
      <c r="T2433" s="62"/>
      <c r="U2433" s="62"/>
      <c r="V2433" s="62"/>
      <c r="W2433" s="62"/>
      <c r="X2433" s="62"/>
      <c r="Y2433" s="62"/>
      <c r="Z2433" s="62"/>
      <c r="AA2433" s="62"/>
      <c r="AB2433" s="62"/>
      <c r="AC2433" s="62"/>
      <c r="AD2433" s="62"/>
      <c r="AE2433" s="62"/>
    </row>
    <row r="2434" spans="5:31" x14ac:dyDescent="0.25">
      <c r="E2434" s="61"/>
      <c r="F2434" s="61"/>
      <c r="G2434" s="61"/>
      <c r="H2434" s="62"/>
      <c r="I2434" s="62"/>
      <c r="J2434" s="62"/>
      <c r="K2434" s="62"/>
      <c r="L2434" s="62"/>
      <c r="M2434" s="62"/>
      <c r="N2434" s="62"/>
      <c r="O2434" s="62"/>
      <c r="P2434" s="62"/>
      <c r="Q2434" s="62"/>
      <c r="R2434" s="62"/>
      <c r="S2434" s="62"/>
      <c r="T2434" s="62"/>
      <c r="U2434" s="62"/>
      <c r="V2434" s="62"/>
      <c r="W2434" s="62"/>
      <c r="X2434" s="62"/>
      <c r="Y2434" s="62"/>
      <c r="Z2434" s="62"/>
      <c r="AA2434" s="62"/>
      <c r="AB2434" s="62"/>
      <c r="AC2434" s="62"/>
      <c r="AD2434" s="62"/>
      <c r="AE2434" s="62"/>
    </row>
    <row r="2435" spans="5:31" x14ac:dyDescent="0.25">
      <c r="E2435" s="61"/>
      <c r="F2435" s="61"/>
      <c r="G2435" s="61"/>
      <c r="H2435" s="62"/>
      <c r="I2435" s="62"/>
      <c r="J2435" s="62"/>
      <c r="K2435" s="62"/>
      <c r="L2435" s="62"/>
      <c r="M2435" s="62"/>
      <c r="N2435" s="62"/>
      <c r="O2435" s="62"/>
      <c r="P2435" s="62"/>
      <c r="Q2435" s="62"/>
      <c r="R2435" s="62"/>
      <c r="S2435" s="62"/>
      <c r="T2435" s="62"/>
      <c r="U2435" s="62"/>
      <c r="V2435" s="62"/>
      <c r="W2435" s="62"/>
      <c r="X2435" s="62"/>
      <c r="Y2435" s="62"/>
      <c r="Z2435" s="62"/>
      <c r="AA2435" s="62"/>
      <c r="AB2435" s="62"/>
      <c r="AC2435" s="62"/>
      <c r="AD2435" s="62"/>
      <c r="AE2435" s="62"/>
    </row>
    <row r="2436" spans="5:31" x14ac:dyDescent="0.25">
      <c r="E2436" s="61"/>
      <c r="F2436" s="61"/>
      <c r="G2436" s="61"/>
      <c r="H2436" s="62"/>
      <c r="I2436" s="62"/>
      <c r="J2436" s="62"/>
      <c r="K2436" s="62"/>
      <c r="L2436" s="62"/>
      <c r="M2436" s="62"/>
      <c r="N2436" s="62"/>
      <c r="O2436" s="62"/>
      <c r="P2436" s="62"/>
      <c r="Q2436" s="62"/>
      <c r="R2436" s="62"/>
      <c r="S2436" s="62"/>
      <c r="T2436" s="62"/>
      <c r="U2436" s="62"/>
      <c r="V2436" s="62"/>
      <c r="W2436" s="62"/>
      <c r="X2436" s="62"/>
      <c r="Y2436" s="62"/>
      <c r="Z2436" s="62"/>
      <c r="AA2436" s="62"/>
      <c r="AB2436" s="62"/>
      <c r="AC2436" s="62"/>
      <c r="AD2436" s="62"/>
      <c r="AE2436" s="62"/>
    </row>
    <row r="2437" spans="5:31" x14ac:dyDescent="0.25">
      <c r="E2437" s="61"/>
      <c r="F2437" s="61"/>
      <c r="G2437" s="61"/>
      <c r="H2437" s="62"/>
      <c r="I2437" s="62"/>
      <c r="J2437" s="62"/>
      <c r="K2437" s="62"/>
      <c r="L2437" s="62"/>
      <c r="M2437" s="62"/>
      <c r="N2437" s="62"/>
      <c r="O2437" s="62"/>
      <c r="P2437" s="62"/>
      <c r="Q2437" s="62"/>
      <c r="R2437" s="62"/>
      <c r="S2437" s="62"/>
      <c r="T2437" s="62"/>
      <c r="U2437" s="62"/>
      <c r="V2437" s="62"/>
      <c r="W2437" s="62"/>
      <c r="X2437" s="62"/>
      <c r="Y2437" s="62"/>
      <c r="Z2437" s="62"/>
      <c r="AA2437" s="62"/>
      <c r="AB2437" s="62"/>
      <c r="AC2437" s="62"/>
      <c r="AD2437" s="62"/>
      <c r="AE2437" s="62"/>
    </row>
    <row r="2438" spans="5:31" x14ac:dyDescent="0.25">
      <c r="E2438" s="61"/>
      <c r="F2438" s="61"/>
      <c r="G2438" s="61"/>
      <c r="H2438" s="62"/>
      <c r="I2438" s="62"/>
      <c r="J2438" s="62"/>
      <c r="K2438" s="62"/>
      <c r="L2438" s="62"/>
      <c r="M2438" s="62"/>
      <c r="N2438" s="62"/>
      <c r="O2438" s="62"/>
      <c r="P2438" s="62"/>
      <c r="Q2438" s="62"/>
      <c r="R2438" s="62"/>
      <c r="S2438" s="62"/>
      <c r="T2438" s="62"/>
      <c r="U2438" s="62"/>
      <c r="V2438" s="62"/>
      <c r="W2438" s="62"/>
      <c r="X2438" s="62"/>
      <c r="Y2438" s="62"/>
      <c r="Z2438" s="62"/>
      <c r="AA2438" s="62"/>
      <c r="AB2438" s="62"/>
      <c r="AC2438" s="62"/>
      <c r="AD2438" s="62"/>
      <c r="AE2438" s="62"/>
    </row>
    <row r="2439" spans="5:31" x14ac:dyDescent="0.25">
      <c r="E2439" s="61"/>
      <c r="F2439" s="61"/>
      <c r="G2439" s="61"/>
      <c r="H2439" s="62"/>
      <c r="I2439" s="62"/>
      <c r="J2439" s="62"/>
      <c r="K2439" s="62"/>
      <c r="L2439" s="62"/>
      <c r="M2439" s="62"/>
      <c r="N2439" s="62"/>
      <c r="O2439" s="62"/>
      <c r="P2439" s="62"/>
      <c r="Q2439" s="62"/>
      <c r="R2439" s="62"/>
      <c r="S2439" s="62"/>
      <c r="T2439" s="62"/>
      <c r="U2439" s="62"/>
      <c r="V2439" s="62"/>
      <c r="W2439" s="62"/>
      <c r="X2439" s="62"/>
      <c r="Y2439" s="62"/>
      <c r="Z2439" s="62"/>
      <c r="AA2439" s="62"/>
      <c r="AB2439" s="62"/>
      <c r="AC2439" s="62"/>
      <c r="AD2439" s="62"/>
      <c r="AE2439" s="62"/>
    </row>
    <row r="2440" spans="5:31" x14ac:dyDescent="0.25">
      <c r="E2440" s="61"/>
      <c r="F2440" s="61"/>
      <c r="G2440" s="61"/>
      <c r="H2440" s="62"/>
      <c r="I2440" s="62"/>
      <c r="J2440" s="62"/>
      <c r="K2440" s="62"/>
      <c r="L2440" s="62"/>
      <c r="M2440" s="62"/>
      <c r="N2440" s="62"/>
      <c r="O2440" s="62"/>
      <c r="P2440" s="62"/>
      <c r="Q2440" s="62"/>
      <c r="R2440" s="62"/>
      <c r="S2440" s="62"/>
      <c r="T2440" s="62"/>
      <c r="U2440" s="62"/>
      <c r="V2440" s="62"/>
      <c r="W2440" s="62"/>
      <c r="X2440" s="62"/>
      <c r="Y2440" s="62"/>
      <c r="Z2440" s="62"/>
      <c r="AA2440" s="62"/>
      <c r="AB2440" s="62"/>
      <c r="AC2440" s="62"/>
      <c r="AD2440" s="62"/>
      <c r="AE2440" s="62"/>
    </row>
    <row r="2441" spans="5:31" x14ac:dyDescent="0.25">
      <c r="E2441" s="61"/>
      <c r="F2441" s="61"/>
      <c r="G2441" s="61"/>
      <c r="H2441" s="62"/>
      <c r="I2441" s="62"/>
      <c r="J2441" s="62"/>
      <c r="K2441" s="62"/>
      <c r="L2441" s="62"/>
      <c r="M2441" s="62"/>
      <c r="N2441" s="62"/>
      <c r="O2441" s="62"/>
      <c r="P2441" s="62"/>
      <c r="Q2441" s="62"/>
      <c r="R2441" s="62"/>
      <c r="S2441" s="62"/>
      <c r="T2441" s="62"/>
      <c r="U2441" s="62"/>
      <c r="V2441" s="62"/>
      <c r="W2441" s="62"/>
      <c r="X2441" s="62"/>
      <c r="Y2441" s="62"/>
      <c r="Z2441" s="62"/>
      <c r="AA2441" s="62"/>
      <c r="AB2441" s="62"/>
      <c r="AC2441" s="62"/>
      <c r="AD2441" s="62"/>
      <c r="AE2441" s="62"/>
    </row>
    <row r="2442" spans="5:31" x14ac:dyDescent="0.25">
      <c r="E2442" s="61"/>
      <c r="F2442" s="61"/>
      <c r="G2442" s="61"/>
      <c r="H2442" s="62"/>
      <c r="I2442" s="62"/>
      <c r="J2442" s="62"/>
      <c r="K2442" s="62"/>
      <c r="L2442" s="62"/>
      <c r="M2442" s="62"/>
      <c r="N2442" s="62"/>
      <c r="O2442" s="62"/>
      <c r="P2442" s="62"/>
      <c r="Q2442" s="62"/>
      <c r="R2442" s="62"/>
      <c r="S2442" s="62"/>
      <c r="T2442" s="62"/>
      <c r="U2442" s="62"/>
      <c r="V2442" s="62"/>
      <c r="W2442" s="62"/>
      <c r="X2442" s="62"/>
      <c r="Y2442" s="62"/>
      <c r="Z2442" s="62"/>
      <c r="AA2442" s="62"/>
      <c r="AB2442" s="62"/>
      <c r="AC2442" s="62"/>
      <c r="AD2442" s="62"/>
      <c r="AE2442" s="62"/>
    </row>
    <row r="2443" spans="5:31" x14ac:dyDescent="0.25">
      <c r="E2443" s="61"/>
      <c r="F2443" s="61"/>
      <c r="G2443" s="61"/>
      <c r="H2443" s="62"/>
      <c r="I2443" s="62"/>
      <c r="J2443" s="62"/>
      <c r="K2443" s="62"/>
      <c r="L2443" s="62"/>
      <c r="M2443" s="62"/>
      <c r="N2443" s="62"/>
      <c r="O2443" s="62"/>
      <c r="P2443" s="62"/>
      <c r="Q2443" s="62"/>
      <c r="R2443" s="62"/>
      <c r="S2443" s="62"/>
      <c r="T2443" s="62"/>
      <c r="U2443" s="62"/>
      <c r="V2443" s="62"/>
      <c r="W2443" s="62"/>
      <c r="X2443" s="62"/>
      <c r="Y2443" s="62"/>
      <c r="Z2443" s="62"/>
      <c r="AA2443" s="62"/>
      <c r="AB2443" s="62"/>
      <c r="AC2443" s="62"/>
      <c r="AD2443" s="62"/>
      <c r="AE2443" s="62"/>
    </row>
    <row r="2444" spans="5:31" x14ac:dyDescent="0.25">
      <c r="E2444" s="61"/>
      <c r="F2444" s="61"/>
      <c r="G2444" s="61"/>
      <c r="H2444" s="62"/>
      <c r="I2444" s="62"/>
      <c r="J2444" s="62"/>
      <c r="K2444" s="62"/>
      <c r="L2444" s="62"/>
      <c r="M2444" s="62"/>
      <c r="N2444" s="62"/>
      <c r="O2444" s="62"/>
      <c r="P2444" s="62"/>
      <c r="Q2444" s="62"/>
      <c r="R2444" s="62"/>
      <c r="S2444" s="62"/>
      <c r="T2444" s="62"/>
      <c r="U2444" s="62"/>
      <c r="V2444" s="62"/>
      <c r="W2444" s="62"/>
      <c r="X2444" s="62"/>
      <c r="Y2444" s="62"/>
      <c r="Z2444" s="62"/>
      <c r="AA2444" s="62"/>
      <c r="AB2444" s="62"/>
      <c r="AC2444" s="62"/>
      <c r="AD2444" s="62"/>
      <c r="AE2444" s="62"/>
    </row>
    <row r="2445" spans="5:31" x14ac:dyDescent="0.25">
      <c r="E2445" s="61"/>
      <c r="F2445" s="61"/>
      <c r="G2445" s="61"/>
      <c r="H2445" s="62"/>
      <c r="I2445" s="62"/>
      <c r="J2445" s="62"/>
      <c r="K2445" s="62"/>
      <c r="L2445" s="62"/>
      <c r="M2445" s="62"/>
      <c r="N2445" s="62"/>
      <c r="O2445" s="62"/>
      <c r="P2445" s="62"/>
      <c r="Q2445" s="62"/>
      <c r="R2445" s="62"/>
      <c r="S2445" s="62"/>
      <c r="T2445" s="62"/>
      <c r="U2445" s="62"/>
      <c r="V2445" s="62"/>
      <c r="W2445" s="62"/>
      <c r="X2445" s="62"/>
      <c r="Y2445" s="62"/>
      <c r="Z2445" s="62"/>
      <c r="AA2445" s="62"/>
      <c r="AB2445" s="62"/>
      <c r="AC2445" s="62"/>
      <c r="AD2445" s="62"/>
      <c r="AE2445" s="62"/>
    </row>
    <row r="2446" spans="5:31" x14ac:dyDescent="0.25">
      <c r="E2446" s="61"/>
      <c r="F2446" s="61"/>
      <c r="G2446" s="61"/>
      <c r="H2446" s="62"/>
      <c r="I2446" s="62"/>
      <c r="J2446" s="62"/>
      <c r="K2446" s="62"/>
      <c r="L2446" s="62"/>
      <c r="M2446" s="62"/>
      <c r="N2446" s="62"/>
      <c r="O2446" s="62"/>
      <c r="P2446" s="62"/>
      <c r="Q2446" s="62"/>
      <c r="R2446" s="62"/>
      <c r="S2446" s="62"/>
      <c r="T2446" s="62"/>
      <c r="U2446" s="62"/>
      <c r="V2446" s="62"/>
      <c r="W2446" s="62"/>
      <c r="X2446" s="62"/>
      <c r="Y2446" s="62"/>
      <c r="Z2446" s="62"/>
      <c r="AA2446" s="62"/>
      <c r="AB2446" s="62"/>
      <c r="AC2446" s="62"/>
      <c r="AD2446" s="62"/>
      <c r="AE2446" s="62"/>
    </row>
    <row r="2447" spans="5:31" x14ac:dyDescent="0.25">
      <c r="E2447" s="61"/>
      <c r="F2447" s="61"/>
      <c r="G2447" s="61"/>
      <c r="H2447" s="62"/>
      <c r="I2447" s="62"/>
      <c r="J2447" s="62"/>
      <c r="K2447" s="62"/>
      <c r="L2447" s="62"/>
      <c r="M2447" s="62"/>
      <c r="N2447" s="62"/>
      <c r="O2447" s="62"/>
      <c r="P2447" s="62"/>
      <c r="Q2447" s="62"/>
      <c r="R2447" s="62"/>
      <c r="S2447" s="62"/>
      <c r="T2447" s="62"/>
      <c r="U2447" s="62"/>
      <c r="V2447" s="62"/>
      <c r="W2447" s="62"/>
      <c r="X2447" s="62"/>
      <c r="Y2447" s="62"/>
      <c r="Z2447" s="62"/>
      <c r="AA2447" s="62"/>
      <c r="AB2447" s="62"/>
      <c r="AC2447" s="62"/>
      <c r="AD2447" s="62"/>
      <c r="AE2447" s="62"/>
    </row>
    <row r="2448" spans="5:31" x14ac:dyDescent="0.25">
      <c r="E2448" s="61"/>
      <c r="F2448" s="61"/>
      <c r="G2448" s="61"/>
      <c r="H2448" s="62"/>
      <c r="I2448" s="62"/>
      <c r="J2448" s="62"/>
      <c r="K2448" s="62"/>
      <c r="L2448" s="62"/>
      <c r="M2448" s="62"/>
      <c r="N2448" s="62"/>
      <c r="O2448" s="62"/>
      <c r="P2448" s="62"/>
      <c r="Q2448" s="62"/>
      <c r="R2448" s="62"/>
      <c r="S2448" s="62"/>
      <c r="T2448" s="62"/>
      <c r="U2448" s="62"/>
      <c r="V2448" s="62"/>
      <c r="W2448" s="62"/>
      <c r="X2448" s="62"/>
      <c r="Y2448" s="62"/>
      <c r="Z2448" s="62"/>
      <c r="AA2448" s="62"/>
      <c r="AB2448" s="62"/>
      <c r="AC2448" s="62"/>
      <c r="AD2448" s="62"/>
      <c r="AE2448" s="62"/>
    </row>
    <row r="2449" spans="5:31" x14ac:dyDescent="0.25">
      <c r="E2449" s="61"/>
      <c r="F2449" s="61"/>
      <c r="G2449" s="61"/>
      <c r="H2449" s="62"/>
      <c r="I2449" s="62"/>
      <c r="J2449" s="62"/>
      <c r="K2449" s="62"/>
      <c r="L2449" s="62"/>
      <c r="M2449" s="62"/>
      <c r="N2449" s="62"/>
      <c r="O2449" s="62"/>
      <c r="P2449" s="62"/>
      <c r="Q2449" s="62"/>
      <c r="R2449" s="62"/>
      <c r="S2449" s="62"/>
      <c r="T2449" s="62"/>
      <c r="U2449" s="62"/>
      <c r="V2449" s="62"/>
      <c r="W2449" s="62"/>
      <c r="X2449" s="62"/>
      <c r="Y2449" s="62"/>
      <c r="Z2449" s="62"/>
      <c r="AA2449" s="62"/>
      <c r="AB2449" s="62"/>
      <c r="AC2449" s="62"/>
      <c r="AD2449" s="62"/>
      <c r="AE2449" s="62"/>
    </row>
    <row r="2450" spans="5:31" x14ac:dyDescent="0.25">
      <c r="E2450" s="61"/>
      <c r="F2450" s="61"/>
      <c r="G2450" s="61"/>
      <c r="H2450" s="62"/>
      <c r="I2450" s="62"/>
      <c r="J2450" s="62"/>
      <c r="K2450" s="62"/>
      <c r="L2450" s="62"/>
      <c r="M2450" s="62"/>
      <c r="N2450" s="62"/>
      <c r="O2450" s="62"/>
      <c r="P2450" s="62"/>
      <c r="Q2450" s="62"/>
      <c r="R2450" s="62"/>
      <c r="S2450" s="62"/>
      <c r="T2450" s="62"/>
      <c r="U2450" s="62"/>
      <c r="V2450" s="62"/>
      <c r="W2450" s="62"/>
      <c r="X2450" s="62"/>
      <c r="Y2450" s="62"/>
      <c r="Z2450" s="62"/>
      <c r="AA2450" s="62"/>
      <c r="AB2450" s="62"/>
      <c r="AC2450" s="62"/>
      <c r="AD2450" s="62"/>
      <c r="AE2450" s="62"/>
    </row>
    <row r="2451" spans="5:31" x14ac:dyDescent="0.25">
      <c r="E2451" s="61"/>
      <c r="F2451" s="61"/>
      <c r="G2451" s="61"/>
      <c r="H2451" s="62"/>
      <c r="I2451" s="62"/>
      <c r="J2451" s="62"/>
      <c r="K2451" s="62"/>
      <c r="L2451" s="62"/>
      <c r="M2451" s="62"/>
      <c r="N2451" s="62"/>
      <c r="O2451" s="62"/>
      <c r="P2451" s="62"/>
      <c r="Q2451" s="62"/>
      <c r="R2451" s="62"/>
      <c r="S2451" s="62"/>
      <c r="T2451" s="62"/>
      <c r="U2451" s="62"/>
      <c r="V2451" s="62"/>
      <c r="W2451" s="62"/>
      <c r="X2451" s="62"/>
      <c r="Y2451" s="62"/>
      <c r="Z2451" s="62"/>
      <c r="AA2451" s="62"/>
      <c r="AB2451" s="62"/>
      <c r="AC2451" s="62"/>
      <c r="AD2451" s="62"/>
      <c r="AE2451" s="62"/>
    </row>
    <row r="2452" spans="5:31" x14ac:dyDescent="0.25">
      <c r="E2452" s="61"/>
      <c r="F2452" s="61"/>
      <c r="G2452" s="61"/>
      <c r="H2452" s="62"/>
      <c r="I2452" s="62"/>
      <c r="J2452" s="62"/>
      <c r="K2452" s="62"/>
      <c r="L2452" s="62"/>
      <c r="M2452" s="62"/>
      <c r="N2452" s="62"/>
      <c r="O2452" s="62"/>
      <c r="P2452" s="62"/>
      <c r="Q2452" s="62"/>
      <c r="R2452" s="62"/>
      <c r="S2452" s="62"/>
      <c r="T2452" s="62"/>
      <c r="U2452" s="62"/>
      <c r="V2452" s="62"/>
      <c r="W2452" s="62"/>
      <c r="X2452" s="62"/>
      <c r="Y2452" s="62"/>
      <c r="Z2452" s="62"/>
      <c r="AA2452" s="62"/>
      <c r="AB2452" s="62"/>
      <c r="AC2452" s="62"/>
      <c r="AD2452" s="62"/>
      <c r="AE2452" s="62"/>
    </row>
    <row r="2453" spans="5:31" x14ac:dyDescent="0.25">
      <c r="E2453" s="61"/>
      <c r="F2453" s="61"/>
      <c r="G2453" s="61"/>
      <c r="H2453" s="62"/>
      <c r="I2453" s="62"/>
      <c r="J2453" s="62"/>
      <c r="K2453" s="62"/>
      <c r="L2453" s="62"/>
      <c r="M2453" s="62"/>
      <c r="N2453" s="62"/>
      <c r="O2453" s="62"/>
      <c r="P2453" s="62"/>
      <c r="Q2453" s="62"/>
      <c r="R2453" s="62"/>
      <c r="S2453" s="62"/>
      <c r="T2453" s="62"/>
      <c r="U2453" s="62"/>
      <c r="V2453" s="62"/>
      <c r="W2453" s="62"/>
      <c r="X2453" s="62"/>
      <c r="Y2453" s="62"/>
      <c r="Z2453" s="62"/>
      <c r="AA2453" s="62"/>
      <c r="AB2453" s="62"/>
      <c r="AC2453" s="62"/>
      <c r="AD2453" s="62"/>
      <c r="AE2453" s="62"/>
    </row>
    <row r="2454" spans="5:31" x14ac:dyDescent="0.25">
      <c r="E2454" s="61"/>
      <c r="F2454" s="61"/>
      <c r="G2454" s="61"/>
      <c r="H2454" s="62"/>
      <c r="I2454" s="62"/>
      <c r="J2454" s="62"/>
      <c r="K2454" s="62"/>
      <c r="L2454" s="62"/>
      <c r="M2454" s="62"/>
      <c r="N2454" s="62"/>
      <c r="O2454" s="62"/>
      <c r="P2454" s="62"/>
      <c r="Q2454" s="62"/>
      <c r="R2454" s="62"/>
      <c r="S2454" s="62"/>
      <c r="T2454" s="62"/>
      <c r="U2454" s="62"/>
      <c r="V2454" s="62"/>
      <c r="W2454" s="62"/>
      <c r="X2454" s="62"/>
      <c r="Y2454" s="62"/>
      <c r="Z2454" s="62"/>
      <c r="AA2454" s="62"/>
      <c r="AB2454" s="62"/>
      <c r="AC2454" s="62"/>
      <c r="AD2454" s="62"/>
      <c r="AE2454" s="62"/>
    </row>
    <row r="2455" spans="5:31" x14ac:dyDescent="0.25">
      <c r="E2455" s="61"/>
      <c r="F2455" s="61"/>
      <c r="G2455" s="61"/>
      <c r="H2455" s="62"/>
      <c r="I2455" s="62"/>
      <c r="J2455" s="62"/>
      <c r="K2455" s="62"/>
      <c r="L2455" s="62"/>
      <c r="M2455" s="62"/>
      <c r="N2455" s="62"/>
      <c r="O2455" s="62"/>
      <c r="P2455" s="62"/>
      <c r="Q2455" s="62"/>
      <c r="R2455" s="62"/>
      <c r="S2455" s="62"/>
      <c r="T2455" s="62"/>
      <c r="U2455" s="62"/>
      <c r="V2455" s="62"/>
      <c r="W2455" s="62"/>
      <c r="X2455" s="62"/>
      <c r="Y2455" s="62"/>
      <c r="Z2455" s="62"/>
      <c r="AA2455" s="62"/>
      <c r="AB2455" s="62"/>
      <c r="AC2455" s="62"/>
      <c r="AD2455" s="62"/>
      <c r="AE2455" s="62"/>
    </row>
    <row r="2456" spans="5:31" x14ac:dyDescent="0.25">
      <c r="E2456" s="61"/>
      <c r="F2456" s="61"/>
      <c r="G2456" s="61"/>
      <c r="H2456" s="62"/>
      <c r="I2456" s="62"/>
      <c r="J2456" s="62"/>
      <c r="K2456" s="62"/>
      <c r="L2456" s="62"/>
      <c r="M2456" s="62"/>
      <c r="N2456" s="62"/>
      <c r="O2456" s="62"/>
      <c r="P2456" s="62"/>
      <c r="Q2456" s="62"/>
      <c r="R2456" s="62"/>
      <c r="S2456" s="62"/>
      <c r="T2456" s="62"/>
      <c r="U2456" s="62"/>
      <c r="V2456" s="62"/>
      <c r="W2456" s="62"/>
      <c r="X2456" s="62"/>
      <c r="Y2456" s="62"/>
      <c r="Z2456" s="62"/>
      <c r="AA2456" s="62"/>
      <c r="AB2456" s="62"/>
      <c r="AC2456" s="62"/>
      <c r="AD2456" s="62"/>
      <c r="AE2456" s="62"/>
    </row>
    <row r="2457" spans="5:31" x14ac:dyDescent="0.25">
      <c r="E2457" s="61"/>
      <c r="F2457" s="61"/>
      <c r="G2457" s="61"/>
      <c r="H2457" s="62"/>
      <c r="I2457" s="62"/>
      <c r="J2457" s="62"/>
      <c r="K2457" s="62"/>
      <c r="L2457" s="62"/>
      <c r="M2457" s="62"/>
      <c r="N2457" s="62"/>
      <c r="O2457" s="62"/>
      <c r="P2457" s="62"/>
      <c r="Q2457" s="62"/>
      <c r="R2457" s="62"/>
      <c r="S2457" s="62"/>
      <c r="T2457" s="62"/>
      <c r="U2457" s="62"/>
      <c r="V2457" s="62"/>
      <c r="W2457" s="62"/>
      <c r="X2457" s="62"/>
      <c r="Y2457" s="62"/>
      <c r="Z2457" s="62"/>
      <c r="AA2457" s="62"/>
      <c r="AB2457" s="62"/>
      <c r="AC2457" s="62"/>
      <c r="AD2457" s="62"/>
      <c r="AE2457" s="62"/>
    </row>
    <row r="2458" spans="5:31" x14ac:dyDescent="0.25">
      <c r="E2458" s="61"/>
      <c r="F2458" s="61"/>
      <c r="G2458" s="61"/>
      <c r="H2458" s="62"/>
      <c r="I2458" s="62"/>
      <c r="J2458" s="62"/>
      <c r="K2458" s="62"/>
      <c r="L2458" s="62"/>
      <c r="M2458" s="62"/>
      <c r="N2458" s="62"/>
      <c r="O2458" s="62"/>
      <c r="P2458" s="62"/>
      <c r="Q2458" s="62"/>
      <c r="R2458" s="62"/>
      <c r="S2458" s="62"/>
      <c r="T2458" s="62"/>
      <c r="U2458" s="62"/>
      <c r="V2458" s="62"/>
      <c r="W2458" s="62"/>
      <c r="X2458" s="62"/>
      <c r="Y2458" s="62"/>
      <c r="Z2458" s="62"/>
      <c r="AA2458" s="62"/>
      <c r="AB2458" s="62"/>
      <c r="AC2458" s="62"/>
      <c r="AD2458" s="62"/>
      <c r="AE2458" s="62"/>
    </row>
    <row r="2459" spans="5:31" x14ac:dyDescent="0.25">
      <c r="E2459" s="61"/>
      <c r="F2459" s="61"/>
      <c r="G2459" s="61"/>
      <c r="H2459" s="62"/>
      <c r="I2459" s="62"/>
      <c r="J2459" s="62"/>
      <c r="K2459" s="62"/>
      <c r="L2459" s="62"/>
      <c r="M2459" s="62"/>
      <c r="N2459" s="62"/>
      <c r="O2459" s="62"/>
      <c r="P2459" s="62"/>
      <c r="Q2459" s="62"/>
      <c r="R2459" s="62"/>
      <c r="S2459" s="62"/>
      <c r="T2459" s="62"/>
      <c r="U2459" s="62"/>
      <c r="V2459" s="62"/>
      <c r="W2459" s="62"/>
      <c r="X2459" s="62"/>
      <c r="Y2459" s="62"/>
      <c r="Z2459" s="62"/>
      <c r="AA2459" s="62"/>
      <c r="AB2459" s="62"/>
      <c r="AC2459" s="62"/>
      <c r="AD2459" s="62"/>
      <c r="AE2459" s="62"/>
    </row>
    <row r="2460" spans="5:31" x14ac:dyDescent="0.25">
      <c r="E2460" s="61"/>
      <c r="F2460" s="61"/>
      <c r="G2460" s="61"/>
      <c r="H2460" s="62"/>
      <c r="I2460" s="62"/>
      <c r="J2460" s="62"/>
      <c r="K2460" s="62"/>
      <c r="L2460" s="62"/>
      <c r="M2460" s="62"/>
      <c r="N2460" s="62"/>
      <c r="O2460" s="62"/>
      <c r="P2460" s="62"/>
      <c r="Q2460" s="62"/>
      <c r="R2460" s="62"/>
      <c r="S2460" s="62"/>
      <c r="T2460" s="62"/>
      <c r="U2460" s="62"/>
      <c r="V2460" s="62"/>
      <c r="W2460" s="62"/>
      <c r="X2460" s="62"/>
      <c r="Y2460" s="62"/>
      <c r="Z2460" s="62"/>
      <c r="AA2460" s="62"/>
      <c r="AB2460" s="62"/>
      <c r="AC2460" s="62"/>
      <c r="AD2460" s="62"/>
      <c r="AE2460" s="62"/>
    </row>
    <row r="2461" spans="5:31" x14ac:dyDescent="0.25">
      <c r="E2461" s="61"/>
      <c r="F2461" s="61"/>
      <c r="G2461" s="61"/>
      <c r="H2461" s="62"/>
      <c r="I2461" s="62"/>
      <c r="J2461" s="62"/>
      <c r="K2461" s="62"/>
      <c r="L2461" s="62"/>
      <c r="M2461" s="62"/>
      <c r="N2461" s="62"/>
      <c r="O2461" s="62"/>
      <c r="P2461" s="62"/>
      <c r="Q2461" s="62"/>
      <c r="R2461" s="62"/>
      <c r="S2461" s="62"/>
      <c r="T2461" s="62"/>
      <c r="U2461" s="62"/>
      <c r="V2461" s="62"/>
      <c r="W2461" s="62"/>
      <c r="X2461" s="62"/>
      <c r="Y2461" s="62"/>
      <c r="Z2461" s="62"/>
      <c r="AA2461" s="62"/>
      <c r="AB2461" s="62"/>
      <c r="AC2461" s="62"/>
      <c r="AD2461" s="62"/>
      <c r="AE2461" s="62"/>
    </row>
    <row r="2462" spans="5:31" x14ac:dyDescent="0.25">
      <c r="E2462" s="61"/>
      <c r="F2462" s="61"/>
      <c r="G2462" s="61"/>
      <c r="H2462" s="62"/>
      <c r="I2462" s="62"/>
      <c r="J2462" s="62"/>
      <c r="K2462" s="62"/>
      <c r="L2462" s="62"/>
      <c r="M2462" s="62"/>
      <c r="N2462" s="62"/>
      <c r="O2462" s="62"/>
      <c r="P2462" s="62"/>
      <c r="Q2462" s="62"/>
      <c r="R2462" s="62"/>
      <c r="S2462" s="62"/>
      <c r="T2462" s="62"/>
      <c r="U2462" s="62"/>
      <c r="V2462" s="62"/>
      <c r="W2462" s="62"/>
      <c r="X2462" s="62"/>
      <c r="Y2462" s="62"/>
      <c r="Z2462" s="62"/>
      <c r="AA2462" s="62"/>
      <c r="AB2462" s="62"/>
      <c r="AC2462" s="62"/>
      <c r="AD2462" s="62"/>
      <c r="AE2462" s="62"/>
    </row>
    <row r="2463" spans="5:31" x14ac:dyDescent="0.25">
      <c r="E2463" s="61"/>
      <c r="F2463" s="61"/>
      <c r="G2463" s="61"/>
      <c r="H2463" s="62"/>
      <c r="I2463" s="62"/>
      <c r="J2463" s="62"/>
      <c r="K2463" s="62"/>
      <c r="L2463" s="62"/>
      <c r="M2463" s="62"/>
      <c r="N2463" s="62"/>
      <c r="O2463" s="62"/>
      <c r="P2463" s="62"/>
      <c r="Q2463" s="62"/>
      <c r="R2463" s="62"/>
      <c r="S2463" s="62"/>
      <c r="T2463" s="62"/>
      <c r="U2463" s="62"/>
      <c r="V2463" s="62"/>
      <c r="W2463" s="62"/>
      <c r="X2463" s="62"/>
      <c r="Y2463" s="62"/>
      <c r="Z2463" s="62"/>
      <c r="AA2463" s="62"/>
      <c r="AB2463" s="62"/>
      <c r="AC2463" s="62"/>
      <c r="AD2463" s="62"/>
      <c r="AE2463" s="62"/>
    </row>
    <row r="2464" spans="5:31" x14ac:dyDescent="0.25">
      <c r="E2464" s="61"/>
      <c r="F2464" s="61"/>
      <c r="G2464" s="61"/>
      <c r="H2464" s="62"/>
      <c r="I2464" s="62"/>
      <c r="J2464" s="62"/>
      <c r="K2464" s="62"/>
      <c r="L2464" s="62"/>
      <c r="M2464" s="62"/>
      <c r="N2464" s="62"/>
      <c r="O2464" s="62"/>
      <c r="P2464" s="62"/>
      <c r="Q2464" s="62"/>
      <c r="R2464" s="62"/>
      <c r="S2464" s="62"/>
      <c r="T2464" s="62"/>
      <c r="U2464" s="62"/>
      <c r="V2464" s="62"/>
      <c r="W2464" s="62"/>
      <c r="X2464" s="62"/>
      <c r="Y2464" s="62"/>
      <c r="Z2464" s="62"/>
      <c r="AA2464" s="62"/>
      <c r="AB2464" s="62"/>
      <c r="AC2464" s="62"/>
      <c r="AD2464" s="62"/>
      <c r="AE2464" s="62"/>
    </row>
    <row r="2465" spans="5:31" x14ac:dyDescent="0.25">
      <c r="E2465" s="61"/>
      <c r="F2465" s="61"/>
      <c r="G2465" s="61"/>
      <c r="H2465" s="62"/>
      <c r="I2465" s="62"/>
      <c r="J2465" s="62"/>
      <c r="K2465" s="62"/>
      <c r="L2465" s="62"/>
      <c r="M2465" s="62"/>
      <c r="N2465" s="62"/>
      <c r="O2465" s="62"/>
      <c r="P2465" s="62"/>
      <c r="Q2465" s="62"/>
      <c r="R2465" s="62"/>
      <c r="S2465" s="62"/>
      <c r="T2465" s="62"/>
      <c r="U2465" s="62"/>
      <c r="V2465" s="62"/>
      <c r="W2465" s="62"/>
      <c r="X2465" s="62"/>
      <c r="Y2465" s="62"/>
      <c r="Z2465" s="62"/>
      <c r="AA2465" s="62"/>
      <c r="AB2465" s="62"/>
      <c r="AC2465" s="62"/>
      <c r="AD2465" s="62"/>
      <c r="AE2465" s="62"/>
    </row>
    <row r="2466" spans="5:31" x14ac:dyDescent="0.25">
      <c r="E2466" s="61"/>
      <c r="F2466" s="61"/>
      <c r="G2466" s="61"/>
      <c r="H2466" s="62"/>
      <c r="I2466" s="62"/>
      <c r="J2466" s="62"/>
      <c r="K2466" s="62"/>
      <c r="L2466" s="62"/>
      <c r="M2466" s="62"/>
      <c r="N2466" s="62"/>
      <c r="O2466" s="62"/>
      <c r="P2466" s="62"/>
      <c r="Q2466" s="62"/>
      <c r="R2466" s="62"/>
      <c r="S2466" s="62"/>
      <c r="T2466" s="62"/>
      <c r="U2466" s="62"/>
      <c r="V2466" s="62"/>
      <c r="W2466" s="62"/>
      <c r="X2466" s="62"/>
      <c r="Y2466" s="62"/>
      <c r="Z2466" s="62"/>
      <c r="AA2466" s="62"/>
      <c r="AB2466" s="62"/>
      <c r="AC2466" s="62"/>
      <c r="AD2466" s="62"/>
      <c r="AE2466" s="62"/>
    </row>
    <row r="2467" spans="5:31" x14ac:dyDescent="0.25">
      <c r="E2467" s="61"/>
      <c r="F2467" s="61"/>
      <c r="G2467" s="61"/>
      <c r="H2467" s="62"/>
      <c r="I2467" s="62"/>
      <c r="J2467" s="62"/>
      <c r="K2467" s="62"/>
      <c r="L2467" s="62"/>
      <c r="M2467" s="62"/>
      <c r="N2467" s="62"/>
      <c r="O2467" s="62"/>
      <c r="P2467" s="62"/>
      <c r="Q2467" s="62"/>
      <c r="R2467" s="62"/>
      <c r="S2467" s="62"/>
      <c r="T2467" s="62"/>
      <c r="U2467" s="62"/>
      <c r="V2467" s="62"/>
      <c r="W2467" s="62"/>
      <c r="X2467" s="62"/>
      <c r="Y2467" s="62"/>
      <c r="Z2467" s="62"/>
      <c r="AA2467" s="62"/>
      <c r="AB2467" s="62"/>
      <c r="AC2467" s="62"/>
      <c r="AD2467" s="62"/>
      <c r="AE2467" s="62"/>
    </row>
    <row r="2468" spans="5:31" x14ac:dyDescent="0.25">
      <c r="E2468" s="61"/>
      <c r="F2468" s="61"/>
      <c r="G2468" s="61"/>
      <c r="H2468" s="62"/>
      <c r="I2468" s="62"/>
      <c r="J2468" s="62"/>
      <c r="K2468" s="62"/>
      <c r="L2468" s="62"/>
      <c r="M2468" s="62"/>
      <c r="N2468" s="62"/>
      <c r="O2468" s="62"/>
      <c r="P2468" s="62"/>
      <c r="Q2468" s="62"/>
      <c r="R2468" s="62"/>
      <c r="S2468" s="62"/>
      <c r="T2468" s="62"/>
      <c r="U2468" s="62"/>
      <c r="V2468" s="62"/>
      <c r="W2468" s="62"/>
      <c r="X2468" s="62"/>
      <c r="Y2468" s="62"/>
      <c r="Z2468" s="62"/>
      <c r="AA2468" s="62"/>
      <c r="AB2468" s="62"/>
      <c r="AC2468" s="62"/>
      <c r="AD2468" s="62"/>
      <c r="AE2468" s="62"/>
    </row>
    <row r="2469" spans="5:31" x14ac:dyDescent="0.25">
      <c r="E2469" s="61"/>
      <c r="F2469" s="61"/>
      <c r="G2469" s="61"/>
      <c r="H2469" s="62"/>
      <c r="I2469" s="62"/>
      <c r="J2469" s="62"/>
      <c r="K2469" s="62"/>
      <c r="L2469" s="62"/>
      <c r="M2469" s="62"/>
      <c r="N2469" s="62"/>
      <c r="O2469" s="62"/>
      <c r="P2469" s="62"/>
      <c r="Q2469" s="62"/>
      <c r="R2469" s="62"/>
      <c r="S2469" s="62"/>
      <c r="T2469" s="62"/>
      <c r="U2469" s="62"/>
      <c r="V2469" s="62"/>
      <c r="W2469" s="62"/>
      <c r="X2469" s="62"/>
      <c r="Y2469" s="62"/>
      <c r="Z2469" s="62"/>
      <c r="AA2469" s="62"/>
      <c r="AB2469" s="62"/>
      <c r="AC2469" s="62"/>
      <c r="AD2469" s="62"/>
      <c r="AE2469" s="62"/>
    </row>
    <row r="2470" spans="5:31" x14ac:dyDescent="0.25">
      <c r="E2470" s="61"/>
      <c r="F2470" s="61"/>
      <c r="G2470" s="61"/>
      <c r="H2470" s="62"/>
      <c r="I2470" s="62"/>
      <c r="J2470" s="62"/>
      <c r="K2470" s="62"/>
      <c r="L2470" s="62"/>
      <c r="M2470" s="62"/>
      <c r="N2470" s="62"/>
      <c r="O2470" s="62"/>
      <c r="P2470" s="62"/>
      <c r="Q2470" s="62"/>
      <c r="R2470" s="62"/>
      <c r="S2470" s="62"/>
      <c r="T2470" s="62"/>
      <c r="U2470" s="62"/>
      <c r="V2470" s="62"/>
      <c r="W2470" s="62"/>
      <c r="X2470" s="62"/>
      <c r="Y2470" s="62"/>
      <c r="Z2470" s="62"/>
      <c r="AA2470" s="62"/>
      <c r="AB2470" s="62"/>
      <c r="AC2470" s="62"/>
      <c r="AD2470" s="62"/>
      <c r="AE2470" s="62"/>
    </row>
    <row r="2471" spans="5:31" x14ac:dyDescent="0.25">
      <c r="E2471" s="61"/>
      <c r="F2471" s="61"/>
      <c r="G2471" s="61"/>
      <c r="H2471" s="62"/>
      <c r="I2471" s="62"/>
      <c r="J2471" s="62"/>
      <c r="K2471" s="62"/>
      <c r="L2471" s="62"/>
      <c r="M2471" s="62"/>
      <c r="N2471" s="62"/>
      <c r="O2471" s="62"/>
      <c r="P2471" s="62"/>
      <c r="Q2471" s="62"/>
      <c r="R2471" s="62"/>
      <c r="S2471" s="62"/>
      <c r="T2471" s="62"/>
      <c r="U2471" s="62"/>
      <c r="V2471" s="62"/>
      <c r="W2471" s="62"/>
      <c r="X2471" s="62"/>
      <c r="Y2471" s="62"/>
      <c r="Z2471" s="62"/>
      <c r="AA2471" s="62"/>
      <c r="AB2471" s="62"/>
      <c r="AC2471" s="62"/>
      <c r="AD2471" s="62"/>
      <c r="AE2471" s="62"/>
    </row>
    <row r="2472" spans="5:31" x14ac:dyDescent="0.25">
      <c r="E2472" s="61"/>
      <c r="F2472" s="61"/>
      <c r="G2472" s="61"/>
      <c r="H2472" s="62"/>
      <c r="I2472" s="62"/>
      <c r="J2472" s="62"/>
      <c r="K2472" s="62"/>
      <c r="L2472" s="62"/>
      <c r="M2472" s="62"/>
      <c r="N2472" s="62"/>
      <c r="O2472" s="62"/>
      <c r="P2472" s="62"/>
      <c r="Q2472" s="62"/>
      <c r="R2472" s="62"/>
      <c r="S2472" s="62"/>
      <c r="T2472" s="62"/>
      <c r="U2472" s="62"/>
      <c r="V2472" s="62"/>
      <c r="W2472" s="62"/>
      <c r="X2472" s="62"/>
      <c r="Y2472" s="62"/>
      <c r="Z2472" s="62"/>
      <c r="AA2472" s="62"/>
      <c r="AB2472" s="62"/>
      <c r="AC2472" s="62"/>
      <c r="AD2472" s="62"/>
      <c r="AE2472" s="62"/>
    </row>
    <row r="2473" spans="5:31" x14ac:dyDescent="0.25">
      <c r="E2473" s="61"/>
      <c r="F2473" s="61"/>
      <c r="G2473" s="61"/>
      <c r="H2473" s="62"/>
      <c r="I2473" s="62"/>
      <c r="J2473" s="62"/>
      <c r="K2473" s="62"/>
      <c r="L2473" s="62"/>
      <c r="M2473" s="62"/>
      <c r="N2473" s="62"/>
      <c r="O2473" s="62"/>
      <c r="P2473" s="62"/>
      <c r="Q2473" s="62"/>
      <c r="R2473" s="62"/>
      <c r="S2473" s="62"/>
      <c r="T2473" s="62"/>
      <c r="U2473" s="62"/>
      <c r="V2473" s="62"/>
      <c r="W2473" s="62"/>
      <c r="X2473" s="62"/>
      <c r="Y2473" s="62"/>
      <c r="Z2473" s="62"/>
      <c r="AA2473" s="62"/>
      <c r="AB2473" s="62"/>
      <c r="AC2473" s="62"/>
      <c r="AD2473" s="62"/>
      <c r="AE2473" s="62"/>
    </row>
    <row r="2474" spans="5:31" x14ac:dyDescent="0.25">
      <c r="E2474" s="61"/>
      <c r="F2474" s="61"/>
      <c r="G2474" s="61"/>
      <c r="H2474" s="62"/>
      <c r="I2474" s="62"/>
      <c r="J2474" s="62"/>
      <c r="K2474" s="62"/>
      <c r="L2474" s="62"/>
      <c r="M2474" s="62"/>
      <c r="N2474" s="62"/>
      <c r="O2474" s="62"/>
      <c r="P2474" s="62"/>
      <c r="Q2474" s="62"/>
      <c r="R2474" s="62"/>
      <c r="S2474" s="62"/>
      <c r="T2474" s="62"/>
      <c r="U2474" s="62"/>
      <c r="V2474" s="62"/>
      <c r="W2474" s="62"/>
      <c r="X2474" s="62"/>
      <c r="Y2474" s="62"/>
      <c r="Z2474" s="62"/>
      <c r="AA2474" s="62"/>
      <c r="AB2474" s="62"/>
      <c r="AC2474" s="62"/>
      <c r="AD2474" s="62"/>
      <c r="AE2474" s="62"/>
    </row>
    <row r="2475" spans="5:31" x14ac:dyDescent="0.25">
      <c r="E2475" s="61"/>
      <c r="F2475" s="61"/>
      <c r="G2475" s="61"/>
      <c r="H2475" s="62"/>
      <c r="I2475" s="62"/>
      <c r="J2475" s="62"/>
      <c r="K2475" s="62"/>
      <c r="L2475" s="62"/>
      <c r="M2475" s="62"/>
      <c r="N2475" s="62"/>
      <c r="O2475" s="62"/>
      <c r="P2475" s="62"/>
      <c r="Q2475" s="62"/>
      <c r="R2475" s="62"/>
      <c r="S2475" s="62"/>
      <c r="T2475" s="62"/>
      <c r="U2475" s="62"/>
      <c r="V2475" s="62"/>
      <c r="W2475" s="62"/>
      <c r="X2475" s="62"/>
      <c r="Y2475" s="62"/>
      <c r="Z2475" s="62"/>
      <c r="AA2475" s="62"/>
      <c r="AB2475" s="62"/>
      <c r="AC2475" s="62"/>
      <c r="AD2475" s="62"/>
      <c r="AE2475" s="62"/>
    </row>
    <row r="2476" spans="5:31" x14ac:dyDescent="0.25">
      <c r="E2476" s="61"/>
      <c r="F2476" s="61"/>
      <c r="G2476" s="61"/>
      <c r="H2476" s="62"/>
      <c r="I2476" s="62"/>
      <c r="J2476" s="62"/>
      <c r="K2476" s="62"/>
      <c r="L2476" s="62"/>
      <c r="M2476" s="62"/>
      <c r="N2476" s="62"/>
      <c r="O2476" s="62"/>
      <c r="P2476" s="62"/>
      <c r="Q2476" s="62"/>
      <c r="R2476" s="62"/>
      <c r="S2476" s="62"/>
      <c r="T2476" s="62"/>
      <c r="U2476" s="62"/>
      <c r="V2476" s="62"/>
      <c r="W2476" s="62"/>
      <c r="X2476" s="62"/>
      <c r="Y2476" s="62"/>
      <c r="Z2476" s="62"/>
      <c r="AA2476" s="62"/>
      <c r="AB2476" s="62"/>
      <c r="AC2476" s="62"/>
      <c r="AD2476" s="62"/>
      <c r="AE2476" s="62"/>
    </row>
    <row r="2477" spans="5:31" x14ac:dyDescent="0.25">
      <c r="E2477" s="61"/>
      <c r="F2477" s="61"/>
      <c r="G2477" s="61"/>
      <c r="H2477" s="62"/>
      <c r="I2477" s="62"/>
      <c r="J2477" s="62"/>
      <c r="K2477" s="62"/>
      <c r="L2477" s="62"/>
      <c r="M2477" s="62"/>
      <c r="N2477" s="62"/>
      <c r="O2477" s="62"/>
      <c r="P2477" s="62"/>
      <c r="Q2477" s="62"/>
      <c r="R2477" s="62"/>
      <c r="S2477" s="62"/>
      <c r="T2477" s="62"/>
      <c r="U2477" s="62"/>
      <c r="V2477" s="62"/>
      <c r="W2477" s="62"/>
      <c r="X2477" s="62"/>
      <c r="Y2477" s="62"/>
      <c r="Z2477" s="62"/>
      <c r="AA2477" s="62"/>
      <c r="AB2477" s="62"/>
      <c r="AC2477" s="62"/>
      <c r="AD2477" s="62"/>
      <c r="AE2477" s="62"/>
    </row>
    <row r="2478" spans="5:31" x14ac:dyDescent="0.25">
      <c r="E2478" s="61"/>
      <c r="F2478" s="61"/>
      <c r="G2478" s="61"/>
      <c r="H2478" s="62"/>
      <c r="I2478" s="62"/>
      <c r="J2478" s="62"/>
      <c r="K2478" s="62"/>
      <c r="L2478" s="62"/>
      <c r="M2478" s="62"/>
      <c r="N2478" s="62"/>
      <c r="O2478" s="62"/>
      <c r="P2478" s="62"/>
      <c r="Q2478" s="62"/>
      <c r="R2478" s="62"/>
      <c r="S2478" s="62"/>
      <c r="T2478" s="62"/>
      <c r="U2478" s="62"/>
      <c r="V2478" s="62"/>
      <c r="W2478" s="62"/>
      <c r="X2478" s="62"/>
      <c r="Y2478" s="62"/>
      <c r="Z2478" s="62"/>
      <c r="AA2478" s="62"/>
      <c r="AB2478" s="62"/>
      <c r="AC2478" s="62"/>
      <c r="AD2478" s="62"/>
      <c r="AE2478" s="62"/>
    </row>
    <row r="2479" spans="5:31" x14ac:dyDescent="0.25">
      <c r="E2479" s="61"/>
      <c r="F2479" s="61"/>
      <c r="G2479" s="61"/>
      <c r="H2479" s="62"/>
      <c r="I2479" s="62"/>
      <c r="J2479" s="62"/>
      <c r="K2479" s="62"/>
      <c r="L2479" s="62"/>
      <c r="M2479" s="62"/>
      <c r="N2479" s="62"/>
      <c r="O2479" s="62"/>
      <c r="P2479" s="62"/>
      <c r="Q2479" s="62"/>
      <c r="R2479" s="62"/>
      <c r="S2479" s="62"/>
      <c r="T2479" s="62"/>
      <c r="U2479" s="62"/>
      <c r="V2479" s="62"/>
      <c r="W2479" s="62"/>
      <c r="X2479" s="62"/>
      <c r="Y2479" s="62"/>
      <c r="Z2479" s="62"/>
      <c r="AA2479" s="62"/>
      <c r="AB2479" s="62"/>
      <c r="AC2479" s="62"/>
      <c r="AD2479" s="62"/>
      <c r="AE2479" s="62"/>
    </row>
    <row r="2480" spans="5:31" x14ac:dyDescent="0.25">
      <c r="E2480" s="61"/>
      <c r="F2480" s="61"/>
      <c r="G2480" s="61"/>
      <c r="H2480" s="62"/>
      <c r="I2480" s="62"/>
      <c r="J2480" s="62"/>
      <c r="K2480" s="62"/>
      <c r="L2480" s="62"/>
      <c r="M2480" s="62"/>
      <c r="N2480" s="62"/>
      <c r="O2480" s="62"/>
      <c r="P2480" s="62"/>
      <c r="Q2480" s="62"/>
      <c r="R2480" s="62"/>
      <c r="S2480" s="62"/>
      <c r="T2480" s="62"/>
      <c r="U2480" s="62"/>
      <c r="V2480" s="62"/>
      <c r="W2480" s="62"/>
      <c r="X2480" s="62"/>
      <c r="Y2480" s="62"/>
      <c r="Z2480" s="62"/>
      <c r="AA2480" s="62"/>
      <c r="AB2480" s="62"/>
      <c r="AC2480" s="62"/>
      <c r="AD2480" s="62"/>
      <c r="AE2480" s="62"/>
    </row>
    <row r="2481" spans="5:31" x14ac:dyDescent="0.25">
      <c r="E2481" s="61"/>
      <c r="F2481" s="61"/>
      <c r="G2481" s="61"/>
      <c r="H2481" s="62"/>
      <c r="I2481" s="62"/>
      <c r="J2481" s="62"/>
      <c r="K2481" s="62"/>
      <c r="L2481" s="62"/>
      <c r="M2481" s="62"/>
      <c r="N2481" s="62"/>
      <c r="O2481" s="62"/>
      <c r="P2481" s="62"/>
      <c r="Q2481" s="62"/>
      <c r="R2481" s="62"/>
      <c r="S2481" s="62"/>
      <c r="T2481" s="62"/>
      <c r="U2481" s="62"/>
      <c r="V2481" s="62"/>
      <c r="W2481" s="62"/>
      <c r="X2481" s="62"/>
      <c r="Y2481" s="62"/>
      <c r="Z2481" s="62"/>
      <c r="AA2481" s="62"/>
      <c r="AB2481" s="62"/>
      <c r="AC2481" s="62"/>
      <c r="AD2481" s="62"/>
      <c r="AE2481" s="62"/>
    </row>
    <row r="2482" spans="5:31" x14ac:dyDescent="0.25">
      <c r="E2482" s="61"/>
      <c r="F2482" s="61"/>
      <c r="G2482" s="61"/>
      <c r="H2482" s="62"/>
      <c r="I2482" s="62"/>
      <c r="J2482" s="62"/>
      <c r="K2482" s="62"/>
      <c r="L2482" s="62"/>
      <c r="M2482" s="62"/>
      <c r="N2482" s="62"/>
      <c r="O2482" s="62"/>
      <c r="P2482" s="62"/>
      <c r="Q2482" s="62"/>
      <c r="R2482" s="62"/>
      <c r="S2482" s="62"/>
      <c r="T2482" s="62"/>
      <c r="U2482" s="62"/>
      <c r="V2482" s="62"/>
      <c r="W2482" s="62"/>
      <c r="X2482" s="62"/>
      <c r="Y2482" s="62"/>
      <c r="Z2482" s="62"/>
      <c r="AA2482" s="62"/>
      <c r="AB2482" s="62"/>
      <c r="AC2482" s="62"/>
      <c r="AD2482" s="62"/>
      <c r="AE2482" s="62"/>
    </row>
    <row r="2483" spans="5:31" x14ac:dyDescent="0.25">
      <c r="E2483" s="61"/>
      <c r="F2483" s="61"/>
      <c r="G2483" s="61"/>
      <c r="H2483" s="62"/>
      <c r="I2483" s="62"/>
      <c r="J2483" s="62"/>
      <c r="K2483" s="62"/>
      <c r="L2483" s="62"/>
      <c r="M2483" s="62"/>
      <c r="N2483" s="62"/>
      <c r="O2483" s="62"/>
      <c r="P2483" s="62"/>
      <c r="Q2483" s="62"/>
      <c r="R2483" s="62"/>
      <c r="S2483" s="62"/>
      <c r="T2483" s="62"/>
      <c r="U2483" s="62"/>
      <c r="V2483" s="62"/>
      <c r="W2483" s="62"/>
      <c r="X2483" s="62"/>
      <c r="Y2483" s="62"/>
      <c r="Z2483" s="62"/>
      <c r="AA2483" s="62"/>
      <c r="AB2483" s="62"/>
      <c r="AC2483" s="62"/>
      <c r="AD2483" s="62"/>
      <c r="AE2483" s="62"/>
    </row>
    <row r="2484" spans="5:31" x14ac:dyDescent="0.25">
      <c r="E2484" s="61"/>
      <c r="F2484" s="61"/>
      <c r="G2484" s="61"/>
      <c r="H2484" s="62"/>
      <c r="I2484" s="62"/>
      <c r="J2484" s="62"/>
      <c r="K2484" s="62"/>
      <c r="L2484" s="62"/>
      <c r="M2484" s="62"/>
      <c r="N2484" s="62"/>
      <c r="O2484" s="62"/>
      <c r="P2484" s="62"/>
      <c r="Q2484" s="62"/>
      <c r="R2484" s="62"/>
      <c r="S2484" s="62"/>
      <c r="T2484" s="62"/>
      <c r="U2484" s="62"/>
      <c r="V2484" s="62"/>
      <c r="W2484" s="62"/>
      <c r="X2484" s="62"/>
      <c r="Y2484" s="62"/>
      <c r="Z2484" s="62"/>
      <c r="AA2484" s="62"/>
      <c r="AB2484" s="62"/>
      <c r="AC2484" s="62"/>
      <c r="AD2484" s="62"/>
      <c r="AE2484" s="62"/>
    </row>
    <row r="2485" spans="5:31" x14ac:dyDescent="0.25">
      <c r="E2485" s="61"/>
      <c r="F2485" s="61"/>
      <c r="G2485" s="61"/>
      <c r="H2485" s="62"/>
      <c r="I2485" s="62"/>
      <c r="J2485" s="62"/>
      <c r="K2485" s="62"/>
      <c r="L2485" s="62"/>
      <c r="M2485" s="62"/>
      <c r="N2485" s="62"/>
      <c r="O2485" s="62"/>
      <c r="P2485" s="62"/>
      <c r="Q2485" s="62"/>
      <c r="R2485" s="62"/>
      <c r="S2485" s="62"/>
      <c r="T2485" s="62"/>
      <c r="U2485" s="62"/>
      <c r="V2485" s="62"/>
      <c r="W2485" s="62"/>
      <c r="X2485" s="62"/>
      <c r="Y2485" s="62"/>
      <c r="Z2485" s="62"/>
      <c r="AA2485" s="62"/>
      <c r="AB2485" s="62"/>
      <c r="AC2485" s="62"/>
      <c r="AD2485" s="62"/>
      <c r="AE2485" s="62"/>
    </row>
    <row r="2486" spans="5:31" x14ac:dyDescent="0.25">
      <c r="E2486" s="61"/>
      <c r="F2486" s="61"/>
      <c r="G2486" s="61"/>
      <c r="H2486" s="62"/>
      <c r="I2486" s="62"/>
      <c r="J2486" s="62"/>
      <c r="K2486" s="62"/>
      <c r="L2486" s="62"/>
      <c r="M2486" s="62"/>
      <c r="N2486" s="62"/>
      <c r="O2486" s="62"/>
      <c r="P2486" s="62"/>
      <c r="Q2486" s="62"/>
      <c r="R2486" s="62"/>
      <c r="S2486" s="62"/>
      <c r="T2486" s="62"/>
      <c r="U2486" s="62"/>
      <c r="V2486" s="62"/>
      <c r="W2486" s="62"/>
      <c r="X2486" s="62"/>
      <c r="Y2486" s="62"/>
      <c r="Z2486" s="62"/>
      <c r="AA2486" s="62"/>
      <c r="AB2486" s="62"/>
      <c r="AC2486" s="62"/>
      <c r="AD2486" s="62"/>
      <c r="AE2486" s="62"/>
    </row>
    <row r="2487" spans="5:31" x14ac:dyDescent="0.25">
      <c r="E2487" s="61"/>
      <c r="F2487" s="61"/>
      <c r="G2487" s="61"/>
      <c r="H2487" s="62"/>
      <c r="I2487" s="62"/>
      <c r="J2487" s="62"/>
      <c r="K2487" s="62"/>
      <c r="L2487" s="62"/>
      <c r="M2487" s="62"/>
      <c r="N2487" s="62"/>
      <c r="O2487" s="62"/>
      <c r="P2487" s="62"/>
      <c r="Q2487" s="62"/>
      <c r="R2487" s="62"/>
      <c r="S2487" s="62"/>
      <c r="T2487" s="62"/>
      <c r="U2487" s="62"/>
      <c r="V2487" s="62"/>
      <c r="W2487" s="62"/>
      <c r="X2487" s="62"/>
      <c r="Y2487" s="62"/>
      <c r="Z2487" s="62"/>
      <c r="AA2487" s="62"/>
      <c r="AB2487" s="62"/>
      <c r="AC2487" s="62"/>
      <c r="AD2487" s="62"/>
      <c r="AE2487" s="62"/>
    </row>
    <row r="2488" spans="5:31" x14ac:dyDescent="0.25">
      <c r="E2488" s="61"/>
      <c r="F2488" s="61"/>
      <c r="G2488" s="61"/>
      <c r="H2488" s="62"/>
      <c r="I2488" s="62"/>
      <c r="J2488" s="62"/>
      <c r="K2488" s="62"/>
      <c r="L2488" s="62"/>
      <c r="M2488" s="62"/>
      <c r="N2488" s="62"/>
      <c r="O2488" s="62"/>
      <c r="P2488" s="62"/>
      <c r="Q2488" s="62"/>
      <c r="R2488" s="62"/>
      <c r="S2488" s="62"/>
      <c r="T2488" s="62"/>
      <c r="U2488" s="62"/>
      <c r="V2488" s="62"/>
      <c r="W2488" s="62"/>
      <c r="X2488" s="62"/>
      <c r="Y2488" s="62"/>
      <c r="Z2488" s="62"/>
      <c r="AA2488" s="62"/>
      <c r="AB2488" s="62"/>
      <c r="AC2488" s="62"/>
      <c r="AD2488" s="62"/>
      <c r="AE2488" s="62"/>
    </row>
    <row r="2489" spans="5:31" x14ac:dyDescent="0.25">
      <c r="E2489" s="61"/>
      <c r="F2489" s="61"/>
      <c r="G2489" s="61"/>
      <c r="H2489" s="62"/>
      <c r="I2489" s="62"/>
      <c r="J2489" s="62"/>
      <c r="K2489" s="62"/>
      <c r="L2489" s="62"/>
      <c r="M2489" s="62"/>
      <c r="N2489" s="62"/>
      <c r="O2489" s="62"/>
      <c r="P2489" s="62"/>
      <c r="Q2489" s="62"/>
      <c r="R2489" s="62"/>
      <c r="S2489" s="62"/>
      <c r="T2489" s="62"/>
      <c r="U2489" s="62"/>
      <c r="V2489" s="62"/>
      <c r="W2489" s="62"/>
      <c r="X2489" s="62"/>
      <c r="Y2489" s="62"/>
      <c r="Z2489" s="62"/>
      <c r="AA2489" s="62"/>
      <c r="AB2489" s="62"/>
      <c r="AC2489" s="62"/>
      <c r="AD2489" s="62"/>
      <c r="AE2489" s="62"/>
    </row>
    <row r="2490" spans="5:31" x14ac:dyDescent="0.25">
      <c r="E2490" s="61"/>
      <c r="F2490" s="61"/>
      <c r="G2490" s="61"/>
      <c r="H2490" s="62"/>
      <c r="I2490" s="62"/>
      <c r="J2490" s="62"/>
      <c r="K2490" s="62"/>
      <c r="L2490" s="62"/>
      <c r="M2490" s="62"/>
      <c r="N2490" s="62"/>
      <c r="O2490" s="62"/>
      <c r="P2490" s="62"/>
      <c r="Q2490" s="62"/>
      <c r="R2490" s="62"/>
      <c r="S2490" s="62"/>
      <c r="T2490" s="62"/>
      <c r="U2490" s="62"/>
      <c r="V2490" s="62"/>
      <c r="W2490" s="62"/>
      <c r="X2490" s="62"/>
      <c r="Y2490" s="62"/>
      <c r="Z2490" s="62"/>
      <c r="AA2490" s="62"/>
      <c r="AB2490" s="62"/>
      <c r="AC2490" s="62"/>
      <c r="AD2490" s="62"/>
      <c r="AE2490" s="62"/>
    </row>
    <row r="2491" spans="5:31" x14ac:dyDescent="0.25">
      <c r="E2491" s="61"/>
      <c r="F2491" s="61"/>
      <c r="G2491" s="61"/>
      <c r="H2491" s="62"/>
      <c r="I2491" s="62"/>
      <c r="J2491" s="62"/>
      <c r="K2491" s="62"/>
      <c r="L2491" s="62"/>
      <c r="M2491" s="62"/>
      <c r="N2491" s="62"/>
      <c r="O2491" s="62"/>
      <c r="P2491" s="62"/>
      <c r="Q2491" s="62"/>
      <c r="R2491" s="62"/>
      <c r="S2491" s="62"/>
      <c r="T2491" s="62"/>
      <c r="U2491" s="62"/>
      <c r="V2491" s="62"/>
      <c r="W2491" s="62"/>
      <c r="X2491" s="62"/>
      <c r="Y2491" s="62"/>
      <c r="Z2491" s="62"/>
      <c r="AA2491" s="62"/>
      <c r="AB2491" s="62"/>
      <c r="AC2491" s="62"/>
      <c r="AD2491" s="62"/>
      <c r="AE2491" s="62"/>
    </row>
    <row r="2492" spans="5:31" x14ac:dyDescent="0.25">
      <c r="E2492" s="61"/>
      <c r="F2492" s="61"/>
      <c r="G2492" s="61"/>
      <c r="H2492" s="62"/>
      <c r="I2492" s="62"/>
      <c r="J2492" s="62"/>
      <c r="K2492" s="62"/>
      <c r="L2492" s="62"/>
      <c r="M2492" s="62"/>
      <c r="N2492" s="62"/>
      <c r="O2492" s="62"/>
      <c r="P2492" s="62"/>
      <c r="Q2492" s="62"/>
      <c r="R2492" s="62"/>
      <c r="S2492" s="62"/>
      <c r="T2492" s="62"/>
      <c r="U2492" s="62"/>
      <c r="V2492" s="62"/>
      <c r="W2492" s="62"/>
      <c r="X2492" s="62"/>
      <c r="Y2492" s="62"/>
      <c r="Z2492" s="62"/>
      <c r="AA2492" s="62"/>
      <c r="AB2492" s="62"/>
      <c r="AC2492" s="62"/>
      <c r="AD2492" s="62"/>
      <c r="AE2492" s="62"/>
    </row>
    <row r="2493" spans="5:31" x14ac:dyDescent="0.25">
      <c r="E2493" s="61"/>
      <c r="F2493" s="61"/>
      <c r="G2493" s="61"/>
      <c r="H2493" s="62"/>
      <c r="I2493" s="62"/>
      <c r="J2493" s="62"/>
      <c r="K2493" s="62"/>
      <c r="L2493" s="62"/>
      <c r="M2493" s="62"/>
      <c r="N2493" s="62"/>
      <c r="O2493" s="62"/>
      <c r="P2493" s="62"/>
      <c r="Q2493" s="62"/>
      <c r="R2493" s="62"/>
      <c r="S2493" s="62"/>
      <c r="T2493" s="62"/>
      <c r="U2493" s="62"/>
      <c r="V2493" s="62"/>
      <c r="W2493" s="62"/>
      <c r="X2493" s="62"/>
      <c r="Y2493" s="62"/>
      <c r="Z2493" s="62"/>
      <c r="AA2493" s="62"/>
      <c r="AB2493" s="62"/>
      <c r="AC2493" s="62"/>
      <c r="AD2493" s="62"/>
      <c r="AE2493" s="62"/>
    </row>
    <row r="2494" spans="5:31" x14ac:dyDescent="0.25">
      <c r="E2494" s="61"/>
      <c r="F2494" s="61"/>
      <c r="G2494" s="61"/>
      <c r="H2494" s="62"/>
      <c r="I2494" s="62"/>
      <c r="J2494" s="62"/>
      <c r="K2494" s="62"/>
      <c r="L2494" s="62"/>
      <c r="M2494" s="62"/>
      <c r="N2494" s="62"/>
      <c r="O2494" s="62"/>
      <c r="P2494" s="62"/>
      <c r="Q2494" s="62"/>
      <c r="R2494" s="62"/>
      <c r="S2494" s="62"/>
      <c r="T2494" s="62"/>
      <c r="U2494" s="62"/>
      <c r="V2494" s="62"/>
      <c r="W2494" s="62"/>
      <c r="X2494" s="62"/>
      <c r="Y2494" s="62"/>
      <c r="Z2494" s="62"/>
      <c r="AA2494" s="62"/>
      <c r="AB2494" s="62"/>
      <c r="AC2494" s="62"/>
      <c r="AD2494" s="62"/>
      <c r="AE2494" s="62"/>
    </row>
    <row r="2495" spans="5:31" x14ac:dyDescent="0.25">
      <c r="E2495" s="61"/>
      <c r="F2495" s="61"/>
      <c r="G2495" s="61"/>
      <c r="H2495" s="62"/>
      <c r="I2495" s="62"/>
      <c r="J2495" s="62"/>
      <c r="K2495" s="62"/>
      <c r="L2495" s="62"/>
      <c r="M2495" s="62"/>
      <c r="N2495" s="62"/>
      <c r="O2495" s="62"/>
      <c r="P2495" s="62"/>
      <c r="Q2495" s="62"/>
      <c r="R2495" s="62"/>
      <c r="S2495" s="62"/>
      <c r="T2495" s="62"/>
      <c r="U2495" s="62"/>
      <c r="V2495" s="62"/>
      <c r="W2495" s="62"/>
      <c r="X2495" s="62"/>
      <c r="Y2495" s="62"/>
      <c r="Z2495" s="62"/>
      <c r="AA2495" s="62"/>
      <c r="AB2495" s="62"/>
      <c r="AC2495" s="62"/>
      <c r="AD2495" s="62"/>
      <c r="AE2495" s="62"/>
    </row>
    <row r="2496" spans="5:31" x14ac:dyDescent="0.25">
      <c r="E2496" s="61"/>
      <c r="F2496" s="61"/>
      <c r="G2496" s="61"/>
      <c r="H2496" s="62"/>
      <c r="I2496" s="62"/>
      <c r="J2496" s="62"/>
      <c r="K2496" s="62"/>
      <c r="L2496" s="62"/>
      <c r="M2496" s="62"/>
      <c r="N2496" s="62"/>
      <c r="O2496" s="62"/>
      <c r="P2496" s="62"/>
      <c r="Q2496" s="62"/>
      <c r="R2496" s="62"/>
      <c r="S2496" s="62"/>
      <c r="T2496" s="62"/>
      <c r="U2496" s="62"/>
      <c r="V2496" s="62"/>
      <c r="W2496" s="62"/>
      <c r="X2496" s="62"/>
      <c r="Y2496" s="62"/>
      <c r="Z2496" s="62"/>
      <c r="AA2496" s="62"/>
      <c r="AB2496" s="62"/>
      <c r="AC2496" s="62"/>
      <c r="AD2496" s="62"/>
      <c r="AE2496" s="62"/>
    </row>
    <row r="2497" spans="5:31" x14ac:dyDescent="0.25">
      <c r="E2497" s="61"/>
      <c r="F2497" s="61"/>
      <c r="G2497" s="61"/>
      <c r="H2497" s="62"/>
      <c r="I2497" s="62"/>
      <c r="J2497" s="62"/>
      <c r="K2497" s="62"/>
      <c r="L2497" s="62"/>
      <c r="M2497" s="62"/>
      <c r="N2497" s="62"/>
      <c r="O2497" s="62"/>
      <c r="P2497" s="62"/>
      <c r="Q2497" s="62"/>
      <c r="R2497" s="62"/>
      <c r="S2497" s="62"/>
      <c r="T2497" s="62"/>
      <c r="U2497" s="62"/>
      <c r="V2497" s="62"/>
      <c r="W2497" s="62"/>
      <c r="X2497" s="62"/>
      <c r="Y2497" s="62"/>
      <c r="Z2497" s="62"/>
      <c r="AA2497" s="62"/>
      <c r="AB2497" s="62"/>
      <c r="AC2497" s="62"/>
      <c r="AD2497" s="62"/>
      <c r="AE2497" s="62"/>
    </row>
    <row r="2498" spans="5:31" x14ac:dyDescent="0.25">
      <c r="E2498" s="61"/>
      <c r="F2498" s="61"/>
      <c r="G2498" s="61"/>
      <c r="H2498" s="62"/>
      <c r="I2498" s="62"/>
      <c r="J2498" s="62"/>
      <c r="K2498" s="62"/>
      <c r="L2498" s="62"/>
      <c r="M2498" s="62"/>
      <c r="N2498" s="62"/>
      <c r="O2498" s="62"/>
      <c r="P2498" s="62"/>
      <c r="Q2498" s="62"/>
      <c r="R2498" s="62"/>
      <c r="S2498" s="62"/>
      <c r="T2498" s="62"/>
      <c r="U2498" s="62"/>
      <c r="V2498" s="62"/>
      <c r="W2498" s="62"/>
      <c r="X2498" s="62"/>
      <c r="Y2498" s="62"/>
      <c r="Z2498" s="62"/>
      <c r="AA2498" s="62"/>
      <c r="AB2498" s="62"/>
      <c r="AC2498" s="62"/>
      <c r="AD2498" s="62"/>
      <c r="AE2498" s="62"/>
    </row>
    <row r="2499" spans="5:31" x14ac:dyDescent="0.25">
      <c r="E2499" s="61"/>
      <c r="F2499" s="61"/>
      <c r="G2499" s="61"/>
      <c r="H2499" s="62"/>
      <c r="I2499" s="62"/>
      <c r="J2499" s="62"/>
      <c r="K2499" s="62"/>
      <c r="L2499" s="62"/>
      <c r="M2499" s="62"/>
      <c r="N2499" s="62"/>
      <c r="O2499" s="62"/>
      <c r="P2499" s="62"/>
      <c r="Q2499" s="62"/>
      <c r="R2499" s="62"/>
      <c r="S2499" s="62"/>
      <c r="T2499" s="62"/>
      <c r="U2499" s="62"/>
      <c r="V2499" s="62"/>
      <c r="W2499" s="62"/>
      <c r="X2499" s="62"/>
      <c r="Y2499" s="62"/>
      <c r="Z2499" s="62"/>
      <c r="AA2499" s="62"/>
      <c r="AB2499" s="62"/>
      <c r="AC2499" s="62"/>
      <c r="AD2499" s="62"/>
      <c r="AE2499" s="62"/>
    </row>
    <row r="2500" spans="5:31" x14ac:dyDescent="0.25">
      <c r="E2500" s="61"/>
      <c r="F2500" s="61"/>
      <c r="G2500" s="61"/>
      <c r="H2500" s="62"/>
      <c r="I2500" s="62"/>
      <c r="J2500" s="62"/>
      <c r="K2500" s="62"/>
      <c r="L2500" s="62"/>
      <c r="M2500" s="62"/>
      <c r="N2500" s="62"/>
      <c r="O2500" s="62"/>
      <c r="P2500" s="62"/>
      <c r="Q2500" s="62"/>
      <c r="R2500" s="62"/>
      <c r="S2500" s="62"/>
      <c r="T2500" s="62"/>
      <c r="U2500" s="62"/>
      <c r="V2500" s="62"/>
      <c r="W2500" s="62"/>
      <c r="X2500" s="62"/>
      <c r="Y2500" s="62"/>
      <c r="Z2500" s="62"/>
      <c r="AA2500" s="62"/>
      <c r="AB2500" s="62"/>
      <c r="AC2500" s="62"/>
      <c r="AD2500" s="62"/>
      <c r="AE2500" s="62"/>
    </row>
    <row r="2501" spans="5:31" x14ac:dyDescent="0.25">
      <c r="E2501" s="61"/>
      <c r="F2501" s="61"/>
      <c r="G2501" s="61"/>
      <c r="H2501" s="62"/>
      <c r="I2501" s="62"/>
      <c r="J2501" s="62"/>
      <c r="K2501" s="62"/>
      <c r="L2501" s="62"/>
      <c r="M2501" s="62"/>
      <c r="N2501" s="62"/>
      <c r="O2501" s="62"/>
      <c r="P2501" s="62"/>
      <c r="Q2501" s="62"/>
      <c r="R2501" s="62"/>
      <c r="S2501" s="62"/>
      <c r="T2501" s="62"/>
      <c r="U2501" s="62"/>
      <c r="V2501" s="62"/>
      <c r="W2501" s="62"/>
      <c r="X2501" s="62"/>
      <c r="Y2501" s="62"/>
      <c r="Z2501" s="62"/>
      <c r="AA2501" s="62"/>
      <c r="AB2501" s="62"/>
      <c r="AC2501" s="62"/>
      <c r="AD2501" s="62"/>
      <c r="AE2501" s="62"/>
    </row>
    <row r="2502" spans="5:31" x14ac:dyDescent="0.25">
      <c r="E2502" s="61"/>
      <c r="F2502" s="61"/>
      <c r="G2502" s="61"/>
      <c r="H2502" s="62"/>
      <c r="I2502" s="62"/>
      <c r="J2502" s="62"/>
      <c r="K2502" s="62"/>
      <c r="L2502" s="62"/>
      <c r="M2502" s="62"/>
      <c r="N2502" s="62"/>
      <c r="O2502" s="62"/>
      <c r="P2502" s="62"/>
      <c r="Q2502" s="62"/>
      <c r="R2502" s="62"/>
      <c r="S2502" s="62"/>
      <c r="T2502" s="62"/>
      <c r="U2502" s="62"/>
      <c r="V2502" s="62"/>
      <c r="W2502" s="62"/>
      <c r="X2502" s="62"/>
      <c r="Y2502" s="62"/>
      <c r="Z2502" s="62"/>
      <c r="AA2502" s="62"/>
      <c r="AB2502" s="62"/>
      <c r="AC2502" s="62"/>
      <c r="AD2502" s="62"/>
      <c r="AE2502" s="62"/>
    </row>
    <row r="2503" spans="5:31" x14ac:dyDescent="0.25">
      <c r="E2503" s="61"/>
      <c r="F2503" s="61"/>
      <c r="G2503" s="61"/>
      <c r="H2503" s="62"/>
      <c r="I2503" s="62"/>
      <c r="J2503" s="62"/>
      <c r="K2503" s="62"/>
      <c r="L2503" s="62"/>
      <c r="M2503" s="62"/>
      <c r="N2503" s="62"/>
      <c r="O2503" s="62"/>
      <c r="P2503" s="62"/>
      <c r="Q2503" s="62"/>
      <c r="R2503" s="62"/>
      <c r="S2503" s="62"/>
      <c r="T2503" s="62"/>
      <c r="U2503" s="62"/>
      <c r="V2503" s="62"/>
      <c r="W2503" s="62"/>
      <c r="X2503" s="62"/>
      <c r="Y2503" s="62"/>
      <c r="Z2503" s="62"/>
      <c r="AA2503" s="62"/>
      <c r="AB2503" s="62"/>
      <c r="AC2503" s="62"/>
      <c r="AD2503" s="62"/>
      <c r="AE2503" s="62"/>
    </row>
    <row r="2504" spans="5:31" x14ac:dyDescent="0.25">
      <c r="E2504" s="61"/>
      <c r="F2504" s="61"/>
      <c r="G2504" s="61"/>
      <c r="H2504" s="62"/>
      <c r="I2504" s="62"/>
      <c r="J2504" s="62"/>
      <c r="K2504" s="62"/>
      <c r="L2504" s="62"/>
      <c r="M2504" s="62"/>
      <c r="N2504" s="62"/>
      <c r="O2504" s="62"/>
      <c r="P2504" s="62"/>
      <c r="Q2504" s="62"/>
      <c r="R2504" s="62"/>
      <c r="S2504" s="62"/>
      <c r="T2504" s="62"/>
      <c r="U2504" s="62"/>
      <c r="V2504" s="62"/>
      <c r="W2504" s="62"/>
      <c r="X2504" s="62"/>
      <c r="Y2504" s="62"/>
      <c r="Z2504" s="62"/>
      <c r="AA2504" s="62"/>
      <c r="AB2504" s="62"/>
      <c r="AC2504" s="62"/>
      <c r="AD2504" s="62"/>
      <c r="AE2504" s="62"/>
    </row>
    <row r="2505" spans="5:31" x14ac:dyDescent="0.25">
      <c r="E2505" s="61"/>
      <c r="F2505" s="61"/>
      <c r="G2505" s="61"/>
      <c r="H2505" s="62"/>
      <c r="I2505" s="62"/>
      <c r="J2505" s="62"/>
      <c r="K2505" s="62"/>
      <c r="L2505" s="62"/>
      <c r="M2505" s="62"/>
      <c r="N2505" s="62"/>
      <c r="O2505" s="62"/>
      <c r="P2505" s="62"/>
      <c r="Q2505" s="62"/>
      <c r="R2505" s="62"/>
      <c r="S2505" s="62"/>
      <c r="T2505" s="62"/>
      <c r="U2505" s="62"/>
      <c r="V2505" s="62"/>
      <c r="W2505" s="62"/>
      <c r="X2505" s="62"/>
      <c r="Y2505" s="62"/>
      <c r="Z2505" s="62"/>
      <c r="AA2505" s="62"/>
      <c r="AB2505" s="62"/>
      <c r="AC2505" s="62"/>
      <c r="AD2505" s="62"/>
      <c r="AE2505" s="62"/>
    </row>
    <row r="2506" spans="5:31" x14ac:dyDescent="0.25">
      <c r="E2506" s="61"/>
      <c r="F2506" s="61"/>
      <c r="G2506" s="61"/>
      <c r="H2506" s="62"/>
      <c r="I2506" s="62"/>
      <c r="J2506" s="62"/>
      <c r="K2506" s="62"/>
      <c r="L2506" s="62"/>
      <c r="M2506" s="62"/>
      <c r="N2506" s="62"/>
      <c r="O2506" s="62"/>
      <c r="P2506" s="62"/>
      <c r="Q2506" s="62"/>
      <c r="R2506" s="62"/>
      <c r="S2506" s="62"/>
      <c r="T2506" s="62"/>
      <c r="U2506" s="62"/>
      <c r="V2506" s="62"/>
      <c r="W2506" s="62"/>
      <c r="X2506" s="62"/>
      <c r="Y2506" s="62"/>
      <c r="Z2506" s="62"/>
      <c r="AA2506" s="62"/>
      <c r="AB2506" s="62"/>
      <c r="AC2506" s="62"/>
      <c r="AD2506" s="62"/>
      <c r="AE2506" s="62"/>
    </row>
    <row r="2507" spans="5:31" x14ac:dyDescent="0.25">
      <c r="E2507" s="61"/>
      <c r="F2507" s="61"/>
      <c r="G2507" s="61"/>
      <c r="H2507" s="62"/>
      <c r="I2507" s="62"/>
      <c r="J2507" s="62"/>
      <c r="K2507" s="62"/>
      <c r="L2507" s="62"/>
      <c r="M2507" s="62"/>
      <c r="N2507" s="62"/>
      <c r="O2507" s="62"/>
      <c r="P2507" s="62"/>
      <c r="Q2507" s="62"/>
      <c r="R2507" s="62"/>
      <c r="S2507" s="62"/>
      <c r="T2507" s="62"/>
      <c r="U2507" s="62"/>
      <c r="V2507" s="62"/>
      <c r="W2507" s="62"/>
      <c r="X2507" s="62"/>
      <c r="Y2507" s="62"/>
      <c r="Z2507" s="62"/>
      <c r="AA2507" s="62"/>
      <c r="AB2507" s="62"/>
      <c r="AC2507" s="62"/>
      <c r="AD2507" s="62"/>
      <c r="AE2507" s="62"/>
    </row>
    <row r="2508" spans="5:31" x14ac:dyDescent="0.25">
      <c r="E2508" s="61"/>
      <c r="F2508" s="61"/>
      <c r="G2508" s="61"/>
      <c r="H2508" s="62"/>
      <c r="I2508" s="62"/>
      <c r="J2508" s="62"/>
      <c r="K2508" s="62"/>
      <c r="L2508" s="62"/>
      <c r="M2508" s="62"/>
      <c r="N2508" s="62"/>
      <c r="O2508" s="62"/>
      <c r="P2508" s="62"/>
      <c r="Q2508" s="62"/>
      <c r="R2508" s="62"/>
      <c r="S2508" s="62"/>
      <c r="T2508" s="62"/>
      <c r="U2508" s="62"/>
      <c r="V2508" s="62"/>
      <c r="W2508" s="62"/>
      <c r="X2508" s="62"/>
      <c r="Y2508" s="62"/>
      <c r="Z2508" s="62"/>
      <c r="AA2508" s="62"/>
      <c r="AB2508" s="62"/>
      <c r="AC2508" s="62"/>
      <c r="AD2508" s="62"/>
      <c r="AE2508" s="62"/>
    </row>
    <row r="2509" spans="5:31" x14ac:dyDescent="0.25">
      <c r="E2509" s="61"/>
      <c r="F2509" s="61"/>
      <c r="G2509" s="61"/>
      <c r="H2509" s="62"/>
      <c r="I2509" s="62"/>
      <c r="J2509" s="62"/>
      <c r="K2509" s="62"/>
      <c r="L2509" s="62"/>
      <c r="M2509" s="62"/>
      <c r="N2509" s="62"/>
      <c r="O2509" s="62"/>
      <c r="P2509" s="62"/>
      <c r="Q2509" s="62"/>
      <c r="R2509" s="62"/>
      <c r="S2509" s="62"/>
      <c r="T2509" s="62"/>
      <c r="U2509" s="62"/>
      <c r="V2509" s="62"/>
      <c r="W2509" s="62"/>
      <c r="X2509" s="62"/>
      <c r="Y2509" s="62"/>
      <c r="Z2509" s="62"/>
      <c r="AA2509" s="62"/>
      <c r="AB2509" s="62"/>
      <c r="AC2509" s="62"/>
      <c r="AD2509" s="62"/>
      <c r="AE2509" s="62"/>
    </row>
    <row r="2510" spans="5:31" x14ac:dyDescent="0.25">
      <c r="E2510" s="61"/>
      <c r="F2510" s="61"/>
      <c r="G2510" s="61"/>
      <c r="H2510" s="62"/>
      <c r="I2510" s="62"/>
      <c r="J2510" s="62"/>
      <c r="K2510" s="62"/>
      <c r="L2510" s="62"/>
      <c r="M2510" s="62"/>
      <c r="N2510" s="62"/>
      <c r="O2510" s="62"/>
      <c r="P2510" s="62"/>
      <c r="Q2510" s="62"/>
      <c r="R2510" s="62"/>
      <c r="S2510" s="62"/>
      <c r="T2510" s="62"/>
      <c r="U2510" s="62"/>
      <c r="V2510" s="62"/>
      <c r="W2510" s="62"/>
      <c r="X2510" s="62"/>
      <c r="Y2510" s="62"/>
      <c r="Z2510" s="62"/>
      <c r="AA2510" s="62"/>
      <c r="AB2510" s="62"/>
      <c r="AC2510" s="62"/>
      <c r="AD2510" s="62"/>
      <c r="AE2510" s="62"/>
    </row>
    <row r="2511" spans="5:31" x14ac:dyDescent="0.25">
      <c r="E2511" s="61"/>
      <c r="F2511" s="61"/>
      <c r="G2511" s="61"/>
      <c r="H2511" s="62"/>
      <c r="I2511" s="62"/>
      <c r="J2511" s="62"/>
      <c r="K2511" s="62"/>
      <c r="L2511" s="62"/>
      <c r="M2511" s="62"/>
      <c r="N2511" s="62"/>
      <c r="O2511" s="62"/>
      <c r="P2511" s="62"/>
      <c r="Q2511" s="62"/>
      <c r="R2511" s="62"/>
      <c r="S2511" s="62"/>
      <c r="T2511" s="62"/>
      <c r="U2511" s="62"/>
      <c r="V2511" s="62"/>
      <c r="W2511" s="62"/>
      <c r="X2511" s="62"/>
      <c r="Y2511" s="62"/>
      <c r="Z2511" s="62"/>
      <c r="AA2511" s="62"/>
      <c r="AB2511" s="62"/>
      <c r="AC2511" s="62"/>
      <c r="AD2511" s="62"/>
      <c r="AE2511" s="62"/>
    </row>
    <row r="2512" spans="5:31" x14ac:dyDescent="0.25">
      <c r="E2512" s="61"/>
      <c r="F2512" s="61"/>
      <c r="G2512" s="61"/>
      <c r="H2512" s="62"/>
      <c r="I2512" s="62"/>
      <c r="J2512" s="62"/>
      <c r="K2512" s="62"/>
      <c r="L2512" s="62"/>
      <c r="M2512" s="62"/>
      <c r="N2512" s="62"/>
      <c r="O2512" s="62"/>
      <c r="P2512" s="62"/>
      <c r="Q2512" s="62"/>
      <c r="R2512" s="62"/>
      <c r="S2512" s="62"/>
      <c r="T2512" s="62"/>
      <c r="U2512" s="62"/>
      <c r="V2512" s="62"/>
      <c r="W2512" s="62"/>
      <c r="X2512" s="62"/>
      <c r="Y2512" s="62"/>
      <c r="Z2512" s="62"/>
      <c r="AA2512" s="62"/>
      <c r="AB2512" s="62"/>
      <c r="AC2512" s="62"/>
      <c r="AD2512" s="62"/>
      <c r="AE2512" s="62"/>
    </row>
    <row r="2513" spans="5:31" x14ac:dyDescent="0.25">
      <c r="E2513" s="61"/>
      <c r="F2513" s="61"/>
      <c r="G2513" s="61"/>
      <c r="H2513" s="62"/>
      <c r="I2513" s="62"/>
      <c r="J2513" s="62"/>
      <c r="K2513" s="62"/>
      <c r="L2513" s="62"/>
      <c r="M2513" s="62"/>
      <c r="N2513" s="62"/>
      <c r="O2513" s="62"/>
      <c r="P2513" s="62"/>
      <c r="Q2513" s="62"/>
      <c r="R2513" s="62"/>
      <c r="S2513" s="62"/>
      <c r="T2513" s="62"/>
      <c r="U2513" s="62"/>
      <c r="V2513" s="62"/>
      <c r="W2513" s="62"/>
      <c r="X2513" s="62"/>
      <c r="Y2513" s="62"/>
      <c r="Z2513" s="62"/>
      <c r="AA2513" s="62"/>
      <c r="AB2513" s="62"/>
      <c r="AC2513" s="62"/>
      <c r="AD2513" s="62"/>
      <c r="AE2513" s="62"/>
    </row>
    <row r="2514" spans="5:31" x14ac:dyDescent="0.25">
      <c r="E2514" s="61"/>
      <c r="F2514" s="61"/>
      <c r="G2514" s="61"/>
      <c r="H2514" s="62"/>
      <c r="I2514" s="62"/>
      <c r="J2514" s="62"/>
      <c r="K2514" s="62"/>
      <c r="L2514" s="62"/>
      <c r="M2514" s="62"/>
      <c r="N2514" s="62"/>
      <c r="O2514" s="62"/>
      <c r="P2514" s="62"/>
      <c r="Q2514" s="62"/>
      <c r="R2514" s="62"/>
      <c r="S2514" s="62"/>
      <c r="T2514" s="62"/>
      <c r="U2514" s="62"/>
      <c r="V2514" s="62"/>
      <c r="W2514" s="62"/>
      <c r="X2514" s="62"/>
      <c r="Y2514" s="62"/>
      <c r="Z2514" s="62"/>
      <c r="AA2514" s="62"/>
      <c r="AB2514" s="62"/>
      <c r="AC2514" s="62"/>
      <c r="AD2514" s="62"/>
      <c r="AE2514" s="62"/>
    </row>
    <row r="2515" spans="5:31" x14ac:dyDescent="0.25">
      <c r="E2515" s="61"/>
      <c r="F2515" s="61"/>
      <c r="G2515" s="61"/>
      <c r="H2515" s="62"/>
      <c r="I2515" s="62"/>
      <c r="J2515" s="62"/>
      <c r="K2515" s="62"/>
      <c r="L2515" s="62"/>
      <c r="M2515" s="62"/>
      <c r="N2515" s="62"/>
      <c r="O2515" s="62"/>
      <c r="P2515" s="62"/>
      <c r="Q2515" s="62"/>
      <c r="R2515" s="62"/>
      <c r="S2515" s="62"/>
      <c r="T2515" s="62"/>
      <c r="U2515" s="62"/>
      <c r="V2515" s="62"/>
      <c r="W2515" s="62"/>
      <c r="X2515" s="62"/>
      <c r="Y2515" s="62"/>
      <c r="Z2515" s="62"/>
      <c r="AA2515" s="62"/>
      <c r="AB2515" s="62"/>
      <c r="AC2515" s="62"/>
      <c r="AD2515" s="62"/>
      <c r="AE2515" s="62"/>
    </row>
    <row r="2516" spans="5:31" x14ac:dyDescent="0.25">
      <c r="E2516" s="61"/>
      <c r="F2516" s="61"/>
      <c r="G2516" s="61"/>
      <c r="H2516" s="62"/>
      <c r="I2516" s="62"/>
      <c r="J2516" s="62"/>
      <c r="K2516" s="62"/>
      <c r="L2516" s="62"/>
      <c r="M2516" s="62"/>
      <c r="N2516" s="62"/>
      <c r="O2516" s="62"/>
      <c r="P2516" s="62"/>
      <c r="Q2516" s="62"/>
      <c r="R2516" s="62"/>
      <c r="S2516" s="62"/>
      <c r="T2516" s="62"/>
      <c r="U2516" s="62"/>
      <c r="V2516" s="62"/>
      <c r="W2516" s="62"/>
      <c r="X2516" s="62"/>
      <c r="Y2516" s="62"/>
      <c r="Z2516" s="62"/>
      <c r="AA2516" s="62"/>
      <c r="AB2516" s="62"/>
      <c r="AC2516" s="62"/>
      <c r="AD2516" s="62"/>
      <c r="AE2516" s="62"/>
    </row>
    <row r="2517" spans="5:31" x14ac:dyDescent="0.25">
      <c r="E2517" s="61"/>
      <c r="F2517" s="61"/>
      <c r="G2517" s="61"/>
      <c r="H2517" s="62"/>
      <c r="I2517" s="62"/>
      <c r="J2517" s="62"/>
      <c r="K2517" s="62"/>
      <c r="L2517" s="62"/>
      <c r="M2517" s="62"/>
      <c r="N2517" s="62"/>
      <c r="O2517" s="62"/>
      <c r="P2517" s="62"/>
      <c r="Q2517" s="62"/>
      <c r="R2517" s="62"/>
      <c r="S2517" s="62"/>
      <c r="T2517" s="62"/>
      <c r="U2517" s="62"/>
      <c r="V2517" s="62"/>
      <c r="W2517" s="62"/>
      <c r="X2517" s="62"/>
      <c r="Y2517" s="62"/>
      <c r="Z2517" s="62"/>
      <c r="AA2517" s="62"/>
      <c r="AB2517" s="62"/>
      <c r="AC2517" s="62"/>
      <c r="AD2517" s="62"/>
      <c r="AE2517" s="62"/>
    </row>
    <row r="2518" spans="5:31" x14ac:dyDescent="0.25">
      <c r="E2518" s="61"/>
      <c r="F2518" s="61"/>
      <c r="G2518" s="61"/>
      <c r="H2518" s="62"/>
      <c r="I2518" s="62"/>
      <c r="J2518" s="62"/>
      <c r="K2518" s="62"/>
      <c r="L2518" s="62"/>
      <c r="M2518" s="62"/>
      <c r="N2518" s="62"/>
      <c r="O2518" s="62"/>
      <c r="P2518" s="62"/>
      <c r="Q2518" s="62"/>
      <c r="R2518" s="62"/>
      <c r="S2518" s="62"/>
      <c r="T2518" s="62"/>
      <c r="U2518" s="62"/>
      <c r="V2518" s="62"/>
      <c r="W2518" s="62"/>
      <c r="X2518" s="62"/>
      <c r="Y2518" s="62"/>
      <c r="Z2518" s="62"/>
      <c r="AA2518" s="62"/>
      <c r="AB2518" s="62"/>
      <c r="AC2518" s="62"/>
      <c r="AD2518" s="62"/>
      <c r="AE2518" s="62"/>
    </row>
    <row r="2519" spans="5:31" x14ac:dyDescent="0.25">
      <c r="E2519" s="61"/>
      <c r="F2519" s="61"/>
      <c r="G2519" s="61"/>
      <c r="H2519" s="62"/>
      <c r="I2519" s="62"/>
      <c r="J2519" s="62"/>
      <c r="K2519" s="62"/>
      <c r="L2519" s="62"/>
      <c r="M2519" s="62"/>
      <c r="N2519" s="62"/>
      <c r="O2519" s="62"/>
      <c r="P2519" s="62"/>
      <c r="Q2519" s="62"/>
      <c r="R2519" s="62"/>
      <c r="S2519" s="62"/>
      <c r="T2519" s="62"/>
      <c r="U2519" s="62"/>
      <c r="V2519" s="62"/>
      <c r="W2519" s="62"/>
      <c r="X2519" s="62"/>
      <c r="Y2519" s="62"/>
      <c r="Z2519" s="62"/>
      <c r="AA2519" s="62"/>
      <c r="AB2519" s="62"/>
      <c r="AC2519" s="62"/>
      <c r="AD2519" s="62"/>
      <c r="AE2519" s="62"/>
    </row>
    <row r="2520" spans="5:31" x14ac:dyDescent="0.25">
      <c r="E2520" s="61"/>
      <c r="F2520" s="61"/>
      <c r="G2520" s="61"/>
      <c r="H2520" s="62"/>
      <c r="I2520" s="62"/>
      <c r="J2520" s="62"/>
      <c r="K2520" s="62"/>
      <c r="L2520" s="62"/>
      <c r="M2520" s="62"/>
      <c r="N2520" s="62"/>
      <c r="O2520" s="62"/>
      <c r="P2520" s="62"/>
      <c r="Q2520" s="62"/>
      <c r="R2520" s="62"/>
      <c r="S2520" s="62"/>
      <c r="T2520" s="62"/>
      <c r="U2520" s="62"/>
      <c r="V2520" s="62"/>
      <c r="W2520" s="62"/>
      <c r="X2520" s="62"/>
      <c r="Y2520" s="62"/>
      <c r="Z2520" s="62"/>
      <c r="AA2520" s="62"/>
      <c r="AB2520" s="62"/>
      <c r="AC2520" s="62"/>
      <c r="AD2520" s="62"/>
      <c r="AE2520" s="62"/>
    </row>
    <row r="2521" spans="5:31" x14ac:dyDescent="0.25">
      <c r="E2521" s="61"/>
      <c r="F2521" s="61"/>
      <c r="G2521" s="61"/>
      <c r="H2521" s="62"/>
      <c r="I2521" s="62"/>
      <c r="J2521" s="62"/>
      <c r="K2521" s="62"/>
      <c r="L2521" s="62"/>
      <c r="M2521" s="62"/>
      <c r="N2521" s="62"/>
      <c r="O2521" s="62"/>
      <c r="P2521" s="62"/>
      <c r="Q2521" s="62"/>
      <c r="R2521" s="62"/>
      <c r="S2521" s="62"/>
      <c r="T2521" s="62"/>
      <c r="U2521" s="62"/>
      <c r="V2521" s="62"/>
      <c r="W2521" s="62"/>
      <c r="X2521" s="62"/>
      <c r="Y2521" s="62"/>
      <c r="Z2521" s="62"/>
      <c r="AA2521" s="62"/>
      <c r="AB2521" s="62"/>
      <c r="AC2521" s="62"/>
      <c r="AD2521" s="62"/>
      <c r="AE2521" s="62"/>
    </row>
    <row r="2522" spans="5:31" x14ac:dyDescent="0.25">
      <c r="E2522" s="61"/>
      <c r="F2522" s="61"/>
      <c r="G2522" s="61"/>
      <c r="H2522" s="62"/>
      <c r="I2522" s="62"/>
      <c r="J2522" s="62"/>
      <c r="K2522" s="62"/>
      <c r="L2522" s="62"/>
      <c r="M2522" s="62"/>
      <c r="N2522" s="62"/>
      <c r="O2522" s="62"/>
      <c r="P2522" s="62"/>
      <c r="Q2522" s="62"/>
      <c r="R2522" s="62"/>
      <c r="S2522" s="62"/>
      <c r="T2522" s="62"/>
      <c r="U2522" s="62"/>
      <c r="V2522" s="62"/>
      <c r="W2522" s="62"/>
      <c r="X2522" s="62"/>
      <c r="Y2522" s="62"/>
      <c r="Z2522" s="62"/>
      <c r="AA2522" s="62"/>
      <c r="AB2522" s="62"/>
      <c r="AC2522" s="62"/>
      <c r="AD2522" s="62"/>
      <c r="AE2522" s="62"/>
    </row>
    <row r="2523" spans="5:31" x14ac:dyDescent="0.25">
      <c r="E2523" s="61"/>
      <c r="F2523" s="61"/>
      <c r="G2523" s="61"/>
      <c r="H2523" s="62"/>
      <c r="I2523" s="62"/>
      <c r="J2523" s="62"/>
      <c r="K2523" s="62"/>
      <c r="L2523" s="62"/>
      <c r="M2523" s="62"/>
      <c r="N2523" s="62"/>
      <c r="O2523" s="62"/>
      <c r="P2523" s="62"/>
      <c r="Q2523" s="62"/>
      <c r="R2523" s="62"/>
      <c r="S2523" s="62"/>
      <c r="T2523" s="62"/>
      <c r="U2523" s="62"/>
      <c r="V2523" s="62"/>
      <c r="W2523" s="62"/>
      <c r="X2523" s="62"/>
      <c r="Y2523" s="62"/>
      <c r="Z2523" s="62"/>
      <c r="AA2523" s="62"/>
      <c r="AB2523" s="62"/>
      <c r="AC2523" s="62"/>
      <c r="AD2523" s="62"/>
      <c r="AE2523" s="62"/>
    </row>
    <row r="2524" spans="5:31" x14ac:dyDescent="0.25">
      <c r="E2524" s="61"/>
      <c r="F2524" s="61"/>
      <c r="G2524" s="61"/>
      <c r="H2524" s="62"/>
      <c r="I2524" s="62"/>
      <c r="J2524" s="62"/>
      <c r="K2524" s="62"/>
      <c r="L2524" s="62"/>
      <c r="M2524" s="62"/>
      <c r="N2524" s="62"/>
      <c r="O2524" s="62"/>
      <c r="P2524" s="62"/>
      <c r="Q2524" s="62"/>
      <c r="R2524" s="62"/>
      <c r="S2524" s="62"/>
      <c r="T2524" s="62"/>
      <c r="U2524" s="62"/>
      <c r="V2524" s="62"/>
      <c r="W2524" s="62"/>
      <c r="X2524" s="62"/>
      <c r="Y2524" s="62"/>
      <c r="Z2524" s="62"/>
      <c r="AA2524" s="62"/>
      <c r="AB2524" s="62"/>
      <c r="AC2524" s="62"/>
      <c r="AD2524" s="62"/>
      <c r="AE2524" s="62"/>
    </row>
    <row r="2525" spans="5:31" x14ac:dyDescent="0.25">
      <c r="E2525" s="61"/>
      <c r="F2525" s="61"/>
      <c r="G2525" s="61"/>
      <c r="H2525" s="62"/>
      <c r="I2525" s="62"/>
      <c r="J2525" s="62"/>
      <c r="K2525" s="62"/>
      <c r="L2525" s="62"/>
      <c r="M2525" s="62"/>
      <c r="N2525" s="62"/>
      <c r="O2525" s="62"/>
      <c r="P2525" s="62"/>
      <c r="Q2525" s="62"/>
      <c r="R2525" s="62"/>
      <c r="S2525" s="62"/>
      <c r="T2525" s="62"/>
      <c r="U2525" s="62"/>
      <c r="V2525" s="62"/>
      <c r="W2525" s="62"/>
      <c r="X2525" s="62"/>
      <c r="Y2525" s="62"/>
      <c r="Z2525" s="62"/>
      <c r="AA2525" s="62"/>
      <c r="AB2525" s="62"/>
      <c r="AC2525" s="62"/>
      <c r="AD2525" s="62"/>
      <c r="AE2525" s="62"/>
    </row>
    <row r="2526" spans="5:31" x14ac:dyDescent="0.25">
      <c r="E2526" s="61"/>
      <c r="F2526" s="61"/>
      <c r="G2526" s="61"/>
      <c r="H2526" s="62"/>
      <c r="I2526" s="62"/>
      <c r="J2526" s="62"/>
      <c r="K2526" s="62"/>
      <c r="L2526" s="62"/>
      <c r="M2526" s="62"/>
      <c r="N2526" s="62"/>
      <c r="O2526" s="62"/>
      <c r="P2526" s="62"/>
      <c r="Q2526" s="62"/>
      <c r="R2526" s="62"/>
      <c r="S2526" s="62"/>
      <c r="T2526" s="62"/>
      <c r="U2526" s="62"/>
      <c r="V2526" s="62"/>
      <c r="W2526" s="62"/>
      <c r="X2526" s="62"/>
      <c r="Y2526" s="62"/>
      <c r="Z2526" s="62"/>
      <c r="AA2526" s="62"/>
      <c r="AB2526" s="62"/>
      <c r="AC2526" s="62"/>
      <c r="AD2526" s="62"/>
      <c r="AE2526" s="62"/>
    </row>
    <row r="2527" spans="5:31" x14ac:dyDescent="0.25">
      <c r="E2527" s="61"/>
      <c r="F2527" s="61"/>
      <c r="G2527" s="61"/>
      <c r="H2527" s="62"/>
      <c r="I2527" s="62"/>
      <c r="J2527" s="62"/>
      <c r="K2527" s="62"/>
      <c r="L2527" s="62"/>
      <c r="M2527" s="62"/>
      <c r="N2527" s="62"/>
      <c r="O2527" s="62"/>
      <c r="P2527" s="62"/>
      <c r="Q2527" s="62"/>
      <c r="R2527" s="62"/>
      <c r="S2527" s="62"/>
      <c r="T2527" s="62"/>
      <c r="U2527" s="62"/>
      <c r="V2527" s="62"/>
      <c r="W2527" s="62"/>
      <c r="X2527" s="62"/>
      <c r="Y2527" s="62"/>
      <c r="Z2527" s="62"/>
      <c r="AA2527" s="62"/>
      <c r="AB2527" s="62"/>
      <c r="AC2527" s="62"/>
      <c r="AD2527" s="62"/>
      <c r="AE2527" s="62"/>
    </row>
    <row r="2528" spans="5:31" x14ac:dyDescent="0.25">
      <c r="E2528" s="61"/>
      <c r="F2528" s="61"/>
      <c r="G2528" s="61"/>
      <c r="H2528" s="62"/>
      <c r="I2528" s="62"/>
      <c r="J2528" s="62"/>
      <c r="K2528" s="62"/>
      <c r="L2528" s="62"/>
      <c r="M2528" s="62"/>
      <c r="N2528" s="62"/>
      <c r="O2528" s="62"/>
      <c r="P2528" s="62"/>
      <c r="Q2528" s="62"/>
      <c r="R2528" s="62"/>
      <c r="S2528" s="62"/>
      <c r="T2528" s="62"/>
      <c r="U2528" s="62"/>
      <c r="V2528" s="62"/>
      <c r="W2528" s="62"/>
      <c r="X2528" s="62"/>
      <c r="Y2528" s="62"/>
      <c r="Z2528" s="62"/>
      <c r="AA2528" s="62"/>
      <c r="AB2528" s="62"/>
      <c r="AC2528" s="62"/>
      <c r="AD2528" s="62"/>
      <c r="AE2528" s="62"/>
    </row>
    <row r="2529" spans="5:31" x14ac:dyDescent="0.25">
      <c r="E2529" s="61"/>
      <c r="F2529" s="61"/>
      <c r="G2529" s="61"/>
      <c r="H2529" s="62"/>
      <c r="I2529" s="62"/>
      <c r="J2529" s="62"/>
      <c r="K2529" s="62"/>
      <c r="L2529" s="62"/>
      <c r="M2529" s="62"/>
      <c r="N2529" s="62"/>
      <c r="O2529" s="62"/>
      <c r="P2529" s="62"/>
      <c r="Q2529" s="62"/>
      <c r="R2529" s="62"/>
      <c r="S2529" s="62"/>
      <c r="T2529" s="62"/>
      <c r="U2529" s="62"/>
      <c r="V2529" s="62"/>
      <c r="W2529" s="62"/>
      <c r="X2529" s="62"/>
      <c r="Y2529" s="62"/>
      <c r="Z2529" s="62"/>
      <c r="AA2529" s="62"/>
      <c r="AB2529" s="62"/>
      <c r="AC2529" s="62"/>
      <c r="AD2529" s="62"/>
      <c r="AE2529" s="62"/>
    </row>
    <row r="2530" spans="5:31" x14ac:dyDescent="0.25">
      <c r="E2530" s="61"/>
      <c r="F2530" s="61"/>
      <c r="G2530" s="61"/>
      <c r="H2530" s="62"/>
      <c r="I2530" s="62"/>
      <c r="J2530" s="62"/>
      <c r="K2530" s="62"/>
      <c r="L2530" s="62"/>
      <c r="M2530" s="62"/>
      <c r="N2530" s="62"/>
      <c r="O2530" s="62"/>
      <c r="P2530" s="62"/>
      <c r="Q2530" s="62"/>
      <c r="R2530" s="62"/>
      <c r="S2530" s="62"/>
      <c r="T2530" s="62"/>
      <c r="U2530" s="62"/>
      <c r="V2530" s="62"/>
      <c r="W2530" s="62"/>
      <c r="X2530" s="62"/>
      <c r="Y2530" s="62"/>
      <c r="Z2530" s="62"/>
      <c r="AA2530" s="62"/>
      <c r="AB2530" s="62"/>
      <c r="AC2530" s="62"/>
      <c r="AD2530" s="62"/>
      <c r="AE2530" s="62"/>
    </row>
    <row r="2531" spans="5:31" x14ac:dyDescent="0.25">
      <c r="E2531" s="61"/>
      <c r="F2531" s="61"/>
      <c r="G2531" s="61"/>
      <c r="H2531" s="62"/>
      <c r="I2531" s="62"/>
      <c r="J2531" s="62"/>
      <c r="K2531" s="62"/>
      <c r="L2531" s="62"/>
      <c r="M2531" s="62"/>
      <c r="N2531" s="62"/>
      <c r="O2531" s="62"/>
      <c r="P2531" s="62"/>
      <c r="Q2531" s="62"/>
      <c r="R2531" s="62"/>
      <c r="S2531" s="62"/>
      <c r="T2531" s="62"/>
      <c r="U2531" s="62"/>
      <c r="V2531" s="62"/>
      <c r="W2531" s="62"/>
      <c r="X2531" s="62"/>
      <c r="Y2531" s="62"/>
      <c r="Z2531" s="62"/>
      <c r="AA2531" s="62"/>
      <c r="AB2531" s="62"/>
      <c r="AC2531" s="62"/>
      <c r="AD2531" s="62"/>
      <c r="AE2531" s="62"/>
    </row>
    <row r="2532" spans="5:31" x14ac:dyDescent="0.25">
      <c r="E2532" s="61"/>
      <c r="F2532" s="61"/>
      <c r="G2532" s="61"/>
      <c r="H2532" s="62"/>
      <c r="I2532" s="62"/>
      <c r="J2532" s="62"/>
      <c r="K2532" s="62"/>
      <c r="L2532" s="62"/>
      <c r="M2532" s="62"/>
      <c r="N2532" s="62"/>
      <c r="O2532" s="62"/>
      <c r="P2532" s="62"/>
      <c r="Q2532" s="62"/>
      <c r="R2532" s="62"/>
      <c r="S2532" s="62"/>
      <c r="T2532" s="62"/>
      <c r="U2532" s="62"/>
      <c r="V2532" s="62"/>
      <c r="W2532" s="62"/>
      <c r="X2532" s="62"/>
      <c r="Y2532" s="62"/>
      <c r="Z2532" s="62"/>
      <c r="AA2532" s="62"/>
      <c r="AB2532" s="62"/>
      <c r="AC2532" s="62"/>
      <c r="AD2532" s="62"/>
      <c r="AE2532" s="62"/>
    </row>
    <row r="2533" spans="5:31" x14ac:dyDescent="0.25">
      <c r="E2533" s="61"/>
      <c r="F2533" s="61"/>
      <c r="G2533" s="61"/>
      <c r="H2533" s="62"/>
      <c r="I2533" s="62"/>
      <c r="J2533" s="62"/>
      <c r="K2533" s="62"/>
      <c r="L2533" s="62"/>
      <c r="M2533" s="62"/>
      <c r="N2533" s="62"/>
      <c r="O2533" s="62"/>
      <c r="P2533" s="62"/>
      <c r="Q2533" s="62"/>
      <c r="R2533" s="62"/>
      <c r="S2533" s="62"/>
      <c r="T2533" s="62"/>
      <c r="U2533" s="62"/>
      <c r="V2533" s="62"/>
      <c r="W2533" s="62"/>
      <c r="X2533" s="62"/>
      <c r="Y2533" s="62"/>
      <c r="Z2533" s="62"/>
      <c r="AA2533" s="62"/>
      <c r="AB2533" s="62"/>
      <c r="AC2533" s="62"/>
      <c r="AD2533" s="62"/>
      <c r="AE2533" s="62"/>
    </row>
    <row r="2534" spans="5:31" x14ac:dyDescent="0.25">
      <c r="E2534" s="61"/>
      <c r="F2534" s="61"/>
      <c r="G2534" s="61"/>
      <c r="H2534" s="62"/>
      <c r="I2534" s="62"/>
      <c r="J2534" s="62"/>
      <c r="K2534" s="62"/>
      <c r="L2534" s="62"/>
      <c r="M2534" s="62"/>
      <c r="N2534" s="62"/>
      <c r="O2534" s="62"/>
      <c r="P2534" s="62"/>
      <c r="Q2534" s="62"/>
      <c r="R2534" s="62"/>
      <c r="S2534" s="62"/>
      <c r="T2534" s="62"/>
      <c r="U2534" s="62"/>
      <c r="V2534" s="62"/>
      <c r="W2534" s="62"/>
      <c r="X2534" s="62"/>
      <c r="Y2534" s="62"/>
      <c r="Z2534" s="62"/>
      <c r="AA2534" s="62"/>
      <c r="AB2534" s="62"/>
      <c r="AC2534" s="62"/>
      <c r="AD2534" s="62"/>
      <c r="AE2534" s="62"/>
    </row>
    <row r="2535" spans="5:31" x14ac:dyDescent="0.25">
      <c r="E2535" s="61"/>
      <c r="F2535" s="61"/>
      <c r="G2535" s="61"/>
      <c r="H2535" s="62"/>
      <c r="I2535" s="62"/>
      <c r="J2535" s="62"/>
      <c r="K2535" s="62"/>
      <c r="L2535" s="62"/>
      <c r="M2535" s="62"/>
      <c r="N2535" s="62"/>
      <c r="O2535" s="62"/>
      <c r="P2535" s="62"/>
      <c r="Q2535" s="62"/>
      <c r="R2535" s="62"/>
      <c r="S2535" s="62"/>
      <c r="T2535" s="62"/>
      <c r="U2535" s="62"/>
      <c r="V2535" s="62"/>
      <c r="W2535" s="62"/>
      <c r="X2535" s="62"/>
      <c r="Y2535" s="62"/>
      <c r="Z2535" s="62"/>
      <c r="AA2535" s="62"/>
      <c r="AB2535" s="62"/>
      <c r="AC2535" s="62"/>
      <c r="AD2535" s="62"/>
      <c r="AE2535" s="62"/>
    </row>
    <row r="2536" spans="5:31" x14ac:dyDescent="0.25">
      <c r="E2536" s="61"/>
      <c r="F2536" s="61"/>
      <c r="G2536" s="61"/>
      <c r="H2536" s="62"/>
      <c r="I2536" s="62"/>
      <c r="J2536" s="62"/>
      <c r="K2536" s="62"/>
      <c r="L2536" s="62"/>
      <c r="M2536" s="62"/>
      <c r="N2536" s="62"/>
      <c r="O2536" s="62"/>
      <c r="P2536" s="62"/>
      <c r="Q2536" s="62"/>
      <c r="R2536" s="62"/>
      <c r="S2536" s="62"/>
      <c r="T2536" s="62"/>
      <c r="U2536" s="62"/>
      <c r="V2536" s="62"/>
      <c r="W2536" s="62"/>
      <c r="X2536" s="62"/>
      <c r="Y2536" s="62"/>
      <c r="Z2536" s="62"/>
      <c r="AA2536" s="62"/>
      <c r="AB2536" s="62"/>
      <c r="AC2536" s="62"/>
      <c r="AD2536" s="62"/>
      <c r="AE2536" s="62"/>
    </row>
    <row r="2537" spans="5:31" x14ac:dyDescent="0.25">
      <c r="E2537" s="61"/>
      <c r="F2537" s="61"/>
      <c r="G2537" s="61"/>
      <c r="H2537" s="62"/>
      <c r="I2537" s="62"/>
      <c r="J2537" s="62"/>
      <c r="K2537" s="62"/>
      <c r="L2537" s="62"/>
      <c r="M2537" s="62"/>
      <c r="N2537" s="62"/>
      <c r="O2537" s="62"/>
      <c r="P2537" s="62"/>
      <c r="Q2537" s="62"/>
      <c r="R2537" s="62"/>
      <c r="S2537" s="62"/>
      <c r="T2537" s="62"/>
      <c r="U2537" s="62"/>
      <c r="V2537" s="62"/>
      <c r="W2537" s="62"/>
      <c r="X2537" s="62"/>
      <c r="Y2537" s="62"/>
      <c r="Z2537" s="62"/>
      <c r="AA2537" s="62"/>
      <c r="AB2537" s="62"/>
      <c r="AC2537" s="62"/>
      <c r="AD2537" s="62"/>
      <c r="AE2537" s="62"/>
    </row>
    <row r="2538" spans="5:31" x14ac:dyDescent="0.25">
      <c r="E2538" s="61"/>
      <c r="F2538" s="61"/>
      <c r="G2538" s="61"/>
      <c r="H2538" s="62"/>
      <c r="I2538" s="62"/>
      <c r="J2538" s="62"/>
      <c r="K2538" s="62"/>
      <c r="L2538" s="62"/>
      <c r="M2538" s="62"/>
      <c r="N2538" s="62"/>
      <c r="O2538" s="62"/>
      <c r="P2538" s="62"/>
      <c r="Q2538" s="62"/>
      <c r="R2538" s="62"/>
      <c r="S2538" s="62"/>
      <c r="T2538" s="62"/>
      <c r="U2538" s="62"/>
      <c r="V2538" s="62"/>
      <c r="W2538" s="62"/>
      <c r="X2538" s="62"/>
      <c r="Y2538" s="62"/>
      <c r="Z2538" s="62"/>
      <c r="AA2538" s="62"/>
      <c r="AB2538" s="62"/>
      <c r="AC2538" s="62"/>
      <c r="AD2538" s="62"/>
      <c r="AE2538" s="62"/>
    </row>
    <row r="2539" spans="5:31" x14ac:dyDescent="0.25">
      <c r="E2539" s="61"/>
      <c r="F2539" s="61"/>
      <c r="G2539" s="61"/>
      <c r="H2539" s="62"/>
      <c r="I2539" s="62"/>
      <c r="J2539" s="62"/>
      <c r="K2539" s="62"/>
      <c r="L2539" s="62"/>
      <c r="M2539" s="62"/>
      <c r="N2539" s="62"/>
      <c r="O2539" s="62"/>
      <c r="P2539" s="62"/>
      <c r="Q2539" s="62"/>
      <c r="R2539" s="62"/>
      <c r="S2539" s="62"/>
      <c r="T2539" s="62"/>
      <c r="U2539" s="62"/>
      <c r="V2539" s="62"/>
      <c r="W2539" s="62"/>
      <c r="X2539" s="62"/>
      <c r="Y2539" s="62"/>
      <c r="Z2539" s="62"/>
      <c r="AA2539" s="62"/>
      <c r="AB2539" s="62"/>
      <c r="AC2539" s="62"/>
      <c r="AD2539" s="62"/>
      <c r="AE2539" s="62"/>
    </row>
    <row r="2540" spans="5:31" x14ac:dyDescent="0.25">
      <c r="E2540" s="61"/>
      <c r="F2540" s="61"/>
      <c r="G2540" s="61"/>
      <c r="H2540" s="62"/>
      <c r="I2540" s="62"/>
      <c r="J2540" s="62"/>
      <c r="K2540" s="62"/>
      <c r="L2540" s="62"/>
      <c r="M2540" s="62"/>
      <c r="N2540" s="62"/>
      <c r="O2540" s="62"/>
      <c r="P2540" s="62"/>
      <c r="Q2540" s="62"/>
      <c r="R2540" s="62"/>
      <c r="S2540" s="62"/>
      <c r="T2540" s="62"/>
      <c r="U2540" s="62"/>
      <c r="V2540" s="62"/>
      <c r="W2540" s="62"/>
      <c r="X2540" s="62"/>
      <c r="Y2540" s="62"/>
      <c r="Z2540" s="62"/>
      <c r="AA2540" s="62"/>
      <c r="AB2540" s="62"/>
      <c r="AC2540" s="62"/>
      <c r="AD2540" s="62"/>
      <c r="AE2540" s="62"/>
    </row>
    <row r="2541" spans="5:31" x14ac:dyDescent="0.25">
      <c r="E2541" s="61"/>
      <c r="F2541" s="61"/>
      <c r="G2541" s="61"/>
      <c r="H2541" s="62"/>
      <c r="I2541" s="62"/>
      <c r="J2541" s="62"/>
      <c r="K2541" s="62"/>
      <c r="L2541" s="62"/>
      <c r="M2541" s="62"/>
      <c r="N2541" s="62"/>
      <c r="O2541" s="62"/>
      <c r="P2541" s="62"/>
      <c r="Q2541" s="62"/>
      <c r="R2541" s="62"/>
      <c r="S2541" s="62"/>
      <c r="T2541" s="62"/>
      <c r="U2541" s="62"/>
      <c r="V2541" s="62"/>
      <c r="W2541" s="62"/>
      <c r="X2541" s="62"/>
      <c r="Y2541" s="62"/>
      <c r="Z2541" s="62"/>
      <c r="AA2541" s="62"/>
      <c r="AB2541" s="62"/>
      <c r="AC2541" s="62"/>
      <c r="AD2541" s="62"/>
      <c r="AE2541" s="62"/>
    </row>
    <row r="2542" spans="5:31" x14ac:dyDescent="0.25">
      <c r="E2542" s="61"/>
      <c r="F2542" s="61"/>
      <c r="G2542" s="61"/>
      <c r="H2542" s="62"/>
      <c r="I2542" s="62"/>
      <c r="J2542" s="62"/>
      <c r="K2542" s="62"/>
      <c r="L2542" s="62"/>
      <c r="M2542" s="62"/>
      <c r="N2542" s="62"/>
      <c r="O2542" s="62"/>
      <c r="P2542" s="62"/>
      <c r="Q2542" s="62"/>
      <c r="R2542" s="62"/>
      <c r="S2542" s="62"/>
      <c r="T2542" s="62"/>
      <c r="U2542" s="62"/>
      <c r="V2542" s="62"/>
      <c r="W2542" s="62"/>
      <c r="X2542" s="62"/>
      <c r="Y2542" s="62"/>
      <c r="Z2542" s="62"/>
      <c r="AA2542" s="62"/>
      <c r="AB2542" s="62"/>
      <c r="AC2542" s="62"/>
      <c r="AD2542" s="62"/>
      <c r="AE2542" s="62"/>
    </row>
    <row r="2543" spans="5:31" x14ac:dyDescent="0.25">
      <c r="E2543" s="61"/>
      <c r="F2543" s="61"/>
      <c r="G2543" s="61"/>
      <c r="H2543" s="62"/>
      <c r="I2543" s="62"/>
      <c r="J2543" s="62"/>
      <c r="K2543" s="62"/>
      <c r="L2543" s="62"/>
      <c r="M2543" s="62"/>
      <c r="N2543" s="62"/>
      <c r="O2543" s="62"/>
      <c r="P2543" s="62"/>
      <c r="Q2543" s="62"/>
      <c r="R2543" s="62"/>
      <c r="S2543" s="62"/>
      <c r="T2543" s="62"/>
      <c r="U2543" s="62"/>
      <c r="V2543" s="62"/>
      <c r="W2543" s="62"/>
      <c r="X2543" s="62"/>
      <c r="Y2543" s="62"/>
      <c r="Z2543" s="62"/>
      <c r="AA2543" s="62"/>
      <c r="AB2543" s="62"/>
      <c r="AC2543" s="62"/>
      <c r="AD2543" s="62"/>
      <c r="AE2543" s="62"/>
    </row>
    <row r="2544" spans="5:31" x14ac:dyDescent="0.25">
      <c r="E2544" s="61"/>
      <c r="F2544" s="61"/>
      <c r="G2544" s="61"/>
      <c r="H2544" s="62"/>
      <c r="I2544" s="62"/>
      <c r="J2544" s="62"/>
      <c r="K2544" s="62"/>
      <c r="L2544" s="62"/>
      <c r="M2544" s="62"/>
      <c r="N2544" s="62"/>
      <c r="O2544" s="62"/>
      <c r="P2544" s="62"/>
      <c r="Q2544" s="62"/>
      <c r="R2544" s="62"/>
      <c r="S2544" s="62"/>
      <c r="T2544" s="62"/>
      <c r="U2544" s="62"/>
      <c r="V2544" s="62"/>
      <c r="W2544" s="62"/>
      <c r="X2544" s="62"/>
      <c r="Y2544" s="62"/>
      <c r="Z2544" s="62"/>
      <c r="AA2544" s="62"/>
      <c r="AB2544" s="62"/>
      <c r="AC2544" s="62"/>
      <c r="AD2544" s="62"/>
      <c r="AE2544" s="62"/>
    </row>
    <row r="2545" spans="5:31" x14ac:dyDescent="0.25">
      <c r="E2545" s="61"/>
      <c r="F2545" s="61"/>
      <c r="G2545" s="61"/>
      <c r="H2545" s="62"/>
      <c r="I2545" s="62"/>
      <c r="J2545" s="62"/>
      <c r="K2545" s="62"/>
      <c r="L2545" s="62"/>
      <c r="M2545" s="62"/>
      <c r="N2545" s="62"/>
      <c r="O2545" s="62"/>
      <c r="P2545" s="62"/>
      <c r="Q2545" s="62"/>
      <c r="R2545" s="62"/>
      <c r="S2545" s="62"/>
      <c r="T2545" s="62"/>
      <c r="U2545" s="62"/>
      <c r="V2545" s="62"/>
      <c r="W2545" s="62"/>
      <c r="X2545" s="62"/>
      <c r="Y2545" s="62"/>
      <c r="Z2545" s="62"/>
      <c r="AA2545" s="62"/>
      <c r="AB2545" s="62"/>
      <c r="AC2545" s="62"/>
      <c r="AD2545" s="62"/>
      <c r="AE2545" s="62"/>
    </row>
    <row r="2546" spans="5:31" x14ac:dyDescent="0.25">
      <c r="E2546" s="61"/>
      <c r="F2546" s="61"/>
      <c r="G2546" s="61"/>
      <c r="H2546" s="62"/>
      <c r="I2546" s="62"/>
      <c r="J2546" s="62"/>
      <c r="K2546" s="62"/>
      <c r="L2546" s="62"/>
      <c r="M2546" s="62"/>
      <c r="N2546" s="62"/>
      <c r="O2546" s="62"/>
      <c r="P2546" s="62"/>
      <c r="Q2546" s="62"/>
      <c r="R2546" s="62"/>
      <c r="S2546" s="62"/>
      <c r="T2546" s="62"/>
      <c r="U2546" s="62"/>
      <c r="V2546" s="62"/>
      <c r="W2546" s="62"/>
      <c r="X2546" s="62"/>
      <c r="Y2546" s="62"/>
      <c r="Z2546" s="62"/>
      <c r="AA2546" s="62"/>
      <c r="AB2546" s="62"/>
      <c r="AC2546" s="62"/>
      <c r="AD2546" s="62"/>
      <c r="AE2546" s="62"/>
    </row>
    <row r="2547" spans="5:31" x14ac:dyDescent="0.25">
      <c r="E2547" s="61"/>
      <c r="F2547" s="61"/>
      <c r="G2547" s="61"/>
      <c r="H2547" s="62"/>
      <c r="I2547" s="62"/>
      <c r="J2547" s="62"/>
      <c r="K2547" s="62"/>
      <c r="L2547" s="62"/>
      <c r="M2547" s="62"/>
      <c r="N2547" s="62"/>
      <c r="O2547" s="62"/>
      <c r="P2547" s="62"/>
      <c r="Q2547" s="62"/>
      <c r="R2547" s="62"/>
      <c r="S2547" s="62"/>
      <c r="T2547" s="62"/>
      <c r="U2547" s="62"/>
      <c r="V2547" s="62"/>
      <c r="W2547" s="62"/>
      <c r="X2547" s="62"/>
      <c r="Y2547" s="62"/>
      <c r="Z2547" s="62"/>
      <c r="AA2547" s="62"/>
      <c r="AB2547" s="62"/>
      <c r="AC2547" s="62"/>
      <c r="AD2547" s="62"/>
      <c r="AE2547" s="62"/>
    </row>
    <row r="2548" spans="5:31" x14ac:dyDescent="0.25">
      <c r="E2548" s="61"/>
      <c r="F2548" s="61"/>
      <c r="G2548" s="61"/>
      <c r="H2548" s="62"/>
      <c r="I2548" s="62"/>
      <c r="J2548" s="62"/>
      <c r="K2548" s="62"/>
      <c r="L2548" s="62"/>
      <c r="M2548" s="62"/>
      <c r="N2548" s="62"/>
      <c r="O2548" s="62"/>
      <c r="P2548" s="62"/>
      <c r="Q2548" s="62"/>
      <c r="R2548" s="62"/>
      <c r="S2548" s="62"/>
      <c r="T2548" s="62"/>
      <c r="U2548" s="62"/>
      <c r="V2548" s="62"/>
      <c r="W2548" s="62"/>
      <c r="X2548" s="62"/>
      <c r="Y2548" s="62"/>
      <c r="Z2548" s="62"/>
      <c r="AA2548" s="62"/>
      <c r="AB2548" s="62"/>
      <c r="AC2548" s="62"/>
      <c r="AD2548" s="62"/>
      <c r="AE2548" s="62"/>
    </row>
    <row r="2549" spans="5:31" x14ac:dyDescent="0.25">
      <c r="E2549" s="61"/>
      <c r="F2549" s="61"/>
      <c r="G2549" s="61"/>
      <c r="H2549" s="62"/>
      <c r="I2549" s="62"/>
      <c r="J2549" s="62"/>
      <c r="K2549" s="62"/>
      <c r="L2549" s="62"/>
      <c r="M2549" s="62"/>
      <c r="N2549" s="62"/>
      <c r="O2549" s="62"/>
      <c r="P2549" s="62"/>
      <c r="Q2549" s="62"/>
      <c r="R2549" s="62"/>
      <c r="S2549" s="62"/>
      <c r="T2549" s="62"/>
      <c r="U2549" s="62"/>
      <c r="V2549" s="62"/>
      <c r="W2549" s="62"/>
      <c r="X2549" s="62"/>
      <c r="Y2549" s="62"/>
      <c r="Z2549" s="62"/>
      <c r="AA2549" s="62"/>
      <c r="AB2549" s="62"/>
      <c r="AC2549" s="62"/>
      <c r="AD2549" s="62"/>
      <c r="AE2549" s="62"/>
    </row>
    <row r="2550" spans="5:31" x14ac:dyDescent="0.25">
      <c r="E2550" s="61"/>
      <c r="F2550" s="61"/>
      <c r="G2550" s="61"/>
      <c r="H2550" s="62"/>
      <c r="I2550" s="62"/>
      <c r="J2550" s="62"/>
      <c r="K2550" s="62"/>
      <c r="L2550" s="62"/>
      <c r="M2550" s="62"/>
      <c r="N2550" s="62"/>
      <c r="O2550" s="62"/>
      <c r="P2550" s="62"/>
      <c r="Q2550" s="62"/>
      <c r="R2550" s="62"/>
      <c r="S2550" s="62"/>
      <c r="T2550" s="62"/>
      <c r="U2550" s="62"/>
      <c r="V2550" s="62"/>
      <c r="W2550" s="62"/>
      <c r="X2550" s="62"/>
      <c r="Y2550" s="62"/>
      <c r="Z2550" s="62"/>
      <c r="AA2550" s="62"/>
      <c r="AB2550" s="62"/>
      <c r="AC2550" s="62"/>
      <c r="AD2550" s="62"/>
      <c r="AE2550" s="62"/>
    </row>
    <row r="2551" spans="5:31" x14ac:dyDescent="0.25">
      <c r="E2551" s="61"/>
      <c r="F2551" s="61"/>
      <c r="G2551" s="61"/>
      <c r="H2551" s="62"/>
      <c r="I2551" s="62"/>
      <c r="J2551" s="62"/>
      <c r="K2551" s="62"/>
      <c r="L2551" s="62"/>
      <c r="M2551" s="62"/>
      <c r="N2551" s="62"/>
      <c r="O2551" s="62"/>
      <c r="P2551" s="62"/>
      <c r="Q2551" s="62"/>
      <c r="R2551" s="62"/>
      <c r="S2551" s="62"/>
      <c r="T2551" s="62"/>
      <c r="U2551" s="62"/>
      <c r="V2551" s="62"/>
      <c r="W2551" s="62"/>
      <c r="X2551" s="62"/>
      <c r="Y2551" s="62"/>
      <c r="Z2551" s="62"/>
      <c r="AA2551" s="62"/>
      <c r="AB2551" s="62"/>
      <c r="AC2551" s="62"/>
      <c r="AD2551" s="62"/>
      <c r="AE2551" s="62"/>
    </row>
    <row r="2552" spans="5:31" x14ac:dyDescent="0.25">
      <c r="E2552" s="61"/>
      <c r="F2552" s="61"/>
      <c r="G2552" s="61"/>
      <c r="H2552" s="62"/>
      <c r="I2552" s="62"/>
      <c r="J2552" s="62"/>
      <c r="K2552" s="62"/>
      <c r="L2552" s="62"/>
      <c r="M2552" s="62"/>
      <c r="N2552" s="62"/>
      <c r="O2552" s="62"/>
      <c r="P2552" s="62"/>
      <c r="Q2552" s="62"/>
      <c r="R2552" s="62"/>
      <c r="S2552" s="62"/>
      <c r="T2552" s="62"/>
      <c r="U2552" s="62"/>
      <c r="V2552" s="62"/>
      <c r="W2552" s="62"/>
      <c r="X2552" s="62"/>
      <c r="Y2552" s="62"/>
      <c r="Z2552" s="62"/>
      <c r="AA2552" s="62"/>
      <c r="AB2552" s="62"/>
      <c r="AC2552" s="62"/>
      <c r="AD2552" s="62"/>
      <c r="AE2552" s="62"/>
    </row>
    <row r="2553" spans="5:31" x14ac:dyDescent="0.25">
      <c r="E2553" s="61"/>
      <c r="F2553" s="61"/>
      <c r="G2553" s="61"/>
      <c r="H2553" s="62"/>
      <c r="I2553" s="62"/>
      <c r="J2553" s="62"/>
      <c r="K2553" s="62"/>
      <c r="L2553" s="62"/>
      <c r="M2553" s="62"/>
      <c r="N2553" s="62"/>
      <c r="O2553" s="62"/>
      <c r="P2553" s="62"/>
      <c r="Q2553" s="62"/>
      <c r="R2553" s="62"/>
      <c r="S2553" s="62"/>
      <c r="T2553" s="62"/>
      <c r="U2553" s="62"/>
      <c r="V2553" s="62"/>
      <c r="W2553" s="62"/>
      <c r="X2553" s="62"/>
      <c r="Y2553" s="62"/>
      <c r="Z2553" s="62"/>
      <c r="AA2553" s="62"/>
      <c r="AB2553" s="62"/>
      <c r="AC2553" s="62"/>
      <c r="AD2553" s="62"/>
      <c r="AE2553" s="62"/>
    </row>
    <row r="2554" spans="5:31" x14ac:dyDescent="0.25">
      <c r="E2554" s="61"/>
      <c r="F2554" s="61"/>
      <c r="G2554" s="61"/>
      <c r="H2554" s="62"/>
      <c r="I2554" s="62"/>
      <c r="J2554" s="62"/>
      <c r="K2554" s="62"/>
      <c r="L2554" s="62"/>
      <c r="M2554" s="62"/>
      <c r="N2554" s="62"/>
      <c r="O2554" s="62"/>
      <c r="P2554" s="62"/>
      <c r="Q2554" s="62"/>
      <c r="R2554" s="62"/>
      <c r="S2554" s="62"/>
      <c r="T2554" s="62"/>
      <c r="U2554" s="62"/>
      <c r="V2554" s="62"/>
      <c r="W2554" s="62"/>
      <c r="X2554" s="62"/>
      <c r="Y2554" s="62"/>
      <c r="Z2554" s="62"/>
      <c r="AA2554" s="62"/>
      <c r="AB2554" s="62"/>
      <c r="AC2554" s="62"/>
      <c r="AD2554" s="62"/>
      <c r="AE2554" s="62"/>
    </row>
    <row r="2555" spans="5:31" x14ac:dyDescent="0.25">
      <c r="E2555" s="61"/>
      <c r="F2555" s="61"/>
      <c r="G2555" s="61"/>
      <c r="H2555" s="62"/>
      <c r="I2555" s="62"/>
      <c r="J2555" s="62"/>
      <c r="K2555" s="62"/>
      <c r="L2555" s="62"/>
      <c r="M2555" s="62"/>
      <c r="N2555" s="62"/>
      <c r="O2555" s="62"/>
      <c r="P2555" s="62"/>
      <c r="Q2555" s="62"/>
      <c r="R2555" s="62"/>
      <c r="S2555" s="62"/>
      <c r="T2555" s="62"/>
      <c r="U2555" s="62"/>
      <c r="V2555" s="62"/>
      <c r="W2555" s="62"/>
      <c r="X2555" s="62"/>
      <c r="Y2555" s="62"/>
      <c r="Z2555" s="62"/>
      <c r="AA2555" s="62"/>
      <c r="AB2555" s="62"/>
      <c r="AC2555" s="62"/>
      <c r="AD2555" s="62"/>
      <c r="AE2555" s="62"/>
    </row>
    <row r="2556" spans="5:31" x14ac:dyDescent="0.25">
      <c r="E2556" s="61"/>
      <c r="F2556" s="61"/>
      <c r="G2556" s="61"/>
      <c r="H2556" s="62"/>
      <c r="I2556" s="62"/>
      <c r="J2556" s="62"/>
      <c r="K2556" s="62"/>
      <c r="L2556" s="62"/>
      <c r="M2556" s="62"/>
      <c r="N2556" s="62"/>
      <c r="O2556" s="62"/>
      <c r="P2556" s="62"/>
      <c r="Q2556" s="62"/>
      <c r="R2556" s="62"/>
      <c r="S2556" s="62"/>
      <c r="T2556" s="62"/>
      <c r="U2556" s="62"/>
      <c r="V2556" s="62"/>
      <c r="W2556" s="62"/>
      <c r="X2556" s="62"/>
      <c r="Y2556" s="62"/>
      <c r="Z2556" s="62"/>
      <c r="AA2556" s="62"/>
      <c r="AB2556" s="62"/>
      <c r="AC2556" s="62"/>
      <c r="AD2556" s="62"/>
      <c r="AE2556" s="62"/>
    </row>
    <row r="2557" spans="5:31" x14ac:dyDescent="0.25">
      <c r="E2557" s="61"/>
      <c r="F2557" s="61"/>
      <c r="G2557" s="61"/>
      <c r="H2557" s="62"/>
      <c r="I2557" s="62"/>
      <c r="J2557" s="62"/>
      <c r="K2557" s="62"/>
      <c r="L2557" s="62"/>
      <c r="M2557" s="62"/>
      <c r="N2557" s="62"/>
      <c r="O2557" s="62"/>
      <c r="P2557" s="62"/>
      <c r="Q2557" s="62"/>
      <c r="R2557" s="62"/>
      <c r="S2557" s="62"/>
      <c r="T2557" s="62"/>
      <c r="U2557" s="62"/>
      <c r="V2557" s="62"/>
      <c r="W2557" s="62"/>
      <c r="X2557" s="62"/>
      <c r="Y2557" s="62"/>
      <c r="Z2557" s="62"/>
      <c r="AA2557" s="62"/>
      <c r="AB2557" s="62"/>
      <c r="AC2557" s="62"/>
      <c r="AD2557" s="62"/>
      <c r="AE2557" s="62"/>
    </row>
    <row r="2558" spans="5:31" x14ac:dyDescent="0.25">
      <c r="E2558" s="61"/>
      <c r="F2558" s="61"/>
      <c r="G2558" s="61"/>
      <c r="H2558" s="62"/>
      <c r="I2558" s="62"/>
      <c r="J2558" s="62"/>
      <c r="K2558" s="62"/>
      <c r="L2558" s="62"/>
      <c r="M2558" s="62"/>
      <c r="N2558" s="62"/>
      <c r="O2558" s="62"/>
      <c r="P2558" s="62"/>
      <c r="Q2558" s="62"/>
      <c r="R2558" s="62"/>
      <c r="S2558" s="62"/>
      <c r="T2558" s="62"/>
      <c r="U2558" s="62"/>
      <c r="V2558" s="62"/>
      <c r="W2558" s="62"/>
      <c r="X2558" s="62"/>
      <c r="Y2558" s="62"/>
      <c r="Z2558" s="62"/>
      <c r="AA2558" s="62"/>
      <c r="AB2558" s="62"/>
      <c r="AC2558" s="62"/>
      <c r="AD2558" s="62"/>
      <c r="AE2558" s="62"/>
    </row>
    <row r="2559" spans="5:31" x14ac:dyDescent="0.25">
      <c r="E2559" s="61"/>
      <c r="F2559" s="61"/>
      <c r="G2559" s="61"/>
      <c r="H2559" s="62"/>
      <c r="I2559" s="62"/>
      <c r="J2559" s="62"/>
      <c r="K2559" s="62"/>
      <c r="L2559" s="62"/>
      <c r="M2559" s="62"/>
      <c r="N2559" s="62"/>
      <c r="O2559" s="62"/>
      <c r="P2559" s="62"/>
      <c r="Q2559" s="62"/>
      <c r="R2559" s="62"/>
      <c r="S2559" s="62"/>
      <c r="T2559" s="62"/>
      <c r="U2559" s="62"/>
      <c r="V2559" s="62"/>
      <c r="W2559" s="62"/>
      <c r="X2559" s="62"/>
      <c r="Y2559" s="62"/>
      <c r="Z2559" s="62"/>
      <c r="AA2559" s="62"/>
      <c r="AB2559" s="62"/>
      <c r="AC2559" s="62"/>
      <c r="AD2559" s="62"/>
      <c r="AE2559" s="62"/>
    </row>
    <row r="2560" spans="5:31" x14ac:dyDescent="0.25">
      <c r="E2560" s="61"/>
      <c r="F2560" s="61"/>
      <c r="G2560" s="61"/>
      <c r="H2560" s="62"/>
      <c r="I2560" s="62"/>
      <c r="J2560" s="62"/>
      <c r="K2560" s="62"/>
      <c r="L2560" s="62"/>
      <c r="M2560" s="62"/>
      <c r="N2560" s="62"/>
      <c r="O2560" s="62"/>
      <c r="P2560" s="62"/>
      <c r="Q2560" s="62"/>
      <c r="R2560" s="62"/>
      <c r="S2560" s="62"/>
      <c r="T2560" s="62"/>
      <c r="U2560" s="62"/>
      <c r="V2560" s="62"/>
      <c r="W2560" s="62"/>
      <c r="X2560" s="62"/>
      <c r="Y2560" s="62"/>
      <c r="Z2560" s="62"/>
      <c r="AA2560" s="62"/>
      <c r="AB2560" s="62"/>
      <c r="AC2560" s="62"/>
      <c r="AD2560" s="62"/>
      <c r="AE2560" s="62"/>
    </row>
    <row r="2561" spans="5:31" x14ac:dyDescent="0.25">
      <c r="E2561" s="61"/>
      <c r="F2561" s="61"/>
      <c r="G2561" s="61"/>
      <c r="H2561" s="62"/>
      <c r="I2561" s="62"/>
      <c r="J2561" s="62"/>
      <c r="K2561" s="62"/>
      <c r="L2561" s="62"/>
      <c r="M2561" s="62"/>
      <c r="N2561" s="62"/>
      <c r="O2561" s="62"/>
      <c r="P2561" s="62"/>
      <c r="Q2561" s="62"/>
      <c r="R2561" s="62"/>
      <c r="S2561" s="62"/>
      <c r="T2561" s="62"/>
      <c r="U2561" s="62"/>
      <c r="V2561" s="62"/>
      <c r="W2561" s="62"/>
      <c r="X2561" s="62"/>
      <c r="Y2561" s="62"/>
      <c r="Z2561" s="62"/>
      <c r="AA2561" s="62"/>
      <c r="AB2561" s="62"/>
      <c r="AC2561" s="62"/>
      <c r="AD2561" s="62"/>
      <c r="AE2561" s="62"/>
    </row>
    <row r="2562" spans="5:31" x14ac:dyDescent="0.25">
      <c r="E2562" s="61"/>
      <c r="F2562" s="61"/>
      <c r="G2562" s="61"/>
      <c r="H2562" s="62"/>
      <c r="I2562" s="62"/>
      <c r="J2562" s="62"/>
      <c r="K2562" s="62"/>
      <c r="L2562" s="62"/>
      <c r="M2562" s="62"/>
      <c r="N2562" s="62"/>
      <c r="O2562" s="62"/>
      <c r="P2562" s="62"/>
      <c r="Q2562" s="62"/>
      <c r="R2562" s="62"/>
      <c r="S2562" s="62"/>
      <c r="T2562" s="62"/>
      <c r="U2562" s="62"/>
      <c r="V2562" s="62"/>
      <c r="W2562" s="62"/>
      <c r="X2562" s="62"/>
      <c r="Y2562" s="62"/>
      <c r="Z2562" s="62"/>
      <c r="AA2562" s="62"/>
      <c r="AB2562" s="62"/>
      <c r="AC2562" s="62"/>
      <c r="AD2562" s="62"/>
      <c r="AE2562" s="62"/>
    </row>
    <row r="2563" spans="5:31" x14ac:dyDescent="0.25">
      <c r="E2563" s="61"/>
      <c r="F2563" s="61"/>
      <c r="G2563" s="61"/>
      <c r="H2563" s="62"/>
      <c r="I2563" s="62"/>
      <c r="J2563" s="62"/>
      <c r="K2563" s="62"/>
      <c r="L2563" s="62"/>
      <c r="M2563" s="62"/>
      <c r="N2563" s="62"/>
      <c r="O2563" s="62"/>
      <c r="P2563" s="62"/>
      <c r="Q2563" s="62"/>
      <c r="R2563" s="62"/>
      <c r="S2563" s="62"/>
      <c r="T2563" s="62"/>
      <c r="U2563" s="62"/>
      <c r="V2563" s="62"/>
      <c r="W2563" s="62"/>
      <c r="X2563" s="62"/>
      <c r="Y2563" s="62"/>
      <c r="Z2563" s="62"/>
      <c r="AA2563" s="62"/>
      <c r="AB2563" s="62"/>
      <c r="AC2563" s="62"/>
      <c r="AD2563" s="62"/>
      <c r="AE2563" s="62"/>
    </row>
    <row r="2564" spans="5:31" x14ac:dyDescent="0.25">
      <c r="E2564" s="61"/>
      <c r="F2564" s="61"/>
      <c r="G2564" s="61"/>
      <c r="H2564" s="62"/>
      <c r="I2564" s="62"/>
      <c r="J2564" s="62"/>
      <c r="K2564" s="62"/>
      <c r="L2564" s="62"/>
      <c r="M2564" s="62"/>
      <c r="N2564" s="62"/>
      <c r="O2564" s="62"/>
      <c r="P2564" s="62"/>
      <c r="Q2564" s="62"/>
      <c r="R2564" s="62"/>
      <c r="S2564" s="62"/>
      <c r="T2564" s="62"/>
      <c r="U2564" s="62"/>
      <c r="V2564" s="62"/>
      <c r="W2564" s="62"/>
      <c r="X2564" s="62"/>
      <c r="Y2564" s="62"/>
      <c r="Z2564" s="62"/>
      <c r="AA2564" s="62"/>
      <c r="AB2564" s="62"/>
      <c r="AC2564" s="62"/>
      <c r="AD2564" s="62"/>
      <c r="AE2564" s="62"/>
    </row>
    <row r="2565" spans="5:31" x14ac:dyDescent="0.25">
      <c r="E2565" s="61"/>
      <c r="F2565" s="61"/>
      <c r="G2565" s="61"/>
      <c r="H2565" s="62"/>
      <c r="I2565" s="62"/>
      <c r="J2565" s="62"/>
      <c r="K2565" s="62"/>
      <c r="L2565" s="62"/>
      <c r="M2565" s="62"/>
      <c r="N2565" s="62"/>
      <c r="O2565" s="62"/>
      <c r="P2565" s="62"/>
      <c r="Q2565" s="62"/>
      <c r="R2565" s="62"/>
      <c r="S2565" s="62"/>
      <c r="T2565" s="62"/>
      <c r="U2565" s="62"/>
      <c r="V2565" s="62"/>
      <c r="W2565" s="62"/>
      <c r="X2565" s="62"/>
      <c r="Y2565" s="62"/>
      <c r="Z2565" s="62"/>
      <c r="AA2565" s="62"/>
      <c r="AB2565" s="62"/>
      <c r="AC2565" s="62"/>
      <c r="AD2565" s="62"/>
      <c r="AE2565" s="62"/>
    </row>
    <row r="2566" spans="5:31" x14ac:dyDescent="0.25">
      <c r="E2566" s="61"/>
      <c r="F2566" s="61"/>
      <c r="G2566" s="61"/>
      <c r="H2566" s="62"/>
      <c r="I2566" s="62"/>
      <c r="J2566" s="62"/>
      <c r="K2566" s="62"/>
      <c r="L2566" s="62"/>
      <c r="M2566" s="62"/>
      <c r="N2566" s="62"/>
      <c r="O2566" s="62"/>
      <c r="P2566" s="62"/>
      <c r="Q2566" s="62"/>
      <c r="R2566" s="62"/>
      <c r="S2566" s="62"/>
      <c r="T2566" s="62"/>
      <c r="U2566" s="62"/>
      <c r="V2566" s="62"/>
      <c r="W2566" s="62"/>
      <c r="X2566" s="62"/>
      <c r="Y2566" s="62"/>
      <c r="Z2566" s="62"/>
      <c r="AA2566" s="62"/>
      <c r="AB2566" s="62"/>
      <c r="AC2566" s="62"/>
      <c r="AD2566" s="62"/>
      <c r="AE2566" s="62"/>
    </row>
    <row r="2567" spans="5:31" x14ac:dyDescent="0.25">
      <c r="E2567" s="61"/>
      <c r="F2567" s="61"/>
      <c r="G2567" s="61"/>
      <c r="H2567" s="62"/>
      <c r="I2567" s="62"/>
      <c r="J2567" s="62"/>
      <c r="K2567" s="62"/>
      <c r="L2567" s="62"/>
      <c r="M2567" s="62"/>
      <c r="N2567" s="62"/>
      <c r="O2567" s="62"/>
      <c r="P2567" s="62"/>
      <c r="Q2567" s="62"/>
      <c r="R2567" s="62"/>
      <c r="S2567" s="62"/>
      <c r="T2567" s="62"/>
      <c r="U2567" s="62"/>
      <c r="V2567" s="62"/>
      <c r="W2567" s="62"/>
      <c r="X2567" s="62"/>
      <c r="Y2567" s="62"/>
      <c r="Z2567" s="62"/>
      <c r="AA2567" s="62"/>
      <c r="AB2567" s="62"/>
      <c r="AC2567" s="62"/>
      <c r="AD2567" s="62"/>
      <c r="AE2567" s="62"/>
    </row>
    <row r="2568" spans="5:31" x14ac:dyDescent="0.25">
      <c r="E2568" s="61"/>
      <c r="F2568" s="61"/>
      <c r="G2568" s="61"/>
      <c r="H2568" s="62"/>
      <c r="I2568" s="62"/>
      <c r="J2568" s="62"/>
      <c r="K2568" s="62"/>
      <c r="L2568" s="62"/>
      <c r="M2568" s="62"/>
      <c r="N2568" s="62"/>
      <c r="O2568" s="62"/>
      <c r="P2568" s="62"/>
      <c r="Q2568" s="62"/>
      <c r="R2568" s="62"/>
      <c r="S2568" s="62"/>
      <c r="T2568" s="62"/>
      <c r="U2568" s="62"/>
      <c r="V2568" s="62"/>
      <c r="W2568" s="62"/>
      <c r="X2568" s="62"/>
      <c r="Y2568" s="62"/>
      <c r="Z2568" s="62"/>
      <c r="AA2568" s="62"/>
      <c r="AB2568" s="62"/>
      <c r="AC2568" s="62"/>
      <c r="AD2568" s="62"/>
      <c r="AE2568" s="62"/>
    </row>
    <row r="2569" spans="5:31" x14ac:dyDescent="0.25">
      <c r="E2569" s="61"/>
      <c r="F2569" s="61"/>
      <c r="G2569" s="61"/>
      <c r="H2569" s="62"/>
      <c r="I2569" s="62"/>
      <c r="J2569" s="62"/>
      <c r="K2569" s="62"/>
      <c r="L2569" s="62"/>
      <c r="M2569" s="62"/>
      <c r="N2569" s="62"/>
      <c r="O2569" s="62"/>
      <c r="P2569" s="62"/>
      <c r="Q2569" s="62"/>
      <c r="R2569" s="62"/>
      <c r="S2569" s="62"/>
      <c r="T2569" s="62"/>
      <c r="U2569" s="62"/>
      <c r="V2569" s="62"/>
      <c r="W2569" s="62"/>
      <c r="X2569" s="62"/>
      <c r="Y2569" s="62"/>
      <c r="Z2569" s="62"/>
      <c r="AA2569" s="62"/>
      <c r="AB2569" s="62"/>
      <c r="AC2569" s="62"/>
      <c r="AD2569" s="62"/>
      <c r="AE2569" s="62"/>
    </row>
    <row r="2570" spans="5:31" x14ac:dyDescent="0.25">
      <c r="E2570" s="61"/>
      <c r="F2570" s="61"/>
      <c r="G2570" s="61"/>
      <c r="H2570" s="62"/>
      <c r="I2570" s="62"/>
      <c r="J2570" s="62"/>
      <c r="K2570" s="62"/>
      <c r="L2570" s="62"/>
      <c r="M2570" s="62"/>
      <c r="N2570" s="62"/>
      <c r="O2570" s="62"/>
      <c r="P2570" s="62"/>
      <c r="Q2570" s="62"/>
      <c r="R2570" s="62"/>
      <c r="S2570" s="62"/>
      <c r="T2570" s="62"/>
      <c r="U2570" s="62"/>
      <c r="V2570" s="62"/>
      <c r="W2570" s="62"/>
      <c r="X2570" s="62"/>
      <c r="Y2570" s="62"/>
      <c r="Z2570" s="62"/>
      <c r="AA2570" s="62"/>
      <c r="AB2570" s="62"/>
      <c r="AC2570" s="62"/>
      <c r="AD2570" s="62"/>
      <c r="AE2570" s="62"/>
    </row>
    <row r="2571" spans="5:31" x14ac:dyDescent="0.25">
      <c r="E2571" s="61"/>
      <c r="F2571" s="61"/>
      <c r="G2571" s="61"/>
      <c r="H2571" s="62"/>
      <c r="I2571" s="62"/>
      <c r="J2571" s="62"/>
      <c r="K2571" s="62"/>
      <c r="L2571" s="62"/>
      <c r="M2571" s="62"/>
      <c r="N2571" s="62"/>
      <c r="O2571" s="62"/>
      <c r="P2571" s="62"/>
      <c r="Q2571" s="62"/>
      <c r="R2571" s="62"/>
      <c r="S2571" s="62"/>
      <c r="T2571" s="62"/>
      <c r="U2571" s="62"/>
      <c r="V2571" s="62"/>
      <c r="W2571" s="62"/>
      <c r="X2571" s="62"/>
      <c r="Y2571" s="62"/>
      <c r="Z2571" s="62"/>
      <c r="AA2571" s="62"/>
      <c r="AB2571" s="62"/>
      <c r="AC2571" s="62"/>
      <c r="AD2571" s="62"/>
      <c r="AE2571" s="62"/>
    </row>
    <row r="2572" spans="5:31" x14ac:dyDescent="0.25">
      <c r="E2572" s="61"/>
      <c r="F2572" s="61"/>
      <c r="G2572" s="61"/>
      <c r="H2572" s="62"/>
      <c r="I2572" s="62"/>
      <c r="J2572" s="62"/>
      <c r="K2572" s="62"/>
      <c r="L2572" s="62"/>
      <c r="M2572" s="62"/>
      <c r="N2572" s="62"/>
      <c r="O2572" s="62"/>
      <c r="P2572" s="62"/>
      <c r="Q2572" s="62"/>
      <c r="R2572" s="62"/>
      <c r="S2572" s="62"/>
      <c r="T2572" s="62"/>
      <c r="U2572" s="62"/>
      <c r="V2572" s="62"/>
      <c r="W2572" s="62"/>
      <c r="X2572" s="62"/>
      <c r="Y2572" s="62"/>
      <c r="Z2572" s="62"/>
      <c r="AA2572" s="62"/>
      <c r="AB2572" s="62"/>
      <c r="AC2572" s="62"/>
      <c r="AD2572" s="62"/>
      <c r="AE2572" s="62"/>
    </row>
    <row r="2573" spans="5:31" x14ac:dyDescent="0.25">
      <c r="E2573" s="61"/>
      <c r="F2573" s="61"/>
      <c r="G2573" s="61"/>
      <c r="H2573" s="62"/>
      <c r="I2573" s="62"/>
      <c r="J2573" s="62"/>
      <c r="K2573" s="62"/>
      <c r="L2573" s="62"/>
      <c r="M2573" s="62"/>
      <c r="N2573" s="62"/>
      <c r="O2573" s="62"/>
      <c r="P2573" s="62"/>
      <c r="Q2573" s="62"/>
      <c r="R2573" s="62"/>
      <c r="S2573" s="62"/>
      <c r="T2573" s="62"/>
      <c r="U2573" s="62"/>
      <c r="V2573" s="62"/>
      <c r="W2573" s="62"/>
      <c r="X2573" s="62"/>
      <c r="Y2573" s="62"/>
      <c r="Z2573" s="62"/>
      <c r="AA2573" s="62"/>
      <c r="AB2573" s="62"/>
      <c r="AC2573" s="62"/>
      <c r="AD2573" s="62"/>
      <c r="AE2573" s="62"/>
    </row>
    <row r="2574" spans="5:31" x14ac:dyDescent="0.25">
      <c r="E2574" s="61"/>
      <c r="F2574" s="61"/>
      <c r="G2574" s="61"/>
      <c r="H2574" s="62"/>
      <c r="I2574" s="62"/>
      <c r="J2574" s="62"/>
      <c r="K2574" s="62"/>
      <c r="L2574" s="62"/>
      <c r="M2574" s="62"/>
      <c r="N2574" s="62"/>
      <c r="O2574" s="62"/>
      <c r="P2574" s="62"/>
      <c r="Q2574" s="62"/>
      <c r="R2574" s="62"/>
      <c r="S2574" s="62"/>
      <c r="T2574" s="62"/>
      <c r="U2574" s="62"/>
      <c r="V2574" s="62"/>
      <c r="W2574" s="62"/>
      <c r="X2574" s="62"/>
      <c r="Y2574" s="62"/>
      <c r="Z2574" s="62"/>
      <c r="AA2574" s="62"/>
      <c r="AB2574" s="62"/>
      <c r="AC2574" s="62"/>
      <c r="AD2574" s="62"/>
      <c r="AE2574" s="62"/>
    </row>
    <row r="2575" spans="5:31" x14ac:dyDescent="0.25">
      <c r="E2575" s="61"/>
      <c r="F2575" s="61"/>
      <c r="G2575" s="61"/>
      <c r="H2575" s="62"/>
      <c r="I2575" s="62"/>
      <c r="J2575" s="62"/>
      <c r="K2575" s="62"/>
      <c r="L2575" s="62"/>
      <c r="M2575" s="62"/>
      <c r="N2575" s="62"/>
      <c r="O2575" s="62"/>
      <c r="P2575" s="62"/>
      <c r="Q2575" s="62"/>
      <c r="R2575" s="62"/>
      <c r="S2575" s="62"/>
      <c r="T2575" s="62"/>
      <c r="U2575" s="62"/>
      <c r="V2575" s="62"/>
      <c r="W2575" s="62"/>
      <c r="X2575" s="62"/>
      <c r="Y2575" s="62"/>
      <c r="Z2575" s="62"/>
      <c r="AA2575" s="62"/>
      <c r="AB2575" s="62"/>
      <c r="AC2575" s="62"/>
      <c r="AD2575" s="62"/>
      <c r="AE2575" s="62"/>
    </row>
    <row r="2576" spans="5:31" x14ac:dyDescent="0.25">
      <c r="E2576" s="61"/>
      <c r="F2576" s="61"/>
      <c r="G2576" s="61"/>
      <c r="H2576" s="62"/>
      <c r="I2576" s="62"/>
      <c r="J2576" s="62"/>
      <c r="K2576" s="62"/>
      <c r="L2576" s="62"/>
      <c r="M2576" s="62"/>
      <c r="N2576" s="62"/>
      <c r="O2576" s="62"/>
      <c r="P2576" s="62"/>
      <c r="Q2576" s="62"/>
      <c r="R2576" s="62"/>
      <c r="S2576" s="62"/>
      <c r="T2576" s="62"/>
      <c r="U2576" s="62"/>
      <c r="V2576" s="62"/>
      <c r="W2576" s="62"/>
      <c r="X2576" s="62"/>
      <c r="Y2576" s="62"/>
      <c r="Z2576" s="62"/>
      <c r="AA2576" s="62"/>
      <c r="AB2576" s="62"/>
      <c r="AC2576" s="62"/>
      <c r="AD2576" s="62"/>
      <c r="AE2576" s="62"/>
    </row>
    <row r="2577" spans="5:31" x14ac:dyDescent="0.25">
      <c r="E2577" s="61"/>
      <c r="F2577" s="61"/>
      <c r="G2577" s="61"/>
      <c r="H2577" s="62"/>
      <c r="I2577" s="62"/>
      <c r="J2577" s="62"/>
      <c r="K2577" s="62"/>
      <c r="L2577" s="62"/>
      <c r="M2577" s="62"/>
      <c r="N2577" s="62"/>
      <c r="O2577" s="62"/>
      <c r="P2577" s="62"/>
      <c r="Q2577" s="62"/>
      <c r="R2577" s="62"/>
      <c r="S2577" s="62"/>
      <c r="T2577" s="62"/>
      <c r="U2577" s="62"/>
      <c r="V2577" s="62"/>
      <c r="W2577" s="62"/>
      <c r="X2577" s="62"/>
      <c r="Y2577" s="62"/>
      <c r="Z2577" s="62"/>
      <c r="AA2577" s="62"/>
      <c r="AB2577" s="62"/>
      <c r="AC2577" s="62"/>
      <c r="AD2577" s="62"/>
      <c r="AE2577" s="62"/>
    </row>
    <row r="2578" spans="5:31" x14ac:dyDescent="0.25">
      <c r="E2578" s="61"/>
      <c r="F2578" s="61"/>
      <c r="G2578" s="61"/>
      <c r="H2578" s="62"/>
      <c r="I2578" s="62"/>
      <c r="J2578" s="62"/>
      <c r="K2578" s="62"/>
      <c r="L2578" s="62"/>
      <c r="M2578" s="62"/>
      <c r="N2578" s="62"/>
      <c r="O2578" s="62"/>
      <c r="P2578" s="62"/>
      <c r="Q2578" s="62"/>
      <c r="R2578" s="62"/>
      <c r="S2578" s="62"/>
      <c r="T2578" s="62"/>
      <c r="U2578" s="62"/>
      <c r="V2578" s="62"/>
      <c r="W2578" s="62"/>
      <c r="X2578" s="62"/>
      <c r="Y2578" s="62"/>
      <c r="Z2578" s="62"/>
      <c r="AA2578" s="62"/>
      <c r="AB2578" s="62"/>
      <c r="AC2578" s="62"/>
      <c r="AD2578" s="62"/>
      <c r="AE2578" s="62"/>
    </row>
    <row r="2579" spans="5:31" x14ac:dyDescent="0.25">
      <c r="E2579" s="61"/>
      <c r="F2579" s="61"/>
      <c r="G2579" s="61"/>
      <c r="H2579" s="62"/>
      <c r="I2579" s="62"/>
      <c r="J2579" s="62"/>
      <c r="K2579" s="62"/>
      <c r="L2579" s="62"/>
      <c r="M2579" s="62"/>
      <c r="N2579" s="62"/>
      <c r="O2579" s="62"/>
      <c r="P2579" s="62"/>
      <c r="Q2579" s="62"/>
      <c r="R2579" s="62"/>
      <c r="S2579" s="62"/>
      <c r="T2579" s="62"/>
      <c r="U2579" s="62"/>
      <c r="V2579" s="62"/>
      <c r="W2579" s="62"/>
      <c r="X2579" s="62"/>
      <c r="Y2579" s="62"/>
      <c r="Z2579" s="62"/>
      <c r="AA2579" s="62"/>
      <c r="AB2579" s="62"/>
      <c r="AC2579" s="62"/>
      <c r="AD2579" s="62"/>
      <c r="AE2579" s="62"/>
    </row>
    <row r="2580" spans="5:31" x14ac:dyDescent="0.25">
      <c r="E2580" s="61"/>
      <c r="F2580" s="61"/>
      <c r="G2580" s="61"/>
      <c r="H2580" s="62"/>
      <c r="I2580" s="62"/>
      <c r="J2580" s="62"/>
      <c r="K2580" s="62"/>
      <c r="L2580" s="62"/>
      <c r="M2580" s="62"/>
      <c r="N2580" s="62"/>
      <c r="O2580" s="62"/>
      <c r="P2580" s="62"/>
      <c r="Q2580" s="62"/>
      <c r="R2580" s="62"/>
      <c r="S2580" s="62"/>
      <c r="T2580" s="62"/>
      <c r="U2580" s="62"/>
      <c r="V2580" s="62"/>
      <c r="W2580" s="62"/>
      <c r="X2580" s="62"/>
      <c r="Y2580" s="62"/>
      <c r="Z2580" s="62"/>
      <c r="AA2580" s="62"/>
      <c r="AB2580" s="62"/>
      <c r="AC2580" s="62"/>
      <c r="AD2580" s="62"/>
      <c r="AE2580" s="62"/>
    </row>
    <row r="2581" spans="5:31" x14ac:dyDescent="0.25">
      <c r="E2581" s="61"/>
      <c r="F2581" s="61"/>
      <c r="G2581" s="61"/>
      <c r="H2581" s="62"/>
      <c r="I2581" s="62"/>
      <c r="J2581" s="62"/>
      <c r="K2581" s="62"/>
      <c r="L2581" s="62"/>
      <c r="M2581" s="62"/>
      <c r="N2581" s="62"/>
      <c r="O2581" s="62"/>
      <c r="P2581" s="62"/>
      <c r="Q2581" s="62"/>
      <c r="R2581" s="62"/>
      <c r="S2581" s="62"/>
      <c r="T2581" s="62"/>
      <c r="U2581" s="62"/>
      <c r="V2581" s="62"/>
      <c r="W2581" s="62"/>
      <c r="X2581" s="62"/>
      <c r="Y2581" s="62"/>
      <c r="Z2581" s="62"/>
      <c r="AA2581" s="62"/>
      <c r="AB2581" s="62"/>
      <c r="AC2581" s="62"/>
      <c r="AD2581" s="62"/>
      <c r="AE2581" s="62"/>
    </row>
    <row r="2582" spans="5:31" x14ac:dyDescent="0.25">
      <c r="E2582" s="61"/>
      <c r="F2582" s="61"/>
      <c r="G2582" s="61"/>
      <c r="H2582" s="62"/>
      <c r="I2582" s="62"/>
      <c r="J2582" s="62"/>
      <c r="K2582" s="62"/>
      <c r="L2582" s="62"/>
      <c r="M2582" s="62"/>
      <c r="N2582" s="62"/>
      <c r="O2582" s="62"/>
      <c r="P2582" s="62"/>
      <c r="Q2582" s="62"/>
      <c r="R2582" s="62"/>
      <c r="S2582" s="62"/>
      <c r="T2582" s="62"/>
      <c r="U2582" s="62"/>
      <c r="V2582" s="62"/>
      <c r="W2582" s="62"/>
      <c r="X2582" s="62"/>
      <c r="Y2582" s="62"/>
      <c r="Z2582" s="62"/>
      <c r="AA2582" s="62"/>
      <c r="AB2582" s="62"/>
      <c r="AC2582" s="62"/>
      <c r="AD2582" s="62"/>
      <c r="AE2582" s="62"/>
    </row>
    <row r="2583" spans="5:31" x14ac:dyDescent="0.25">
      <c r="E2583" s="61"/>
      <c r="F2583" s="61"/>
      <c r="G2583" s="61"/>
      <c r="H2583" s="62"/>
      <c r="I2583" s="62"/>
      <c r="J2583" s="62"/>
      <c r="K2583" s="62"/>
      <c r="L2583" s="62"/>
      <c r="M2583" s="62"/>
      <c r="N2583" s="62"/>
      <c r="O2583" s="62"/>
      <c r="P2583" s="62"/>
      <c r="Q2583" s="62"/>
      <c r="R2583" s="62"/>
      <c r="S2583" s="62"/>
      <c r="T2583" s="62"/>
      <c r="U2583" s="62"/>
      <c r="V2583" s="62"/>
      <c r="W2583" s="62"/>
      <c r="X2583" s="62"/>
      <c r="Y2583" s="62"/>
      <c r="Z2583" s="62"/>
      <c r="AA2583" s="62"/>
      <c r="AB2583" s="62"/>
      <c r="AC2583" s="62"/>
      <c r="AD2583" s="62"/>
      <c r="AE2583" s="62"/>
    </row>
    <row r="2584" spans="5:31" x14ac:dyDescent="0.25">
      <c r="E2584" s="61"/>
      <c r="F2584" s="61"/>
      <c r="G2584" s="61"/>
      <c r="H2584" s="62"/>
      <c r="I2584" s="62"/>
      <c r="J2584" s="62"/>
      <c r="K2584" s="62"/>
      <c r="L2584" s="62"/>
      <c r="M2584" s="62"/>
      <c r="N2584" s="62"/>
      <c r="O2584" s="62"/>
      <c r="P2584" s="62"/>
      <c r="Q2584" s="62"/>
      <c r="R2584" s="62"/>
      <c r="S2584" s="62"/>
      <c r="T2584" s="62"/>
      <c r="U2584" s="62"/>
      <c r="V2584" s="62"/>
      <c r="W2584" s="62"/>
      <c r="X2584" s="62"/>
      <c r="Y2584" s="62"/>
      <c r="Z2584" s="62"/>
      <c r="AA2584" s="62"/>
      <c r="AB2584" s="62"/>
      <c r="AC2584" s="62"/>
      <c r="AD2584" s="62"/>
      <c r="AE2584" s="62"/>
    </row>
    <row r="2585" spans="5:31" x14ac:dyDescent="0.25">
      <c r="E2585" s="61"/>
      <c r="F2585" s="61"/>
      <c r="G2585" s="61"/>
      <c r="H2585" s="62"/>
      <c r="I2585" s="62"/>
      <c r="J2585" s="62"/>
      <c r="K2585" s="62"/>
      <c r="L2585" s="62"/>
      <c r="M2585" s="62"/>
      <c r="N2585" s="62"/>
      <c r="O2585" s="62"/>
      <c r="P2585" s="62"/>
      <c r="Q2585" s="62"/>
      <c r="R2585" s="62"/>
      <c r="S2585" s="62"/>
      <c r="T2585" s="62"/>
      <c r="U2585" s="62"/>
      <c r="V2585" s="62"/>
      <c r="W2585" s="62"/>
      <c r="X2585" s="62"/>
      <c r="Y2585" s="62"/>
      <c r="Z2585" s="62"/>
      <c r="AA2585" s="62"/>
      <c r="AB2585" s="62"/>
      <c r="AC2585" s="62"/>
      <c r="AD2585" s="62"/>
      <c r="AE2585" s="62"/>
    </row>
    <row r="2586" spans="5:31" x14ac:dyDescent="0.25">
      <c r="E2586" s="61"/>
      <c r="F2586" s="61"/>
      <c r="G2586" s="61"/>
      <c r="H2586" s="62"/>
      <c r="I2586" s="62"/>
      <c r="J2586" s="62"/>
      <c r="K2586" s="62"/>
      <c r="L2586" s="62"/>
      <c r="M2586" s="62"/>
      <c r="N2586" s="62"/>
      <c r="O2586" s="62"/>
      <c r="P2586" s="62"/>
      <c r="Q2586" s="62"/>
      <c r="R2586" s="62"/>
      <c r="S2586" s="62"/>
      <c r="T2586" s="62"/>
      <c r="U2586" s="62"/>
      <c r="V2586" s="62"/>
      <c r="W2586" s="62"/>
      <c r="X2586" s="62"/>
      <c r="Y2586" s="62"/>
      <c r="Z2586" s="62"/>
      <c r="AA2586" s="62"/>
      <c r="AB2586" s="62"/>
      <c r="AC2586" s="62"/>
      <c r="AD2586" s="62"/>
      <c r="AE2586" s="62"/>
    </row>
    <row r="2587" spans="5:31" x14ac:dyDescent="0.25">
      <c r="E2587" s="61"/>
      <c r="F2587" s="61"/>
      <c r="G2587" s="61"/>
      <c r="H2587" s="62"/>
      <c r="I2587" s="62"/>
      <c r="J2587" s="62"/>
      <c r="K2587" s="62"/>
      <c r="L2587" s="62"/>
      <c r="M2587" s="62"/>
      <c r="N2587" s="62"/>
      <c r="O2587" s="62"/>
      <c r="P2587" s="62"/>
      <c r="Q2587" s="62"/>
      <c r="R2587" s="62"/>
      <c r="S2587" s="62"/>
      <c r="T2587" s="62"/>
      <c r="U2587" s="62"/>
      <c r="V2587" s="62"/>
      <c r="W2587" s="62"/>
      <c r="X2587" s="62"/>
      <c r="Y2587" s="62"/>
      <c r="Z2587" s="62"/>
      <c r="AA2587" s="62"/>
      <c r="AB2587" s="62"/>
      <c r="AC2587" s="62"/>
      <c r="AD2587" s="62"/>
      <c r="AE2587" s="62"/>
    </row>
    <row r="2588" spans="5:31" x14ac:dyDescent="0.25">
      <c r="E2588" s="61"/>
      <c r="F2588" s="61"/>
      <c r="G2588" s="61"/>
      <c r="H2588" s="62"/>
      <c r="I2588" s="62"/>
      <c r="J2588" s="62"/>
      <c r="K2588" s="62"/>
      <c r="L2588" s="62"/>
      <c r="M2588" s="62"/>
      <c r="N2588" s="62"/>
      <c r="O2588" s="62"/>
      <c r="P2588" s="62"/>
      <c r="Q2588" s="62"/>
      <c r="R2588" s="62"/>
      <c r="S2588" s="62"/>
      <c r="T2588" s="62"/>
      <c r="U2588" s="62"/>
      <c r="V2588" s="62"/>
      <c r="W2588" s="62"/>
      <c r="X2588" s="62"/>
      <c r="Y2588" s="62"/>
      <c r="Z2588" s="62"/>
      <c r="AA2588" s="62"/>
      <c r="AB2588" s="62"/>
      <c r="AC2588" s="62"/>
      <c r="AD2588" s="62"/>
      <c r="AE2588" s="62"/>
    </row>
    <row r="2589" spans="5:31" x14ac:dyDescent="0.25">
      <c r="E2589" s="61"/>
      <c r="F2589" s="61"/>
      <c r="G2589" s="61"/>
      <c r="H2589" s="62"/>
      <c r="I2589" s="62"/>
      <c r="J2589" s="62"/>
      <c r="K2589" s="62"/>
      <c r="L2589" s="62"/>
      <c r="M2589" s="62"/>
      <c r="N2589" s="62"/>
      <c r="O2589" s="62"/>
      <c r="P2589" s="62"/>
      <c r="Q2589" s="62"/>
      <c r="R2589" s="62"/>
      <c r="S2589" s="62"/>
      <c r="T2589" s="62"/>
      <c r="U2589" s="62"/>
      <c r="V2589" s="62"/>
      <c r="W2589" s="62"/>
      <c r="X2589" s="62"/>
      <c r="Y2589" s="62"/>
      <c r="Z2589" s="62"/>
      <c r="AA2589" s="62"/>
      <c r="AB2589" s="62"/>
      <c r="AC2589" s="62"/>
      <c r="AD2589" s="62"/>
      <c r="AE2589" s="62"/>
    </row>
    <row r="2590" spans="5:31" x14ac:dyDescent="0.25">
      <c r="E2590" s="61"/>
      <c r="F2590" s="61"/>
      <c r="G2590" s="61"/>
      <c r="H2590" s="62"/>
      <c r="I2590" s="62"/>
      <c r="J2590" s="62"/>
      <c r="K2590" s="62"/>
      <c r="L2590" s="62"/>
      <c r="M2590" s="62"/>
      <c r="N2590" s="62"/>
      <c r="O2590" s="62"/>
      <c r="P2590" s="62"/>
      <c r="Q2590" s="62"/>
      <c r="R2590" s="62"/>
      <c r="S2590" s="62"/>
      <c r="T2590" s="62"/>
      <c r="U2590" s="62"/>
      <c r="V2590" s="62"/>
      <c r="W2590" s="62"/>
      <c r="X2590" s="62"/>
      <c r="Y2590" s="62"/>
      <c r="Z2590" s="62"/>
      <c r="AA2590" s="62"/>
      <c r="AB2590" s="62"/>
      <c r="AC2590" s="62"/>
      <c r="AD2590" s="62"/>
      <c r="AE2590" s="62"/>
    </row>
    <row r="2591" spans="5:31" x14ac:dyDescent="0.25">
      <c r="E2591" s="61"/>
      <c r="F2591" s="61"/>
      <c r="G2591" s="61"/>
      <c r="H2591" s="62"/>
      <c r="I2591" s="62"/>
      <c r="J2591" s="62"/>
      <c r="K2591" s="62"/>
      <c r="L2591" s="62"/>
      <c r="M2591" s="62"/>
      <c r="N2591" s="62"/>
      <c r="O2591" s="62"/>
      <c r="P2591" s="62"/>
      <c r="Q2591" s="62"/>
      <c r="R2591" s="62"/>
      <c r="S2591" s="62"/>
      <c r="T2591" s="62"/>
      <c r="U2591" s="62"/>
      <c r="V2591" s="62"/>
      <c r="W2591" s="62"/>
      <c r="X2591" s="62"/>
      <c r="Y2591" s="62"/>
      <c r="Z2591" s="62"/>
      <c r="AA2591" s="62"/>
      <c r="AB2591" s="62"/>
      <c r="AC2591" s="62"/>
      <c r="AD2591" s="62"/>
      <c r="AE2591" s="62"/>
    </row>
    <row r="2592" spans="5:31" x14ac:dyDescent="0.25">
      <c r="E2592" s="61"/>
      <c r="F2592" s="61"/>
      <c r="G2592" s="61"/>
      <c r="H2592" s="62"/>
      <c r="I2592" s="62"/>
      <c r="J2592" s="62"/>
      <c r="K2592" s="62"/>
      <c r="L2592" s="62"/>
      <c r="M2592" s="62"/>
      <c r="N2592" s="62"/>
      <c r="O2592" s="62"/>
      <c r="P2592" s="62"/>
      <c r="Q2592" s="62"/>
      <c r="R2592" s="62"/>
      <c r="S2592" s="62"/>
      <c r="T2592" s="62"/>
      <c r="U2592" s="62"/>
      <c r="V2592" s="62"/>
      <c r="W2592" s="62"/>
      <c r="X2592" s="62"/>
      <c r="Y2592" s="62"/>
      <c r="Z2592" s="62"/>
      <c r="AA2592" s="62"/>
      <c r="AB2592" s="62"/>
      <c r="AC2592" s="62"/>
      <c r="AD2592" s="62"/>
      <c r="AE2592" s="62"/>
    </row>
    <row r="2593" spans="5:31" x14ac:dyDescent="0.25">
      <c r="E2593" s="61"/>
      <c r="F2593" s="61"/>
      <c r="G2593" s="61"/>
      <c r="H2593" s="62"/>
      <c r="I2593" s="62"/>
      <c r="J2593" s="62"/>
      <c r="K2593" s="62"/>
      <c r="L2593" s="62"/>
      <c r="M2593" s="62"/>
      <c r="N2593" s="62"/>
      <c r="O2593" s="62"/>
      <c r="P2593" s="62"/>
      <c r="Q2593" s="62"/>
      <c r="R2593" s="62"/>
      <c r="S2593" s="62"/>
      <c r="T2593" s="62"/>
      <c r="U2593" s="62"/>
      <c r="V2593" s="62"/>
      <c r="W2593" s="62"/>
      <c r="X2593" s="62"/>
      <c r="Y2593" s="62"/>
      <c r="Z2593" s="62"/>
      <c r="AA2593" s="62"/>
      <c r="AB2593" s="62"/>
      <c r="AC2593" s="62"/>
      <c r="AD2593" s="62"/>
      <c r="AE2593" s="62"/>
    </row>
    <row r="2594" spans="5:31" x14ac:dyDescent="0.25">
      <c r="E2594" s="61"/>
      <c r="F2594" s="61"/>
      <c r="G2594" s="61"/>
      <c r="H2594" s="62"/>
      <c r="I2594" s="62"/>
      <c r="J2594" s="62"/>
      <c r="K2594" s="62"/>
      <c r="L2594" s="62"/>
      <c r="M2594" s="62"/>
      <c r="N2594" s="62"/>
      <c r="O2594" s="62"/>
      <c r="P2594" s="62"/>
      <c r="Q2594" s="62"/>
      <c r="R2594" s="62"/>
      <c r="S2594" s="62"/>
      <c r="T2594" s="62"/>
      <c r="U2594" s="62"/>
      <c r="V2594" s="62"/>
      <c r="W2594" s="62"/>
      <c r="X2594" s="62"/>
      <c r="Y2594" s="62"/>
      <c r="Z2594" s="62"/>
      <c r="AA2594" s="62"/>
      <c r="AB2594" s="62"/>
      <c r="AC2594" s="62"/>
      <c r="AD2594" s="62"/>
      <c r="AE2594" s="62"/>
    </row>
    <row r="2595" spans="5:31" x14ac:dyDescent="0.25">
      <c r="E2595" s="61"/>
      <c r="F2595" s="61"/>
      <c r="G2595" s="61"/>
      <c r="H2595" s="62"/>
      <c r="I2595" s="62"/>
      <c r="J2595" s="62"/>
      <c r="K2595" s="62"/>
      <c r="L2595" s="62"/>
      <c r="M2595" s="62"/>
      <c r="N2595" s="62"/>
      <c r="O2595" s="62"/>
      <c r="P2595" s="62"/>
      <c r="Q2595" s="62"/>
      <c r="R2595" s="62"/>
      <c r="S2595" s="62"/>
      <c r="T2595" s="62"/>
      <c r="U2595" s="62"/>
      <c r="V2595" s="62"/>
      <c r="W2595" s="62"/>
      <c r="X2595" s="62"/>
      <c r="Y2595" s="62"/>
      <c r="Z2595" s="62"/>
      <c r="AA2595" s="62"/>
      <c r="AB2595" s="62"/>
      <c r="AC2595" s="62"/>
      <c r="AD2595" s="62"/>
      <c r="AE2595" s="62"/>
    </row>
    <row r="2596" spans="5:31" x14ac:dyDescent="0.25">
      <c r="E2596" s="61"/>
      <c r="F2596" s="61"/>
      <c r="G2596" s="61"/>
      <c r="H2596" s="62"/>
      <c r="I2596" s="62"/>
      <c r="J2596" s="62"/>
      <c r="K2596" s="62"/>
      <c r="L2596" s="62"/>
      <c r="M2596" s="62"/>
      <c r="N2596" s="62"/>
      <c r="O2596" s="62"/>
      <c r="P2596" s="62"/>
      <c r="Q2596" s="62"/>
      <c r="R2596" s="62"/>
      <c r="S2596" s="62"/>
      <c r="T2596" s="62"/>
      <c r="U2596" s="62"/>
      <c r="V2596" s="62"/>
      <c r="W2596" s="62"/>
      <c r="X2596" s="62"/>
      <c r="Y2596" s="62"/>
      <c r="Z2596" s="62"/>
      <c r="AA2596" s="62"/>
      <c r="AB2596" s="62"/>
      <c r="AC2596" s="62"/>
      <c r="AD2596" s="62"/>
      <c r="AE2596" s="62"/>
    </row>
    <row r="2597" spans="5:31" x14ac:dyDescent="0.25">
      <c r="E2597" s="61"/>
      <c r="F2597" s="61"/>
      <c r="G2597" s="61"/>
      <c r="H2597" s="62"/>
      <c r="I2597" s="62"/>
      <c r="J2597" s="62"/>
      <c r="K2597" s="62"/>
      <c r="L2597" s="62"/>
      <c r="M2597" s="62"/>
      <c r="N2597" s="62"/>
      <c r="O2597" s="62"/>
      <c r="P2597" s="62"/>
      <c r="Q2597" s="62"/>
      <c r="R2597" s="62"/>
      <c r="S2597" s="62"/>
      <c r="T2597" s="62"/>
      <c r="U2597" s="62"/>
      <c r="V2597" s="62"/>
      <c r="W2597" s="62"/>
      <c r="X2597" s="62"/>
      <c r="Y2597" s="62"/>
      <c r="Z2597" s="62"/>
      <c r="AA2597" s="62"/>
      <c r="AB2597" s="62"/>
      <c r="AC2597" s="62"/>
      <c r="AD2597" s="62"/>
      <c r="AE2597" s="62"/>
    </row>
    <row r="2598" spans="5:31" x14ac:dyDescent="0.25">
      <c r="E2598" s="61"/>
      <c r="F2598" s="61"/>
      <c r="G2598" s="61"/>
      <c r="H2598" s="62"/>
      <c r="I2598" s="62"/>
      <c r="J2598" s="62"/>
      <c r="K2598" s="62"/>
      <c r="L2598" s="62"/>
      <c r="M2598" s="62"/>
      <c r="N2598" s="62"/>
      <c r="O2598" s="62"/>
      <c r="P2598" s="62"/>
      <c r="Q2598" s="62"/>
      <c r="R2598" s="62"/>
      <c r="S2598" s="62"/>
      <c r="T2598" s="62"/>
      <c r="U2598" s="62"/>
      <c r="V2598" s="62"/>
      <c r="W2598" s="62"/>
      <c r="X2598" s="62"/>
      <c r="Y2598" s="62"/>
      <c r="Z2598" s="62"/>
      <c r="AA2598" s="62"/>
      <c r="AB2598" s="62"/>
      <c r="AC2598" s="62"/>
      <c r="AD2598" s="62"/>
      <c r="AE2598" s="62"/>
    </row>
    <row r="2599" spans="5:31" x14ac:dyDescent="0.25">
      <c r="E2599" s="61"/>
      <c r="F2599" s="61"/>
      <c r="G2599" s="61"/>
      <c r="H2599" s="62"/>
      <c r="I2599" s="62"/>
      <c r="J2599" s="62"/>
      <c r="K2599" s="62"/>
      <c r="L2599" s="62"/>
      <c r="M2599" s="62"/>
      <c r="N2599" s="62"/>
      <c r="O2599" s="62"/>
      <c r="P2599" s="62"/>
      <c r="Q2599" s="62"/>
      <c r="R2599" s="62"/>
      <c r="S2599" s="62"/>
      <c r="T2599" s="62"/>
      <c r="U2599" s="62"/>
      <c r="V2599" s="62"/>
      <c r="W2599" s="62"/>
      <c r="X2599" s="62"/>
      <c r="Y2599" s="62"/>
      <c r="Z2599" s="62"/>
      <c r="AA2599" s="62"/>
      <c r="AB2599" s="62"/>
      <c r="AC2599" s="62"/>
      <c r="AD2599" s="62"/>
      <c r="AE2599" s="62"/>
    </row>
    <row r="2600" spans="5:31" x14ac:dyDescent="0.25">
      <c r="E2600" s="61"/>
      <c r="F2600" s="61"/>
      <c r="G2600" s="61"/>
      <c r="H2600" s="62"/>
      <c r="I2600" s="62"/>
      <c r="J2600" s="62"/>
      <c r="K2600" s="62"/>
      <c r="L2600" s="62"/>
      <c r="M2600" s="62"/>
      <c r="N2600" s="62"/>
      <c r="O2600" s="62"/>
      <c r="P2600" s="62"/>
      <c r="Q2600" s="62"/>
      <c r="R2600" s="62"/>
      <c r="S2600" s="62"/>
      <c r="T2600" s="62"/>
      <c r="U2600" s="62"/>
      <c r="V2600" s="62"/>
      <c r="W2600" s="62"/>
      <c r="X2600" s="62"/>
      <c r="Y2600" s="62"/>
      <c r="Z2600" s="62"/>
      <c r="AA2600" s="62"/>
      <c r="AB2600" s="62"/>
      <c r="AC2600" s="62"/>
      <c r="AD2600" s="62"/>
      <c r="AE2600" s="62"/>
    </row>
    <row r="2601" spans="5:31" x14ac:dyDescent="0.25">
      <c r="E2601" s="61"/>
      <c r="F2601" s="61"/>
      <c r="G2601" s="61"/>
      <c r="H2601" s="62"/>
      <c r="I2601" s="62"/>
      <c r="J2601" s="62"/>
      <c r="K2601" s="62"/>
      <c r="L2601" s="62"/>
      <c r="M2601" s="62"/>
      <c r="N2601" s="62"/>
      <c r="O2601" s="62"/>
      <c r="P2601" s="62"/>
      <c r="Q2601" s="62"/>
      <c r="R2601" s="62"/>
      <c r="S2601" s="62"/>
      <c r="T2601" s="62"/>
      <c r="U2601" s="62"/>
      <c r="V2601" s="62"/>
      <c r="W2601" s="62"/>
      <c r="X2601" s="62"/>
      <c r="Y2601" s="62"/>
      <c r="Z2601" s="62"/>
      <c r="AA2601" s="62"/>
      <c r="AB2601" s="62"/>
      <c r="AC2601" s="62"/>
      <c r="AD2601" s="62"/>
      <c r="AE2601" s="62"/>
    </row>
    <row r="2602" spans="5:31" x14ac:dyDescent="0.25">
      <c r="E2602" s="61"/>
      <c r="F2602" s="61"/>
      <c r="G2602" s="61"/>
      <c r="H2602" s="62"/>
      <c r="I2602" s="62"/>
      <c r="J2602" s="62"/>
      <c r="K2602" s="62"/>
      <c r="L2602" s="62"/>
      <c r="M2602" s="62"/>
      <c r="N2602" s="62"/>
      <c r="O2602" s="62"/>
      <c r="P2602" s="62"/>
      <c r="Q2602" s="62"/>
      <c r="R2602" s="62"/>
      <c r="S2602" s="62"/>
      <c r="T2602" s="62"/>
      <c r="U2602" s="62"/>
      <c r="V2602" s="62"/>
      <c r="W2602" s="62"/>
      <c r="X2602" s="62"/>
      <c r="Y2602" s="62"/>
      <c r="Z2602" s="62"/>
      <c r="AA2602" s="62"/>
      <c r="AB2602" s="62"/>
      <c r="AC2602" s="62"/>
      <c r="AD2602" s="62"/>
      <c r="AE2602" s="62"/>
    </row>
    <row r="2603" spans="5:31" x14ac:dyDescent="0.25">
      <c r="E2603" s="61"/>
      <c r="F2603" s="61"/>
      <c r="G2603" s="61"/>
      <c r="H2603" s="62"/>
      <c r="I2603" s="62"/>
      <c r="J2603" s="62"/>
      <c r="K2603" s="62"/>
      <c r="L2603" s="62"/>
      <c r="M2603" s="62"/>
      <c r="N2603" s="62"/>
      <c r="O2603" s="62"/>
      <c r="P2603" s="62"/>
      <c r="Q2603" s="62"/>
      <c r="R2603" s="62"/>
      <c r="S2603" s="62"/>
      <c r="T2603" s="62"/>
      <c r="U2603" s="62"/>
      <c r="V2603" s="62"/>
      <c r="W2603" s="62"/>
      <c r="X2603" s="62"/>
      <c r="Y2603" s="62"/>
      <c r="Z2603" s="62"/>
      <c r="AA2603" s="62"/>
      <c r="AB2603" s="62"/>
      <c r="AC2603" s="62"/>
      <c r="AD2603" s="62"/>
      <c r="AE2603" s="62"/>
    </row>
    <row r="2604" spans="5:31" x14ac:dyDescent="0.25">
      <c r="E2604" s="61"/>
      <c r="F2604" s="61"/>
      <c r="G2604" s="61"/>
      <c r="H2604" s="62"/>
      <c r="I2604" s="62"/>
      <c r="J2604" s="62"/>
      <c r="K2604" s="62"/>
      <c r="L2604" s="62"/>
      <c r="M2604" s="62"/>
      <c r="N2604" s="62"/>
      <c r="O2604" s="62"/>
      <c r="P2604" s="62"/>
      <c r="Q2604" s="62"/>
      <c r="R2604" s="62"/>
      <c r="S2604" s="62"/>
      <c r="T2604" s="62"/>
      <c r="U2604" s="62"/>
      <c r="V2604" s="62"/>
      <c r="W2604" s="62"/>
      <c r="X2604" s="62"/>
      <c r="Y2604" s="62"/>
      <c r="Z2604" s="62"/>
      <c r="AA2604" s="62"/>
      <c r="AB2604" s="62"/>
      <c r="AC2604" s="62"/>
      <c r="AD2604" s="62"/>
      <c r="AE2604" s="62"/>
    </row>
    <row r="2605" spans="5:31" x14ac:dyDescent="0.25">
      <c r="E2605" s="61"/>
      <c r="F2605" s="61"/>
      <c r="G2605" s="61"/>
      <c r="H2605" s="62"/>
      <c r="I2605" s="62"/>
      <c r="J2605" s="62"/>
      <c r="K2605" s="62"/>
      <c r="L2605" s="62"/>
      <c r="M2605" s="62"/>
      <c r="N2605" s="62"/>
      <c r="O2605" s="62"/>
      <c r="P2605" s="62"/>
      <c r="Q2605" s="62"/>
      <c r="R2605" s="62"/>
      <c r="S2605" s="62"/>
      <c r="T2605" s="62"/>
      <c r="U2605" s="62"/>
      <c r="V2605" s="62"/>
      <c r="W2605" s="62"/>
      <c r="X2605" s="62"/>
      <c r="Y2605" s="62"/>
      <c r="Z2605" s="62"/>
      <c r="AA2605" s="62"/>
      <c r="AB2605" s="62"/>
      <c r="AC2605" s="62"/>
      <c r="AD2605" s="62"/>
      <c r="AE2605" s="62"/>
    </row>
    <row r="2606" spans="5:31" x14ac:dyDescent="0.25">
      <c r="E2606" s="61"/>
      <c r="F2606" s="61"/>
      <c r="G2606" s="61"/>
      <c r="H2606" s="62"/>
      <c r="I2606" s="62"/>
      <c r="J2606" s="62"/>
      <c r="K2606" s="62"/>
      <c r="L2606" s="62"/>
      <c r="M2606" s="62"/>
      <c r="N2606" s="62"/>
      <c r="O2606" s="62"/>
      <c r="P2606" s="62"/>
      <c r="Q2606" s="62"/>
      <c r="R2606" s="62"/>
      <c r="S2606" s="62"/>
      <c r="T2606" s="62"/>
      <c r="U2606" s="62"/>
      <c r="V2606" s="62"/>
      <c r="W2606" s="62"/>
      <c r="X2606" s="62"/>
      <c r="Y2606" s="62"/>
      <c r="Z2606" s="62"/>
      <c r="AA2606" s="62"/>
      <c r="AB2606" s="62"/>
      <c r="AC2606" s="62"/>
      <c r="AD2606" s="62"/>
      <c r="AE2606" s="62"/>
    </row>
    <row r="2607" spans="5:31" x14ac:dyDescent="0.25">
      <c r="E2607" s="61"/>
      <c r="F2607" s="61"/>
      <c r="G2607" s="61"/>
      <c r="H2607" s="62"/>
      <c r="I2607" s="62"/>
      <c r="J2607" s="62"/>
      <c r="K2607" s="62"/>
      <c r="L2607" s="62"/>
      <c r="M2607" s="62"/>
      <c r="N2607" s="62"/>
      <c r="O2607" s="62"/>
      <c r="P2607" s="62"/>
      <c r="Q2607" s="62"/>
      <c r="R2607" s="62"/>
      <c r="S2607" s="62"/>
      <c r="T2607" s="62"/>
      <c r="U2607" s="62"/>
      <c r="V2607" s="62"/>
      <c r="W2607" s="62"/>
      <c r="X2607" s="62"/>
      <c r="Y2607" s="62"/>
      <c r="Z2607" s="62"/>
      <c r="AA2607" s="62"/>
      <c r="AB2607" s="62"/>
      <c r="AC2607" s="62"/>
      <c r="AD2607" s="62"/>
      <c r="AE2607" s="62"/>
    </row>
    <row r="2608" spans="5:31" x14ac:dyDescent="0.25">
      <c r="E2608" s="61"/>
      <c r="F2608" s="61"/>
      <c r="G2608" s="61"/>
      <c r="H2608" s="62"/>
      <c r="I2608" s="62"/>
      <c r="J2608" s="62"/>
      <c r="K2608" s="62"/>
      <c r="L2608" s="62"/>
      <c r="M2608" s="62"/>
      <c r="N2608" s="62"/>
      <c r="O2608" s="62"/>
      <c r="P2608" s="62"/>
      <c r="Q2608" s="62"/>
      <c r="R2608" s="62"/>
      <c r="S2608" s="62"/>
      <c r="T2608" s="62"/>
      <c r="U2608" s="62"/>
      <c r="V2608" s="62"/>
      <c r="W2608" s="62"/>
      <c r="X2608" s="62"/>
      <c r="Y2608" s="62"/>
      <c r="Z2608" s="62"/>
      <c r="AA2608" s="62"/>
      <c r="AB2608" s="62"/>
      <c r="AC2608" s="62"/>
      <c r="AD2608" s="62"/>
      <c r="AE2608" s="62"/>
    </row>
    <row r="2609" spans="5:31" x14ac:dyDescent="0.25">
      <c r="E2609" s="61"/>
      <c r="F2609" s="61"/>
      <c r="G2609" s="61"/>
      <c r="H2609" s="62"/>
      <c r="I2609" s="62"/>
      <c r="J2609" s="62"/>
      <c r="K2609" s="62"/>
      <c r="L2609" s="62"/>
      <c r="M2609" s="62"/>
      <c r="N2609" s="62"/>
      <c r="O2609" s="62"/>
      <c r="P2609" s="62"/>
      <c r="Q2609" s="62"/>
      <c r="R2609" s="62"/>
      <c r="S2609" s="62"/>
      <c r="T2609" s="62"/>
      <c r="U2609" s="62"/>
      <c r="V2609" s="62"/>
      <c r="W2609" s="62"/>
      <c r="X2609" s="62"/>
      <c r="Y2609" s="62"/>
      <c r="Z2609" s="62"/>
      <c r="AA2609" s="62"/>
      <c r="AB2609" s="62"/>
      <c r="AC2609" s="62"/>
      <c r="AD2609" s="62"/>
      <c r="AE2609" s="62"/>
    </row>
    <row r="2610" spans="5:31" x14ac:dyDescent="0.25">
      <c r="E2610" s="61"/>
      <c r="F2610" s="61"/>
      <c r="G2610" s="61"/>
      <c r="H2610" s="62"/>
      <c r="I2610" s="62"/>
      <c r="J2610" s="62"/>
      <c r="K2610" s="62"/>
      <c r="L2610" s="62"/>
      <c r="M2610" s="62"/>
      <c r="N2610" s="62"/>
      <c r="O2610" s="62"/>
      <c r="P2610" s="62"/>
      <c r="Q2610" s="62"/>
      <c r="R2610" s="62"/>
      <c r="S2610" s="62"/>
      <c r="T2610" s="62"/>
      <c r="U2610" s="62"/>
      <c r="V2610" s="62"/>
      <c r="W2610" s="62"/>
      <c r="X2610" s="62"/>
      <c r="Y2610" s="62"/>
      <c r="Z2610" s="62"/>
      <c r="AA2610" s="62"/>
      <c r="AB2610" s="62"/>
      <c r="AC2610" s="62"/>
      <c r="AD2610" s="62"/>
      <c r="AE2610" s="62"/>
    </row>
    <row r="2611" spans="5:31" x14ac:dyDescent="0.25">
      <c r="E2611" s="61"/>
      <c r="F2611" s="61"/>
      <c r="G2611" s="61"/>
      <c r="H2611" s="62"/>
      <c r="I2611" s="62"/>
      <c r="J2611" s="62"/>
      <c r="K2611" s="62"/>
      <c r="L2611" s="62"/>
      <c r="M2611" s="62"/>
      <c r="N2611" s="62"/>
      <c r="O2611" s="62"/>
      <c r="P2611" s="62"/>
      <c r="Q2611" s="62"/>
      <c r="R2611" s="62"/>
      <c r="S2611" s="62"/>
      <c r="T2611" s="62"/>
      <c r="U2611" s="62"/>
      <c r="V2611" s="62"/>
      <c r="W2611" s="62"/>
      <c r="X2611" s="62"/>
      <c r="Y2611" s="62"/>
      <c r="Z2611" s="62"/>
      <c r="AA2611" s="62"/>
      <c r="AB2611" s="62"/>
      <c r="AC2611" s="62"/>
      <c r="AD2611" s="62"/>
      <c r="AE2611" s="62"/>
    </row>
    <row r="2612" spans="5:31" x14ac:dyDescent="0.25">
      <c r="E2612" s="61"/>
      <c r="F2612" s="61"/>
      <c r="G2612" s="61"/>
      <c r="H2612" s="62"/>
      <c r="I2612" s="62"/>
      <c r="J2612" s="62"/>
      <c r="K2612" s="62"/>
      <c r="L2612" s="62"/>
      <c r="M2612" s="62"/>
      <c r="N2612" s="62"/>
      <c r="O2612" s="62"/>
      <c r="P2612" s="62"/>
      <c r="Q2612" s="62"/>
      <c r="R2612" s="62"/>
      <c r="S2612" s="62"/>
      <c r="T2612" s="62"/>
      <c r="U2612" s="62"/>
      <c r="V2612" s="62"/>
      <c r="W2612" s="62"/>
      <c r="X2612" s="62"/>
      <c r="Y2612" s="62"/>
      <c r="Z2612" s="62"/>
      <c r="AA2612" s="62"/>
      <c r="AB2612" s="62"/>
      <c r="AC2612" s="62"/>
      <c r="AD2612" s="62"/>
      <c r="AE2612" s="62"/>
    </row>
    <row r="2613" spans="5:31" x14ac:dyDescent="0.25">
      <c r="E2613" s="61"/>
      <c r="F2613" s="61"/>
      <c r="G2613" s="61"/>
      <c r="H2613" s="62"/>
      <c r="I2613" s="62"/>
      <c r="J2613" s="62"/>
      <c r="K2613" s="62"/>
      <c r="L2613" s="62"/>
      <c r="M2613" s="62"/>
      <c r="N2613" s="62"/>
      <c r="O2613" s="62"/>
      <c r="P2613" s="62"/>
      <c r="Q2613" s="62"/>
      <c r="R2613" s="62"/>
      <c r="S2613" s="62"/>
      <c r="T2613" s="62"/>
      <c r="U2613" s="62"/>
      <c r="V2613" s="62"/>
      <c r="W2613" s="62"/>
      <c r="X2613" s="62"/>
      <c r="Y2613" s="62"/>
      <c r="Z2613" s="62"/>
      <c r="AA2613" s="62"/>
      <c r="AB2613" s="62"/>
      <c r="AC2613" s="62"/>
      <c r="AD2613" s="62"/>
      <c r="AE2613" s="62"/>
    </row>
    <row r="2614" spans="5:31" x14ac:dyDescent="0.25">
      <c r="E2614" s="61"/>
      <c r="F2614" s="61"/>
      <c r="G2614" s="61"/>
      <c r="H2614" s="62"/>
      <c r="I2614" s="62"/>
      <c r="J2614" s="62"/>
      <c r="K2614" s="62"/>
      <c r="L2614" s="62"/>
      <c r="M2614" s="62"/>
      <c r="N2614" s="62"/>
      <c r="O2614" s="62"/>
      <c r="P2614" s="62"/>
      <c r="Q2614" s="62"/>
      <c r="R2614" s="62"/>
      <c r="S2614" s="62"/>
      <c r="T2614" s="62"/>
      <c r="U2614" s="62"/>
      <c r="V2614" s="62"/>
      <c r="W2614" s="62"/>
      <c r="X2614" s="62"/>
      <c r="Y2614" s="62"/>
      <c r="Z2614" s="62"/>
      <c r="AA2614" s="62"/>
      <c r="AB2614" s="62"/>
      <c r="AC2614" s="62"/>
      <c r="AD2614" s="62"/>
      <c r="AE2614" s="62"/>
    </row>
    <row r="2615" spans="5:31" x14ac:dyDescent="0.25">
      <c r="E2615" s="61"/>
      <c r="F2615" s="61"/>
      <c r="G2615" s="61"/>
      <c r="H2615" s="62"/>
      <c r="I2615" s="62"/>
      <c r="J2615" s="62"/>
      <c r="K2615" s="62"/>
      <c r="L2615" s="62"/>
      <c r="M2615" s="62"/>
      <c r="N2615" s="62"/>
      <c r="O2615" s="62"/>
      <c r="P2615" s="62"/>
      <c r="Q2615" s="62"/>
      <c r="R2615" s="62"/>
      <c r="S2615" s="62"/>
      <c r="T2615" s="62"/>
      <c r="U2615" s="62"/>
      <c r="V2615" s="62"/>
      <c r="W2615" s="62"/>
      <c r="X2615" s="62"/>
      <c r="Y2615" s="62"/>
      <c r="Z2615" s="62"/>
      <c r="AA2615" s="62"/>
      <c r="AB2615" s="62"/>
      <c r="AC2615" s="62"/>
      <c r="AD2615" s="62"/>
      <c r="AE2615" s="62"/>
    </row>
    <row r="2616" spans="5:31" x14ac:dyDescent="0.25">
      <c r="E2616" s="61"/>
      <c r="F2616" s="61"/>
      <c r="G2616" s="61"/>
      <c r="H2616" s="62"/>
      <c r="I2616" s="62"/>
      <c r="J2616" s="62"/>
      <c r="K2616" s="62"/>
      <c r="L2616" s="62"/>
      <c r="M2616" s="62"/>
      <c r="N2616" s="62"/>
      <c r="O2616" s="62"/>
      <c r="P2616" s="62"/>
      <c r="Q2616" s="62"/>
      <c r="R2616" s="62"/>
      <c r="S2616" s="62"/>
      <c r="T2616" s="62"/>
      <c r="U2616" s="62"/>
      <c r="V2616" s="62"/>
      <c r="W2616" s="62"/>
      <c r="X2616" s="62"/>
      <c r="Y2616" s="62"/>
      <c r="Z2616" s="62"/>
      <c r="AA2616" s="62"/>
      <c r="AB2616" s="62"/>
      <c r="AC2616" s="62"/>
      <c r="AD2616" s="62"/>
      <c r="AE2616" s="62"/>
    </row>
    <row r="2617" spans="5:31" x14ac:dyDescent="0.25">
      <c r="E2617" s="61"/>
      <c r="F2617" s="61"/>
      <c r="G2617" s="61"/>
      <c r="H2617" s="62"/>
      <c r="I2617" s="62"/>
      <c r="J2617" s="62"/>
      <c r="K2617" s="62"/>
      <c r="L2617" s="62"/>
      <c r="M2617" s="62"/>
      <c r="N2617" s="62"/>
      <c r="O2617" s="62"/>
      <c r="P2617" s="62"/>
      <c r="Q2617" s="62"/>
      <c r="R2617" s="62"/>
      <c r="S2617" s="62"/>
      <c r="T2617" s="62"/>
      <c r="U2617" s="62"/>
      <c r="V2617" s="62"/>
      <c r="W2617" s="62"/>
      <c r="X2617" s="62"/>
      <c r="Y2617" s="62"/>
      <c r="Z2617" s="62"/>
      <c r="AA2617" s="62"/>
      <c r="AB2617" s="62"/>
      <c r="AC2617" s="62"/>
      <c r="AD2617" s="62"/>
      <c r="AE2617" s="62"/>
    </row>
    <row r="2618" spans="5:31" x14ac:dyDescent="0.25">
      <c r="E2618" s="61"/>
      <c r="F2618" s="61"/>
      <c r="G2618" s="61"/>
      <c r="H2618" s="62"/>
      <c r="I2618" s="62"/>
      <c r="J2618" s="62"/>
      <c r="K2618" s="62"/>
      <c r="L2618" s="62"/>
      <c r="M2618" s="62"/>
      <c r="N2618" s="62"/>
      <c r="O2618" s="62"/>
      <c r="P2618" s="62"/>
      <c r="Q2618" s="62"/>
      <c r="R2618" s="62"/>
      <c r="S2618" s="62"/>
      <c r="T2618" s="62"/>
      <c r="U2618" s="62"/>
      <c r="V2618" s="62"/>
      <c r="W2618" s="62"/>
      <c r="X2618" s="62"/>
      <c r="Y2618" s="62"/>
      <c r="Z2618" s="62"/>
      <c r="AA2618" s="62"/>
      <c r="AB2618" s="62"/>
      <c r="AC2618" s="62"/>
      <c r="AD2618" s="62"/>
      <c r="AE2618" s="62"/>
    </row>
    <row r="2619" spans="5:31" x14ac:dyDescent="0.25">
      <c r="E2619" s="61"/>
      <c r="F2619" s="61"/>
      <c r="G2619" s="61"/>
      <c r="H2619" s="62"/>
      <c r="I2619" s="62"/>
      <c r="J2619" s="62"/>
      <c r="K2619" s="62"/>
      <c r="L2619" s="62"/>
      <c r="M2619" s="62"/>
      <c r="N2619" s="62"/>
      <c r="O2619" s="62"/>
      <c r="P2619" s="62"/>
      <c r="Q2619" s="62"/>
      <c r="R2619" s="62"/>
      <c r="S2619" s="62"/>
      <c r="T2619" s="62"/>
      <c r="U2619" s="62"/>
      <c r="V2619" s="62"/>
      <c r="W2619" s="62"/>
      <c r="X2619" s="62"/>
      <c r="Y2619" s="62"/>
      <c r="Z2619" s="62"/>
      <c r="AA2619" s="62"/>
      <c r="AB2619" s="62"/>
      <c r="AC2619" s="62"/>
      <c r="AD2619" s="62"/>
      <c r="AE2619" s="62"/>
    </row>
    <row r="2620" spans="5:31" x14ac:dyDescent="0.25">
      <c r="E2620" s="61"/>
      <c r="F2620" s="61"/>
      <c r="G2620" s="61"/>
      <c r="H2620" s="62"/>
      <c r="I2620" s="62"/>
      <c r="J2620" s="62"/>
      <c r="K2620" s="62"/>
      <c r="L2620" s="62"/>
      <c r="M2620" s="62"/>
      <c r="N2620" s="62"/>
      <c r="O2620" s="62"/>
      <c r="P2620" s="62"/>
      <c r="Q2620" s="62"/>
      <c r="R2620" s="62"/>
      <c r="S2620" s="62"/>
      <c r="T2620" s="62"/>
      <c r="U2620" s="62"/>
      <c r="V2620" s="62"/>
      <c r="W2620" s="62"/>
      <c r="X2620" s="62"/>
      <c r="Y2620" s="62"/>
      <c r="Z2620" s="62"/>
      <c r="AA2620" s="62"/>
      <c r="AB2620" s="62"/>
      <c r="AC2620" s="62"/>
      <c r="AD2620" s="62"/>
      <c r="AE2620" s="62"/>
    </row>
    <row r="2621" spans="5:31" x14ac:dyDescent="0.25">
      <c r="E2621" s="61"/>
      <c r="F2621" s="61"/>
      <c r="G2621" s="61"/>
      <c r="H2621" s="62"/>
      <c r="I2621" s="62"/>
      <c r="J2621" s="62"/>
      <c r="K2621" s="62"/>
      <c r="L2621" s="62"/>
      <c r="M2621" s="62"/>
      <c r="N2621" s="62"/>
      <c r="O2621" s="62"/>
      <c r="P2621" s="62"/>
      <c r="Q2621" s="62"/>
      <c r="R2621" s="62"/>
      <c r="S2621" s="62"/>
      <c r="T2621" s="62"/>
      <c r="U2621" s="62"/>
      <c r="V2621" s="62"/>
      <c r="W2621" s="62"/>
      <c r="X2621" s="62"/>
      <c r="Y2621" s="62"/>
      <c r="Z2621" s="62"/>
      <c r="AA2621" s="62"/>
      <c r="AB2621" s="62"/>
      <c r="AC2621" s="62"/>
      <c r="AD2621" s="62"/>
      <c r="AE2621" s="62"/>
    </row>
    <row r="2622" spans="5:31" x14ac:dyDescent="0.25">
      <c r="E2622" s="61"/>
      <c r="F2622" s="61"/>
      <c r="G2622" s="61"/>
      <c r="H2622" s="62"/>
      <c r="I2622" s="62"/>
      <c r="J2622" s="62"/>
      <c r="K2622" s="62"/>
      <c r="L2622" s="62"/>
      <c r="M2622" s="62"/>
      <c r="N2622" s="62"/>
      <c r="O2622" s="62"/>
      <c r="P2622" s="62"/>
      <c r="Q2622" s="62"/>
      <c r="R2622" s="62"/>
      <c r="S2622" s="62"/>
      <c r="T2622" s="62"/>
      <c r="U2622" s="62"/>
      <c r="V2622" s="62"/>
      <c r="W2622" s="62"/>
      <c r="X2622" s="62"/>
      <c r="Y2622" s="62"/>
      <c r="Z2622" s="62"/>
      <c r="AA2622" s="62"/>
      <c r="AB2622" s="62"/>
      <c r="AC2622" s="62"/>
      <c r="AD2622" s="62"/>
      <c r="AE2622" s="62"/>
    </row>
    <row r="2623" spans="5:31" x14ac:dyDescent="0.25">
      <c r="E2623" s="61"/>
      <c r="F2623" s="61"/>
      <c r="G2623" s="61"/>
      <c r="H2623" s="62"/>
      <c r="I2623" s="62"/>
      <c r="J2623" s="62"/>
      <c r="K2623" s="62"/>
      <c r="L2623" s="62"/>
      <c r="M2623" s="62"/>
      <c r="N2623" s="62"/>
      <c r="O2623" s="62"/>
      <c r="P2623" s="62"/>
      <c r="Q2623" s="62"/>
      <c r="R2623" s="62"/>
      <c r="S2623" s="62"/>
      <c r="T2623" s="62"/>
      <c r="U2623" s="62"/>
      <c r="V2623" s="62"/>
      <c r="W2623" s="62"/>
      <c r="X2623" s="62"/>
      <c r="Y2623" s="62"/>
      <c r="Z2623" s="62"/>
      <c r="AA2623" s="62"/>
      <c r="AB2623" s="62"/>
      <c r="AC2623" s="62"/>
      <c r="AD2623" s="62"/>
      <c r="AE2623" s="62"/>
    </row>
    <row r="2624" spans="5:31" x14ac:dyDescent="0.25">
      <c r="E2624" s="61"/>
      <c r="F2624" s="61"/>
      <c r="G2624" s="61"/>
      <c r="H2624" s="62"/>
      <c r="I2624" s="62"/>
      <c r="J2624" s="62"/>
      <c r="K2624" s="62"/>
      <c r="L2624" s="62"/>
      <c r="M2624" s="62"/>
      <c r="N2624" s="62"/>
      <c r="O2624" s="62"/>
      <c r="P2624" s="62"/>
      <c r="Q2624" s="62"/>
      <c r="R2624" s="62"/>
      <c r="S2624" s="62"/>
      <c r="T2624" s="62"/>
      <c r="U2624" s="62"/>
      <c r="V2624" s="62"/>
      <c r="W2624" s="62"/>
      <c r="X2624" s="62"/>
      <c r="Y2624" s="62"/>
      <c r="Z2624" s="62"/>
      <c r="AA2624" s="62"/>
      <c r="AB2624" s="62"/>
      <c r="AC2624" s="62"/>
      <c r="AD2624" s="62"/>
      <c r="AE2624" s="62"/>
    </row>
    <row r="2625" spans="5:31" x14ac:dyDescent="0.25">
      <c r="E2625" s="61"/>
      <c r="F2625" s="61"/>
      <c r="G2625" s="61"/>
      <c r="H2625" s="62"/>
      <c r="I2625" s="62"/>
      <c r="J2625" s="62"/>
      <c r="K2625" s="62"/>
      <c r="L2625" s="62"/>
      <c r="M2625" s="62"/>
      <c r="N2625" s="62"/>
      <c r="O2625" s="62"/>
      <c r="P2625" s="62"/>
      <c r="Q2625" s="62"/>
      <c r="R2625" s="62"/>
      <c r="S2625" s="62"/>
      <c r="T2625" s="62"/>
      <c r="U2625" s="62"/>
      <c r="V2625" s="62"/>
      <c r="W2625" s="62"/>
      <c r="X2625" s="62"/>
      <c r="Y2625" s="62"/>
      <c r="Z2625" s="62"/>
      <c r="AA2625" s="62"/>
      <c r="AB2625" s="62"/>
      <c r="AC2625" s="62"/>
      <c r="AD2625" s="62"/>
      <c r="AE2625" s="62"/>
    </row>
    <row r="2626" spans="5:31" x14ac:dyDescent="0.25">
      <c r="E2626" s="61"/>
      <c r="F2626" s="61"/>
      <c r="G2626" s="61"/>
      <c r="H2626" s="62"/>
      <c r="I2626" s="62"/>
      <c r="J2626" s="62"/>
      <c r="K2626" s="62"/>
      <c r="L2626" s="62"/>
      <c r="M2626" s="62"/>
      <c r="N2626" s="62"/>
      <c r="O2626" s="62"/>
      <c r="P2626" s="62"/>
      <c r="Q2626" s="62"/>
      <c r="R2626" s="62"/>
      <c r="S2626" s="62"/>
      <c r="T2626" s="62"/>
      <c r="U2626" s="62"/>
      <c r="V2626" s="62"/>
      <c r="W2626" s="62"/>
      <c r="X2626" s="62"/>
      <c r="Y2626" s="62"/>
      <c r="Z2626" s="62"/>
      <c r="AA2626" s="62"/>
      <c r="AB2626" s="62"/>
      <c r="AC2626" s="62"/>
      <c r="AD2626" s="62"/>
      <c r="AE2626" s="62"/>
    </row>
    <row r="2627" spans="5:31" x14ac:dyDescent="0.25">
      <c r="E2627" s="61"/>
      <c r="F2627" s="61"/>
      <c r="G2627" s="61"/>
      <c r="H2627" s="62"/>
      <c r="I2627" s="62"/>
      <c r="J2627" s="62"/>
      <c r="K2627" s="62"/>
      <c r="L2627" s="62"/>
      <c r="M2627" s="62"/>
      <c r="N2627" s="62"/>
      <c r="O2627" s="62"/>
      <c r="P2627" s="62"/>
      <c r="Q2627" s="62"/>
      <c r="R2627" s="62"/>
      <c r="S2627" s="62"/>
      <c r="T2627" s="62"/>
      <c r="U2627" s="62"/>
      <c r="V2627" s="62"/>
      <c r="W2627" s="62"/>
      <c r="X2627" s="62"/>
      <c r="Y2627" s="62"/>
      <c r="Z2627" s="62"/>
      <c r="AA2627" s="62"/>
      <c r="AB2627" s="62"/>
      <c r="AC2627" s="62"/>
      <c r="AD2627" s="62"/>
      <c r="AE2627" s="62"/>
    </row>
    <row r="2628" spans="5:31" x14ac:dyDescent="0.25">
      <c r="E2628" s="61"/>
      <c r="F2628" s="61"/>
      <c r="G2628" s="61"/>
      <c r="H2628" s="62"/>
      <c r="I2628" s="62"/>
      <c r="J2628" s="62"/>
      <c r="K2628" s="62"/>
      <c r="L2628" s="62"/>
      <c r="M2628" s="62"/>
      <c r="N2628" s="62"/>
      <c r="O2628" s="62"/>
      <c r="P2628" s="62"/>
      <c r="Q2628" s="62"/>
      <c r="R2628" s="62"/>
      <c r="S2628" s="62"/>
      <c r="T2628" s="62"/>
      <c r="U2628" s="62"/>
      <c r="V2628" s="62"/>
      <c r="W2628" s="62"/>
      <c r="X2628" s="62"/>
      <c r="Y2628" s="62"/>
      <c r="Z2628" s="62"/>
      <c r="AA2628" s="62"/>
      <c r="AB2628" s="62"/>
      <c r="AC2628" s="62"/>
      <c r="AD2628" s="62"/>
      <c r="AE2628" s="62"/>
    </row>
    <row r="2629" spans="5:31" x14ac:dyDescent="0.25">
      <c r="E2629" s="61"/>
      <c r="F2629" s="61"/>
      <c r="G2629" s="61"/>
      <c r="H2629" s="62"/>
      <c r="I2629" s="62"/>
      <c r="J2629" s="62"/>
      <c r="K2629" s="62"/>
      <c r="L2629" s="62"/>
      <c r="M2629" s="62"/>
      <c r="N2629" s="62"/>
      <c r="O2629" s="62"/>
      <c r="P2629" s="62"/>
      <c r="Q2629" s="62"/>
      <c r="R2629" s="62"/>
      <c r="S2629" s="62"/>
      <c r="T2629" s="62"/>
      <c r="U2629" s="62"/>
      <c r="V2629" s="62"/>
      <c r="W2629" s="62"/>
      <c r="X2629" s="62"/>
      <c r="Y2629" s="62"/>
      <c r="Z2629" s="62"/>
      <c r="AA2629" s="62"/>
      <c r="AB2629" s="62"/>
      <c r="AC2629" s="62"/>
      <c r="AD2629" s="62"/>
      <c r="AE2629" s="62"/>
    </row>
    <row r="2630" spans="5:31" x14ac:dyDescent="0.25">
      <c r="E2630" s="61"/>
      <c r="F2630" s="61"/>
      <c r="G2630" s="61"/>
      <c r="H2630" s="62"/>
      <c r="I2630" s="62"/>
      <c r="J2630" s="62"/>
      <c r="K2630" s="62"/>
      <c r="L2630" s="62"/>
      <c r="M2630" s="62"/>
      <c r="N2630" s="62"/>
      <c r="O2630" s="62"/>
      <c r="P2630" s="62"/>
      <c r="Q2630" s="62"/>
      <c r="R2630" s="62"/>
      <c r="S2630" s="62"/>
      <c r="T2630" s="62"/>
      <c r="U2630" s="62"/>
      <c r="V2630" s="62"/>
      <c r="W2630" s="62"/>
      <c r="X2630" s="62"/>
      <c r="Y2630" s="62"/>
      <c r="Z2630" s="62"/>
      <c r="AA2630" s="62"/>
      <c r="AB2630" s="62"/>
      <c r="AC2630" s="62"/>
      <c r="AD2630" s="62"/>
      <c r="AE2630" s="62"/>
    </row>
    <row r="2631" spans="5:31" x14ac:dyDescent="0.25">
      <c r="E2631" s="61"/>
      <c r="F2631" s="61"/>
      <c r="G2631" s="61"/>
      <c r="H2631" s="62"/>
      <c r="I2631" s="62"/>
      <c r="J2631" s="62"/>
      <c r="K2631" s="62"/>
      <c r="L2631" s="62"/>
      <c r="M2631" s="62"/>
      <c r="N2631" s="62"/>
      <c r="O2631" s="62"/>
      <c r="P2631" s="62"/>
      <c r="Q2631" s="62"/>
      <c r="R2631" s="62"/>
      <c r="S2631" s="62"/>
      <c r="T2631" s="62"/>
      <c r="U2631" s="62"/>
      <c r="V2631" s="62"/>
      <c r="W2631" s="62"/>
      <c r="X2631" s="62"/>
      <c r="Y2631" s="62"/>
      <c r="Z2631" s="62"/>
      <c r="AA2631" s="62"/>
      <c r="AB2631" s="62"/>
      <c r="AC2631" s="62"/>
      <c r="AD2631" s="62"/>
      <c r="AE2631" s="62"/>
    </row>
    <row r="2632" spans="5:31" x14ac:dyDescent="0.25">
      <c r="E2632" s="61"/>
      <c r="F2632" s="61"/>
      <c r="G2632" s="61"/>
      <c r="H2632" s="62"/>
      <c r="I2632" s="62"/>
      <c r="J2632" s="62"/>
      <c r="K2632" s="62"/>
      <c r="L2632" s="62"/>
      <c r="M2632" s="62"/>
      <c r="N2632" s="62"/>
      <c r="O2632" s="62"/>
      <c r="P2632" s="62"/>
      <c r="Q2632" s="62"/>
      <c r="R2632" s="62"/>
      <c r="S2632" s="62"/>
      <c r="T2632" s="62"/>
      <c r="U2632" s="62"/>
      <c r="V2632" s="62"/>
      <c r="W2632" s="62"/>
      <c r="X2632" s="62"/>
      <c r="Y2632" s="62"/>
      <c r="Z2632" s="62"/>
      <c r="AA2632" s="62"/>
      <c r="AB2632" s="62"/>
      <c r="AC2632" s="62"/>
      <c r="AD2632" s="62"/>
      <c r="AE2632" s="62"/>
    </row>
    <row r="2633" spans="5:31" x14ac:dyDescent="0.25">
      <c r="E2633" s="61"/>
      <c r="F2633" s="61"/>
      <c r="G2633" s="61"/>
      <c r="H2633" s="62"/>
      <c r="I2633" s="62"/>
      <c r="J2633" s="62"/>
      <c r="K2633" s="62"/>
      <c r="L2633" s="62"/>
      <c r="M2633" s="62"/>
      <c r="N2633" s="62"/>
      <c r="O2633" s="62"/>
      <c r="P2633" s="62"/>
      <c r="Q2633" s="62"/>
      <c r="R2633" s="62"/>
      <c r="S2633" s="62"/>
      <c r="T2633" s="62"/>
      <c r="U2633" s="62"/>
      <c r="V2633" s="62"/>
      <c r="W2633" s="62"/>
      <c r="X2633" s="62"/>
      <c r="Y2633" s="62"/>
      <c r="Z2633" s="62"/>
      <c r="AA2633" s="62"/>
      <c r="AB2633" s="62"/>
      <c r="AC2633" s="62"/>
      <c r="AD2633" s="62"/>
      <c r="AE2633" s="62"/>
    </row>
    <row r="2634" spans="5:31" x14ac:dyDescent="0.25">
      <c r="E2634" s="61"/>
      <c r="F2634" s="61"/>
      <c r="G2634" s="61"/>
      <c r="H2634" s="62"/>
      <c r="I2634" s="62"/>
      <c r="J2634" s="62"/>
      <c r="K2634" s="62"/>
      <c r="L2634" s="62"/>
      <c r="M2634" s="62"/>
      <c r="N2634" s="62"/>
      <c r="O2634" s="62"/>
      <c r="P2634" s="62"/>
      <c r="Q2634" s="62"/>
      <c r="R2634" s="62"/>
      <c r="S2634" s="62"/>
      <c r="T2634" s="62"/>
      <c r="U2634" s="62"/>
      <c r="V2634" s="62"/>
      <c r="W2634" s="62"/>
      <c r="X2634" s="62"/>
      <c r="Y2634" s="62"/>
      <c r="Z2634" s="62"/>
      <c r="AA2634" s="62"/>
      <c r="AB2634" s="62"/>
      <c r="AC2634" s="62"/>
      <c r="AD2634" s="62"/>
      <c r="AE2634" s="62"/>
    </row>
    <row r="2635" spans="5:31" x14ac:dyDescent="0.25">
      <c r="E2635" s="61"/>
      <c r="F2635" s="61"/>
      <c r="G2635" s="61"/>
      <c r="H2635" s="62"/>
      <c r="I2635" s="62"/>
      <c r="J2635" s="62"/>
      <c r="K2635" s="62"/>
      <c r="L2635" s="62"/>
      <c r="M2635" s="62"/>
      <c r="N2635" s="62"/>
      <c r="O2635" s="62"/>
      <c r="P2635" s="62"/>
      <c r="Q2635" s="62"/>
      <c r="R2635" s="62"/>
      <c r="S2635" s="62"/>
      <c r="T2635" s="62"/>
      <c r="U2635" s="62"/>
      <c r="V2635" s="62"/>
      <c r="W2635" s="62"/>
      <c r="X2635" s="62"/>
      <c r="Y2635" s="62"/>
      <c r="Z2635" s="62"/>
      <c r="AA2635" s="62"/>
      <c r="AB2635" s="62"/>
      <c r="AC2635" s="62"/>
      <c r="AD2635" s="62"/>
      <c r="AE2635" s="62"/>
    </row>
    <row r="2636" spans="5:31" x14ac:dyDescent="0.25">
      <c r="E2636" s="61"/>
      <c r="F2636" s="61"/>
      <c r="G2636" s="61"/>
      <c r="H2636" s="62"/>
      <c r="I2636" s="62"/>
      <c r="J2636" s="62"/>
      <c r="K2636" s="62"/>
      <c r="L2636" s="62"/>
      <c r="M2636" s="62"/>
      <c r="N2636" s="62"/>
      <c r="O2636" s="62"/>
      <c r="P2636" s="62"/>
      <c r="Q2636" s="62"/>
      <c r="R2636" s="62"/>
      <c r="S2636" s="62"/>
      <c r="T2636" s="62"/>
      <c r="U2636" s="62"/>
      <c r="V2636" s="62"/>
      <c r="W2636" s="62"/>
      <c r="X2636" s="62"/>
      <c r="Y2636" s="62"/>
      <c r="Z2636" s="62"/>
      <c r="AA2636" s="62"/>
      <c r="AB2636" s="62"/>
      <c r="AC2636" s="62"/>
      <c r="AD2636" s="62"/>
      <c r="AE2636" s="62"/>
    </row>
    <row r="2637" spans="5:31" x14ac:dyDescent="0.25">
      <c r="E2637" s="61"/>
      <c r="F2637" s="61"/>
      <c r="G2637" s="61"/>
      <c r="H2637" s="62"/>
      <c r="I2637" s="62"/>
      <c r="J2637" s="62"/>
      <c r="K2637" s="62"/>
      <c r="L2637" s="62"/>
      <c r="M2637" s="62"/>
      <c r="N2637" s="62"/>
      <c r="O2637" s="62"/>
      <c r="P2637" s="62"/>
      <c r="Q2637" s="62"/>
      <c r="R2637" s="62"/>
      <c r="S2637" s="62"/>
      <c r="T2637" s="62"/>
      <c r="U2637" s="62"/>
      <c r="V2637" s="62"/>
      <c r="W2637" s="62"/>
      <c r="X2637" s="62"/>
      <c r="Y2637" s="62"/>
      <c r="Z2637" s="62"/>
      <c r="AA2637" s="62"/>
      <c r="AB2637" s="62"/>
      <c r="AC2637" s="62"/>
      <c r="AD2637" s="62"/>
      <c r="AE2637" s="62"/>
    </row>
    <row r="2638" spans="5:31" x14ac:dyDescent="0.25">
      <c r="E2638" s="61"/>
      <c r="F2638" s="61"/>
      <c r="G2638" s="61"/>
      <c r="H2638" s="62"/>
      <c r="I2638" s="62"/>
      <c r="J2638" s="62"/>
      <c r="K2638" s="62"/>
      <c r="L2638" s="62"/>
      <c r="M2638" s="62"/>
      <c r="N2638" s="62"/>
      <c r="O2638" s="62"/>
      <c r="P2638" s="62"/>
      <c r="Q2638" s="62"/>
      <c r="R2638" s="62"/>
      <c r="S2638" s="62"/>
      <c r="T2638" s="62"/>
      <c r="U2638" s="62"/>
      <c r="V2638" s="62"/>
      <c r="W2638" s="62"/>
      <c r="X2638" s="62"/>
      <c r="Y2638" s="62"/>
      <c r="Z2638" s="62"/>
      <c r="AA2638" s="62"/>
      <c r="AB2638" s="62"/>
      <c r="AC2638" s="62"/>
      <c r="AD2638" s="62"/>
      <c r="AE2638" s="62"/>
    </row>
    <row r="2639" spans="5:31" x14ac:dyDescent="0.25">
      <c r="E2639" s="61"/>
      <c r="F2639" s="61"/>
      <c r="G2639" s="61"/>
      <c r="H2639" s="62"/>
      <c r="I2639" s="62"/>
      <c r="J2639" s="62"/>
      <c r="K2639" s="62"/>
      <c r="L2639" s="62"/>
      <c r="M2639" s="62"/>
      <c r="N2639" s="62"/>
      <c r="O2639" s="62"/>
      <c r="P2639" s="62"/>
      <c r="Q2639" s="62"/>
      <c r="R2639" s="62"/>
      <c r="S2639" s="62"/>
      <c r="T2639" s="62"/>
      <c r="U2639" s="62"/>
      <c r="V2639" s="62"/>
      <c r="W2639" s="62"/>
      <c r="X2639" s="62"/>
      <c r="Y2639" s="62"/>
      <c r="Z2639" s="62"/>
      <c r="AA2639" s="62"/>
      <c r="AB2639" s="62"/>
      <c r="AC2639" s="62"/>
      <c r="AD2639" s="62"/>
      <c r="AE2639" s="62"/>
    </row>
    <row r="2640" spans="5:31" x14ac:dyDescent="0.25">
      <c r="E2640" s="61"/>
      <c r="F2640" s="61"/>
      <c r="G2640" s="61"/>
      <c r="H2640" s="62"/>
      <c r="I2640" s="62"/>
      <c r="J2640" s="62"/>
      <c r="K2640" s="62"/>
      <c r="L2640" s="62"/>
      <c r="M2640" s="62"/>
      <c r="N2640" s="62"/>
      <c r="O2640" s="62"/>
      <c r="P2640" s="62"/>
      <c r="Q2640" s="62"/>
      <c r="R2640" s="62"/>
      <c r="S2640" s="62"/>
      <c r="T2640" s="62"/>
      <c r="U2640" s="62"/>
      <c r="V2640" s="62"/>
      <c r="W2640" s="62"/>
      <c r="X2640" s="62"/>
      <c r="Y2640" s="62"/>
      <c r="Z2640" s="62"/>
      <c r="AA2640" s="62"/>
      <c r="AB2640" s="62"/>
      <c r="AC2640" s="62"/>
      <c r="AD2640" s="62"/>
      <c r="AE2640" s="62"/>
    </row>
    <row r="2641" spans="5:31" x14ac:dyDescent="0.25">
      <c r="E2641" s="61"/>
      <c r="F2641" s="61"/>
      <c r="G2641" s="61"/>
      <c r="H2641" s="62"/>
      <c r="I2641" s="62"/>
      <c r="J2641" s="62"/>
      <c r="K2641" s="62"/>
      <c r="L2641" s="62"/>
      <c r="M2641" s="62"/>
      <c r="N2641" s="62"/>
      <c r="O2641" s="62"/>
      <c r="P2641" s="62"/>
      <c r="Q2641" s="62"/>
      <c r="R2641" s="62"/>
      <c r="S2641" s="62"/>
      <c r="T2641" s="62"/>
      <c r="U2641" s="62"/>
      <c r="V2641" s="62"/>
      <c r="W2641" s="62"/>
      <c r="X2641" s="62"/>
      <c r="Y2641" s="62"/>
      <c r="Z2641" s="62"/>
      <c r="AA2641" s="62"/>
      <c r="AB2641" s="62"/>
      <c r="AC2641" s="62"/>
      <c r="AD2641" s="62"/>
      <c r="AE2641" s="62"/>
    </row>
    <row r="2642" spans="5:31" x14ac:dyDescent="0.25">
      <c r="E2642" s="61"/>
      <c r="F2642" s="61"/>
      <c r="G2642" s="61"/>
      <c r="H2642" s="62"/>
      <c r="I2642" s="62"/>
      <c r="J2642" s="62"/>
      <c r="K2642" s="62"/>
      <c r="L2642" s="62"/>
      <c r="M2642" s="62"/>
      <c r="N2642" s="62"/>
      <c r="O2642" s="62"/>
      <c r="P2642" s="62"/>
      <c r="Q2642" s="62"/>
      <c r="R2642" s="62"/>
      <c r="S2642" s="62"/>
      <c r="T2642" s="62"/>
      <c r="U2642" s="62"/>
      <c r="V2642" s="62"/>
      <c r="W2642" s="62"/>
      <c r="X2642" s="62"/>
      <c r="Y2642" s="62"/>
      <c r="Z2642" s="62"/>
      <c r="AA2642" s="62"/>
      <c r="AB2642" s="62"/>
      <c r="AC2642" s="62"/>
      <c r="AD2642" s="62"/>
      <c r="AE2642" s="62"/>
    </row>
    <row r="2643" spans="5:31" x14ac:dyDescent="0.25">
      <c r="E2643" s="61"/>
      <c r="F2643" s="61"/>
      <c r="G2643" s="61"/>
      <c r="H2643" s="62"/>
      <c r="I2643" s="62"/>
      <c r="J2643" s="62"/>
      <c r="K2643" s="62"/>
      <c r="L2643" s="62"/>
      <c r="M2643" s="62"/>
      <c r="N2643" s="62"/>
      <c r="O2643" s="62"/>
      <c r="P2643" s="62"/>
      <c r="Q2643" s="62"/>
      <c r="R2643" s="62"/>
      <c r="S2643" s="62"/>
      <c r="T2643" s="62"/>
      <c r="U2643" s="62"/>
      <c r="V2643" s="62"/>
      <c r="W2643" s="62"/>
      <c r="X2643" s="62"/>
      <c r="Y2643" s="62"/>
      <c r="Z2643" s="62"/>
      <c r="AA2643" s="62"/>
      <c r="AB2643" s="62"/>
      <c r="AC2643" s="62"/>
      <c r="AD2643" s="62"/>
      <c r="AE2643" s="62"/>
    </row>
    <row r="2644" spans="5:31" x14ac:dyDescent="0.25">
      <c r="E2644" s="61"/>
      <c r="F2644" s="61"/>
      <c r="G2644" s="61"/>
      <c r="H2644" s="62"/>
      <c r="I2644" s="62"/>
      <c r="J2644" s="62"/>
      <c r="K2644" s="62"/>
      <c r="L2644" s="62"/>
      <c r="M2644" s="62"/>
      <c r="N2644" s="62"/>
      <c r="O2644" s="62"/>
      <c r="P2644" s="62"/>
      <c r="Q2644" s="62"/>
      <c r="R2644" s="62"/>
      <c r="S2644" s="62"/>
      <c r="T2644" s="62"/>
      <c r="U2644" s="62"/>
      <c r="V2644" s="62"/>
      <c r="W2644" s="62"/>
      <c r="X2644" s="62"/>
      <c r="Y2644" s="62"/>
      <c r="Z2644" s="62"/>
      <c r="AA2644" s="62"/>
      <c r="AB2644" s="62"/>
      <c r="AC2644" s="62"/>
      <c r="AD2644" s="62"/>
      <c r="AE2644" s="62"/>
    </row>
    <row r="2645" spans="5:31" x14ac:dyDescent="0.25">
      <c r="E2645" s="61"/>
      <c r="F2645" s="61"/>
      <c r="G2645" s="61"/>
      <c r="H2645" s="62"/>
      <c r="I2645" s="62"/>
      <c r="J2645" s="62"/>
      <c r="K2645" s="62"/>
      <c r="L2645" s="62"/>
      <c r="M2645" s="62"/>
      <c r="N2645" s="62"/>
      <c r="O2645" s="62"/>
      <c r="P2645" s="62"/>
      <c r="Q2645" s="62"/>
      <c r="R2645" s="62"/>
      <c r="S2645" s="62"/>
      <c r="T2645" s="62"/>
      <c r="U2645" s="62"/>
      <c r="V2645" s="62"/>
      <c r="W2645" s="62"/>
      <c r="X2645" s="62"/>
      <c r="Y2645" s="62"/>
      <c r="Z2645" s="62"/>
      <c r="AA2645" s="62"/>
      <c r="AB2645" s="62"/>
      <c r="AC2645" s="62"/>
      <c r="AD2645" s="62"/>
      <c r="AE2645" s="62"/>
    </row>
    <row r="2646" spans="5:31" x14ac:dyDescent="0.25">
      <c r="E2646" s="61"/>
      <c r="F2646" s="61"/>
      <c r="G2646" s="61"/>
      <c r="H2646" s="62"/>
      <c r="I2646" s="62"/>
      <c r="J2646" s="62"/>
      <c r="K2646" s="62"/>
      <c r="L2646" s="62"/>
      <c r="M2646" s="62"/>
      <c r="N2646" s="62"/>
      <c r="O2646" s="62"/>
      <c r="P2646" s="62"/>
      <c r="Q2646" s="62"/>
      <c r="R2646" s="62"/>
      <c r="S2646" s="62"/>
      <c r="T2646" s="62"/>
      <c r="U2646" s="62"/>
      <c r="V2646" s="62"/>
      <c r="W2646" s="62"/>
      <c r="X2646" s="62"/>
      <c r="Y2646" s="62"/>
      <c r="Z2646" s="62"/>
      <c r="AA2646" s="62"/>
      <c r="AB2646" s="62"/>
      <c r="AC2646" s="62"/>
      <c r="AD2646" s="62"/>
      <c r="AE2646" s="62"/>
    </row>
    <row r="2647" spans="5:31" x14ac:dyDescent="0.25">
      <c r="E2647" s="61"/>
      <c r="F2647" s="61"/>
      <c r="G2647" s="61"/>
      <c r="H2647" s="62"/>
      <c r="I2647" s="62"/>
      <c r="J2647" s="62"/>
      <c r="K2647" s="62"/>
      <c r="L2647" s="62"/>
      <c r="M2647" s="62"/>
      <c r="N2647" s="62"/>
      <c r="O2647" s="62"/>
      <c r="P2647" s="62"/>
      <c r="Q2647" s="62"/>
      <c r="R2647" s="62"/>
      <c r="S2647" s="62"/>
      <c r="T2647" s="62"/>
      <c r="U2647" s="62"/>
      <c r="V2647" s="62"/>
      <c r="W2647" s="62"/>
      <c r="X2647" s="62"/>
      <c r="Y2647" s="62"/>
      <c r="Z2647" s="62"/>
      <c r="AA2647" s="62"/>
      <c r="AB2647" s="62"/>
      <c r="AC2647" s="62"/>
      <c r="AD2647" s="62"/>
      <c r="AE2647" s="62"/>
    </row>
    <row r="2648" spans="5:31" x14ac:dyDescent="0.25">
      <c r="E2648" s="61"/>
      <c r="F2648" s="61"/>
      <c r="G2648" s="61"/>
      <c r="H2648" s="62"/>
      <c r="I2648" s="62"/>
      <c r="J2648" s="62"/>
      <c r="K2648" s="62"/>
      <c r="L2648" s="62"/>
      <c r="M2648" s="62"/>
      <c r="N2648" s="62"/>
      <c r="O2648" s="62"/>
      <c r="P2648" s="62"/>
      <c r="Q2648" s="62"/>
      <c r="R2648" s="62"/>
      <c r="S2648" s="62"/>
      <c r="T2648" s="62"/>
      <c r="U2648" s="62"/>
      <c r="V2648" s="62"/>
      <c r="W2648" s="62"/>
      <c r="X2648" s="62"/>
      <c r="Y2648" s="62"/>
      <c r="Z2648" s="62"/>
      <c r="AA2648" s="62"/>
      <c r="AB2648" s="62"/>
      <c r="AC2648" s="62"/>
      <c r="AD2648" s="62"/>
      <c r="AE2648" s="62"/>
    </row>
    <row r="2649" spans="5:31" x14ac:dyDescent="0.25">
      <c r="E2649" s="61"/>
      <c r="F2649" s="61"/>
      <c r="G2649" s="61"/>
      <c r="H2649" s="62"/>
      <c r="I2649" s="62"/>
      <c r="J2649" s="62"/>
      <c r="K2649" s="62"/>
      <c r="L2649" s="62"/>
      <c r="M2649" s="62"/>
      <c r="N2649" s="62"/>
      <c r="O2649" s="62"/>
      <c r="P2649" s="62"/>
      <c r="Q2649" s="62"/>
      <c r="R2649" s="62"/>
      <c r="S2649" s="62"/>
      <c r="T2649" s="62"/>
      <c r="U2649" s="62"/>
      <c r="V2649" s="62"/>
      <c r="W2649" s="62"/>
      <c r="X2649" s="62"/>
      <c r="Y2649" s="62"/>
      <c r="Z2649" s="62"/>
      <c r="AA2649" s="62"/>
      <c r="AB2649" s="62"/>
      <c r="AC2649" s="62"/>
      <c r="AD2649" s="62"/>
      <c r="AE2649" s="62"/>
    </row>
    <row r="2650" spans="5:31" x14ac:dyDescent="0.25">
      <c r="E2650" s="61"/>
      <c r="F2650" s="61"/>
      <c r="G2650" s="61"/>
      <c r="H2650" s="62"/>
      <c r="I2650" s="62"/>
      <c r="J2650" s="62"/>
      <c r="K2650" s="62"/>
      <c r="L2650" s="62"/>
      <c r="M2650" s="62"/>
      <c r="N2650" s="62"/>
      <c r="O2650" s="62"/>
      <c r="P2650" s="62"/>
      <c r="Q2650" s="62"/>
      <c r="R2650" s="62"/>
      <c r="S2650" s="62"/>
      <c r="T2650" s="62"/>
      <c r="U2650" s="62"/>
      <c r="V2650" s="62"/>
      <c r="W2650" s="62"/>
      <c r="X2650" s="62"/>
      <c r="Y2650" s="62"/>
      <c r="Z2650" s="62"/>
      <c r="AA2650" s="62"/>
      <c r="AB2650" s="62"/>
      <c r="AC2650" s="62"/>
      <c r="AD2650" s="62"/>
      <c r="AE2650" s="62"/>
    </row>
    <row r="2651" spans="5:31" x14ac:dyDescent="0.25">
      <c r="E2651" s="61"/>
      <c r="F2651" s="61"/>
      <c r="G2651" s="61"/>
      <c r="H2651" s="62"/>
      <c r="I2651" s="62"/>
      <c r="J2651" s="62"/>
      <c r="K2651" s="62"/>
      <c r="L2651" s="62"/>
      <c r="M2651" s="62"/>
      <c r="N2651" s="62"/>
      <c r="O2651" s="62"/>
      <c r="P2651" s="62"/>
      <c r="Q2651" s="62"/>
      <c r="R2651" s="62"/>
      <c r="S2651" s="62"/>
      <c r="T2651" s="62"/>
      <c r="U2651" s="62"/>
      <c r="V2651" s="62"/>
      <c r="W2651" s="62"/>
      <c r="X2651" s="62"/>
      <c r="Y2651" s="62"/>
      <c r="Z2651" s="62"/>
      <c r="AA2651" s="62"/>
      <c r="AB2651" s="62"/>
      <c r="AC2651" s="62"/>
      <c r="AD2651" s="62"/>
      <c r="AE2651" s="62"/>
    </row>
    <row r="2652" spans="5:31" x14ac:dyDescent="0.25">
      <c r="E2652" s="61"/>
      <c r="F2652" s="61"/>
      <c r="G2652" s="61"/>
      <c r="H2652" s="62"/>
      <c r="I2652" s="62"/>
      <c r="J2652" s="62"/>
      <c r="K2652" s="62"/>
      <c r="L2652" s="62"/>
      <c r="M2652" s="62"/>
      <c r="N2652" s="62"/>
      <c r="O2652" s="62"/>
      <c r="P2652" s="62"/>
      <c r="Q2652" s="62"/>
      <c r="R2652" s="62"/>
      <c r="S2652" s="62"/>
      <c r="T2652" s="62"/>
      <c r="U2652" s="62"/>
      <c r="V2652" s="62"/>
      <c r="W2652" s="62"/>
      <c r="X2652" s="62"/>
      <c r="Y2652" s="62"/>
      <c r="Z2652" s="62"/>
      <c r="AA2652" s="62"/>
      <c r="AB2652" s="62"/>
      <c r="AC2652" s="62"/>
      <c r="AD2652" s="62"/>
      <c r="AE2652" s="62"/>
    </row>
    <row r="2653" spans="5:31" x14ac:dyDescent="0.25">
      <c r="E2653" s="61"/>
      <c r="F2653" s="61"/>
      <c r="G2653" s="61"/>
      <c r="H2653" s="62"/>
      <c r="I2653" s="62"/>
      <c r="J2653" s="62"/>
      <c r="K2653" s="62"/>
      <c r="L2653" s="62"/>
      <c r="M2653" s="62"/>
      <c r="N2653" s="62"/>
      <c r="O2653" s="62"/>
      <c r="P2653" s="62"/>
      <c r="Q2653" s="62"/>
      <c r="R2653" s="62"/>
      <c r="S2653" s="62"/>
      <c r="T2653" s="62"/>
      <c r="U2653" s="62"/>
      <c r="V2653" s="62"/>
      <c r="W2653" s="62"/>
      <c r="X2653" s="62"/>
      <c r="Y2653" s="62"/>
      <c r="Z2653" s="62"/>
      <c r="AA2653" s="62"/>
      <c r="AB2653" s="62"/>
      <c r="AC2653" s="62"/>
      <c r="AD2653" s="62"/>
      <c r="AE2653" s="62"/>
    </row>
    <row r="2654" spans="5:31" x14ac:dyDescent="0.25">
      <c r="E2654" s="61"/>
      <c r="F2654" s="61"/>
      <c r="G2654" s="61"/>
      <c r="H2654" s="62"/>
      <c r="I2654" s="62"/>
      <c r="J2654" s="62"/>
      <c r="K2654" s="62"/>
      <c r="L2654" s="62"/>
      <c r="M2654" s="62"/>
      <c r="N2654" s="62"/>
      <c r="O2654" s="62"/>
      <c r="P2654" s="62"/>
      <c r="Q2654" s="62"/>
      <c r="R2654" s="62"/>
      <c r="S2654" s="62"/>
      <c r="T2654" s="62"/>
      <c r="U2654" s="62"/>
      <c r="V2654" s="62"/>
      <c r="W2654" s="62"/>
      <c r="X2654" s="62"/>
      <c r="Y2654" s="62"/>
      <c r="Z2654" s="62"/>
      <c r="AA2654" s="62"/>
      <c r="AB2654" s="62"/>
      <c r="AC2654" s="62"/>
      <c r="AD2654" s="62"/>
      <c r="AE2654" s="62"/>
    </row>
    <row r="2655" spans="5:31" x14ac:dyDescent="0.25">
      <c r="E2655" s="61"/>
      <c r="F2655" s="61"/>
      <c r="G2655" s="61"/>
      <c r="H2655" s="62"/>
      <c r="I2655" s="62"/>
      <c r="J2655" s="62"/>
      <c r="K2655" s="62"/>
      <c r="L2655" s="62"/>
      <c r="M2655" s="62"/>
      <c r="N2655" s="62"/>
      <c r="O2655" s="62"/>
      <c r="P2655" s="62"/>
      <c r="Q2655" s="62"/>
      <c r="R2655" s="62"/>
      <c r="S2655" s="62"/>
      <c r="T2655" s="62"/>
      <c r="U2655" s="62"/>
      <c r="V2655" s="62"/>
      <c r="W2655" s="62"/>
      <c r="X2655" s="62"/>
      <c r="Y2655" s="62"/>
      <c r="Z2655" s="62"/>
      <c r="AA2655" s="62"/>
      <c r="AB2655" s="62"/>
      <c r="AC2655" s="62"/>
      <c r="AD2655" s="62"/>
      <c r="AE2655" s="62"/>
    </row>
    <row r="2656" spans="5:31" x14ac:dyDescent="0.25">
      <c r="E2656" s="61"/>
      <c r="F2656" s="61"/>
      <c r="G2656" s="61"/>
      <c r="H2656" s="62"/>
      <c r="I2656" s="62"/>
      <c r="J2656" s="62"/>
      <c r="K2656" s="62"/>
      <c r="L2656" s="62"/>
      <c r="M2656" s="62"/>
      <c r="N2656" s="62"/>
      <c r="O2656" s="62"/>
      <c r="P2656" s="62"/>
      <c r="Q2656" s="62"/>
      <c r="R2656" s="62"/>
      <c r="S2656" s="62"/>
      <c r="T2656" s="62"/>
      <c r="U2656" s="62"/>
      <c r="V2656" s="62"/>
      <c r="W2656" s="62"/>
      <c r="X2656" s="62"/>
      <c r="Y2656" s="62"/>
      <c r="Z2656" s="62"/>
      <c r="AA2656" s="62"/>
      <c r="AB2656" s="62"/>
      <c r="AC2656" s="62"/>
      <c r="AD2656" s="62"/>
      <c r="AE2656" s="62"/>
    </row>
    <row r="2657" spans="5:31" x14ac:dyDescent="0.25">
      <c r="E2657" s="61"/>
      <c r="F2657" s="61"/>
      <c r="G2657" s="61"/>
      <c r="H2657" s="62"/>
      <c r="I2657" s="62"/>
      <c r="J2657" s="62"/>
      <c r="K2657" s="62"/>
      <c r="L2657" s="62"/>
      <c r="M2657" s="62"/>
      <c r="N2657" s="62"/>
      <c r="O2657" s="62"/>
      <c r="P2657" s="62"/>
      <c r="Q2657" s="62"/>
      <c r="R2657" s="62"/>
      <c r="S2657" s="62"/>
      <c r="T2657" s="62"/>
      <c r="U2657" s="62"/>
      <c r="V2657" s="62"/>
      <c r="W2657" s="62"/>
      <c r="X2657" s="62"/>
      <c r="Y2657" s="62"/>
      <c r="Z2657" s="62"/>
      <c r="AA2657" s="62"/>
      <c r="AB2657" s="62"/>
      <c r="AC2657" s="62"/>
      <c r="AD2657" s="62"/>
      <c r="AE2657" s="62"/>
    </row>
    <row r="2658" spans="5:31" x14ac:dyDescent="0.25">
      <c r="E2658" s="61"/>
      <c r="F2658" s="61"/>
      <c r="G2658" s="61"/>
      <c r="H2658" s="62"/>
      <c r="I2658" s="62"/>
      <c r="J2658" s="62"/>
      <c r="K2658" s="62"/>
      <c r="L2658" s="62"/>
      <c r="M2658" s="62"/>
      <c r="N2658" s="62"/>
      <c r="O2658" s="62"/>
      <c r="P2658" s="62"/>
      <c r="Q2658" s="62"/>
      <c r="R2658" s="62"/>
      <c r="S2658" s="62"/>
      <c r="T2658" s="62"/>
      <c r="U2658" s="62"/>
      <c r="V2658" s="62"/>
      <c r="W2658" s="62"/>
      <c r="X2658" s="62"/>
      <c r="Y2658" s="62"/>
      <c r="Z2658" s="62"/>
      <c r="AA2658" s="62"/>
      <c r="AB2658" s="62"/>
      <c r="AC2658" s="62"/>
      <c r="AD2658" s="62"/>
      <c r="AE2658" s="62"/>
    </row>
    <row r="2659" spans="5:31" x14ac:dyDescent="0.25">
      <c r="E2659" s="61"/>
      <c r="F2659" s="61"/>
      <c r="G2659" s="61"/>
      <c r="H2659" s="62"/>
      <c r="I2659" s="62"/>
      <c r="J2659" s="62"/>
      <c r="K2659" s="62"/>
      <c r="L2659" s="62"/>
      <c r="M2659" s="62"/>
      <c r="N2659" s="62"/>
      <c r="O2659" s="62"/>
      <c r="P2659" s="62"/>
      <c r="Q2659" s="62"/>
      <c r="R2659" s="62"/>
      <c r="S2659" s="62"/>
      <c r="T2659" s="62"/>
      <c r="U2659" s="62"/>
      <c r="V2659" s="62"/>
      <c r="W2659" s="62"/>
      <c r="X2659" s="62"/>
      <c r="Y2659" s="62"/>
      <c r="Z2659" s="62"/>
      <c r="AA2659" s="62"/>
      <c r="AB2659" s="62"/>
      <c r="AC2659" s="62"/>
      <c r="AD2659" s="62"/>
      <c r="AE2659" s="62"/>
    </row>
    <row r="2660" spans="5:31" x14ac:dyDescent="0.25">
      <c r="E2660" s="61"/>
      <c r="F2660" s="61"/>
      <c r="G2660" s="61"/>
      <c r="H2660" s="62"/>
      <c r="I2660" s="62"/>
      <c r="J2660" s="62"/>
      <c r="K2660" s="62"/>
      <c r="L2660" s="62"/>
      <c r="M2660" s="62"/>
      <c r="N2660" s="62"/>
      <c r="O2660" s="62"/>
      <c r="P2660" s="62"/>
      <c r="Q2660" s="62"/>
      <c r="R2660" s="62"/>
      <c r="S2660" s="62"/>
      <c r="T2660" s="62"/>
      <c r="U2660" s="62"/>
      <c r="V2660" s="62"/>
      <c r="W2660" s="62"/>
      <c r="X2660" s="62"/>
      <c r="Y2660" s="62"/>
      <c r="Z2660" s="62"/>
      <c r="AA2660" s="62"/>
      <c r="AB2660" s="62"/>
      <c r="AC2660" s="62"/>
      <c r="AD2660" s="62"/>
      <c r="AE2660" s="62"/>
    </row>
    <row r="2661" spans="5:31" x14ac:dyDescent="0.25">
      <c r="E2661" s="61"/>
      <c r="F2661" s="61"/>
      <c r="G2661" s="61"/>
      <c r="H2661" s="62"/>
      <c r="I2661" s="62"/>
      <c r="J2661" s="62"/>
      <c r="K2661" s="62"/>
      <c r="L2661" s="62"/>
      <c r="M2661" s="62"/>
      <c r="N2661" s="62"/>
      <c r="O2661" s="62"/>
      <c r="P2661" s="62"/>
      <c r="Q2661" s="62"/>
      <c r="R2661" s="62"/>
      <c r="S2661" s="62"/>
      <c r="T2661" s="62"/>
      <c r="U2661" s="62"/>
      <c r="V2661" s="62"/>
      <c r="W2661" s="62"/>
      <c r="X2661" s="62"/>
      <c r="Y2661" s="62"/>
      <c r="Z2661" s="62"/>
      <c r="AA2661" s="62"/>
      <c r="AB2661" s="62"/>
      <c r="AC2661" s="62"/>
      <c r="AD2661" s="62"/>
      <c r="AE2661" s="62"/>
    </row>
    <row r="2662" spans="5:31" x14ac:dyDescent="0.25">
      <c r="E2662" s="61"/>
      <c r="F2662" s="61"/>
      <c r="G2662" s="61"/>
      <c r="H2662" s="62"/>
      <c r="I2662" s="62"/>
      <c r="J2662" s="62"/>
      <c r="K2662" s="62"/>
      <c r="L2662" s="62"/>
      <c r="M2662" s="62"/>
      <c r="N2662" s="62"/>
      <c r="O2662" s="62"/>
      <c r="P2662" s="62"/>
      <c r="Q2662" s="62"/>
      <c r="R2662" s="62"/>
      <c r="S2662" s="62"/>
      <c r="T2662" s="62"/>
      <c r="U2662" s="62"/>
      <c r="V2662" s="62"/>
      <c r="W2662" s="62"/>
      <c r="X2662" s="62"/>
      <c r="Y2662" s="62"/>
      <c r="Z2662" s="62"/>
      <c r="AA2662" s="62"/>
      <c r="AB2662" s="62"/>
      <c r="AC2662" s="62"/>
      <c r="AD2662" s="62"/>
      <c r="AE2662" s="62"/>
    </row>
    <row r="2663" spans="5:31" x14ac:dyDescent="0.25">
      <c r="E2663" s="61"/>
      <c r="F2663" s="61"/>
      <c r="G2663" s="61"/>
      <c r="H2663" s="62"/>
      <c r="I2663" s="62"/>
      <c r="J2663" s="62"/>
      <c r="K2663" s="62"/>
      <c r="L2663" s="62"/>
      <c r="M2663" s="62"/>
      <c r="N2663" s="62"/>
      <c r="O2663" s="62"/>
      <c r="P2663" s="62"/>
      <c r="Q2663" s="62"/>
      <c r="R2663" s="62"/>
      <c r="S2663" s="62"/>
      <c r="T2663" s="62"/>
      <c r="U2663" s="62"/>
      <c r="V2663" s="62"/>
      <c r="W2663" s="62"/>
      <c r="X2663" s="62"/>
      <c r="Y2663" s="62"/>
      <c r="Z2663" s="62"/>
      <c r="AA2663" s="62"/>
      <c r="AB2663" s="62"/>
      <c r="AC2663" s="62"/>
      <c r="AD2663" s="62"/>
      <c r="AE2663" s="62"/>
    </row>
    <row r="2664" spans="5:31" x14ac:dyDescent="0.25">
      <c r="E2664" s="61"/>
      <c r="F2664" s="61"/>
      <c r="G2664" s="61"/>
      <c r="H2664" s="62"/>
      <c r="I2664" s="62"/>
      <c r="J2664" s="62"/>
      <c r="K2664" s="62"/>
      <c r="L2664" s="62"/>
      <c r="M2664" s="62"/>
      <c r="N2664" s="62"/>
      <c r="O2664" s="62"/>
      <c r="P2664" s="62"/>
      <c r="Q2664" s="62"/>
      <c r="R2664" s="62"/>
      <c r="S2664" s="62"/>
      <c r="T2664" s="62"/>
      <c r="U2664" s="62"/>
      <c r="V2664" s="62"/>
      <c r="W2664" s="62"/>
      <c r="X2664" s="62"/>
      <c r="Y2664" s="62"/>
      <c r="Z2664" s="62"/>
      <c r="AA2664" s="62"/>
      <c r="AB2664" s="62"/>
      <c r="AC2664" s="62"/>
      <c r="AD2664" s="62"/>
      <c r="AE2664" s="62"/>
    </row>
    <row r="2665" spans="5:31" x14ac:dyDescent="0.25">
      <c r="E2665" s="61"/>
      <c r="F2665" s="61"/>
      <c r="G2665" s="61"/>
      <c r="H2665" s="62"/>
      <c r="I2665" s="62"/>
      <c r="J2665" s="62"/>
      <c r="K2665" s="62"/>
      <c r="L2665" s="62"/>
      <c r="M2665" s="62"/>
      <c r="N2665" s="62"/>
      <c r="O2665" s="62"/>
      <c r="P2665" s="62"/>
      <c r="Q2665" s="62"/>
      <c r="R2665" s="62"/>
      <c r="S2665" s="62"/>
      <c r="T2665" s="62"/>
      <c r="U2665" s="62"/>
      <c r="V2665" s="62"/>
      <c r="W2665" s="62"/>
      <c r="X2665" s="62"/>
      <c r="Y2665" s="62"/>
      <c r="Z2665" s="62"/>
      <c r="AA2665" s="62"/>
      <c r="AB2665" s="62"/>
      <c r="AC2665" s="62"/>
      <c r="AD2665" s="62"/>
      <c r="AE2665" s="62"/>
    </row>
    <row r="2666" spans="5:31" x14ac:dyDescent="0.25">
      <c r="E2666" s="61"/>
      <c r="F2666" s="61"/>
      <c r="G2666" s="61"/>
      <c r="H2666" s="62"/>
      <c r="I2666" s="62"/>
      <c r="J2666" s="62"/>
      <c r="K2666" s="62"/>
      <c r="L2666" s="62"/>
      <c r="M2666" s="62"/>
      <c r="N2666" s="62"/>
      <c r="O2666" s="62"/>
      <c r="P2666" s="62"/>
      <c r="Q2666" s="62"/>
      <c r="R2666" s="62"/>
      <c r="S2666" s="62"/>
      <c r="T2666" s="62"/>
      <c r="U2666" s="62"/>
      <c r="V2666" s="62"/>
      <c r="W2666" s="62"/>
      <c r="X2666" s="62"/>
      <c r="Y2666" s="62"/>
      <c r="Z2666" s="62"/>
      <c r="AA2666" s="62"/>
      <c r="AB2666" s="62"/>
      <c r="AC2666" s="62"/>
      <c r="AD2666" s="62"/>
      <c r="AE2666" s="62"/>
    </row>
    <row r="2667" spans="5:31" x14ac:dyDescent="0.25">
      <c r="E2667" s="61"/>
      <c r="F2667" s="61"/>
      <c r="G2667" s="61"/>
      <c r="H2667" s="62"/>
      <c r="I2667" s="62"/>
      <c r="J2667" s="62"/>
      <c r="K2667" s="62"/>
      <c r="L2667" s="62"/>
      <c r="M2667" s="62"/>
      <c r="N2667" s="62"/>
      <c r="O2667" s="62"/>
      <c r="P2667" s="62"/>
      <c r="Q2667" s="62"/>
      <c r="R2667" s="62"/>
      <c r="S2667" s="62"/>
      <c r="T2667" s="62"/>
      <c r="U2667" s="62"/>
      <c r="V2667" s="62"/>
      <c r="W2667" s="62"/>
      <c r="X2667" s="62"/>
      <c r="Y2667" s="62"/>
      <c r="Z2667" s="62"/>
      <c r="AA2667" s="62"/>
      <c r="AB2667" s="62"/>
      <c r="AC2667" s="62"/>
      <c r="AD2667" s="62"/>
      <c r="AE2667" s="62"/>
    </row>
    <row r="2668" spans="5:31" x14ac:dyDescent="0.25">
      <c r="E2668" s="61"/>
      <c r="F2668" s="61"/>
      <c r="G2668" s="61"/>
      <c r="H2668" s="62"/>
      <c r="I2668" s="62"/>
      <c r="J2668" s="62"/>
      <c r="K2668" s="62"/>
      <c r="L2668" s="62"/>
      <c r="M2668" s="62"/>
      <c r="N2668" s="62"/>
      <c r="O2668" s="62"/>
      <c r="P2668" s="62"/>
      <c r="Q2668" s="62"/>
      <c r="R2668" s="62"/>
      <c r="S2668" s="62"/>
      <c r="T2668" s="62"/>
      <c r="U2668" s="62"/>
      <c r="V2668" s="62"/>
      <c r="W2668" s="62"/>
      <c r="X2668" s="62"/>
      <c r="Y2668" s="62"/>
      <c r="Z2668" s="62"/>
      <c r="AA2668" s="62"/>
      <c r="AB2668" s="62"/>
      <c r="AC2668" s="62"/>
      <c r="AD2668" s="62"/>
      <c r="AE2668" s="62"/>
    </row>
    <row r="2669" spans="5:31" x14ac:dyDescent="0.25">
      <c r="E2669" s="61"/>
      <c r="F2669" s="61"/>
      <c r="G2669" s="61"/>
      <c r="H2669" s="62"/>
      <c r="I2669" s="62"/>
      <c r="J2669" s="62"/>
      <c r="K2669" s="62"/>
      <c r="L2669" s="62"/>
      <c r="M2669" s="62"/>
      <c r="N2669" s="62"/>
      <c r="O2669" s="62"/>
      <c r="P2669" s="62"/>
      <c r="Q2669" s="62"/>
      <c r="R2669" s="62"/>
      <c r="S2669" s="62"/>
      <c r="T2669" s="62"/>
      <c r="U2669" s="62"/>
      <c r="V2669" s="62"/>
      <c r="W2669" s="62"/>
      <c r="X2669" s="62"/>
      <c r="Y2669" s="62"/>
      <c r="Z2669" s="62"/>
      <c r="AA2669" s="62"/>
      <c r="AB2669" s="62"/>
      <c r="AC2669" s="62"/>
      <c r="AD2669" s="62"/>
      <c r="AE2669" s="62"/>
    </row>
    <row r="2670" spans="5:31" x14ac:dyDescent="0.25">
      <c r="E2670" s="61"/>
      <c r="F2670" s="61"/>
      <c r="G2670" s="61"/>
      <c r="H2670" s="62"/>
      <c r="I2670" s="62"/>
      <c r="J2670" s="62"/>
      <c r="K2670" s="62"/>
      <c r="L2670" s="62"/>
      <c r="M2670" s="62"/>
      <c r="N2670" s="62"/>
      <c r="O2670" s="62"/>
      <c r="P2670" s="62"/>
      <c r="Q2670" s="62"/>
      <c r="R2670" s="62"/>
      <c r="S2670" s="62"/>
      <c r="T2670" s="62"/>
      <c r="U2670" s="62"/>
      <c r="V2670" s="62"/>
      <c r="W2670" s="62"/>
      <c r="X2670" s="62"/>
      <c r="Y2670" s="62"/>
      <c r="Z2670" s="62"/>
      <c r="AA2670" s="62"/>
      <c r="AB2670" s="62"/>
      <c r="AC2670" s="62"/>
      <c r="AD2670" s="62"/>
      <c r="AE2670" s="62"/>
    </row>
    <row r="2671" spans="5:31" x14ac:dyDescent="0.25">
      <c r="E2671" s="61"/>
      <c r="F2671" s="61"/>
      <c r="G2671" s="61"/>
      <c r="H2671" s="62"/>
      <c r="I2671" s="62"/>
      <c r="J2671" s="62"/>
      <c r="K2671" s="62"/>
      <c r="L2671" s="62"/>
      <c r="M2671" s="62"/>
      <c r="N2671" s="62"/>
      <c r="O2671" s="62"/>
      <c r="P2671" s="62"/>
      <c r="Q2671" s="62"/>
      <c r="R2671" s="62"/>
      <c r="S2671" s="62"/>
      <c r="T2671" s="62"/>
      <c r="U2671" s="62"/>
      <c r="V2671" s="62"/>
      <c r="W2671" s="62"/>
      <c r="X2671" s="62"/>
      <c r="Y2671" s="62"/>
      <c r="Z2671" s="62"/>
      <c r="AA2671" s="62"/>
      <c r="AB2671" s="62"/>
      <c r="AC2671" s="62"/>
      <c r="AD2671" s="62"/>
      <c r="AE2671" s="62"/>
    </row>
    <row r="2672" spans="5:31" x14ac:dyDescent="0.25">
      <c r="E2672" s="61"/>
      <c r="F2672" s="61"/>
      <c r="G2672" s="61"/>
      <c r="H2672" s="62"/>
      <c r="I2672" s="62"/>
      <c r="J2672" s="62"/>
      <c r="K2672" s="62"/>
      <c r="L2672" s="62"/>
      <c r="M2672" s="62"/>
      <c r="N2672" s="62"/>
      <c r="O2672" s="62"/>
      <c r="P2672" s="62"/>
      <c r="Q2672" s="62"/>
      <c r="R2672" s="62"/>
      <c r="S2672" s="62"/>
      <c r="T2672" s="62"/>
      <c r="U2672" s="62"/>
      <c r="V2672" s="62"/>
      <c r="W2672" s="62"/>
      <c r="X2672" s="62"/>
      <c r="Y2672" s="62"/>
      <c r="Z2672" s="62"/>
      <c r="AA2672" s="62"/>
      <c r="AB2672" s="62"/>
      <c r="AC2672" s="62"/>
      <c r="AD2672" s="62"/>
      <c r="AE2672" s="62"/>
    </row>
    <row r="2673" spans="5:31" x14ac:dyDescent="0.25">
      <c r="E2673" s="61"/>
      <c r="F2673" s="61"/>
      <c r="G2673" s="61"/>
      <c r="H2673" s="62"/>
      <c r="I2673" s="62"/>
      <c r="J2673" s="62"/>
      <c r="K2673" s="62"/>
      <c r="L2673" s="62"/>
      <c r="M2673" s="62"/>
      <c r="N2673" s="62"/>
      <c r="O2673" s="62"/>
      <c r="P2673" s="62"/>
      <c r="Q2673" s="62"/>
      <c r="R2673" s="62"/>
      <c r="S2673" s="62"/>
      <c r="T2673" s="62"/>
      <c r="U2673" s="62"/>
      <c r="V2673" s="62"/>
      <c r="W2673" s="62"/>
      <c r="X2673" s="62"/>
      <c r="Y2673" s="62"/>
      <c r="Z2673" s="62"/>
      <c r="AA2673" s="62"/>
      <c r="AB2673" s="62"/>
      <c r="AC2673" s="62"/>
      <c r="AD2673" s="62"/>
      <c r="AE2673" s="62"/>
    </row>
    <row r="2674" spans="5:31" x14ac:dyDescent="0.25">
      <c r="E2674" s="61"/>
      <c r="F2674" s="61"/>
      <c r="G2674" s="61"/>
      <c r="H2674" s="62"/>
      <c r="I2674" s="62"/>
      <c r="J2674" s="62"/>
      <c r="K2674" s="62"/>
      <c r="L2674" s="62"/>
      <c r="M2674" s="62"/>
      <c r="N2674" s="62"/>
      <c r="O2674" s="62"/>
      <c r="P2674" s="62"/>
      <c r="Q2674" s="62"/>
      <c r="R2674" s="62"/>
      <c r="S2674" s="62"/>
      <c r="T2674" s="62"/>
      <c r="U2674" s="62"/>
      <c r="V2674" s="62"/>
      <c r="W2674" s="62"/>
      <c r="X2674" s="62"/>
      <c r="Y2674" s="62"/>
      <c r="Z2674" s="62"/>
      <c r="AA2674" s="62"/>
      <c r="AB2674" s="62"/>
      <c r="AC2674" s="62"/>
      <c r="AD2674" s="62"/>
      <c r="AE2674" s="62"/>
    </row>
    <row r="2675" spans="5:31" x14ac:dyDescent="0.25">
      <c r="E2675" s="61"/>
      <c r="F2675" s="61"/>
      <c r="G2675" s="61"/>
      <c r="H2675" s="62"/>
      <c r="I2675" s="62"/>
      <c r="J2675" s="62"/>
      <c r="K2675" s="62"/>
      <c r="L2675" s="62"/>
      <c r="M2675" s="62"/>
      <c r="N2675" s="62"/>
      <c r="O2675" s="62"/>
      <c r="P2675" s="62"/>
      <c r="Q2675" s="62"/>
      <c r="R2675" s="62"/>
      <c r="S2675" s="62"/>
      <c r="T2675" s="62"/>
      <c r="U2675" s="62"/>
      <c r="V2675" s="62"/>
      <c r="W2675" s="62"/>
      <c r="X2675" s="62"/>
      <c r="Y2675" s="62"/>
      <c r="Z2675" s="62"/>
      <c r="AA2675" s="62"/>
      <c r="AB2675" s="62"/>
      <c r="AC2675" s="62"/>
      <c r="AD2675" s="62"/>
      <c r="AE2675" s="62"/>
    </row>
    <row r="2676" spans="5:31" x14ac:dyDescent="0.25">
      <c r="E2676" s="61"/>
      <c r="F2676" s="61"/>
      <c r="G2676" s="61"/>
      <c r="H2676" s="62"/>
      <c r="I2676" s="62"/>
      <c r="J2676" s="62"/>
      <c r="K2676" s="62"/>
      <c r="L2676" s="62"/>
      <c r="M2676" s="62"/>
      <c r="N2676" s="62"/>
      <c r="O2676" s="62"/>
      <c r="P2676" s="62"/>
      <c r="Q2676" s="62"/>
      <c r="R2676" s="62"/>
      <c r="S2676" s="62"/>
      <c r="T2676" s="62"/>
      <c r="U2676" s="62"/>
      <c r="V2676" s="62"/>
      <c r="W2676" s="62"/>
      <c r="X2676" s="62"/>
      <c r="Y2676" s="62"/>
      <c r="Z2676" s="62"/>
      <c r="AA2676" s="62"/>
      <c r="AB2676" s="62"/>
      <c r="AC2676" s="62"/>
      <c r="AD2676" s="62"/>
      <c r="AE2676" s="62"/>
    </row>
    <row r="2677" spans="5:31" x14ac:dyDescent="0.25">
      <c r="E2677" s="61"/>
      <c r="F2677" s="61"/>
      <c r="G2677" s="61"/>
      <c r="H2677" s="62"/>
      <c r="I2677" s="62"/>
      <c r="J2677" s="62"/>
      <c r="K2677" s="62"/>
      <c r="L2677" s="62"/>
      <c r="M2677" s="62"/>
      <c r="N2677" s="62"/>
      <c r="O2677" s="62"/>
      <c r="P2677" s="62"/>
      <c r="Q2677" s="62"/>
      <c r="R2677" s="62"/>
      <c r="S2677" s="62"/>
      <c r="T2677" s="62"/>
      <c r="U2677" s="62"/>
      <c r="V2677" s="62"/>
      <c r="W2677" s="62"/>
      <c r="X2677" s="62"/>
      <c r="Y2677" s="62"/>
      <c r="Z2677" s="62"/>
      <c r="AA2677" s="62"/>
      <c r="AB2677" s="62"/>
      <c r="AC2677" s="62"/>
      <c r="AD2677" s="62"/>
      <c r="AE2677" s="62"/>
    </row>
    <row r="2678" spans="5:31" x14ac:dyDescent="0.25">
      <c r="E2678" s="61"/>
      <c r="F2678" s="61"/>
      <c r="G2678" s="61"/>
      <c r="H2678" s="62"/>
      <c r="I2678" s="62"/>
      <c r="J2678" s="62"/>
      <c r="K2678" s="62"/>
      <c r="L2678" s="62"/>
      <c r="M2678" s="62"/>
      <c r="N2678" s="62"/>
      <c r="O2678" s="62"/>
      <c r="P2678" s="62"/>
      <c r="Q2678" s="62"/>
      <c r="R2678" s="62"/>
      <c r="S2678" s="62"/>
      <c r="T2678" s="62"/>
      <c r="U2678" s="62"/>
      <c r="V2678" s="62"/>
      <c r="W2678" s="62"/>
      <c r="X2678" s="62"/>
      <c r="Y2678" s="62"/>
      <c r="Z2678" s="62"/>
      <c r="AA2678" s="62"/>
      <c r="AB2678" s="62"/>
      <c r="AC2678" s="62"/>
      <c r="AD2678" s="62"/>
      <c r="AE2678" s="62"/>
    </row>
    <row r="2679" spans="5:31" x14ac:dyDescent="0.25">
      <c r="E2679" s="61"/>
      <c r="F2679" s="61"/>
      <c r="G2679" s="61"/>
      <c r="H2679" s="62"/>
      <c r="I2679" s="62"/>
      <c r="J2679" s="62"/>
      <c r="K2679" s="62"/>
      <c r="L2679" s="62"/>
      <c r="M2679" s="62"/>
      <c r="N2679" s="62"/>
      <c r="O2679" s="62"/>
      <c r="P2679" s="62"/>
      <c r="Q2679" s="62"/>
      <c r="R2679" s="62"/>
      <c r="S2679" s="62"/>
      <c r="T2679" s="62"/>
      <c r="U2679" s="62"/>
      <c r="V2679" s="62"/>
      <c r="W2679" s="62"/>
      <c r="X2679" s="62"/>
      <c r="Y2679" s="62"/>
      <c r="Z2679" s="62"/>
      <c r="AA2679" s="62"/>
      <c r="AB2679" s="62"/>
      <c r="AC2679" s="62"/>
      <c r="AD2679" s="62"/>
      <c r="AE2679" s="62"/>
    </row>
    <row r="2680" spans="5:31" x14ac:dyDescent="0.25">
      <c r="E2680" s="61"/>
      <c r="F2680" s="61"/>
      <c r="G2680" s="61"/>
      <c r="H2680" s="62"/>
      <c r="I2680" s="62"/>
      <c r="J2680" s="62"/>
      <c r="K2680" s="62"/>
      <c r="L2680" s="62"/>
      <c r="M2680" s="62"/>
      <c r="N2680" s="62"/>
      <c r="O2680" s="62"/>
      <c r="P2680" s="62"/>
      <c r="Q2680" s="62"/>
      <c r="R2680" s="62"/>
      <c r="S2680" s="62"/>
      <c r="T2680" s="62"/>
      <c r="U2680" s="62"/>
      <c r="V2680" s="62"/>
      <c r="W2680" s="62"/>
      <c r="X2680" s="62"/>
      <c r="Y2680" s="62"/>
      <c r="Z2680" s="62"/>
      <c r="AA2680" s="62"/>
      <c r="AB2680" s="62"/>
      <c r="AC2680" s="62"/>
      <c r="AD2680" s="62"/>
      <c r="AE2680" s="62"/>
    </row>
    <row r="2681" spans="5:31" x14ac:dyDescent="0.25">
      <c r="E2681" s="61"/>
      <c r="F2681" s="61"/>
      <c r="G2681" s="61"/>
      <c r="H2681" s="62"/>
      <c r="I2681" s="62"/>
      <c r="J2681" s="62"/>
      <c r="K2681" s="62"/>
      <c r="L2681" s="62"/>
      <c r="M2681" s="62"/>
      <c r="N2681" s="62"/>
      <c r="O2681" s="62"/>
      <c r="P2681" s="62"/>
      <c r="Q2681" s="62"/>
      <c r="R2681" s="62"/>
      <c r="S2681" s="62"/>
      <c r="T2681" s="62"/>
      <c r="U2681" s="62"/>
      <c r="V2681" s="62"/>
      <c r="W2681" s="62"/>
      <c r="X2681" s="62"/>
      <c r="Y2681" s="62"/>
      <c r="Z2681" s="62"/>
      <c r="AA2681" s="62"/>
      <c r="AB2681" s="62"/>
      <c r="AC2681" s="62"/>
      <c r="AD2681" s="62"/>
      <c r="AE2681" s="62"/>
    </row>
    <row r="2682" spans="5:31" x14ac:dyDescent="0.25">
      <c r="E2682" s="61"/>
      <c r="F2682" s="61"/>
      <c r="G2682" s="61"/>
      <c r="H2682" s="62"/>
      <c r="I2682" s="62"/>
      <c r="J2682" s="62"/>
      <c r="K2682" s="62"/>
      <c r="L2682" s="62"/>
      <c r="M2682" s="62"/>
      <c r="N2682" s="62"/>
      <c r="O2682" s="62"/>
      <c r="P2682" s="62"/>
      <c r="Q2682" s="62"/>
      <c r="R2682" s="62"/>
      <c r="S2682" s="62"/>
      <c r="T2682" s="62"/>
      <c r="U2682" s="62"/>
      <c r="V2682" s="62"/>
      <c r="W2682" s="62"/>
      <c r="X2682" s="62"/>
      <c r="Y2682" s="62"/>
      <c r="Z2682" s="62"/>
      <c r="AA2682" s="62"/>
      <c r="AB2682" s="62"/>
      <c r="AC2682" s="62"/>
      <c r="AD2682" s="62"/>
      <c r="AE2682" s="62"/>
    </row>
    <row r="2683" spans="5:31" x14ac:dyDescent="0.25">
      <c r="E2683" s="61"/>
      <c r="F2683" s="61"/>
      <c r="G2683" s="61"/>
      <c r="H2683" s="62"/>
      <c r="I2683" s="62"/>
      <c r="J2683" s="62"/>
      <c r="K2683" s="62"/>
      <c r="L2683" s="62"/>
      <c r="M2683" s="62"/>
      <c r="N2683" s="62"/>
      <c r="O2683" s="62"/>
      <c r="P2683" s="62"/>
      <c r="Q2683" s="62"/>
      <c r="R2683" s="62"/>
      <c r="S2683" s="62"/>
      <c r="T2683" s="62"/>
      <c r="U2683" s="62"/>
      <c r="V2683" s="62"/>
      <c r="W2683" s="62"/>
      <c r="X2683" s="62"/>
      <c r="Y2683" s="62"/>
      <c r="Z2683" s="62"/>
      <c r="AA2683" s="62"/>
      <c r="AB2683" s="62"/>
      <c r="AC2683" s="62"/>
      <c r="AD2683" s="62"/>
      <c r="AE2683" s="62"/>
    </row>
    <row r="2684" spans="5:31" x14ac:dyDescent="0.25">
      <c r="E2684" s="61"/>
      <c r="F2684" s="61"/>
      <c r="G2684" s="61"/>
      <c r="H2684" s="62"/>
      <c r="I2684" s="62"/>
      <c r="J2684" s="62"/>
      <c r="K2684" s="62"/>
      <c r="L2684" s="62"/>
      <c r="M2684" s="62"/>
      <c r="N2684" s="62"/>
      <c r="O2684" s="62"/>
      <c r="P2684" s="62"/>
      <c r="Q2684" s="62"/>
      <c r="R2684" s="62"/>
      <c r="S2684" s="62"/>
      <c r="T2684" s="62"/>
      <c r="U2684" s="62"/>
      <c r="V2684" s="62"/>
      <c r="W2684" s="62"/>
      <c r="X2684" s="62"/>
      <c r="Y2684" s="62"/>
      <c r="Z2684" s="62"/>
      <c r="AA2684" s="62"/>
      <c r="AB2684" s="62"/>
      <c r="AC2684" s="62"/>
      <c r="AD2684" s="62"/>
      <c r="AE2684" s="62"/>
    </row>
    <row r="2685" spans="5:31" x14ac:dyDescent="0.25">
      <c r="E2685" s="61"/>
      <c r="F2685" s="61"/>
      <c r="G2685" s="61"/>
      <c r="H2685" s="62"/>
      <c r="I2685" s="62"/>
      <c r="J2685" s="62"/>
      <c r="K2685" s="62"/>
      <c r="L2685" s="62"/>
      <c r="M2685" s="62"/>
      <c r="N2685" s="62"/>
      <c r="O2685" s="62"/>
      <c r="P2685" s="62"/>
      <c r="Q2685" s="62"/>
      <c r="R2685" s="62"/>
      <c r="S2685" s="62"/>
      <c r="T2685" s="62"/>
      <c r="U2685" s="62"/>
      <c r="V2685" s="62"/>
      <c r="W2685" s="62"/>
      <c r="X2685" s="62"/>
      <c r="Y2685" s="62"/>
      <c r="Z2685" s="62"/>
      <c r="AA2685" s="62"/>
      <c r="AB2685" s="62"/>
      <c r="AC2685" s="62"/>
      <c r="AD2685" s="62"/>
      <c r="AE2685" s="62"/>
    </row>
    <row r="2686" spans="5:31" x14ac:dyDescent="0.25">
      <c r="E2686" s="61"/>
      <c r="F2686" s="61"/>
      <c r="G2686" s="61"/>
      <c r="H2686" s="62"/>
      <c r="I2686" s="62"/>
      <c r="J2686" s="62"/>
      <c r="K2686" s="62"/>
      <c r="L2686" s="62"/>
      <c r="M2686" s="62"/>
      <c r="N2686" s="62"/>
      <c r="O2686" s="62"/>
      <c r="P2686" s="62"/>
      <c r="Q2686" s="62"/>
      <c r="R2686" s="62"/>
      <c r="S2686" s="62"/>
      <c r="T2686" s="62"/>
      <c r="U2686" s="62"/>
      <c r="V2686" s="62"/>
      <c r="W2686" s="62"/>
      <c r="X2686" s="62"/>
      <c r="Y2686" s="62"/>
      <c r="Z2686" s="62"/>
      <c r="AA2686" s="62"/>
      <c r="AB2686" s="62"/>
      <c r="AC2686" s="62"/>
      <c r="AD2686" s="62"/>
      <c r="AE2686" s="62"/>
    </row>
    <row r="2687" spans="5:31" x14ac:dyDescent="0.25">
      <c r="E2687" s="61"/>
      <c r="F2687" s="61"/>
      <c r="G2687" s="61"/>
      <c r="H2687" s="62"/>
      <c r="I2687" s="62"/>
      <c r="J2687" s="62"/>
      <c r="K2687" s="62"/>
      <c r="L2687" s="62"/>
      <c r="M2687" s="62"/>
      <c r="N2687" s="62"/>
      <c r="O2687" s="62"/>
      <c r="P2687" s="62"/>
      <c r="Q2687" s="62"/>
      <c r="R2687" s="62"/>
      <c r="S2687" s="62"/>
      <c r="T2687" s="62"/>
      <c r="U2687" s="62"/>
      <c r="V2687" s="62"/>
      <c r="W2687" s="62"/>
      <c r="X2687" s="62"/>
      <c r="Y2687" s="62"/>
      <c r="Z2687" s="62"/>
      <c r="AA2687" s="62"/>
      <c r="AB2687" s="62"/>
      <c r="AC2687" s="62"/>
      <c r="AD2687" s="62"/>
      <c r="AE2687" s="62"/>
    </row>
    <row r="2688" spans="5:31" x14ac:dyDescent="0.25">
      <c r="E2688" s="61"/>
      <c r="F2688" s="61"/>
      <c r="G2688" s="61"/>
      <c r="H2688" s="62"/>
      <c r="I2688" s="62"/>
      <c r="J2688" s="62"/>
      <c r="K2688" s="62"/>
      <c r="L2688" s="62"/>
      <c r="M2688" s="62"/>
      <c r="N2688" s="62"/>
      <c r="O2688" s="62"/>
      <c r="P2688" s="62"/>
      <c r="Q2688" s="62"/>
      <c r="R2688" s="62"/>
      <c r="S2688" s="62"/>
      <c r="T2688" s="62"/>
      <c r="U2688" s="62"/>
      <c r="V2688" s="62"/>
      <c r="W2688" s="62"/>
      <c r="X2688" s="62"/>
      <c r="Y2688" s="62"/>
      <c r="Z2688" s="62"/>
      <c r="AA2688" s="62"/>
      <c r="AB2688" s="62"/>
      <c r="AC2688" s="62"/>
      <c r="AD2688" s="62"/>
      <c r="AE2688" s="62"/>
    </row>
    <row r="2689" spans="5:31" x14ac:dyDescent="0.25">
      <c r="E2689" s="61"/>
      <c r="F2689" s="61"/>
      <c r="G2689" s="61"/>
      <c r="H2689" s="62"/>
      <c r="I2689" s="62"/>
      <c r="J2689" s="62"/>
      <c r="K2689" s="62"/>
      <c r="L2689" s="62"/>
      <c r="M2689" s="62"/>
      <c r="N2689" s="62"/>
      <c r="O2689" s="62"/>
      <c r="P2689" s="62"/>
      <c r="Q2689" s="62"/>
      <c r="R2689" s="62"/>
      <c r="S2689" s="62"/>
      <c r="T2689" s="62"/>
      <c r="U2689" s="62"/>
      <c r="V2689" s="62"/>
      <c r="W2689" s="62"/>
      <c r="X2689" s="62"/>
      <c r="Y2689" s="62"/>
      <c r="Z2689" s="62"/>
      <c r="AA2689" s="62"/>
      <c r="AB2689" s="62"/>
      <c r="AC2689" s="62"/>
      <c r="AD2689" s="62"/>
      <c r="AE2689" s="62"/>
    </row>
    <row r="2690" spans="5:31" x14ac:dyDescent="0.25">
      <c r="E2690" s="61"/>
      <c r="F2690" s="61"/>
      <c r="G2690" s="61"/>
      <c r="H2690" s="62"/>
      <c r="I2690" s="62"/>
      <c r="J2690" s="62"/>
      <c r="K2690" s="62"/>
      <c r="L2690" s="62"/>
      <c r="M2690" s="62"/>
      <c r="N2690" s="62"/>
      <c r="O2690" s="62"/>
      <c r="P2690" s="62"/>
      <c r="Q2690" s="62"/>
      <c r="R2690" s="62"/>
      <c r="S2690" s="62"/>
      <c r="T2690" s="62"/>
      <c r="U2690" s="62"/>
      <c r="V2690" s="62"/>
      <c r="W2690" s="62"/>
      <c r="X2690" s="62"/>
      <c r="Y2690" s="62"/>
      <c r="Z2690" s="62"/>
      <c r="AA2690" s="62"/>
      <c r="AB2690" s="62"/>
      <c r="AC2690" s="62"/>
      <c r="AD2690" s="62"/>
      <c r="AE2690" s="62"/>
    </row>
    <row r="2691" spans="5:31" x14ac:dyDescent="0.25">
      <c r="E2691" s="61"/>
      <c r="F2691" s="61"/>
      <c r="G2691" s="61"/>
      <c r="H2691" s="62"/>
      <c r="I2691" s="62"/>
      <c r="J2691" s="62"/>
      <c r="K2691" s="62"/>
      <c r="L2691" s="62"/>
      <c r="M2691" s="62"/>
      <c r="N2691" s="62"/>
      <c r="O2691" s="62"/>
      <c r="P2691" s="62"/>
      <c r="Q2691" s="62"/>
      <c r="R2691" s="62"/>
      <c r="S2691" s="62"/>
      <c r="T2691" s="62"/>
      <c r="U2691" s="62"/>
      <c r="V2691" s="62"/>
      <c r="W2691" s="62"/>
      <c r="X2691" s="62"/>
      <c r="Y2691" s="62"/>
      <c r="Z2691" s="62"/>
      <c r="AA2691" s="62"/>
      <c r="AB2691" s="62"/>
      <c r="AC2691" s="62"/>
      <c r="AD2691" s="62"/>
      <c r="AE2691" s="62"/>
    </row>
    <row r="2692" spans="5:31" x14ac:dyDescent="0.25">
      <c r="E2692" s="61"/>
      <c r="F2692" s="61"/>
      <c r="G2692" s="61"/>
      <c r="H2692" s="62"/>
      <c r="I2692" s="62"/>
      <c r="J2692" s="62"/>
      <c r="K2692" s="62"/>
      <c r="L2692" s="62"/>
      <c r="M2692" s="62"/>
      <c r="N2692" s="62"/>
      <c r="O2692" s="62"/>
      <c r="P2692" s="62"/>
      <c r="Q2692" s="62"/>
      <c r="R2692" s="62"/>
      <c r="S2692" s="62"/>
      <c r="T2692" s="62"/>
      <c r="U2692" s="62"/>
      <c r="V2692" s="62"/>
      <c r="W2692" s="62"/>
      <c r="X2692" s="62"/>
      <c r="Y2692" s="62"/>
      <c r="Z2692" s="62"/>
      <c r="AA2692" s="62"/>
      <c r="AB2692" s="62"/>
      <c r="AC2692" s="62"/>
      <c r="AD2692" s="62"/>
      <c r="AE2692" s="62"/>
    </row>
    <row r="2693" spans="5:31" x14ac:dyDescent="0.25">
      <c r="E2693" s="61"/>
      <c r="F2693" s="61"/>
      <c r="G2693" s="61"/>
      <c r="H2693" s="62"/>
      <c r="I2693" s="62"/>
      <c r="J2693" s="62"/>
      <c r="K2693" s="62"/>
      <c r="L2693" s="62"/>
      <c r="M2693" s="62"/>
      <c r="N2693" s="62"/>
      <c r="O2693" s="62"/>
      <c r="P2693" s="62"/>
      <c r="Q2693" s="62"/>
      <c r="R2693" s="62"/>
      <c r="S2693" s="62"/>
      <c r="T2693" s="62"/>
      <c r="U2693" s="62"/>
      <c r="V2693" s="62"/>
      <c r="W2693" s="62"/>
      <c r="X2693" s="62"/>
      <c r="Y2693" s="62"/>
      <c r="Z2693" s="62"/>
      <c r="AA2693" s="62"/>
      <c r="AB2693" s="62"/>
      <c r="AC2693" s="62"/>
      <c r="AD2693" s="62"/>
      <c r="AE2693" s="62"/>
    </row>
    <row r="2694" spans="5:31" x14ac:dyDescent="0.25">
      <c r="E2694" s="61"/>
      <c r="F2694" s="61"/>
      <c r="G2694" s="61"/>
      <c r="H2694" s="62"/>
      <c r="I2694" s="62"/>
      <c r="J2694" s="62"/>
      <c r="K2694" s="62"/>
      <c r="L2694" s="62"/>
      <c r="M2694" s="62"/>
      <c r="N2694" s="62"/>
      <c r="O2694" s="62"/>
      <c r="P2694" s="62"/>
      <c r="Q2694" s="62"/>
      <c r="R2694" s="62"/>
      <c r="S2694" s="62"/>
      <c r="T2694" s="62"/>
      <c r="U2694" s="62"/>
      <c r="V2694" s="62"/>
      <c r="W2694" s="62"/>
      <c r="X2694" s="62"/>
      <c r="Y2694" s="62"/>
      <c r="Z2694" s="62"/>
      <c r="AA2694" s="62"/>
      <c r="AB2694" s="62"/>
      <c r="AC2694" s="62"/>
      <c r="AD2694" s="62"/>
      <c r="AE2694" s="62"/>
    </row>
    <row r="2695" spans="5:31" x14ac:dyDescent="0.25">
      <c r="E2695" s="61"/>
      <c r="F2695" s="61"/>
      <c r="G2695" s="61"/>
      <c r="H2695" s="62"/>
      <c r="I2695" s="62"/>
      <c r="J2695" s="62"/>
      <c r="K2695" s="62"/>
      <c r="L2695" s="62"/>
      <c r="M2695" s="62"/>
      <c r="N2695" s="62"/>
      <c r="O2695" s="62"/>
      <c r="P2695" s="62"/>
      <c r="Q2695" s="62"/>
      <c r="R2695" s="62"/>
      <c r="S2695" s="62"/>
      <c r="T2695" s="62"/>
      <c r="U2695" s="62"/>
      <c r="V2695" s="62"/>
      <c r="W2695" s="62"/>
      <c r="X2695" s="62"/>
      <c r="Y2695" s="62"/>
      <c r="Z2695" s="62"/>
      <c r="AA2695" s="62"/>
      <c r="AB2695" s="62"/>
      <c r="AC2695" s="62"/>
      <c r="AD2695" s="62"/>
      <c r="AE2695" s="62"/>
    </row>
    <row r="2696" spans="5:31" x14ac:dyDescent="0.25">
      <c r="E2696" s="61"/>
      <c r="F2696" s="61"/>
      <c r="G2696" s="61"/>
      <c r="H2696" s="62"/>
      <c r="I2696" s="62"/>
      <c r="J2696" s="62"/>
      <c r="K2696" s="62"/>
      <c r="L2696" s="62"/>
      <c r="M2696" s="62"/>
      <c r="N2696" s="62"/>
      <c r="O2696" s="62"/>
      <c r="P2696" s="62"/>
      <c r="Q2696" s="62"/>
      <c r="R2696" s="62"/>
      <c r="S2696" s="62"/>
      <c r="T2696" s="62"/>
      <c r="U2696" s="62"/>
      <c r="V2696" s="62"/>
      <c r="W2696" s="62"/>
      <c r="X2696" s="62"/>
      <c r="Y2696" s="62"/>
      <c r="Z2696" s="62"/>
      <c r="AA2696" s="62"/>
      <c r="AB2696" s="62"/>
      <c r="AC2696" s="62"/>
      <c r="AD2696" s="62"/>
      <c r="AE2696" s="62"/>
    </row>
    <row r="2697" spans="5:31" x14ac:dyDescent="0.25">
      <c r="E2697" s="61"/>
      <c r="F2697" s="61"/>
      <c r="G2697" s="61"/>
      <c r="H2697" s="62"/>
      <c r="I2697" s="62"/>
      <c r="J2697" s="62"/>
      <c r="K2697" s="62"/>
      <c r="L2697" s="62"/>
      <c r="M2697" s="62"/>
      <c r="N2697" s="62"/>
      <c r="O2697" s="62"/>
      <c r="P2697" s="62"/>
      <c r="Q2697" s="62"/>
      <c r="R2697" s="62"/>
      <c r="S2697" s="62"/>
      <c r="T2697" s="62"/>
      <c r="U2697" s="62"/>
      <c r="V2697" s="62"/>
      <c r="W2697" s="62"/>
      <c r="X2697" s="62"/>
      <c r="Y2697" s="62"/>
      <c r="Z2697" s="62"/>
      <c r="AA2697" s="62"/>
      <c r="AB2697" s="62"/>
      <c r="AC2697" s="62"/>
      <c r="AD2697" s="62"/>
      <c r="AE2697" s="62"/>
    </row>
    <row r="2698" spans="5:31" x14ac:dyDescent="0.25">
      <c r="E2698" s="61"/>
      <c r="F2698" s="61"/>
      <c r="G2698" s="61"/>
      <c r="H2698" s="62"/>
      <c r="I2698" s="62"/>
      <c r="J2698" s="62"/>
      <c r="K2698" s="62"/>
      <c r="L2698" s="62"/>
      <c r="M2698" s="62"/>
      <c r="N2698" s="62"/>
      <c r="O2698" s="62"/>
      <c r="P2698" s="62"/>
      <c r="Q2698" s="62"/>
      <c r="R2698" s="62"/>
      <c r="S2698" s="62"/>
      <c r="T2698" s="62"/>
      <c r="U2698" s="62"/>
      <c r="V2698" s="62"/>
      <c r="W2698" s="62"/>
      <c r="X2698" s="62"/>
      <c r="Y2698" s="62"/>
      <c r="Z2698" s="62"/>
      <c r="AA2698" s="62"/>
      <c r="AB2698" s="62"/>
      <c r="AC2698" s="62"/>
      <c r="AD2698" s="62"/>
      <c r="AE2698" s="62"/>
    </row>
    <row r="2699" spans="5:31" x14ac:dyDescent="0.25">
      <c r="E2699" s="61"/>
      <c r="F2699" s="61"/>
      <c r="G2699" s="61"/>
      <c r="H2699" s="62"/>
      <c r="I2699" s="62"/>
      <c r="J2699" s="62"/>
      <c r="K2699" s="62"/>
      <c r="L2699" s="62"/>
      <c r="M2699" s="62"/>
      <c r="N2699" s="62"/>
      <c r="O2699" s="62"/>
      <c r="P2699" s="62"/>
      <c r="Q2699" s="62"/>
      <c r="R2699" s="62"/>
      <c r="S2699" s="62"/>
      <c r="T2699" s="62"/>
      <c r="U2699" s="62"/>
      <c r="V2699" s="62"/>
      <c r="W2699" s="62"/>
      <c r="X2699" s="62"/>
      <c r="Y2699" s="62"/>
      <c r="Z2699" s="62"/>
      <c r="AA2699" s="62"/>
      <c r="AB2699" s="62"/>
      <c r="AC2699" s="62"/>
      <c r="AD2699" s="62"/>
      <c r="AE2699" s="62"/>
    </row>
    <row r="2700" spans="5:31" x14ac:dyDescent="0.25">
      <c r="E2700" s="61"/>
      <c r="F2700" s="61"/>
      <c r="G2700" s="61"/>
      <c r="H2700" s="62"/>
      <c r="I2700" s="62"/>
      <c r="J2700" s="62"/>
      <c r="K2700" s="62"/>
      <c r="L2700" s="62"/>
      <c r="M2700" s="62"/>
      <c r="N2700" s="62"/>
      <c r="O2700" s="62"/>
      <c r="P2700" s="62"/>
      <c r="Q2700" s="62"/>
      <c r="R2700" s="62"/>
      <c r="S2700" s="62"/>
      <c r="T2700" s="62"/>
      <c r="U2700" s="62"/>
      <c r="V2700" s="62"/>
      <c r="W2700" s="62"/>
      <c r="X2700" s="62"/>
      <c r="Y2700" s="62"/>
      <c r="Z2700" s="62"/>
      <c r="AA2700" s="62"/>
      <c r="AB2700" s="62"/>
      <c r="AC2700" s="62"/>
      <c r="AD2700" s="62"/>
      <c r="AE2700" s="62"/>
    </row>
    <row r="2701" spans="5:31" x14ac:dyDescent="0.25">
      <c r="E2701" s="61"/>
      <c r="F2701" s="61"/>
      <c r="G2701" s="61"/>
      <c r="H2701" s="62"/>
      <c r="I2701" s="62"/>
      <c r="J2701" s="62"/>
      <c r="K2701" s="62"/>
      <c r="L2701" s="62"/>
      <c r="M2701" s="62"/>
      <c r="N2701" s="62"/>
      <c r="O2701" s="62"/>
      <c r="P2701" s="62"/>
      <c r="Q2701" s="62"/>
      <c r="R2701" s="62"/>
      <c r="S2701" s="62"/>
      <c r="T2701" s="62"/>
      <c r="U2701" s="62"/>
      <c r="V2701" s="62"/>
      <c r="W2701" s="62"/>
      <c r="X2701" s="62"/>
      <c r="Y2701" s="62"/>
      <c r="Z2701" s="62"/>
      <c r="AA2701" s="62"/>
      <c r="AB2701" s="62"/>
      <c r="AC2701" s="62"/>
      <c r="AD2701" s="62"/>
      <c r="AE2701" s="62"/>
    </row>
    <row r="2702" spans="5:31" x14ac:dyDescent="0.25">
      <c r="E2702" s="61"/>
      <c r="F2702" s="61"/>
      <c r="G2702" s="61"/>
      <c r="H2702" s="62"/>
      <c r="I2702" s="62"/>
      <c r="J2702" s="62"/>
      <c r="K2702" s="62"/>
      <c r="L2702" s="62"/>
      <c r="M2702" s="62"/>
      <c r="N2702" s="62"/>
      <c r="O2702" s="62"/>
      <c r="P2702" s="62"/>
      <c r="Q2702" s="62"/>
      <c r="R2702" s="62"/>
      <c r="S2702" s="62"/>
      <c r="T2702" s="62"/>
      <c r="U2702" s="62"/>
      <c r="V2702" s="62"/>
      <c r="W2702" s="62"/>
      <c r="X2702" s="62"/>
      <c r="Y2702" s="62"/>
      <c r="Z2702" s="62"/>
      <c r="AA2702" s="62"/>
      <c r="AB2702" s="62"/>
      <c r="AC2702" s="62"/>
      <c r="AD2702" s="62"/>
      <c r="AE2702" s="62"/>
    </row>
    <row r="2703" spans="5:31" x14ac:dyDescent="0.25">
      <c r="E2703" s="61"/>
      <c r="F2703" s="61"/>
      <c r="G2703" s="61"/>
      <c r="H2703" s="62"/>
      <c r="I2703" s="62"/>
      <c r="J2703" s="62"/>
      <c r="K2703" s="62"/>
      <c r="L2703" s="62"/>
      <c r="M2703" s="62"/>
      <c r="N2703" s="62"/>
      <c r="O2703" s="62"/>
      <c r="P2703" s="62"/>
      <c r="Q2703" s="62"/>
      <c r="R2703" s="62"/>
      <c r="S2703" s="62"/>
      <c r="T2703" s="62"/>
      <c r="U2703" s="62"/>
      <c r="V2703" s="62"/>
      <c r="W2703" s="62"/>
      <c r="X2703" s="62"/>
      <c r="Y2703" s="62"/>
      <c r="Z2703" s="62"/>
      <c r="AA2703" s="62"/>
      <c r="AB2703" s="62"/>
      <c r="AC2703" s="62"/>
      <c r="AD2703" s="62"/>
      <c r="AE2703" s="62"/>
    </row>
    <row r="2704" spans="5:31" x14ac:dyDescent="0.25">
      <c r="E2704" s="61"/>
      <c r="F2704" s="61"/>
      <c r="G2704" s="61"/>
      <c r="H2704" s="62"/>
      <c r="I2704" s="62"/>
      <c r="J2704" s="62"/>
      <c r="K2704" s="62"/>
      <c r="L2704" s="62"/>
      <c r="M2704" s="62"/>
      <c r="N2704" s="62"/>
      <c r="O2704" s="62"/>
      <c r="P2704" s="62"/>
      <c r="Q2704" s="62"/>
      <c r="R2704" s="62"/>
      <c r="S2704" s="62"/>
      <c r="T2704" s="62"/>
      <c r="U2704" s="62"/>
      <c r="V2704" s="62"/>
      <c r="W2704" s="62"/>
      <c r="X2704" s="62"/>
      <c r="Y2704" s="62"/>
      <c r="Z2704" s="62"/>
      <c r="AA2704" s="62"/>
      <c r="AB2704" s="62"/>
      <c r="AC2704" s="62"/>
      <c r="AD2704" s="62"/>
      <c r="AE2704" s="62"/>
    </row>
    <row r="2705" spans="5:31" x14ac:dyDescent="0.25">
      <c r="E2705" s="61"/>
      <c r="F2705" s="61"/>
      <c r="G2705" s="61"/>
      <c r="H2705" s="62"/>
      <c r="I2705" s="62"/>
      <c r="J2705" s="62"/>
      <c r="K2705" s="62"/>
      <c r="L2705" s="62"/>
      <c r="M2705" s="62"/>
      <c r="N2705" s="62"/>
      <c r="O2705" s="62"/>
      <c r="P2705" s="62"/>
      <c r="Q2705" s="62"/>
      <c r="R2705" s="62"/>
      <c r="S2705" s="62"/>
      <c r="T2705" s="62"/>
      <c r="U2705" s="62"/>
      <c r="V2705" s="62"/>
      <c r="W2705" s="62"/>
      <c r="X2705" s="62"/>
      <c r="Y2705" s="62"/>
      <c r="Z2705" s="62"/>
      <c r="AA2705" s="62"/>
      <c r="AB2705" s="62"/>
      <c r="AC2705" s="62"/>
      <c r="AD2705" s="62"/>
      <c r="AE2705" s="62"/>
    </row>
    <row r="2706" spans="5:31" x14ac:dyDescent="0.25">
      <c r="E2706" s="61"/>
      <c r="F2706" s="61"/>
      <c r="G2706" s="61"/>
      <c r="H2706" s="62"/>
      <c r="I2706" s="62"/>
      <c r="J2706" s="62"/>
      <c r="K2706" s="62"/>
      <c r="L2706" s="62"/>
      <c r="M2706" s="62"/>
      <c r="N2706" s="62"/>
      <c r="O2706" s="62"/>
      <c r="P2706" s="62"/>
      <c r="Q2706" s="62"/>
      <c r="R2706" s="62"/>
      <c r="S2706" s="62"/>
      <c r="T2706" s="62"/>
      <c r="U2706" s="62"/>
      <c r="V2706" s="62"/>
      <c r="W2706" s="62"/>
      <c r="X2706" s="62"/>
      <c r="Y2706" s="62"/>
      <c r="Z2706" s="62"/>
      <c r="AA2706" s="62"/>
      <c r="AB2706" s="62"/>
      <c r="AC2706" s="62"/>
      <c r="AD2706" s="62"/>
      <c r="AE2706" s="62"/>
    </row>
    <row r="2707" spans="5:31" x14ac:dyDescent="0.25">
      <c r="E2707" s="61"/>
      <c r="F2707" s="61"/>
      <c r="G2707" s="61"/>
      <c r="H2707" s="62"/>
      <c r="I2707" s="62"/>
      <c r="J2707" s="62"/>
      <c r="K2707" s="62"/>
      <c r="L2707" s="62"/>
      <c r="M2707" s="62"/>
      <c r="N2707" s="62"/>
      <c r="O2707" s="62"/>
      <c r="P2707" s="62"/>
      <c r="Q2707" s="62"/>
      <c r="R2707" s="62"/>
      <c r="S2707" s="62"/>
      <c r="T2707" s="62"/>
      <c r="U2707" s="62"/>
      <c r="V2707" s="62"/>
      <c r="W2707" s="62"/>
      <c r="X2707" s="62"/>
      <c r="Y2707" s="62"/>
      <c r="Z2707" s="62"/>
      <c r="AA2707" s="62"/>
      <c r="AB2707" s="62"/>
      <c r="AC2707" s="62"/>
      <c r="AD2707" s="62"/>
      <c r="AE2707" s="62"/>
    </row>
    <row r="2708" spans="5:31" x14ac:dyDescent="0.25">
      <c r="E2708" s="61"/>
      <c r="F2708" s="61"/>
      <c r="G2708" s="61"/>
      <c r="H2708" s="62"/>
      <c r="I2708" s="62"/>
      <c r="J2708" s="62"/>
      <c r="K2708" s="62"/>
      <c r="L2708" s="62"/>
      <c r="M2708" s="62"/>
      <c r="N2708" s="62"/>
      <c r="O2708" s="62"/>
      <c r="P2708" s="62"/>
      <c r="Q2708" s="62"/>
      <c r="R2708" s="62"/>
      <c r="S2708" s="62"/>
      <c r="T2708" s="62"/>
      <c r="U2708" s="62"/>
      <c r="V2708" s="62"/>
      <c r="W2708" s="62"/>
      <c r="X2708" s="62"/>
      <c r="Y2708" s="62"/>
      <c r="Z2708" s="62"/>
      <c r="AA2708" s="62"/>
      <c r="AB2708" s="62"/>
      <c r="AC2708" s="62"/>
      <c r="AD2708" s="62"/>
      <c r="AE2708" s="62"/>
    </row>
    <row r="2709" spans="5:31" x14ac:dyDescent="0.25">
      <c r="E2709" s="61"/>
      <c r="F2709" s="61"/>
      <c r="G2709" s="61"/>
      <c r="H2709" s="62"/>
      <c r="I2709" s="62"/>
      <c r="J2709" s="62"/>
      <c r="K2709" s="62"/>
      <c r="L2709" s="62"/>
      <c r="M2709" s="62"/>
      <c r="N2709" s="62"/>
      <c r="O2709" s="62"/>
      <c r="P2709" s="62"/>
      <c r="Q2709" s="62"/>
      <c r="R2709" s="62"/>
      <c r="S2709" s="62"/>
      <c r="T2709" s="62"/>
      <c r="U2709" s="62"/>
      <c r="V2709" s="62"/>
      <c r="W2709" s="62"/>
      <c r="X2709" s="62"/>
      <c r="Y2709" s="62"/>
      <c r="Z2709" s="62"/>
      <c r="AA2709" s="62"/>
      <c r="AB2709" s="62"/>
      <c r="AC2709" s="62"/>
      <c r="AD2709" s="62"/>
      <c r="AE2709" s="62"/>
    </row>
    <row r="2710" spans="5:31" x14ac:dyDescent="0.25">
      <c r="E2710" s="61"/>
      <c r="F2710" s="61"/>
      <c r="G2710" s="61"/>
      <c r="H2710" s="62"/>
      <c r="I2710" s="62"/>
      <c r="J2710" s="62"/>
      <c r="K2710" s="62"/>
      <c r="L2710" s="62"/>
      <c r="M2710" s="62"/>
      <c r="N2710" s="62"/>
      <c r="O2710" s="62"/>
      <c r="P2710" s="62"/>
      <c r="Q2710" s="62"/>
      <c r="R2710" s="62"/>
      <c r="S2710" s="62"/>
      <c r="T2710" s="62"/>
      <c r="U2710" s="62"/>
      <c r="V2710" s="62"/>
      <c r="W2710" s="62"/>
      <c r="X2710" s="62"/>
      <c r="Y2710" s="62"/>
      <c r="Z2710" s="62"/>
      <c r="AA2710" s="62"/>
      <c r="AB2710" s="62"/>
      <c r="AC2710" s="62"/>
      <c r="AD2710" s="62"/>
      <c r="AE2710" s="62"/>
    </row>
    <row r="2711" spans="5:31" x14ac:dyDescent="0.25">
      <c r="E2711" s="61"/>
      <c r="F2711" s="61"/>
      <c r="G2711" s="61"/>
      <c r="H2711" s="62"/>
      <c r="I2711" s="62"/>
      <c r="J2711" s="62"/>
      <c r="K2711" s="62"/>
      <c r="L2711" s="62"/>
      <c r="M2711" s="62"/>
      <c r="N2711" s="62"/>
      <c r="O2711" s="62"/>
      <c r="P2711" s="62"/>
      <c r="Q2711" s="62"/>
      <c r="R2711" s="62"/>
      <c r="S2711" s="62"/>
      <c r="T2711" s="62"/>
      <c r="U2711" s="62"/>
      <c r="V2711" s="62"/>
      <c r="W2711" s="62"/>
      <c r="X2711" s="62"/>
      <c r="Y2711" s="62"/>
      <c r="Z2711" s="62"/>
      <c r="AA2711" s="62"/>
      <c r="AB2711" s="62"/>
      <c r="AC2711" s="62"/>
      <c r="AD2711" s="62"/>
      <c r="AE2711" s="62"/>
    </row>
    <row r="2712" spans="5:31" x14ac:dyDescent="0.25">
      <c r="E2712" s="61"/>
      <c r="F2712" s="61"/>
      <c r="G2712" s="61"/>
      <c r="H2712" s="62"/>
      <c r="I2712" s="62"/>
      <c r="J2712" s="62"/>
      <c r="K2712" s="62"/>
      <c r="L2712" s="62"/>
      <c r="M2712" s="62"/>
      <c r="N2712" s="62"/>
      <c r="O2712" s="62"/>
      <c r="P2712" s="62"/>
      <c r="Q2712" s="62"/>
      <c r="R2712" s="62"/>
      <c r="S2712" s="62"/>
      <c r="T2712" s="62"/>
      <c r="U2712" s="62"/>
      <c r="V2712" s="62"/>
      <c r="W2712" s="62"/>
      <c r="X2712" s="62"/>
      <c r="Y2712" s="62"/>
      <c r="Z2712" s="62"/>
      <c r="AA2712" s="62"/>
      <c r="AB2712" s="62"/>
      <c r="AC2712" s="62"/>
      <c r="AD2712" s="62"/>
      <c r="AE2712" s="62"/>
    </row>
    <row r="2713" spans="5:31" x14ac:dyDescent="0.25">
      <c r="E2713" s="61"/>
      <c r="F2713" s="61"/>
      <c r="G2713" s="61"/>
      <c r="H2713" s="62"/>
      <c r="I2713" s="62"/>
      <c r="J2713" s="62"/>
      <c r="K2713" s="62"/>
      <c r="L2713" s="62"/>
      <c r="M2713" s="62"/>
      <c r="N2713" s="62"/>
      <c r="O2713" s="62"/>
      <c r="P2713" s="62"/>
      <c r="Q2713" s="62"/>
      <c r="R2713" s="62"/>
      <c r="S2713" s="62"/>
      <c r="T2713" s="62"/>
      <c r="U2713" s="62"/>
      <c r="V2713" s="62"/>
      <c r="W2713" s="62"/>
      <c r="X2713" s="62"/>
      <c r="Y2713" s="62"/>
      <c r="Z2713" s="62"/>
      <c r="AA2713" s="62"/>
      <c r="AB2713" s="62"/>
      <c r="AC2713" s="62"/>
      <c r="AD2713" s="62"/>
      <c r="AE2713" s="62"/>
    </row>
    <row r="2714" spans="5:31" x14ac:dyDescent="0.25">
      <c r="E2714" s="61"/>
      <c r="F2714" s="61"/>
      <c r="G2714" s="61"/>
      <c r="H2714" s="62"/>
      <c r="I2714" s="62"/>
      <c r="J2714" s="62"/>
      <c r="K2714" s="62"/>
      <c r="L2714" s="62"/>
      <c r="M2714" s="62"/>
      <c r="N2714" s="62"/>
      <c r="O2714" s="62"/>
      <c r="P2714" s="62"/>
      <c r="Q2714" s="62"/>
      <c r="R2714" s="62"/>
      <c r="S2714" s="62"/>
      <c r="T2714" s="62"/>
      <c r="U2714" s="62"/>
      <c r="V2714" s="62"/>
      <c r="W2714" s="62"/>
      <c r="X2714" s="62"/>
      <c r="Y2714" s="62"/>
      <c r="Z2714" s="62"/>
      <c r="AA2714" s="62"/>
      <c r="AB2714" s="62"/>
      <c r="AC2714" s="62"/>
      <c r="AD2714" s="62"/>
      <c r="AE2714" s="62"/>
    </row>
    <row r="2715" spans="5:31" x14ac:dyDescent="0.25">
      <c r="E2715" s="61"/>
      <c r="F2715" s="61"/>
      <c r="G2715" s="61"/>
      <c r="H2715" s="62"/>
      <c r="I2715" s="62"/>
      <c r="J2715" s="62"/>
      <c r="K2715" s="62"/>
      <c r="L2715" s="62"/>
      <c r="M2715" s="62"/>
      <c r="N2715" s="62"/>
      <c r="O2715" s="62"/>
      <c r="P2715" s="62"/>
      <c r="Q2715" s="62"/>
      <c r="R2715" s="62"/>
      <c r="S2715" s="62"/>
      <c r="T2715" s="62"/>
      <c r="U2715" s="62"/>
      <c r="V2715" s="62"/>
      <c r="W2715" s="62"/>
      <c r="X2715" s="62"/>
      <c r="Y2715" s="62"/>
      <c r="Z2715" s="62"/>
      <c r="AA2715" s="62"/>
      <c r="AB2715" s="62"/>
      <c r="AC2715" s="62"/>
      <c r="AD2715" s="62"/>
      <c r="AE2715" s="62"/>
    </row>
    <row r="2716" spans="5:31" x14ac:dyDescent="0.25">
      <c r="E2716" s="61"/>
      <c r="F2716" s="61"/>
      <c r="G2716" s="61"/>
      <c r="H2716" s="62"/>
      <c r="I2716" s="62"/>
      <c r="J2716" s="62"/>
      <c r="K2716" s="62"/>
      <c r="L2716" s="62"/>
      <c r="M2716" s="62"/>
      <c r="N2716" s="62"/>
      <c r="O2716" s="62"/>
      <c r="P2716" s="62"/>
      <c r="Q2716" s="62"/>
      <c r="R2716" s="62"/>
      <c r="S2716" s="62"/>
      <c r="T2716" s="62"/>
      <c r="U2716" s="62"/>
      <c r="V2716" s="62"/>
      <c r="W2716" s="62"/>
      <c r="X2716" s="62"/>
      <c r="Y2716" s="62"/>
      <c r="Z2716" s="62"/>
      <c r="AA2716" s="62"/>
      <c r="AB2716" s="62"/>
      <c r="AC2716" s="62"/>
      <c r="AD2716" s="62"/>
      <c r="AE2716" s="62"/>
    </row>
    <row r="2717" spans="5:31" x14ac:dyDescent="0.25">
      <c r="E2717" s="61"/>
      <c r="F2717" s="61"/>
      <c r="G2717" s="61"/>
      <c r="H2717" s="62"/>
      <c r="I2717" s="62"/>
      <c r="J2717" s="62"/>
      <c r="K2717" s="62"/>
      <c r="L2717" s="62"/>
      <c r="M2717" s="62"/>
      <c r="N2717" s="62"/>
      <c r="O2717" s="62"/>
      <c r="P2717" s="62"/>
      <c r="Q2717" s="62"/>
      <c r="R2717" s="62"/>
      <c r="S2717" s="62"/>
      <c r="T2717" s="62"/>
      <c r="U2717" s="62"/>
      <c r="V2717" s="62"/>
      <c r="W2717" s="62"/>
      <c r="X2717" s="62"/>
      <c r="Y2717" s="62"/>
      <c r="Z2717" s="62"/>
      <c r="AA2717" s="62"/>
      <c r="AB2717" s="62"/>
      <c r="AC2717" s="62"/>
      <c r="AD2717" s="62"/>
      <c r="AE2717" s="62"/>
    </row>
    <row r="2718" spans="5:31" x14ac:dyDescent="0.25">
      <c r="E2718" s="61"/>
      <c r="F2718" s="61"/>
      <c r="G2718" s="61"/>
      <c r="H2718" s="62"/>
      <c r="I2718" s="62"/>
      <c r="J2718" s="62"/>
      <c r="K2718" s="62"/>
      <c r="L2718" s="62"/>
      <c r="M2718" s="62"/>
      <c r="N2718" s="62"/>
      <c r="O2718" s="62"/>
      <c r="P2718" s="62"/>
      <c r="Q2718" s="62"/>
      <c r="R2718" s="62"/>
      <c r="S2718" s="62"/>
      <c r="T2718" s="62"/>
      <c r="U2718" s="62"/>
      <c r="V2718" s="62"/>
      <c r="W2718" s="62"/>
      <c r="X2718" s="62"/>
      <c r="Y2718" s="62"/>
      <c r="Z2718" s="62"/>
      <c r="AA2718" s="62"/>
      <c r="AB2718" s="62"/>
      <c r="AC2718" s="62"/>
      <c r="AD2718" s="62"/>
      <c r="AE2718" s="62"/>
    </row>
    <row r="2719" spans="5:31" x14ac:dyDescent="0.25">
      <c r="E2719" s="61"/>
      <c r="F2719" s="61"/>
      <c r="G2719" s="61"/>
      <c r="H2719" s="62"/>
      <c r="I2719" s="62"/>
      <c r="J2719" s="62"/>
      <c r="K2719" s="62"/>
      <c r="L2719" s="62"/>
      <c r="M2719" s="62"/>
      <c r="N2719" s="62"/>
      <c r="O2719" s="62"/>
      <c r="P2719" s="62"/>
      <c r="Q2719" s="62"/>
      <c r="R2719" s="62"/>
      <c r="S2719" s="62"/>
      <c r="T2719" s="62"/>
      <c r="U2719" s="62"/>
      <c r="V2719" s="62"/>
      <c r="W2719" s="62"/>
      <c r="X2719" s="62"/>
      <c r="Y2719" s="62"/>
      <c r="Z2719" s="62"/>
      <c r="AA2719" s="62"/>
      <c r="AB2719" s="62"/>
      <c r="AC2719" s="62"/>
      <c r="AD2719" s="62"/>
      <c r="AE2719" s="62"/>
    </row>
    <row r="2720" spans="5:31" x14ac:dyDescent="0.25">
      <c r="E2720" s="61"/>
      <c r="F2720" s="61"/>
      <c r="G2720" s="61"/>
      <c r="H2720" s="62"/>
      <c r="I2720" s="62"/>
      <c r="J2720" s="62"/>
      <c r="K2720" s="62"/>
      <c r="L2720" s="62"/>
      <c r="M2720" s="62"/>
      <c r="N2720" s="62"/>
      <c r="O2720" s="62"/>
      <c r="P2720" s="62"/>
      <c r="Q2720" s="62"/>
      <c r="R2720" s="62"/>
      <c r="S2720" s="62"/>
      <c r="T2720" s="62"/>
      <c r="U2720" s="62"/>
      <c r="V2720" s="62"/>
      <c r="W2720" s="62"/>
      <c r="X2720" s="62"/>
      <c r="Y2720" s="62"/>
      <c r="Z2720" s="62"/>
      <c r="AA2720" s="62"/>
      <c r="AB2720" s="62"/>
      <c r="AC2720" s="62"/>
      <c r="AD2720" s="62"/>
      <c r="AE2720" s="62"/>
    </row>
    <row r="2721" spans="5:31" x14ac:dyDescent="0.25">
      <c r="E2721" s="61"/>
      <c r="F2721" s="61"/>
      <c r="G2721" s="61"/>
      <c r="H2721" s="62"/>
      <c r="I2721" s="62"/>
      <c r="J2721" s="62"/>
      <c r="K2721" s="62"/>
      <c r="L2721" s="62"/>
      <c r="M2721" s="62"/>
      <c r="N2721" s="62"/>
      <c r="O2721" s="62"/>
      <c r="P2721" s="62"/>
      <c r="Q2721" s="62"/>
      <c r="R2721" s="62"/>
      <c r="S2721" s="62"/>
      <c r="T2721" s="62"/>
      <c r="U2721" s="62"/>
      <c r="V2721" s="62"/>
      <c r="W2721" s="62"/>
      <c r="X2721" s="62"/>
      <c r="Y2721" s="62"/>
      <c r="Z2721" s="62"/>
      <c r="AA2721" s="62"/>
      <c r="AB2721" s="62"/>
      <c r="AC2721" s="62"/>
      <c r="AD2721" s="62"/>
      <c r="AE2721" s="62"/>
    </row>
    <row r="2722" spans="5:31" x14ac:dyDescent="0.25">
      <c r="E2722" s="61"/>
      <c r="F2722" s="61"/>
      <c r="G2722" s="61"/>
      <c r="H2722" s="62"/>
      <c r="I2722" s="62"/>
      <c r="J2722" s="62"/>
      <c r="K2722" s="62"/>
      <c r="L2722" s="62"/>
      <c r="M2722" s="62"/>
      <c r="N2722" s="62"/>
      <c r="O2722" s="62"/>
      <c r="P2722" s="62"/>
      <c r="Q2722" s="62"/>
      <c r="R2722" s="62"/>
      <c r="S2722" s="62"/>
      <c r="T2722" s="62"/>
      <c r="U2722" s="62"/>
      <c r="V2722" s="62"/>
      <c r="W2722" s="62"/>
      <c r="X2722" s="62"/>
      <c r="Y2722" s="62"/>
      <c r="Z2722" s="62"/>
      <c r="AA2722" s="62"/>
      <c r="AB2722" s="62"/>
      <c r="AC2722" s="62"/>
      <c r="AD2722" s="62"/>
      <c r="AE2722" s="62"/>
    </row>
    <row r="2723" spans="5:31" x14ac:dyDescent="0.25">
      <c r="E2723" s="61"/>
      <c r="F2723" s="61"/>
      <c r="G2723" s="61"/>
      <c r="H2723" s="62"/>
      <c r="I2723" s="62"/>
      <c r="J2723" s="62"/>
      <c r="K2723" s="62"/>
      <c r="L2723" s="62"/>
      <c r="M2723" s="62"/>
      <c r="N2723" s="62"/>
      <c r="O2723" s="62"/>
      <c r="P2723" s="62"/>
      <c r="Q2723" s="62"/>
      <c r="R2723" s="62"/>
      <c r="S2723" s="62"/>
      <c r="T2723" s="62"/>
      <c r="U2723" s="62"/>
      <c r="V2723" s="62"/>
      <c r="W2723" s="62"/>
      <c r="X2723" s="62"/>
      <c r="Y2723" s="62"/>
      <c r="Z2723" s="62"/>
      <c r="AA2723" s="62"/>
      <c r="AB2723" s="62"/>
      <c r="AC2723" s="62"/>
      <c r="AD2723" s="62"/>
      <c r="AE2723" s="62"/>
    </row>
    <row r="2724" spans="5:31" x14ac:dyDescent="0.25">
      <c r="E2724" s="61"/>
      <c r="F2724" s="61"/>
      <c r="G2724" s="61"/>
      <c r="H2724" s="62"/>
      <c r="I2724" s="62"/>
      <c r="J2724" s="62"/>
      <c r="K2724" s="62"/>
      <c r="L2724" s="62"/>
      <c r="M2724" s="62"/>
      <c r="N2724" s="62"/>
      <c r="O2724" s="62"/>
      <c r="P2724" s="62"/>
      <c r="Q2724" s="62"/>
      <c r="R2724" s="62"/>
      <c r="S2724" s="62"/>
      <c r="T2724" s="62"/>
      <c r="U2724" s="62"/>
      <c r="V2724" s="62"/>
      <c r="W2724" s="62"/>
      <c r="X2724" s="62"/>
      <c r="Y2724" s="62"/>
      <c r="Z2724" s="62"/>
      <c r="AA2724" s="62"/>
      <c r="AB2724" s="62"/>
      <c r="AC2724" s="62"/>
      <c r="AD2724" s="62"/>
      <c r="AE2724" s="62"/>
    </row>
    <row r="2725" spans="5:31" x14ac:dyDescent="0.25">
      <c r="E2725" s="61"/>
      <c r="F2725" s="61"/>
      <c r="G2725" s="61"/>
      <c r="H2725" s="62"/>
      <c r="I2725" s="62"/>
      <c r="J2725" s="62"/>
      <c r="K2725" s="62"/>
      <c r="L2725" s="62"/>
      <c r="M2725" s="62"/>
      <c r="N2725" s="62"/>
      <c r="O2725" s="62"/>
      <c r="P2725" s="62"/>
      <c r="Q2725" s="62"/>
      <c r="R2725" s="62"/>
      <c r="S2725" s="62"/>
      <c r="T2725" s="62"/>
      <c r="U2725" s="62"/>
      <c r="V2725" s="62"/>
      <c r="W2725" s="62"/>
      <c r="X2725" s="62"/>
      <c r="Y2725" s="62"/>
      <c r="Z2725" s="62"/>
      <c r="AA2725" s="62"/>
      <c r="AB2725" s="62"/>
      <c r="AC2725" s="62"/>
      <c r="AD2725" s="62"/>
      <c r="AE2725" s="62"/>
    </row>
    <row r="2726" spans="5:31" x14ac:dyDescent="0.25">
      <c r="E2726" s="61"/>
      <c r="F2726" s="61"/>
      <c r="G2726" s="61"/>
      <c r="H2726" s="62"/>
      <c r="I2726" s="62"/>
      <c r="J2726" s="62"/>
      <c r="K2726" s="62"/>
      <c r="L2726" s="62"/>
      <c r="M2726" s="62"/>
      <c r="N2726" s="62"/>
      <c r="O2726" s="62"/>
      <c r="P2726" s="62"/>
      <c r="Q2726" s="62"/>
      <c r="R2726" s="62"/>
      <c r="S2726" s="62"/>
      <c r="T2726" s="62"/>
      <c r="U2726" s="62"/>
      <c r="V2726" s="62"/>
      <c r="W2726" s="62"/>
      <c r="X2726" s="62"/>
      <c r="Y2726" s="62"/>
      <c r="Z2726" s="62"/>
      <c r="AA2726" s="62"/>
      <c r="AB2726" s="62"/>
      <c r="AC2726" s="62"/>
      <c r="AD2726" s="62"/>
      <c r="AE2726" s="62"/>
    </row>
    <row r="2727" spans="5:31" x14ac:dyDescent="0.25">
      <c r="E2727" s="61"/>
      <c r="F2727" s="61"/>
      <c r="G2727" s="61"/>
      <c r="H2727" s="62"/>
      <c r="I2727" s="62"/>
      <c r="J2727" s="62"/>
      <c r="K2727" s="62"/>
      <c r="L2727" s="62"/>
      <c r="M2727" s="62"/>
      <c r="N2727" s="62"/>
      <c r="O2727" s="62"/>
      <c r="P2727" s="62"/>
      <c r="Q2727" s="62"/>
      <c r="R2727" s="62"/>
      <c r="S2727" s="62"/>
      <c r="T2727" s="62"/>
      <c r="U2727" s="62"/>
      <c r="V2727" s="62"/>
      <c r="W2727" s="62"/>
      <c r="X2727" s="62"/>
      <c r="Y2727" s="62"/>
      <c r="Z2727" s="62"/>
      <c r="AA2727" s="62"/>
      <c r="AB2727" s="62"/>
      <c r="AC2727" s="62"/>
      <c r="AD2727" s="62"/>
      <c r="AE2727" s="62"/>
    </row>
    <row r="2728" spans="5:31" x14ac:dyDescent="0.25">
      <c r="E2728" s="61"/>
      <c r="F2728" s="61"/>
      <c r="G2728" s="61"/>
      <c r="H2728" s="62"/>
      <c r="I2728" s="62"/>
      <c r="J2728" s="62"/>
      <c r="K2728" s="62"/>
      <c r="L2728" s="62"/>
      <c r="M2728" s="62"/>
      <c r="N2728" s="62"/>
      <c r="O2728" s="62"/>
      <c r="P2728" s="62"/>
      <c r="Q2728" s="62"/>
      <c r="R2728" s="62"/>
      <c r="S2728" s="62"/>
      <c r="T2728" s="62"/>
      <c r="U2728" s="62"/>
      <c r="V2728" s="62"/>
      <c r="W2728" s="62"/>
      <c r="X2728" s="62"/>
      <c r="Y2728" s="62"/>
      <c r="Z2728" s="62"/>
      <c r="AA2728" s="62"/>
      <c r="AB2728" s="62"/>
      <c r="AC2728" s="62"/>
      <c r="AD2728" s="62"/>
      <c r="AE2728" s="62"/>
    </row>
    <row r="2729" spans="5:31" x14ac:dyDescent="0.25">
      <c r="E2729" s="61"/>
      <c r="F2729" s="61"/>
      <c r="G2729" s="61"/>
      <c r="H2729" s="62"/>
      <c r="I2729" s="62"/>
      <c r="J2729" s="62"/>
      <c r="K2729" s="62"/>
      <c r="L2729" s="62"/>
      <c r="M2729" s="62"/>
      <c r="N2729" s="62"/>
      <c r="O2729" s="62"/>
      <c r="P2729" s="62"/>
      <c r="Q2729" s="62"/>
      <c r="R2729" s="62"/>
      <c r="S2729" s="62"/>
      <c r="T2729" s="62"/>
      <c r="U2729" s="62"/>
      <c r="V2729" s="62"/>
      <c r="W2729" s="62"/>
      <c r="X2729" s="62"/>
      <c r="Y2729" s="62"/>
      <c r="Z2729" s="62"/>
      <c r="AA2729" s="62"/>
      <c r="AB2729" s="62"/>
      <c r="AC2729" s="62"/>
      <c r="AD2729" s="62"/>
      <c r="AE2729" s="62"/>
    </row>
    <row r="2730" spans="5:31" x14ac:dyDescent="0.25">
      <c r="E2730" s="61"/>
      <c r="F2730" s="61"/>
      <c r="G2730" s="61"/>
      <c r="H2730" s="62"/>
      <c r="I2730" s="62"/>
      <c r="J2730" s="62"/>
      <c r="K2730" s="62"/>
      <c r="L2730" s="62"/>
      <c r="M2730" s="62"/>
      <c r="N2730" s="62"/>
      <c r="O2730" s="62"/>
      <c r="P2730" s="62"/>
      <c r="Q2730" s="62"/>
      <c r="R2730" s="62"/>
      <c r="S2730" s="62"/>
      <c r="T2730" s="62"/>
      <c r="U2730" s="62"/>
      <c r="V2730" s="62"/>
      <c r="W2730" s="62"/>
      <c r="X2730" s="62"/>
      <c r="Y2730" s="62"/>
      <c r="Z2730" s="62"/>
      <c r="AA2730" s="62"/>
      <c r="AB2730" s="62"/>
      <c r="AC2730" s="62"/>
      <c r="AD2730" s="62"/>
      <c r="AE2730" s="62"/>
    </row>
    <row r="2731" spans="5:31" x14ac:dyDescent="0.25">
      <c r="E2731" s="61"/>
      <c r="F2731" s="61"/>
      <c r="G2731" s="61"/>
      <c r="H2731" s="62"/>
      <c r="I2731" s="62"/>
      <c r="J2731" s="62"/>
      <c r="K2731" s="62"/>
      <c r="L2731" s="62"/>
      <c r="M2731" s="62"/>
      <c r="N2731" s="62"/>
      <c r="O2731" s="62"/>
      <c r="P2731" s="62"/>
      <c r="Q2731" s="62"/>
      <c r="R2731" s="62"/>
      <c r="S2731" s="62"/>
      <c r="T2731" s="62"/>
      <c r="U2731" s="62"/>
      <c r="V2731" s="62"/>
      <c r="W2731" s="62"/>
      <c r="X2731" s="62"/>
      <c r="Y2731" s="62"/>
      <c r="Z2731" s="62"/>
      <c r="AA2731" s="62"/>
      <c r="AB2731" s="62"/>
      <c r="AC2731" s="62"/>
      <c r="AD2731" s="62"/>
      <c r="AE2731" s="62"/>
    </row>
    <row r="2732" spans="5:31" x14ac:dyDescent="0.25">
      <c r="E2732" s="61"/>
      <c r="F2732" s="61"/>
      <c r="G2732" s="61"/>
      <c r="H2732" s="62"/>
      <c r="I2732" s="62"/>
      <c r="J2732" s="62"/>
      <c r="K2732" s="62"/>
      <c r="L2732" s="62"/>
      <c r="M2732" s="62"/>
      <c r="N2732" s="62"/>
      <c r="O2732" s="62"/>
      <c r="P2732" s="62"/>
      <c r="Q2732" s="62"/>
      <c r="R2732" s="62"/>
      <c r="S2732" s="62"/>
      <c r="T2732" s="62"/>
      <c r="U2732" s="62"/>
      <c r="V2732" s="62"/>
      <c r="W2732" s="62"/>
      <c r="X2732" s="62"/>
      <c r="Y2732" s="62"/>
      <c r="Z2732" s="62"/>
      <c r="AA2732" s="62"/>
      <c r="AB2732" s="62"/>
      <c r="AC2732" s="62"/>
      <c r="AD2732" s="62"/>
      <c r="AE2732" s="62"/>
    </row>
    <row r="2733" spans="5:31" x14ac:dyDescent="0.25">
      <c r="E2733" s="61"/>
      <c r="F2733" s="61"/>
      <c r="G2733" s="61"/>
      <c r="H2733" s="62"/>
      <c r="I2733" s="62"/>
      <c r="J2733" s="62"/>
      <c r="K2733" s="62"/>
      <c r="L2733" s="62"/>
      <c r="M2733" s="62"/>
      <c r="N2733" s="62"/>
      <c r="O2733" s="62"/>
      <c r="P2733" s="62"/>
      <c r="Q2733" s="62"/>
      <c r="R2733" s="62"/>
      <c r="S2733" s="62"/>
      <c r="T2733" s="62"/>
      <c r="U2733" s="62"/>
      <c r="V2733" s="62"/>
      <c r="W2733" s="62"/>
      <c r="X2733" s="62"/>
      <c r="Y2733" s="62"/>
      <c r="Z2733" s="62"/>
      <c r="AA2733" s="62"/>
      <c r="AB2733" s="62"/>
      <c r="AC2733" s="62"/>
      <c r="AD2733" s="62"/>
      <c r="AE2733" s="62"/>
    </row>
    <row r="2734" spans="5:31" x14ac:dyDescent="0.25">
      <c r="E2734" s="61"/>
      <c r="F2734" s="61"/>
      <c r="G2734" s="61"/>
      <c r="H2734" s="62"/>
      <c r="I2734" s="62"/>
      <c r="J2734" s="62"/>
      <c r="K2734" s="62"/>
      <c r="L2734" s="62"/>
      <c r="M2734" s="62"/>
      <c r="N2734" s="62"/>
      <c r="O2734" s="62"/>
      <c r="P2734" s="62"/>
      <c r="Q2734" s="62"/>
      <c r="R2734" s="62"/>
      <c r="S2734" s="62"/>
      <c r="T2734" s="62"/>
      <c r="U2734" s="62"/>
      <c r="V2734" s="62"/>
      <c r="W2734" s="62"/>
      <c r="X2734" s="62"/>
      <c r="Y2734" s="62"/>
      <c r="Z2734" s="62"/>
      <c r="AA2734" s="62"/>
      <c r="AB2734" s="62"/>
      <c r="AC2734" s="62"/>
      <c r="AD2734" s="62"/>
      <c r="AE2734" s="62"/>
    </row>
    <row r="2735" spans="5:31" x14ac:dyDescent="0.25">
      <c r="E2735" s="61"/>
      <c r="F2735" s="61"/>
      <c r="G2735" s="61"/>
      <c r="H2735" s="62"/>
      <c r="I2735" s="62"/>
      <c r="J2735" s="62"/>
      <c r="K2735" s="62"/>
      <c r="L2735" s="62"/>
      <c r="M2735" s="62"/>
      <c r="N2735" s="62"/>
      <c r="O2735" s="62"/>
      <c r="P2735" s="62"/>
      <c r="Q2735" s="62"/>
      <c r="R2735" s="62"/>
      <c r="S2735" s="62"/>
      <c r="T2735" s="62"/>
      <c r="U2735" s="62"/>
      <c r="V2735" s="62"/>
      <c r="W2735" s="62"/>
      <c r="X2735" s="62"/>
      <c r="Y2735" s="62"/>
      <c r="Z2735" s="62"/>
      <c r="AA2735" s="62"/>
      <c r="AB2735" s="62"/>
      <c r="AC2735" s="62"/>
      <c r="AD2735" s="62"/>
      <c r="AE2735" s="62"/>
    </row>
    <row r="2736" spans="5:31" x14ac:dyDescent="0.25">
      <c r="E2736" s="61"/>
      <c r="F2736" s="61"/>
      <c r="G2736" s="61"/>
      <c r="H2736" s="62"/>
      <c r="I2736" s="62"/>
      <c r="J2736" s="62"/>
      <c r="K2736" s="62"/>
      <c r="L2736" s="62"/>
      <c r="M2736" s="62"/>
      <c r="N2736" s="62"/>
      <c r="O2736" s="62"/>
      <c r="P2736" s="62"/>
      <c r="Q2736" s="62"/>
      <c r="R2736" s="62"/>
      <c r="S2736" s="62"/>
      <c r="T2736" s="62"/>
      <c r="U2736" s="62"/>
      <c r="V2736" s="62"/>
      <c r="W2736" s="62"/>
      <c r="X2736" s="62"/>
      <c r="Y2736" s="62"/>
      <c r="Z2736" s="62"/>
      <c r="AA2736" s="62"/>
      <c r="AB2736" s="62"/>
      <c r="AC2736" s="62"/>
      <c r="AD2736" s="62"/>
      <c r="AE2736" s="62"/>
    </row>
    <row r="2737" spans="5:31" x14ac:dyDescent="0.25">
      <c r="E2737" s="61"/>
      <c r="F2737" s="61"/>
      <c r="G2737" s="61"/>
      <c r="H2737" s="62"/>
      <c r="I2737" s="62"/>
      <c r="J2737" s="62"/>
      <c r="K2737" s="62"/>
      <c r="L2737" s="62"/>
      <c r="M2737" s="62"/>
      <c r="N2737" s="62"/>
      <c r="O2737" s="62"/>
      <c r="P2737" s="62"/>
      <c r="Q2737" s="62"/>
      <c r="R2737" s="62"/>
      <c r="S2737" s="62"/>
      <c r="T2737" s="62"/>
      <c r="U2737" s="62"/>
      <c r="V2737" s="62"/>
      <c r="W2737" s="62"/>
      <c r="X2737" s="62"/>
      <c r="Y2737" s="62"/>
      <c r="Z2737" s="62"/>
      <c r="AA2737" s="62"/>
      <c r="AB2737" s="62"/>
      <c r="AC2737" s="62"/>
      <c r="AD2737" s="62"/>
      <c r="AE2737" s="62"/>
    </row>
    <row r="2738" spans="5:31" x14ac:dyDescent="0.25">
      <c r="E2738" s="61"/>
      <c r="F2738" s="61"/>
      <c r="G2738" s="61"/>
      <c r="H2738" s="62"/>
      <c r="I2738" s="62"/>
      <c r="J2738" s="62"/>
      <c r="K2738" s="62"/>
      <c r="L2738" s="62"/>
      <c r="M2738" s="62"/>
      <c r="N2738" s="62"/>
      <c r="O2738" s="62"/>
      <c r="P2738" s="62"/>
      <c r="Q2738" s="62"/>
      <c r="R2738" s="62"/>
      <c r="S2738" s="62"/>
      <c r="T2738" s="62"/>
      <c r="U2738" s="62"/>
      <c r="V2738" s="62"/>
      <c r="W2738" s="62"/>
      <c r="X2738" s="62"/>
      <c r="Y2738" s="62"/>
      <c r="Z2738" s="62"/>
      <c r="AA2738" s="62"/>
      <c r="AB2738" s="62"/>
      <c r="AC2738" s="62"/>
      <c r="AD2738" s="62"/>
      <c r="AE2738" s="62"/>
    </row>
    <row r="2739" spans="5:31" x14ac:dyDescent="0.25">
      <c r="E2739" s="61"/>
      <c r="F2739" s="61"/>
      <c r="G2739" s="61"/>
      <c r="H2739" s="62"/>
      <c r="I2739" s="62"/>
      <c r="J2739" s="62"/>
      <c r="K2739" s="62"/>
      <c r="L2739" s="62"/>
      <c r="M2739" s="62"/>
      <c r="N2739" s="62"/>
      <c r="O2739" s="62"/>
      <c r="P2739" s="62"/>
      <c r="Q2739" s="62"/>
      <c r="R2739" s="62"/>
      <c r="S2739" s="62"/>
      <c r="T2739" s="62"/>
      <c r="U2739" s="62"/>
      <c r="V2739" s="62"/>
      <c r="W2739" s="62"/>
      <c r="X2739" s="62"/>
      <c r="Y2739" s="62"/>
      <c r="Z2739" s="62"/>
      <c r="AA2739" s="62"/>
      <c r="AB2739" s="62"/>
      <c r="AC2739" s="62"/>
      <c r="AD2739" s="62"/>
      <c r="AE2739" s="62"/>
    </row>
    <row r="2740" spans="5:31" x14ac:dyDescent="0.25">
      <c r="E2740" s="61"/>
      <c r="F2740" s="61"/>
      <c r="G2740" s="61"/>
      <c r="H2740" s="62"/>
      <c r="I2740" s="62"/>
      <c r="J2740" s="62"/>
      <c r="K2740" s="62"/>
      <c r="L2740" s="62"/>
      <c r="M2740" s="62"/>
      <c r="N2740" s="62"/>
      <c r="O2740" s="62"/>
      <c r="P2740" s="62"/>
      <c r="Q2740" s="62"/>
      <c r="R2740" s="62"/>
      <c r="S2740" s="62"/>
      <c r="T2740" s="62"/>
      <c r="U2740" s="62"/>
      <c r="V2740" s="62"/>
      <c r="W2740" s="62"/>
      <c r="X2740" s="62"/>
      <c r="Y2740" s="62"/>
      <c r="Z2740" s="62"/>
      <c r="AA2740" s="62"/>
      <c r="AB2740" s="62"/>
      <c r="AC2740" s="62"/>
      <c r="AD2740" s="62"/>
      <c r="AE2740" s="62"/>
    </row>
    <row r="2741" spans="5:31" x14ac:dyDescent="0.25">
      <c r="E2741" s="61"/>
      <c r="F2741" s="61"/>
      <c r="G2741" s="61"/>
      <c r="H2741" s="62"/>
      <c r="I2741" s="62"/>
      <c r="J2741" s="62"/>
      <c r="K2741" s="62"/>
      <c r="L2741" s="62"/>
      <c r="M2741" s="62"/>
      <c r="N2741" s="62"/>
      <c r="O2741" s="62"/>
      <c r="P2741" s="62"/>
      <c r="Q2741" s="62"/>
      <c r="R2741" s="62"/>
      <c r="S2741" s="62"/>
      <c r="T2741" s="62"/>
      <c r="U2741" s="62"/>
      <c r="V2741" s="62"/>
      <c r="W2741" s="62"/>
      <c r="X2741" s="62"/>
      <c r="Y2741" s="62"/>
      <c r="Z2741" s="62"/>
      <c r="AA2741" s="62"/>
      <c r="AB2741" s="62"/>
      <c r="AC2741" s="62"/>
      <c r="AD2741" s="62"/>
      <c r="AE2741" s="62"/>
    </row>
    <row r="2742" spans="5:31" x14ac:dyDescent="0.25">
      <c r="E2742" s="61"/>
      <c r="F2742" s="61"/>
      <c r="G2742" s="61"/>
      <c r="H2742" s="62"/>
      <c r="I2742" s="62"/>
      <c r="J2742" s="62"/>
      <c r="K2742" s="62"/>
      <c r="L2742" s="62"/>
      <c r="M2742" s="62"/>
      <c r="N2742" s="62"/>
      <c r="O2742" s="62"/>
      <c r="P2742" s="62"/>
      <c r="Q2742" s="62"/>
      <c r="R2742" s="62"/>
      <c r="S2742" s="62"/>
      <c r="T2742" s="62"/>
      <c r="U2742" s="62"/>
      <c r="V2742" s="62"/>
      <c r="W2742" s="62"/>
      <c r="X2742" s="62"/>
      <c r="Y2742" s="62"/>
      <c r="Z2742" s="62"/>
      <c r="AA2742" s="62"/>
      <c r="AB2742" s="62"/>
      <c r="AC2742" s="62"/>
      <c r="AD2742" s="62"/>
      <c r="AE2742" s="62"/>
    </row>
    <row r="2743" spans="5:31" x14ac:dyDescent="0.25">
      <c r="E2743" s="61"/>
      <c r="F2743" s="61"/>
      <c r="G2743" s="61"/>
      <c r="H2743" s="62"/>
      <c r="I2743" s="62"/>
      <c r="J2743" s="62"/>
      <c r="K2743" s="62"/>
      <c r="L2743" s="62"/>
      <c r="M2743" s="62"/>
      <c r="N2743" s="62"/>
      <c r="O2743" s="62"/>
      <c r="P2743" s="62"/>
      <c r="Q2743" s="62"/>
      <c r="R2743" s="62"/>
      <c r="S2743" s="62"/>
      <c r="T2743" s="62"/>
      <c r="U2743" s="62"/>
      <c r="V2743" s="62"/>
      <c r="W2743" s="62"/>
      <c r="X2743" s="62"/>
      <c r="Y2743" s="62"/>
      <c r="Z2743" s="62"/>
      <c r="AA2743" s="62"/>
      <c r="AB2743" s="62"/>
      <c r="AC2743" s="62"/>
      <c r="AD2743" s="62"/>
      <c r="AE2743" s="62"/>
    </row>
    <row r="2744" spans="5:31" x14ac:dyDescent="0.25">
      <c r="E2744" s="61"/>
      <c r="F2744" s="61"/>
      <c r="G2744" s="61"/>
      <c r="H2744" s="62"/>
      <c r="I2744" s="62"/>
      <c r="J2744" s="62"/>
      <c r="K2744" s="62"/>
      <c r="L2744" s="62"/>
      <c r="M2744" s="62"/>
      <c r="N2744" s="62"/>
      <c r="O2744" s="62"/>
      <c r="P2744" s="62"/>
      <c r="Q2744" s="62"/>
      <c r="R2744" s="62"/>
      <c r="S2744" s="62"/>
      <c r="T2744" s="62"/>
      <c r="U2744" s="62"/>
      <c r="V2744" s="62"/>
      <c r="W2744" s="62"/>
      <c r="X2744" s="62"/>
      <c r="Y2744" s="62"/>
      <c r="Z2744" s="62"/>
      <c r="AA2744" s="62"/>
      <c r="AB2744" s="62"/>
      <c r="AC2744" s="62"/>
      <c r="AD2744" s="62"/>
      <c r="AE2744" s="62"/>
    </row>
    <row r="2745" spans="5:31" x14ac:dyDescent="0.25">
      <c r="E2745" s="61"/>
      <c r="F2745" s="61"/>
      <c r="G2745" s="61"/>
      <c r="H2745" s="62"/>
      <c r="I2745" s="62"/>
      <c r="J2745" s="62"/>
      <c r="K2745" s="62"/>
      <c r="L2745" s="62"/>
      <c r="M2745" s="62"/>
      <c r="N2745" s="62"/>
      <c r="O2745" s="62"/>
      <c r="P2745" s="62"/>
      <c r="Q2745" s="62"/>
      <c r="R2745" s="62"/>
      <c r="S2745" s="62"/>
      <c r="T2745" s="62"/>
      <c r="U2745" s="62"/>
      <c r="V2745" s="62"/>
      <c r="W2745" s="62"/>
      <c r="X2745" s="62"/>
      <c r="Y2745" s="62"/>
      <c r="Z2745" s="62"/>
      <c r="AA2745" s="62"/>
      <c r="AB2745" s="62"/>
      <c r="AC2745" s="62"/>
      <c r="AD2745" s="62"/>
      <c r="AE2745" s="62"/>
    </row>
    <row r="2746" spans="5:31" x14ac:dyDescent="0.25">
      <c r="E2746" s="61"/>
      <c r="F2746" s="61"/>
      <c r="G2746" s="61"/>
      <c r="H2746" s="62"/>
      <c r="I2746" s="62"/>
      <c r="J2746" s="62"/>
      <c r="K2746" s="62"/>
      <c r="L2746" s="62"/>
      <c r="M2746" s="62"/>
      <c r="N2746" s="62"/>
      <c r="O2746" s="62"/>
      <c r="P2746" s="62"/>
      <c r="Q2746" s="62"/>
      <c r="R2746" s="62"/>
      <c r="S2746" s="62"/>
      <c r="T2746" s="62"/>
      <c r="U2746" s="62"/>
      <c r="V2746" s="62"/>
      <c r="W2746" s="62"/>
      <c r="X2746" s="62"/>
      <c r="Y2746" s="62"/>
      <c r="Z2746" s="62"/>
      <c r="AA2746" s="62"/>
      <c r="AB2746" s="62"/>
      <c r="AC2746" s="62"/>
      <c r="AD2746" s="62"/>
      <c r="AE2746" s="62"/>
    </row>
    <row r="2747" spans="5:31" x14ac:dyDescent="0.25">
      <c r="E2747" s="61"/>
      <c r="F2747" s="61"/>
      <c r="G2747" s="61"/>
      <c r="H2747" s="62"/>
      <c r="I2747" s="62"/>
      <c r="J2747" s="62"/>
      <c r="K2747" s="62"/>
      <c r="L2747" s="62"/>
      <c r="M2747" s="62"/>
      <c r="N2747" s="62"/>
      <c r="O2747" s="62"/>
      <c r="P2747" s="62"/>
      <c r="Q2747" s="62"/>
      <c r="R2747" s="62"/>
      <c r="S2747" s="62"/>
      <c r="T2747" s="62"/>
      <c r="U2747" s="62"/>
      <c r="V2747" s="62"/>
      <c r="W2747" s="62"/>
      <c r="X2747" s="62"/>
      <c r="Y2747" s="62"/>
      <c r="Z2747" s="62"/>
      <c r="AA2747" s="62"/>
      <c r="AB2747" s="62"/>
      <c r="AC2747" s="62"/>
      <c r="AD2747" s="62"/>
      <c r="AE2747" s="62"/>
    </row>
    <row r="2748" spans="5:31" x14ac:dyDescent="0.25">
      <c r="E2748" s="61"/>
      <c r="F2748" s="61"/>
      <c r="G2748" s="61"/>
      <c r="H2748" s="62"/>
      <c r="I2748" s="62"/>
      <c r="J2748" s="62"/>
      <c r="K2748" s="62"/>
      <c r="L2748" s="62"/>
      <c r="M2748" s="62"/>
      <c r="N2748" s="62"/>
      <c r="O2748" s="62"/>
      <c r="P2748" s="62"/>
      <c r="Q2748" s="62"/>
      <c r="R2748" s="62"/>
      <c r="S2748" s="62"/>
      <c r="T2748" s="62"/>
      <c r="U2748" s="62"/>
      <c r="V2748" s="62"/>
      <c r="W2748" s="62"/>
      <c r="X2748" s="62"/>
      <c r="Y2748" s="62"/>
      <c r="Z2748" s="62"/>
      <c r="AA2748" s="62"/>
      <c r="AB2748" s="62"/>
      <c r="AC2748" s="62"/>
      <c r="AD2748" s="62"/>
      <c r="AE2748" s="62"/>
    </row>
    <row r="2749" spans="5:31" x14ac:dyDescent="0.25">
      <c r="E2749" s="61"/>
      <c r="F2749" s="61"/>
      <c r="G2749" s="61"/>
      <c r="H2749" s="62"/>
      <c r="I2749" s="62"/>
      <c r="J2749" s="62"/>
      <c r="K2749" s="62"/>
      <c r="L2749" s="62"/>
      <c r="M2749" s="62"/>
      <c r="N2749" s="62"/>
      <c r="O2749" s="62"/>
      <c r="P2749" s="62"/>
      <c r="Q2749" s="62"/>
      <c r="R2749" s="62"/>
      <c r="S2749" s="62"/>
      <c r="T2749" s="62"/>
      <c r="U2749" s="62"/>
      <c r="V2749" s="62"/>
      <c r="W2749" s="62"/>
      <c r="X2749" s="62"/>
      <c r="Y2749" s="62"/>
      <c r="Z2749" s="62"/>
      <c r="AA2749" s="62"/>
      <c r="AB2749" s="62"/>
      <c r="AC2749" s="62"/>
      <c r="AD2749" s="62"/>
      <c r="AE2749" s="62"/>
    </row>
    <row r="2750" spans="5:31" x14ac:dyDescent="0.25">
      <c r="E2750" s="61"/>
      <c r="F2750" s="61"/>
      <c r="G2750" s="61"/>
      <c r="H2750" s="62"/>
      <c r="I2750" s="62"/>
      <c r="J2750" s="62"/>
      <c r="K2750" s="62"/>
      <c r="L2750" s="62"/>
      <c r="M2750" s="62"/>
      <c r="N2750" s="62"/>
      <c r="O2750" s="62"/>
      <c r="P2750" s="62"/>
      <c r="Q2750" s="62"/>
      <c r="R2750" s="62"/>
      <c r="S2750" s="62"/>
      <c r="T2750" s="62"/>
      <c r="U2750" s="62"/>
      <c r="V2750" s="62"/>
      <c r="W2750" s="62"/>
      <c r="X2750" s="62"/>
      <c r="Y2750" s="62"/>
      <c r="Z2750" s="62"/>
      <c r="AA2750" s="62"/>
      <c r="AB2750" s="62"/>
      <c r="AC2750" s="62"/>
      <c r="AD2750" s="62"/>
      <c r="AE2750" s="62"/>
    </row>
    <row r="2751" spans="5:31" x14ac:dyDescent="0.25">
      <c r="E2751" s="61"/>
      <c r="F2751" s="61"/>
      <c r="G2751" s="61"/>
      <c r="H2751" s="62"/>
      <c r="I2751" s="62"/>
      <c r="J2751" s="62"/>
      <c r="K2751" s="62"/>
      <c r="L2751" s="62"/>
      <c r="M2751" s="62"/>
      <c r="N2751" s="62"/>
      <c r="O2751" s="62"/>
      <c r="P2751" s="62"/>
      <c r="Q2751" s="62"/>
      <c r="R2751" s="62"/>
      <c r="S2751" s="62"/>
      <c r="T2751" s="62"/>
      <c r="U2751" s="62"/>
      <c r="V2751" s="62"/>
      <c r="W2751" s="62"/>
      <c r="X2751" s="62"/>
      <c r="Y2751" s="62"/>
      <c r="Z2751" s="62"/>
      <c r="AA2751" s="62"/>
      <c r="AB2751" s="62"/>
      <c r="AC2751" s="62"/>
      <c r="AD2751" s="62"/>
      <c r="AE2751" s="62"/>
    </row>
    <row r="2752" spans="5:31" x14ac:dyDescent="0.25">
      <c r="E2752" s="61"/>
      <c r="F2752" s="61"/>
      <c r="G2752" s="61"/>
      <c r="H2752" s="62"/>
      <c r="I2752" s="62"/>
      <c r="J2752" s="62"/>
      <c r="K2752" s="62"/>
      <c r="L2752" s="62"/>
      <c r="M2752" s="62"/>
      <c r="N2752" s="62"/>
      <c r="O2752" s="62"/>
      <c r="P2752" s="62"/>
      <c r="Q2752" s="62"/>
      <c r="R2752" s="62"/>
      <c r="S2752" s="62"/>
      <c r="T2752" s="62"/>
      <c r="U2752" s="62"/>
      <c r="V2752" s="62"/>
      <c r="W2752" s="62"/>
      <c r="X2752" s="62"/>
      <c r="Y2752" s="62"/>
      <c r="Z2752" s="62"/>
      <c r="AA2752" s="62"/>
      <c r="AB2752" s="62"/>
      <c r="AC2752" s="62"/>
      <c r="AD2752" s="62"/>
      <c r="AE2752" s="62"/>
    </row>
    <row r="2753" spans="5:31" x14ac:dyDescent="0.25">
      <c r="E2753" s="61"/>
      <c r="F2753" s="61"/>
      <c r="G2753" s="61"/>
      <c r="H2753" s="62"/>
      <c r="I2753" s="62"/>
      <c r="J2753" s="62"/>
      <c r="K2753" s="62"/>
      <c r="L2753" s="62"/>
      <c r="M2753" s="62"/>
      <c r="N2753" s="62"/>
      <c r="O2753" s="62"/>
      <c r="P2753" s="62"/>
      <c r="Q2753" s="62"/>
      <c r="R2753" s="62"/>
      <c r="S2753" s="62"/>
      <c r="T2753" s="62"/>
      <c r="U2753" s="62"/>
      <c r="V2753" s="62"/>
      <c r="W2753" s="62"/>
      <c r="X2753" s="62"/>
      <c r="Y2753" s="62"/>
      <c r="Z2753" s="62"/>
      <c r="AA2753" s="62"/>
      <c r="AB2753" s="62"/>
      <c r="AC2753" s="62"/>
      <c r="AD2753" s="62"/>
      <c r="AE2753" s="62"/>
    </row>
    <row r="2754" spans="5:31" x14ac:dyDescent="0.25">
      <c r="E2754" s="61"/>
      <c r="F2754" s="61"/>
      <c r="G2754" s="61"/>
      <c r="H2754" s="62"/>
      <c r="I2754" s="62"/>
      <c r="J2754" s="62"/>
      <c r="K2754" s="62"/>
      <c r="L2754" s="62"/>
      <c r="M2754" s="62"/>
      <c r="N2754" s="62"/>
      <c r="O2754" s="62"/>
      <c r="P2754" s="62"/>
      <c r="Q2754" s="62"/>
      <c r="R2754" s="62"/>
      <c r="S2754" s="62"/>
      <c r="T2754" s="62"/>
      <c r="U2754" s="62"/>
      <c r="V2754" s="62"/>
      <c r="W2754" s="62"/>
      <c r="X2754" s="62"/>
      <c r="Y2754" s="62"/>
      <c r="Z2754" s="62"/>
      <c r="AA2754" s="62"/>
      <c r="AB2754" s="62"/>
      <c r="AC2754" s="62"/>
      <c r="AD2754" s="62"/>
      <c r="AE2754" s="62"/>
    </row>
    <row r="2755" spans="5:31" x14ac:dyDescent="0.25">
      <c r="E2755" s="61"/>
      <c r="F2755" s="61"/>
      <c r="G2755" s="61"/>
      <c r="H2755" s="62"/>
      <c r="I2755" s="62"/>
      <c r="J2755" s="62"/>
      <c r="K2755" s="62"/>
      <c r="L2755" s="62"/>
      <c r="M2755" s="62"/>
      <c r="N2755" s="62"/>
      <c r="O2755" s="62"/>
      <c r="P2755" s="62"/>
      <c r="Q2755" s="62"/>
      <c r="R2755" s="62"/>
      <c r="S2755" s="62"/>
      <c r="T2755" s="62"/>
      <c r="U2755" s="62"/>
      <c r="V2755" s="62"/>
      <c r="W2755" s="62"/>
      <c r="X2755" s="62"/>
      <c r="Y2755" s="62"/>
      <c r="Z2755" s="62"/>
      <c r="AA2755" s="62"/>
      <c r="AB2755" s="62"/>
      <c r="AC2755" s="62"/>
      <c r="AD2755" s="62"/>
      <c r="AE2755" s="62"/>
    </row>
    <row r="2756" spans="5:31" x14ac:dyDescent="0.25">
      <c r="E2756" s="61"/>
      <c r="F2756" s="61"/>
      <c r="G2756" s="61"/>
      <c r="H2756" s="62"/>
      <c r="I2756" s="62"/>
      <c r="J2756" s="62"/>
      <c r="K2756" s="62"/>
      <c r="L2756" s="62"/>
      <c r="M2756" s="62"/>
      <c r="N2756" s="62"/>
      <c r="O2756" s="62"/>
      <c r="P2756" s="62"/>
      <c r="Q2756" s="62"/>
      <c r="R2756" s="62"/>
      <c r="S2756" s="62"/>
      <c r="T2756" s="62"/>
      <c r="U2756" s="62"/>
      <c r="V2756" s="62"/>
      <c r="W2756" s="62"/>
      <c r="X2756" s="62"/>
      <c r="Y2756" s="62"/>
      <c r="Z2756" s="62"/>
      <c r="AA2756" s="62"/>
      <c r="AB2756" s="62"/>
      <c r="AC2756" s="62"/>
      <c r="AD2756" s="62"/>
      <c r="AE2756" s="62"/>
    </row>
    <row r="2757" spans="5:31" x14ac:dyDescent="0.25">
      <c r="E2757" s="61"/>
      <c r="F2757" s="61"/>
      <c r="G2757" s="61"/>
      <c r="H2757" s="62"/>
      <c r="I2757" s="62"/>
      <c r="J2757" s="62"/>
      <c r="K2757" s="62"/>
      <c r="L2757" s="62"/>
      <c r="M2757" s="62"/>
      <c r="N2757" s="62"/>
      <c r="O2757" s="62"/>
      <c r="P2757" s="62"/>
      <c r="Q2757" s="62"/>
      <c r="R2757" s="62"/>
      <c r="S2757" s="62"/>
      <c r="T2757" s="62"/>
      <c r="U2757" s="62"/>
      <c r="V2757" s="62"/>
      <c r="W2757" s="62"/>
      <c r="X2757" s="62"/>
      <c r="Y2757" s="62"/>
      <c r="Z2757" s="62"/>
      <c r="AA2757" s="62"/>
      <c r="AB2757" s="62"/>
      <c r="AC2757" s="62"/>
      <c r="AD2757" s="62"/>
      <c r="AE2757" s="62"/>
    </row>
    <row r="2758" spans="5:31" x14ac:dyDescent="0.25">
      <c r="E2758" s="61"/>
      <c r="F2758" s="61"/>
      <c r="G2758" s="61"/>
      <c r="H2758" s="62"/>
      <c r="I2758" s="62"/>
      <c r="J2758" s="62"/>
      <c r="K2758" s="62"/>
      <c r="L2758" s="62"/>
      <c r="M2758" s="62"/>
      <c r="N2758" s="62"/>
      <c r="O2758" s="62"/>
      <c r="P2758" s="62"/>
      <c r="Q2758" s="62"/>
      <c r="R2758" s="62"/>
      <c r="S2758" s="62"/>
      <c r="T2758" s="62"/>
      <c r="U2758" s="62"/>
      <c r="V2758" s="62"/>
      <c r="W2758" s="62"/>
      <c r="X2758" s="62"/>
      <c r="Y2758" s="62"/>
      <c r="Z2758" s="62"/>
      <c r="AA2758" s="62"/>
      <c r="AB2758" s="62"/>
      <c r="AC2758" s="62"/>
      <c r="AD2758" s="62"/>
      <c r="AE2758" s="62"/>
    </row>
    <row r="2759" spans="5:31" x14ac:dyDescent="0.25">
      <c r="E2759" s="61"/>
      <c r="F2759" s="61"/>
      <c r="G2759" s="61"/>
      <c r="H2759" s="62"/>
      <c r="I2759" s="62"/>
      <c r="J2759" s="62"/>
      <c r="K2759" s="62"/>
      <c r="L2759" s="62"/>
      <c r="M2759" s="62"/>
      <c r="N2759" s="62"/>
      <c r="O2759" s="62"/>
      <c r="P2759" s="62"/>
      <c r="Q2759" s="62"/>
      <c r="R2759" s="62"/>
      <c r="S2759" s="62"/>
      <c r="T2759" s="62"/>
      <c r="U2759" s="62"/>
      <c r="V2759" s="62"/>
      <c r="W2759" s="62"/>
      <c r="X2759" s="62"/>
      <c r="Y2759" s="62"/>
      <c r="Z2759" s="62"/>
      <c r="AA2759" s="62"/>
      <c r="AB2759" s="62"/>
      <c r="AC2759" s="62"/>
      <c r="AD2759" s="62"/>
      <c r="AE2759" s="62"/>
    </row>
    <row r="2760" spans="5:31" x14ac:dyDescent="0.25">
      <c r="E2760" s="61"/>
      <c r="F2760" s="61"/>
      <c r="G2760" s="61"/>
      <c r="H2760" s="62"/>
      <c r="I2760" s="62"/>
      <c r="J2760" s="62"/>
      <c r="K2760" s="62"/>
      <c r="L2760" s="62"/>
      <c r="M2760" s="62"/>
      <c r="N2760" s="62"/>
      <c r="O2760" s="62"/>
      <c r="P2760" s="62"/>
      <c r="Q2760" s="62"/>
      <c r="R2760" s="62"/>
      <c r="S2760" s="62"/>
      <c r="T2760" s="62"/>
      <c r="U2760" s="62"/>
      <c r="V2760" s="62"/>
      <c r="W2760" s="62"/>
      <c r="X2760" s="62"/>
      <c r="Y2760" s="62"/>
      <c r="Z2760" s="62"/>
      <c r="AA2760" s="62"/>
      <c r="AB2760" s="62"/>
      <c r="AC2760" s="62"/>
      <c r="AD2760" s="62"/>
      <c r="AE2760" s="62"/>
    </row>
    <row r="2761" spans="5:31" x14ac:dyDescent="0.25">
      <c r="E2761" s="61"/>
      <c r="F2761" s="61"/>
      <c r="G2761" s="61"/>
      <c r="H2761" s="62"/>
      <c r="I2761" s="62"/>
      <c r="J2761" s="62"/>
      <c r="K2761" s="62"/>
      <c r="L2761" s="62"/>
      <c r="M2761" s="62"/>
      <c r="N2761" s="62"/>
      <c r="O2761" s="62"/>
      <c r="P2761" s="62"/>
      <c r="Q2761" s="62"/>
      <c r="R2761" s="62"/>
      <c r="S2761" s="62"/>
      <c r="T2761" s="62"/>
      <c r="U2761" s="62"/>
      <c r="V2761" s="62"/>
      <c r="W2761" s="62"/>
      <c r="X2761" s="62"/>
      <c r="Y2761" s="62"/>
      <c r="Z2761" s="62"/>
      <c r="AA2761" s="62"/>
      <c r="AB2761" s="62"/>
      <c r="AC2761" s="62"/>
      <c r="AD2761" s="62"/>
      <c r="AE2761" s="62"/>
    </row>
    <row r="2762" spans="5:31" x14ac:dyDescent="0.25">
      <c r="E2762" s="61"/>
      <c r="F2762" s="61"/>
      <c r="G2762" s="61"/>
      <c r="H2762" s="62"/>
      <c r="I2762" s="62"/>
      <c r="J2762" s="62"/>
      <c r="K2762" s="62"/>
      <c r="L2762" s="62"/>
      <c r="M2762" s="62"/>
      <c r="N2762" s="62"/>
      <c r="O2762" s="62"/>
      <c r="P2762" s="62"/>
      <c r="Q2762" s="62"/>
      <c r="R2762" s="62"/>
      <c r="S2762" s="62"/>
      <c r="T2762" s="62"/>
      <c r="U2762" s="62"/>
      <c r="V2762" s="62"/>
      <c r="W2762" s="62"/>
      <c r="X2762" s="62"/>
      <c r="Y2762" s="62"/>
      <c r="Z2762" s="62"/>
      <c r="AA2762" s="62"/>
      <c r="AB2762" s="62"/>
      <c r="AC2762" s="62"/>
      <c r="AD2762" s="62"/>
      <c r="AE2762" s="62"/>
    </row>
    <row r="2763" spans="5:31" x14ac:dyDescent="0.25">
      <c r="E2763" s="61"/>
      <c r="F2763" s="61"/>
      <c r="G2763" s="61"/>
      <c r="H2763" s="62"/>
      <c r="I2763" s="62"/>
      <c r="J2763" s="62"/>
      <c r="K2763" s="62"/>
      <c r="L2763" s="62"/>
      <c r="M2763" s="62"/>
      <c r="N2763" s="62"/>
      <c r="O2763" s="62"/>
      <c r="P2763" s="62"/>
      <c r="Q2763" s="62"/>
      <c r="R2763" s="62"/>
      <c r="S2763" s="62"/>
      <c r="T2763" s="62"/>
      <c r="U2763" s="62"/>
      <c r="V2763" s="62"/>
      <c r="W2763" s="62"/>
      <c r="X2763" s="62"/>
      <c r="Y2763" s="62"/>
      <c r="Z2763" s="62"/>
      <c r="AA2763" s="62"/>
      <c r="AB2763" s="62"/>
      <c r="AC2763" s="62"/>
      <c r="AD2763" s="62"/>
      <c r="AE2763" s="62"/>
    </row>
    <row r="2764" spans="5:31" x14ac:dyDescent="0.25">
      <c r="E2764" s="61"/>
      <c r="F2764" s="61"/>
      <c r="G2764" s="61"/>
      <c r="H2764" s="62"/>
      <c r="I2764" s="62"/>
      <c r="J2764" s="62"/>
      <c r="K2764" s="62"/>
      <c r="L2764" s="62"/>
      <c r="M2764" s="62"/>
      <c r="N2764" s="62"/>
      <c r="O2764" s="62"/>
      <c r="P2764" s="62"/>
      <c r="Q2764" s="62"/>
      <c r="R2764" s="62"/>
      <c r="S2764" s="62"/>
      <c r="T2764" s="62"/>
      <c r="U2764" s="62"/>
      <c r="V2764" s="62"/>
      <c r="W2764" s="62"/>
      <c r="X2764" s="62"/>
      <c r="Y2764" s="62"/>
      <c r="Z2764" s="62"/>
      <c r="AA2764" s="62"/>
      <c r="AB2764" s="62"/>
      <c r="AC2764" s="62"/>
      <c r="AD2764" s="62"/>
      <c r="AE2764" s="62"/>
    </row>
    <row r="2765" spans="5:31" x14ac:dyDescent="0.25">
      <c r="E2765" s="61"/>
      <c r="F2765" s="61"/>
      <c r="G2765" s="61"/>
      <c r="H2765" s="62"/>
      <c r="I2765" s="62"/>
      <c r="J2765" s="62"/>
      <c r="K2765" s="62"/>
      <c r="L2765" s="62"/>
      <c r="M2765" s="62"/>
      <c r="N2765" s="62"/>
      <c r="O2765" s="62"/>
      <c r="P2765" s="62"/>
      <c r="Q2765" s="62"/>
      <c r="R2765" s="62"/>
      <c r="S2765" s="62"/>
      <c r="T2765" s="62"/>
      <c r="U2765" s="62"/>
      <c r="V2765" s="62"/>
      <c r="W2765" s="62"/>
      <c r="X2765" s="62"/>
      <c r="Y2765" s="62"/>
      <c r="Z2765" s="62"/>
      <c r="AA2765" s="62"/>
      <c r="AB2765" s="62"/>
      <c r="AC2765" s="62"/>
      <c r="AD2765" s="62"/>
      <c r="AE2765" s="62"/>
    </row>
    <row r="2766" spans="5:31" x14ac:dyDescent="0.25">
      <c r="E2766" s="61"/>
      <c r="F2766" s="61"/>
      <c r="G2766" s="61"/>
      <c r="H2766" s="62"/>
      <c r="I2766" s="62"/>
      <c r="J2766" s="62"/>
      <c r="K2766" s="62"/>
      <c r="L2766" s="62"/>
      <c r="M2766" s="62"/>
      <c r="N2766" s="62"/>
      <c r="O2766" s="62"/>
      <c r="P2766" s="62"/>
      <c r="Q2766" s="62"/>
      <c r="R2766" s="62"/>
      <c r="S2766" s="62"/>
      <c r="T2766" s="62"/>
      <c r="U2766" s="62"/>
      <c r="V2766" s="62"/>
      <c r="W2766" s="62"/>
      <c r="X2766" s="62"/>
      <c r="Y2766" s="62"/>
      <c r="Z2766" s="62"/>
      <c r="AA2766" s="62"/>
      <c r="AB2766" s="62"/>
      <c r="AC2766" s="62"/>
      <c r="AD2766" s="62"/>
      <c r="AE2766" s="62"/>
    </row>
    <row r="2767" spans="5:31" x14ac:dyDescent="0.25">
      <c r="E2767" s="61"/>
      <c r="F2767" s="61"/>
      <c r="G2767" s="61"/>
      <c r="H2767" s="62"/>
      <c r="I2767" s="62"/>
      <c r="J2767" s="62"/>
      <c r="K2767" s="62"/>
      <c r="L2767" s="62"/>
      <c r="M2767" s="62"/>
      <c r="N2767" s="62"/>
      <c r="O2767" s="62"/>
      <c r="P2767" s="62"/>
      <c r="Q2767" s="62"/>
      <c r="R2767" s="62"/>
      <c r="S2767" s="62"/>
      <c r="T2767" s="62"/>
      <c r="U2767" s="62"/>
      <c r="V2767" s="62"/>
      <c r="W2767" s="62"/>
      <c r="X2767" s="62"/>
      <c r="Y2767" s="62"/>
      <c r="Z2767" s="62"/>
      <c r="AA2767" s="62"/>
      <c r="AB2767" s="62"/>
      <c r="AC2767" s="62"/>
      <c r="AD2767" s="62"/>
      <c r="AE2767" s="62"/>
    </row>
    <row r="2768" spans="5:31" x14ac:dyDescent="0.25">
      <c r="E2768" s="61"/>
      <c r="F2768" s="61"/>
      <c r="G2768" s="61"/>
      <c r="H2768" s="62"/>
      <c r="I2768" s="62"/>
      <c r="J2768" s="62"/>
      <c r="K2768" s="62"/>
      <c r="L2768" s="62"/>
      <c r="M2768" s="62"/>
      <c r="N2768" s="62"/>
      <c r="O2768" s="62"/>
      <c r="P2768" s="62"/>
      <c r="Q2768" s="62"/>
      <c r="R2768" s="62"/>
      <c r="S2768" s="62"/>
      <c r="T2768" s="62"/>
      <c r="U2768" s="62"/>
      <c r="V2768" s="62"/>
      <c r="W2768" s="62"/>
      <c r="X2768" s="62"/>
      <c r="Y2768" s="62"/>
      <c r="Z2768" s="62"/>
      <c r="AA2768" s="62"/>
      <c r="AB2768" s="62"/>
      <c r="AC2768" s="62"/>
      <c r="AD2768" s="62"/>
      <c r="AE2768" s="62"/>
    </row>
    <row r="2769" spans="5:31" x14ac:dyDescent="0.25">
      <c r="E2769" s="61"/>
      <c r="F2769" s="61"/>
      <c r="G2769" s="61"/>
      <c r="H2769" s="62"/>
      <c r="I2769" s="62"/>
      <c r="J2769" s="62"/>
      <c r="K2769" s="62"/>
      <c r="L2769" s="62"/>
      <c r="M2769" s="62"/>
      <c r="N2769" s="62"/>
      <c r="O2769" s="62"/>
      <c r="P2769" s="62"/>
      <c r="Q2769" s="62"/>
      <c r="R2769" s="62"/>
      <c r="S2769" s="62"/>
      <c r="T2769" s="62"/>
      <c r="U2769" s="62"/>
      <c r="V2769" s="62"/>
      <c r="W2769" s="62"/>
      <c r="X2769" s="62"/>
      <c r="Y2769" s="62"/>
      <c r="Z2769" s="62"/>
      <c r="AA2769" s="62"/>
      <c r="AB2769" s="62"/>
      <c r="AC2769" s="62"/>
      <c r="AD2769" s="62"/>
      <c r="AE2769" s="62"/>
    </row>
    <row r="2770" spans="5:31" x14ac:dyDescent="0.25">
      <c r="E2770" s="61"/>
      <c r="F2770" s="61"/>
      <c r="G2770" s="61"/>
      <c r="H2770" s="62"/>
      <c r="I2770" s="62"/>
      <c r="J2770" s="62"/>
      <c r="K2770" s="62"/>
      <c r="L2770" s="62"/>
      <c r="M2770" s="62"/>
      <c r="N2770" s="62"/>
      <c r="O2770" s="62"/>
      <c r="P2770" s="62"/>
      <c r="Q2770" s="62"/>
      <c r="R2770" s="62"/>
      <c r="S2770" s="62"/>
      <c r="T2770" s="62"/>
      <c r="U2770" s="62"/>
      <c r="V2770" s="62"/>
      <c r="W2770" s="62"/>
      <c r="X2770" s="62"/>
      <c r="Y2770" s="62"/>
      <c r="Z2770" s="62"/>
      <c r="AA2770" s="62"/>
      <c r="AB2770" s="62"/>
      <c r="AC2770" s="62"/>
      <c r="AD2770" s="62"/>
      <c r="AE2770" s="62"/>
    </row>
    <row r="2771" spans="5:31" x14ac:dyDescent="0.25">
      <c r="E2771" s="61"/>
      <c r="F2771" s="61"/>
      <c r="G2771" s="61"/>
      <c r="H2771" s="62"/>
      <c r="I2771" s="62"/>
      <c r="J2771" s="62"/>
      <c r="K2771" s="62"/>
      <c r="L2771" s="62"/>
      <c r="M2771" s="62"/>
      <c r="N2771" s="62"/>
      <c r="O2771" s="62"/>
      <c r="P2771" s="62"/>
      <c r="Q2771" s="62"/>
      <c r="R2771" s="62"/>
      <c r="S2771" s="62"/>
      <c r="T2771" s="62"/>
      <c r="U2771" s="62"/>
      <c r="V2771" s="62"/>
      <c r="W2771" s="62"/>
      <c r="X2771" s="62"/>
      <c r="Y2771" s="62"/>
      <c r="Z2771" s="62"/>
      <c r="AA2771" s="62"/>
      <c r="AB2771" s="62"/>
      <c r="AC2771" s="62"/>
      <c r="AD2771" s="62"/>
      <c r="AE2771" s="62"/>
    </row>
    <row r="2772" spans="5:31" x14ac:dyDescent="0.25">
      <c r="E2772" s="61"/>
      <c r="F2772" s="61"/>
      <c r="G2772" s="61"/>
      <c r="H2772" s="62"/>
      <c r="I2772" s="62"/>
      <c r="J2772" s="62"/>
      <c r="K2772" s="62"/>
      <c r="L2772" s="62"/>
      <c r="M2772" s="62"/>
      <c r="N2772" s="62"/>
      <c r="O2772" s="62"/>
      <c r="P2772" s="62"/>
      <c r="Q2772" s="62"/>
      <c r="R2772" s="62"/>
      <c r="S2772" s="62"/>
      <c r="T2772" s="62"/>
      <c r="U2772" s="62"/>
      <c r="V2772" s="62"/>
      <c r="W2772" s="62"/>
      <c r="X2772" s="62"/>
      <c r="Y2772" s="62"/>
      <c r="Z2772" s="62"/>
      <c r="AA2772" s="62"/>
      <c r="AB2772" s="62"/>
      <c r="AC2772" s="62"/>
      <c r="AD2772" s="62"/>
      <c r="AE2772" s="62"/>
    </row>
    <row r="2773" spans="5:31" x14ac:dyDescent="0.25">
      <c r="E2773" s="61"/>
      <c r="F2773" s="61"/>
      <c r="G2773" s="61"/>
      <c r="H2773" s="62"/>
      <c r="I2773" s="62"/>
      <c r="J2773" s="62"/>
      <c r="K2773" s="62"/>
      <c r="L2773" s="62"/>
      <c r="M2773" s="62"/>
      <c r="N2773" s="62"/>
      <c r="O2773" s="62"/>
      <c r="P2773" s="62"/>
      <c r="Q2773" s="62"/>
      <c r="R2773" s="62"/>
      <c r="S2773" s="62"/>
      <c r="T2773" s="62"/>
      <c r="U2773" s="62"/>
      <c r="V2773" s="62"/>
      <c r="W2773" s="62"/>
      <c r="X2773" s="62"/>
      <c r="Y2773" s="62"/>
      <c r="Z2773" s="62"/>
      <c r="AA2773" s="62"/>
      <c r="AB2773" s="62"/>
      <c r="AC2773" s="62"/>
      <c r="AD2773" s="62"/>
      <c r="AE2773" s="62"/>
    </row>
    <row r="2774" spans="5:31" x14ac:dyDescent="0.25">
      <c r="E2774" s="61"/>
      <c r="F2774" s="61"/>
      <c r="G2774" s="61"/>
      <c r="H2774" s="62"/>
      <c r="I2774" s="62"/>
      <c r="J2774" s="62"/>
      <c r="K2774" s="62"/>
      <c r="L2774" s="62"/>
      <c r="M2774" s="62"/>
      <c r="N2774" s="62"/>
      <c r="O2774" s="62"/>
      <c r="P2774" s="62"/>
      <c r="Q2774" s="62"/>
      <c r="R2774" s="62"/>
      <c r="S2774" s="62"/>
      <c r="T2774" s="62"/>
      <c r="U2774" s="62"/>
      <c r="V2774" s="62"/>
      <c r="W2774" s="62"/>
      <c r="X2774" s="62"/>
      <c r="Y2774" s="62"/>
      <c r="Z2774" s="62"/>
      <c r="AA2774" s="62"/>
      <c r="AB2774" s="62"/>
      <c r="AC2774" s="62"/>
      <c r="AD2774" s="62"/>
      <c r="AE2774" s="62"/>
    </row>
    <row r="2775" spans="5:31" x14ac:dyDescent="0.25">
      <c r="E2775" s="61"/>
      <c r="F2775" s="61"/>
      <c r="G2775" s="61"/>
      <c r="H2775" s="62"/>
      <c r="I2775" s="62"/>
      <c r="J2775" s="62"/>
      <c r="K2775" s="62"/>
      <c r="L2775" s="62"/>
      <c r="M2775" s="62"/>
      <c r="N2775" s="62"/>
      <c r="O2775" s="62"/>
      <c r="P2775" s="62"/>
      <c r="Q2775" s="62"/>
      <c r="R2775" s="62"/>
      <c r="S2775" s="62"/>
      <c r="T2775" s="62"/>
      <c r="U2775" s="62"/>
      <c r="V2775" s="62"/>
      <c r="W2775" s="62"/>
      <c r="X2775" s="62"/>
      <c r="Y2775" s="62"/>
      <c r="Z2775" s="62"/>
      <c r="AA2775" s="62"/>
      <c r="AB2775" s="62"/>
      <c r="AC2775" s="62"/>
      <c r="AD2775" s="62"/>
      <c r="AE2775" s="62"/>
    </row>
    <row r="2776" spans="5:31" x14ac:dyDescent="0.25">
      <c r="E2776" s="61"/>
      <c r="F2776" s="61"/>
      <c r="G2776" s="61"/>
      <c r="H2776" s="62"/>
      <c r="I2776" s="62"/>
      <c r="J2776" s="62"/>
      <c r="K2776" s="62"/>
      <c r="L2776" s="62"/>
      <c r="M2776" s="62"/>
      <c r="N2776" s="62"/>
      <c r="O2776" s="62"/>
      <c r="P2776" s="62"/>
      <c r="Q2776" s="62"/>
      <c r="R2776" s="62"/>
      <c r="S2776" s="62"/>
      <c r="T2776" s="62"/>
      <c r="U2776" s="62"/>
      <c r="V2776" s="62"/>
      <c r="W2776" s="62"/>
      <c r="X2776" s="62"/>
      <c r="Y2776" s="62"/>
      <c r="Z2776" s="62"/>
      <c r="AA2776" s="62"/>
      <c r="AB2776" s="62"/>
      <c r="AC2776" s="62"/>
      <c r="AD2776" s="62"/>
      <c r="AE2776" s="62"/>
    </row>
    <row r="2777" spans="5:31" x14ac:dyDescent="0.25">
      <c r="E2777" s="61"/>
      <c r="F2777" s="61"/>
      <c r="G2777" s="61"/>
      <c r="H2777" s="62"/>
      <c r="I2777" s="62"/>
      <c r="J2777" s="62"/>
      <c r="K2777" s="62"/>
      <c r="L2777" s="62"/>
      <c r="M2777" s="62"/>
      <c r="N2777" s="62"/>
      <c r="O2777" s="62"/>
      <c r="P2777" s="62"/>
      <c r="Q2777" s="62"/>
      <c r="R2777" s="62"/>
      <c r="S2777" s="62"/>
      <c r="T2777" s="62"/>
      <c r="U2777" s="62"/>
      <c r="V2777" s="62"/>
      <c r="W2777" s="62"/>
      <c r="X2777" s="62"/>
      <c r="Y2777" s="62"/>
      <c r="Z2777" s="62"/>
      <c r="AA2777" s="62"/>
      <c r="AB2777" s="62"/>
      <c r="AC2777" s="62"/>
      <c r="AD2777" s="62"/>
      <c r="AE2777" s="62"/>
    </row>
    <row r="2778" spans="5:31" x14ac:dyDescent="0.25">
      <c r="E2778" s="61"/>
      <c r="F2778" s="61"/>
      <c r="G2778" s="61"/>
      <c r="H2778" s="62"/>
      <c r="I2778" s="62"/>
      <c r="J2778" s="62"/>
      <c r="K2778" s="62"/>
      <c r="L2778" s="62"/>
      <c r="M2778" s="62"/>
      <c r="N2778" s="62"/>
      <c r="O2778" s="62"/>
      <c r="P2778" s="62"/>
      <c r="Q2778" s="62"/>
      <c r="R2778" s="62"/>
      <c r="S2778" s="62"/>
      <c r="T2778" s="62"/>
      <c r="U2778" s="62"/>
      <c r="V2778" s="62"/>
      <c r="W2778" s="62"/>
      <c r="X2778" s="62"/>
      <c r="Y2778" s="62"/>
      <c r="Z2778" s="62"/>
      <c r="AA2778" s="62"/>
      <c r="AB2778" s="62"/>
      <c r="AC2778" s="62"/>
      <c r="AD2778" s="62"/>
      <c r="AE2778" s="62"/>
    </row>
    <row r="2779" spans="5:31" x14ac:dyDescent="0.25">
      <c r="E2779" s="61"/>
      <c r="F2779" s="61"/>
      <c r="G2779" s="61"/>
      <c r="H2779" s="62"/>
      <c r="I2779" s="62"/>
      <c r="J2779" s="62"/>
      <c r="K2779" s="62"/>
      <c r="L2779" s="62"/>
      <c r="M2779" s="62"/>
      <c r="N2779" s="62"/>
      <c r="O2779" s="62"/>
      <c r="P2779" s="62"/>
      <c r="Q2779" s="62"/>
      <c r="R2779" s="62"/>
      <c r="S2779" s="62"/>
      <c r="T2779" s="62"/>
      <c r="U2779" s="62"/>
      <c r="V2779" s="62"/>
      <c r="W2779" s="62"/>
      <c r="X2779" s="62"/>
      <c r="Y2779" s="62"/>
      <c r="Z2779" s="62"/>
      <c r="AA2779" s="62"/>
      <c r="AB2779" s="62"/>
      <c r="AC2779" s="62"/>
      <c r="AD2779" s="62"/>
      <c r="AE2779" s="62"/>
    </row>
    <row r="2780" spans="5:31" x14ac:dyDescent="0.25">
      <c r="E2780" s="61"/>
      <c r="F2780" s="61"/>
      <c r="G2780" s="61"/>
      <c r="H2780" s="62"/>
      <c r="I2780" s="62"/>
      <c r="J2780" s="62"/>
      <c r="K2780" s="62"/>
      <c r="L2780" s="62"/>
      <c r="M2780" s="62"/>
      <c r="N2780" s="62"/>
      <c r="O2780" s="62"/>
      <c r="P2780" s="62"/>
      <c r="Q2780" s="62"/>
      <c r="R2780" s="62"/>
      <c r="S2780" s="62"/>
      <c r="T2780" s="62"/>
      <c r="U2780" s="62"/>
      <c r="V2780" s="62"/>
      <c r="W2780" s="62"/>
      <c r="X2780" s="62"/>
      <c r="Y2780" s="62"/>
      <c r="Z2780" s="62"/>
      <c r="AA2780" s="62"/>
      <c r="AB2780" s="62"/>
      <c r="AC2780" s="62"/>
      <c r="AD2780" s="62"/>
      <c r="AE2780" s="62"/>
    </row>
    <row r="2781" spans="5:31" x14ac:dyDescent="0.25">
      <c r="E2781" s="61"/>
      <c r="F2781" s="61"/>
      <c r="G2781" s="61"/>
      <c r="H2781" s="62"/>
      <c r="I2781" s="62"/>
      <c r="J2781" s="62"/>
      <c r="K2781" s="62"/>
      <c r="L2781" s="62"/>
      <c r="M2781" s="62"/>
      <c r="N2781" s="62"/>
      <c r="O2781" s="62"/>
      <c r="P2781" s="62"/>
      <c r="Q2781" s="62"/>
      <c r="R2781" s="62"/>
      <c r="S2781" s="62"/>
      <c r="T2781" s="62"/>
      <c r="U2781" s="62"/>
      <c r="V2781" s="62"/>
      <c r="W2781" s="62"/>
      <c r="X2781" s="62"/>
      <c r="Y2781" s="62"/>
      <c r="Z2781" s="62"/>
      <c r="AA2781" s="62"/>
      <c r="AB2781" s="62"/>
      <c r="AC2781" s="62"/>
      <c r="AD2781" s="62"/>
      <c r="AE2781" s="62"/>
    </row>
    <row r="2782" spans="5:31" x14ac:dyDescent="0.25">
      <c r="E2782" s="61"/>
      <c r="F2782" s="61"/>
      <c r="G2782" s="61"/>
      <c r="H2782" s="62"/>
      <c r="I2782" s="62"/>
      <c r="J2782" s="62"/>
      <c r="K2782" s="62"/>
      <c r="L2782" s="62"/>
      <c r="M2782" s="62"/>
      <c r="N2782" s="62"/>
      <c r="O2782" s="62"/>
      <c r="P2782" s="62"/>
      <c r="Q2782" s="62"/>
      <c r="R2782" s="62"/>
      <c r="S2782" s="62"/>
      <c r="T2782" s="62"/>
      <c r="U2782" s="62"/>
      <c r="V2782" s="62"/>
      <c r="W2782" s="62"/>
      <c r="X2782" s="62"/>
      <c r="Y2782" s="62"/>
      <c r="Z2782" s="62"/>
      <c r="AA2782" s="62"/>
      <c r="AB2782" s="62"/>
      <c r="AC2782" s="62"/>
      <c r="AD2782" s="62"/>
      <c r="AE2782" s="62"/>
    </row>
    <row r="2783" spans="5:31" x14ac:dyDescent="0.25">
      <c r="E2783" s="61"/>
      <c r="F2783" s="61"/>
      <c r="G2783" s="61"/>
      <c r="H2783" s="62"/>
      <c r="I2783" s="62"/>
      <c r="J2783" s="62"/>
      <c r="K2783" s="62"/>
      <c r="L2783" s="62"/>
      <c r="M2783" s="62"/>
      <c r="N2783" s="62"/>
      <c r="O2783" s="62"/>
      <c r="P2783" s="62"/>
      <c r="Q2783" s="62"/>
      <c r="R2783" s="62"/>
      <c r="S2783" s="62"/>
      <c r="T2783" s="62"/>
      <c r="U2783" s="62"/>
      <c r="V2783" s="62"/>
      <c r="W2783" s="62"/>
      <c r="X2783" s="62"/>
      <c r="Y2783" s="62"/>
      <c r="Z2783" s="62"/>
      <c r="AA2783" s="62"/>
      <c r="AB2783" s="62"/>
      <c r="AC2783" s="62"/>
      <c r="AD2783" s="62"/>
      <c r="AE2783" s="62"/>
    </row>
    <row r="2784" spans="5:31" x14ac:dyDescent="0.25">
      <c r="E2784" s="61"/>
      <c r="F2784" s="61"/>
      <c r="G2784" s="61"/>
      <c r="H2784" s="62"/>
      <c r="I2784" s="62"/>
      <c r="J2784" s="62"/>
      <c r="K2784" s="62"/>
      <c r="L2784" s="62"/>
      <c r="M2784" s="62"/>
      <c r="N2784" s="62"/>
      <c r="O2784" s="62"/>
      <c r="P2784" s="62"/>
      <c r="Q2784" s="62"/>
      <c r="R2784" s="62"/>
      <c r="S2784" s="62"/>
      <c r="T2784" s="62"/>
      <c r="U2784" s="62"/>
      <c r="V2784" s="62"/>
      <c r="W2784" s="62"/>
      <c r="X2784" s="62"/>
      <c r="Y2784" s="62"/>
      <c r="Z2784" s="62"/>
      <c r="AA2784" s="62"/>
      <c r="AB2784" s="62"/>
      <c r="AC2784" s="62"/>
      <c r="AD2784" s="62"/>
      <c r="AE2784" s="62"/>
    </row>
    <row r="2785" spans="5:31" x14ac:dyDescent="0.25">
      <c r="E2785" s="61"/>
      <c r="F2785" s="61"/>
      <c r="G2785" s="61"/>
      <c r="H2785" s="62"/>
      <c r="I2785" s="62"/>
      <c r="J2785" s="62"/>
      <c r="K2785" s="62"/>
      <c r="L2785" s="62"/>
      <c r="M2785" s="62"/>
      <c r="N2785" s="62"/>
      <c r="O2785" s="62"/>
      <c r="P2785" s="62"/>
      <c r="Q2785" s="62"/>
      <c r="R2785" s="62"/>
      <c r="S2785" s="62"/>
      <c r="T2785" s="62"/>
      <c r="U2785" s="62"/>
      <c r="V2785" s="62"/>
      <c r="W2785" s="62"/>
      <c r="X2785" s="62"/>
      <c r="Y2785" s="62"/>
      <c r="Z2785" s="62"/>
      <c r="AA2785" s="62"/>
      <c r="AB2785" s="62"/>
      <c r="AC2785" s="62"/>
      <c r="AD2785" s="62"/>
      <c r="AE2785" s="62"/>
    </row>
    <row r="2786" spans="5:31" x14ac:dyDescent="0.25">
      <c r="E2786" s="61"/>
      <c r="F2786" s="61"/>
      <c r="G2786" s="61"/>
      <c r="H2786" s="62"/>
      <c r="I2786" s="62"/>
      <c r="J2786" s="62"/>
      <c r="K2786" s="62"/>
      <c r="L2786" s="62"/>
      <c r="M2786" s="62"/>
      <c r="N2786" s="62"/>
      <c r="O2786" s="62"/>
      <c r="P2786" s="62"/>
      <c r="Q2786" s="62"/>
      <c r="R2786" s="62"/>
      <c r="S2786" s="62"/>
      <c r="T2786" s="62"/>
      <c r="U2786" s="62"/>
      <c r="V2786" s="62"/>
      <c r="W2786" s="62"/>
      <c r="X2786" s="62"/>
      <c r="Y2786" s="62"/>
      <c r="Z2786" s="62"/>
      <c r="AA2786" s="62"/>
      <c r="AB2786" s="62"/>
      <c r="AC2786" s="62"/>
      <c r="AD2786" s="62"/>
      <c r="AE2786" s="62"/>
    </row>
    <row r="2787" spans="5:31" x14ac:dyDescent="0.25">
      <c r="E2787" s="61"/>
      <c r="F2787" s="61"/>
      <c r="G2787" s="61"/>
      <c r="H2787" s="62"/>
      <c r="I2787" s="62"/>
      <c r="J2787" s="62"/>
      <c r="K2787" s="62"/>
      <c r="L2787" s="62"/>
      <c r="M2787" s="62"/>
      <c r="N2787" s="62"/>
      <c r="O2787" s="62"/>
      <c r="P2787" s="62"/>
      <c r="Q2787" s="62"/>
      <c r="R2787" s="62"/>
      <c r="S2787" s="62"/>
      <c r="T2787" s="62"/>
      <c r="U2787" s="62"/>
      <c r="V2787" s="62"/>
      <c r="W2787" s="62"/>
      <c r="X2787" s="62"/>
      <c r="Y2787" s="62"/>
      <c r="Z2787" s="62"/>
      <c r="AA2787" s="62"/>
      <c r="AB2787" s="62"/>
      <c r="AC2787" s="62"/>
      <c r="AD2787" s="62"/>
      <c r="AE2787" s="62"/>
    </row>
    <row r="2788" spans="5:31" x14ac:dyDescent="0.25">
      <c r="E2788" s="61"/>
      <c r="F2788" s="61"/>
      <c r="G2788" s="61"/>
      <c r="H2788" s="62"/>
      <c r="I2788" s="62"/>
      <c r="J2788" s="62"/>
      <c r="K2788" s="62"/>
      <c r="L2788" s="62"/>
      <c r="M2788" s="62"/>
      <c r="N2788" s="62"/>
      <c r="O2788" s="62"/>
      <c r="P2788" s="62"/>
      <c r="Q2788" s="62"/>
      <c r="R2788" s="62"/>
      <c r="S2788" s="62"/>
      <c r="T2788" s="62"/>
      <c r="U2788" s="62"/>
      <c r="V2788" s="62"/>
      <c r="W2788" s="62"/>
      <c r="X2788" s="62"/>
      <c r="Y2788" s="62"/>
      <c r="Z2788" s="62"/>
      <c r="AA2788" s="62"/>
      <c r="AB2788" s="62"/>
      <c r="AC2788" s="62"/>
      <c r="AD2788" s="62"/>
      <c r="AE2788" s="62"/>
    </row>
    <row r="2789" spans="5:31" x14ac:dyDescent="0.25">
      <c r="E2789" s="61"/>
      <c r="F2789" s="61"/>
      <c r="G2789" s="61"/>
      <c r="H2789" s="62"/>
      <c r="I2789" s="62"/>
      <c r="J2789" s="62"/>
      <c r="K2789" s="62"/>
      <c r="L2789" s="62"/>
      <c r="M2789" s="62"/>
      <c r="N2789" s="62"/>
      <c r="O2789" s="62"/>
      <c r="P2789" s="62"/>
      <c r="Q2789" s="62"/>
      <c r="R2789" s="62"/>
      <c r="S2789" s="62"/>
      <c r="T2789" s="62"/>
      <c r="U2789" s="62"/>
      <c r="V2789" s="62"/>
      <c r="W2789" s="62"/>
      <c r="X2789" s="62"/>
      <c r="Y2789" s="62"/>
      <c r="Z2789" s="62"/>
      <c r="AA2789" s="62"/>
      <c r="AB2789" s="62"/>
      <c r="AC2789" s="62"/>
      <c r="AD2789" s="62"/>
      <c r="AE2789" s="62"/>
    </row>
    <row r="2790" spans="5:31" x14ac:dyDescent="0.25">
      <c r="E2790" s="61"/>
      <c r="F2790" s="61"/>
      <c r="G2790" s="61"/>
      <c r="H2790" s="62"/>
      <c r="I2790" s="62"/>
      <c r="J2790" s="62"/>
      <c r="K2790" s="62"/>
      <c r="L2790" s="62"/>
      <c r="M2790" s="62"/>
      <c r="N2790" s="62"/>
      <c r="O2790" s="62"/>
      <c r="P2790" s="62"/>
      <c r="Q2790" s="62"/>
      <c r="R2790" s="62"/>
      <c r="S2790" s="62"/>
      <c r="T2790" s="62"/>
      <c r="U2790" s="62"/>
      <c r="V2790" s="62"/>
      <c r="W2790" s="62"/>
      <c r="X2790" s="62"/>
      <c r="Y2790" s="62"/>
      <c r="Z2790" s="62"/>
      <c r="AA2790" s="62"/>
      <c r="AB2790" s="62"/>
      <c r="AC2790" s="62"/>
      <c r="AD2790" s="62"/>
      <c r="AE2790" s="62"/>
    </row>
    <row r="2791" spans="5:31" x14ac:dyDescent="0.25">
      <c r="E2791" s="61"/>
      <c r="F2791" s="61"/>
      <c r="G2791" s="61"/>
      <c r="H2791" s="62"/>
      <c r="I2791" s="62"/>
      <c r="J2791" s="62"/>
      <c r="K2791" s="62"/>
      <c r="L2791" s="62"/>
      <c r="M2791" s="62"/>
      <c r="N2791" s="62"/>
      <c r="O2791" s="62"/>
      <c r="P2791" s="62"/>
      <c r="Q2791" s="62"/>
      <c r="R2791" s="62"/>
      <c r="S2791" s="62"/>
      <c r="T2791" s="62"/>
      <c r="U2791" s="62"/>
      <c r="V2791" s="62"/>
      <c r="W2791" s="62"/>
      <c r="X2791" s="62"/>
      <c r="Y2791" s="62"/>
      <c r="Z2791" s="62"/>
      <c r="AA2791" s="62"/>
      <c r="AB2791" s="62"/>
      <c r="AC2791" s="62"/>
      <c r="AD2791" s="62"/>
      <c r="AE2791" s="62"/>
    </row>
    <row r="2792" spans="5:31" x14ac:dyDescent="0.25">
      <c r="E2792" s="61"/>
      <c r="F2792" s="61"/>
      <c r="G2792" s="61"/>
      <c r="H2792" s="62"/>
      <c r="I2792" s="62"/>
      <c r="J2792" s="62"/>
      <c r="K2792" s="62"/>
      <c r="L2792" s="62"/>
      <c r="M2792" s="62"/>
      <c r="N2792" s="62"/>
      <c r="O2792" s="62"/>
      <c r="P2792" s="62"/>
      <c r="Q2792" s="62"/>
      <c r="R2792" s="62"/>
      <c r="S2792" s="62"/>
      <c r="T2792" s="62"/>
      <c r="U2792" s="62"/>
      <c r="V2792" s="62"/>
      <c r="W2792" s="62"/>
      <c r="X2792" s="62"/>
      <c r="Y2792" s="62"/>
      <c r="Z2792" s="62"/>
      <c r="AA2792" s="62"/>
      <c r="AB2792" s="62"/>
      <c r="AC2792" s="62"/>
      <c r="AD2792" s="62"/>
      <c r="AE2792" s="62"/>
    </row>
    <row r="2793" spans="5:31" x14ac:dyDescent="0.25">
      <c r="E2793" s="61"/>
      <c r="F2793" s="61"/>
      <c r="G2793" s="61"/>
      <c r="H2793" s="62"/>
      <c r="I2793" s="62"/>
      <c r="J2793" s="62"/>
      <c r="K2793" s="62"/>
      <c r="L2793" s="62"/>
      <c r="M2793" s="62"/>
      <c r="N2793" s="62"/>
      <c r="O2793" s="62"/>
      <c r="P2793" s="62"/>
      <c r="Q2793" s="62"/>
      <c r="R2793" s="62"/>
      <c r="S2793" s="62"/>
      <c r="T2793" s="62"/>
      <c r="U2793" s="62"/>
      <c r="V2793" s="62"/>
      <c r="W2793" s="62"/>
      <c r="X2793" s="62"/>
      <c r="Y2793" s="62"/>
      <c r="Z2793" s="62"/>
      <c r="AA2793" s="62"/>
      <c r="AB2793" s="62"/>
      <c r="AC2793" s="62"/>
      <c r="AD2793" s="62"/>
      <c r="AE2793" s="62"/>
    </row>
    <row r="2794" spans="5:31" x14ac:dyDescent="0.25">
      <c r="E2794" s="61"/>
      <c r="F2794" s="61"/>
      <c r="G2794" s="61"/>
      <c r="H2794" s="62"/>
      <c r="I2794" s="62"/>
      <c r="J2794" s="62"/>
      <c r="K2794" s="62"/>
      <c r="L2794" s="62"/>
      <c r="M2794" s="62"/>
      <c r="N2794" s="62"/>
      <c r="O2794" s="62"/>
      <c r="P2794" s="62"/>
      <c r="Q2794" s="62"/>
      <c r="R2794" s="62"/>
      <c r="S2794" s="62"/>
      <c r="T2794" s="62"/>
      <c r="U2794" s="62"/>
      <c r="V2794" s="62"/>
      <c r="W2794" s="62"/>
      <c r="X2794" s="62"/>
      <c r="Y2794" s="62"/>
      <c r="Z2794" s="62"/>
      <c r="AA2794" s="62"/>
      <c r="AB2794" s="62"/>
      <c r="AC2794" s="62"/>
      <c r="AD2794" s="62"/>
      <c r="AE2794" s="62"/>
    </row>
    <row r="2795" spans="5:31" x14ac:dyDescent="0.25">
      <c r="E2795" s="61"/>
      <c r="F2795" s="61"/>
      <c r="G2795" s="61"/>
      <c r="H2795" s="62"/>
      <c r="I2795" s="62"/>
      <c r="J2795" s="62"/>
      <c r="K2795" s="62"/>
      <c r="L2795" s="62"/>
      <c r="M2795" s="62"/>
      <c r="N2795" s="62"/>
      <c r="O2795" s="62"/>
      <c r="P2795" s="62"/>
      <c r="Q2795" s="62"/>
      <c r="R2795" s="62"/>
      <c r="S2795" s="62"/>
      <c r="T2795" s="62"/>
      <c r="U2795" s="62"/>
      <c r="V2795" s="62"/>
      <c r="W2795" s="62"/>
      <c r="X2795" s="62"/>
      <c r="Y2795" s="62"/>
      <c r="Z2795" s="62"/>
      <c r="AA2795" s="62"/>
      <c r="AB2795" s="62"/>
      <c r="AC2795" s="62"/>
      <c r="AD2795" s="62"/>
      <c r="AE2795" s="62"/>
    </row>
    <row r="2796" spans="5:31" x14ac:dyDescent="0.25">
      <c r="E2796" s="61"/>
      <c r="F2796" s="61"/>
      <c r="G2796" s="61"/>
      <c r="H2796" s="62"/>
      <c r="I2796" s="62"/>
      <c r="J2796" s="62"/>
      <c r="K2796" s="62"/>
      <c r="L2796" s="62"/>
      <c r="M2796" s="62"/>
      <c r="N2796" s="62"/>
      <c r="O2796" s="62"/>
      <c r="P2796" s="62"/>
      <c r="Q2796" s="62"/>
      <c r="R2796" s="62"/>
      <c r="S2796" s="62"/>
      <c r="T2796" s="62"/>
      <c r="U2796" s="62"/>
      <c r="V2796" s="62"/>
      <c r="W2796" s="62"/>
      <c r="X2796" s="62"/>
      <c r="Y2796" s="62"/>
      <c r="Z2796" s="62"/>
      <c r="AA2796" s="62"/>
      <c r="AB2796" s="62"/>
      <c r="AC2796" s="62"/>
      <c r="AD2796" s="62"/>
      <c r="AE2796" s="62"/>
    </row>
    <row r="2797" spans="5:31" x14ac:dyDescent="0.25">
      <c r="E2797" s="61"/>
      <c r="F2797" s="61"/>
      <c r="G2797" s="61"/>
      <c r="H2797" s="62"/>
      <c r="I2797" s="62"/>
      <c r="J2797" s="62"/>
      <c r="K2797" s="62"/>
      <c r="L2797" s="62"/>
      <c r="M2797" s="62"/>
      <c r="N2797" s="62"/>
      <c r="O2797" s="62"/>
      <c r="P2797" s="62"/>
      <c r="Q2797" s="62"/>
      <c r="R2797" s="62"/>
      <c r="S2797" s="62"/>
      <c r="T2797" s="62"/>
      <c r="U2797" s="62"/>
      <c r="V2797" s="62"/>
      <c r="W2797" s="62"/>
      <c r="X2797" s="62"/>
      <c r="Y2797" s="62"/>
      <c r="Z2797" s="62"/>
      <c r="AA2797" s="62"/>
      <c r="AB2797" s="62"/>
      <c r="AC2797" s="62"/>
      <c r="AD2797" s="62"/>
      <c r="AE2797" s="62"/>
    </row>
    <row r="2798" spans="5:31" x14ac:dyDescent="0.25">
      <c r="E2798" s="61"/>
      <c r="F2798" s="61"/>
      <c r="G2798" s="61"/>
      <c r="H2798" s="62"/>
      <c r="I2798" s="62"/>
      <c r="J2798" s="62"/>
      <c r="K2798" s="62"/>
      <c r="L2798" s="62"/>
      <c r="M2798" s="62"/>
      <c r="N2798" s="62"/>
      <c r="O2798" s="62"/>
      <c r="P2798" s="62"/>
      <c r="Q2798" s="62"/>
      <c r="R2798" s="62"/>
      <c r="S2798" s="62"/>
      <c r="T2798" s="62"/>
      <c r="U2798" s="62"/>
      <c r="V2798" s="62"/>
      <c r="W2798" s="62"/>
      <c r="X2798" s="62"/>
      <c r="Y2798" s="62"/>
      <c r="Z2798" s="62"/>
      <c r="AA2798" s="62"/>
      <c r="AB2798" s="62"/>
      <c r="AC2798" s="62"/>
      <c r="AD2798" s="62"/>
      <c r="AE2798" s="62"/>
    </row>
    <row r="2799" spans="5:31" x14ac:dyDescent="0.25">
      <c r="E2799" s="61"/>
      <c r="F2799" s="61"/>
      <c r="G2799" s="61"/>
      <c r="H2799" s="62"/>
      <c r="I2799" s="62"/>
      <c r="J2799" s="62"/>
      <c r="K2799" s="62"/>
      <c r="L2799" s="62"/>
      <c r="M2799" s="62"/>
      <c r="N2799" s="62"/>
      <c r="O2799" s="62"/>
      <c r="P2799" s="62"/>
      <c r="Q2799" s="62"/>
      <c r="R2799" s="62"/>
      <c r="S2799" s="62"/>
      <c r="T2799" s="62"/>
      <c r="U2799" s="62"/>
      <c r="V2799" s="62"/>
      <c r="W2799" s="62"/>
      <c r="X2799" s="62"/>
      <c r="Y2799" s="62"/>
      <c r="Z2799" s="62"/>
      <c r="AA2799" s="62"/>
      <c r="AB2799" s="62"/>
      <c r="AC2799" s="62"/>
      <c r="AD2799" s="62"/>
      <c r="AE2799" s="62"/>
    </row>
    <row r="2800" spans="5:31" x14ac:dyDescent="0.25">
      <c r="E2800" s="61"/>
      <c r="F2800" s="61"/>
      <c r="G2800" s="61"/>
      <c r="H2800" s="62"/>
      <c r="I2800" s="62"/>
      <c r="J2800" s="62"/>
      <c r="K2800" s="62"/>
      <c r="L2800" s="62"/>
      <c r="M2800" s="62"/>
      <c r="N2800" s="62"/>
      <c r="O2800" s="62"/>
      <c r="P2800" s="62"/>
      <c r="Q2800" s="62"/>
      <c r="R2800" s="62"/>
      <c r="S2800" s="62"/>
      <c r="T2800" s="62"/>
      <c r="U2800" s="62"/>
      <c r="V2800" s="62"/>
      <c r="W2800" s="62"/>
      <c r="X2800" s="62"/>
      <c r="Y2800" s="62"/>
      <c r="Z2800" s="62"/>
      <c r="AA2800" s="62"/>
      <c r="AB2800" s="62"/>
      <c r="AC2800" s="62"/>
      <c r="AD2800" s="62"/>
      <c r="AE2800" s="62"/>
    </row>
    <row r="2801" spans="5:31" x14ac:dyDescent="0.25">
      <c r="E2801" s="61"/>
      <c r="F2801" s="61"/>
      <c r="G2801" s="61"/>
      <c r="H2801" s="62"/>
      <c r="I2801" s="62"/>
      <c r="J2801" s="62"/>
      <c r="K2801" s="62"/>
      <c r="L2801" s="62"/>
      <c r="M2801" s="62"/>
      <c r="N2801" s="62"/>
      <c r="O2801" s="62"/>
      <c r="P2801" s="62"/>
      <c r="Q2801" s="62"/>
      <c r="R2801" s="62"/>
      <c r="S2801" s="62"/>
      <c r="T2801" s="62"/>
      <c r="U2801" s="62"/>
      <c r="V2801" s="62"/>
      <c r="W2801" s="62"/>
      <c r="X2801" s="62"/>
      <c r="Y2801" s="62"/>
      <c r="Z2801" s="62"/>
      <c r="AA2801" s="62"/>
      <c r="AB2801" s="62"/>
      <c r="AC2801" s="62"/>
      <c r="AD2801" s="62"/>
      <c r="AE2801" s="62"/>
    </row>
    <row r="2802" spans="5:31" x14ac:dyDescent="0.25">
      <c r="E2802" s="61"/>
      <c r="F2802" s="61"/>
      <c r="G2802" s="61"/>
      <c r="H2802" s="62"/>
      <c r="I2802" s="62"/>
      <c r="J2802" s="62"/>
      <c r="K2802" s="62"/>
      <c r="L2802" s="62"/>
      <c r="M2802" s="62"/>
      <c r="N2802" s="62"/>
      <c r="O2802" s="62"/>
      <c r="P2802" s="62"/>
      <c r="Q2802" s="62"/>
      <c r="R2802" s="62"/>
      <c r="S2802" s="62"/>
      <c r="T2802" s="62"/>
      <c r="U2802" s="62"/>
      <c r="V2802" s="62"/>
      <c r="W2802" s="62"/>
      <c r="X2802" s="62"/>
      <c r="Y2802" s="62"/>
      <c r="Z2802" s="62"/>
      <c r="AA2802" s="62"/>
      <c r="AB2802" s="62"/>
      <c r="AC2802" s="62"/>
      <c r="AD2802" s="62"/>
      <c r="AE2802" s="62"/>
    </row>
    <row r="2803" spans="5:31" x14ac:dyDescent="0.25">
      <c r="E2803" s="61"/>
      <c r="F2803" s="61"/>
      <c r="G2803" s="61"/>
      <c r="H2803" s="62"/>
      <c r="I2803" s="62"/>
      <c r="J2803" s="62"/>
      <c r="K2803" s="62"/>
      <c r="L2803" s="62"/>
      <c r="M2803" s="62"/>
      <c r="N2803" s="62"/>
      <c r="O2803" s="62"/>
      <c r="P2803" s="62"/>
      <c r="Q2803" s="62"/>
      <c r="R2803" s="62"/>
      <c r="S2803" s="62"/>
      <c r="T2803" s="62"/>
      <c r="U2803" s="62"/>
      <c r="V2803" s="62"/>
      <c r="W2803" s="62"/>
      <c r="X2803" s="62"/>
      <c r="Y2803" s="62"/>
      <c r="Z2803" s="62"/>
      <c r="AA2803" s="62"/>
      <c r="AB2803" s="62"/>
      <c r="AC2803" s="62"/>
      <c r="AD2803" s="62"/>
      <c r="AE2803" s="62"/>
    </row>
    <row r="2804" spans="5:31" x14ac:dyDescent="0.25">
      <c r="E2804" s="61"/>
      <c r="F2804" s="61"/>
      <c r="G2804" s="61"/>
      <c r="H2804" s="62"/>
      <c r="I2804" s="62"/>
      <c r="J2804" s="62"/>
      <c r="K2804" s="62"/>
      <c r="L2804" s="62"/>
      <c r="M2804" s="62"/>
      <c r="N2804" s="62"/>
      <c r="O2804" s="62"/>
      <c r="P2804" s="62"/>
      <c r="Q2804" s="62"/>
      <c r="R2804" s="62"/>
      <c r="S2804" s="62"/>
      <c r="T2804" s="62"/>
      <c r="U2804" s="62"/>
      <c r="V2804" s="62"/>
      <c r="W2804" s="62"/>
      <c r="X2804" s="62"/>
      <c r="Y2804" s="62"/>
      <c r="Z2804" s="62"/>
      <c r="AA2804" s="62"/>
      <c r="AB2804" s="62"/>
      <c r="AC2804" s="62"/>
      <c r="AD2804" s="62"/>
      <c r="AE2804" s="62"/>
    </row>
    <row r="2805" spans="5:31" x14ac:dyDescent="0.25">
      <c r="E2805" s="61"/>
      <c r="F2805" s="61"/>
      <c r="G2805" s="61"/>
      <c r="H2805" s="62"/>
      <c r="I2805" s="62"/>
      <c r="J2805" s="62"/>
      <c r="K2805" s="62"/>
      <c r="L2805" s="62"/>
      <c r="M2805" s="62"/>
      <c r="N2805" s="62"/>
      <c r="O2805" s="62"/>
      <c r="P2805" s="62"/>
      <c r="Q2805" s="62"/>
      <c r="R2805" s="62"/>
      <c r="S2805" s="62"/>
      <c r="T2805" s="62"/>
      <c r="U2805" s="62"/>
      <c r="V2805" s="62"/>
      <c r="W2805" s="62"/>
      <c r="X2805" s="62"/>
      <c r="Y2805" s="62"/>
      <c r="Z2805" s="62"/>
      <c r="AA2805" s="62"/>
      <c r="AB2805" s="62"/>
      <c r="AC2805" s="62"/>
      <c r="AD2805" s="62"/>
      <c r="AE2805" s="62"/>
    </row>
    <row r="2806" spans="5:31" x14ac:dyDescent="0.25">
      <c r="E2806" s="61"/>
      <c r="F2806" s="61"/>
      <c r="G2806" s="61"/>
      <c r="H2806" s="62"/>
      <c r="I2806" s="62"/>
      <c r="J2806" s="62"/>
      <c r="K2806" s="62"/>
      <c r="L2806" s="62"/>
      <c r="M2806" s="62"/>
      <c r="N2806" s="62"/>
      <c r="O2806" s="62"/>
      <c r="P2806" s="62"/>
      <c r="Q2806" s="62"/>
      <c r="R2806" s="62"/>
      <c r="S2806" s="62"/>
      <c r="T2806" s="62"/>
      <c r="U2806" s="62"/>
      <c r="V2806" s="62"/>
      <c r="W2806" s="62"/>
      <c r="X2806" s="62"/>
      <c r="Y2806" s="62"/>
      <c r="Z2806" s="62"/>
      <c r="AA2806" s="62"/>
      <c r="AB2806" s="62"/>
      <c r="AC2806" s="62"/>
      <c r="AD2806" s="62"/>
      <c r="AE2806" s="62"/>
    </row>
    <row r="2807" spans="5:31" x14ac:dyDescent="0.25">
      <c r="E2807" s="61"/>
      <c r="F2807" s="61"/>
      <c r="G2807" s="61"/>
      <c r="H2807" s="62"/>
      <c r="I2807" s="62"/>
      <c r="J2807" s="62"/>
      <c r="K2807" s="62"/>
      <c r="L2807" s="62"/>
      <c r="M2807" s="62"/>
      <c r="N2807" s="62"/>
      <c r="O2807" s="62"/>
      <c r="P2807" s="62"/>
      <c r="Q2807" s="62"/>
      <c r="R2807" s="62"/>
      <c r="S2807" s="62"/>
      <c r="T2807" s="62"/>
      <c r="U2807" s="62"/>
      <c r="V2807" s="62"/>
      <c r="W2807" s="62"/>
      <c r="X2807" s="62"/>
      <c r="Y2807" s="62"/>
      <c r="Z2807" s="62"/>
      <c r="AA2807" s="62"/>
      <c r="AB2807" s="62"/>
      <c r="AC2807" s="62"/>
      <c r="AD2807" s="62"/>
      <c r="AE2807" s="62"/>
    </row>
    <row r="2808" spans="5:31" x14ac:dyDescent="0.25">
      <c r="E2808" s="61"/>
      <c r="F2808" s="61"/>
      <c r="G2808" s="61"/>
      <c r="H2808" s="62"/>
      <c r="I2808" s="62"/>
      <c r="J2808" s="62"/>
      <c r="K2808" s="62"/>
      <c r="L2808" s="62"/>
      <c r="M2808" s="62"/>
      <c r="N2808" s="62"/>
      <c r="O2808" s="62"/>
      <c r="P2808" s="62"/>
      <c r="Q2808" s="62"/>
      <c r="R2808" s="62"/>
      <c r="S2808" s="62"/>
      <c r="T2808" s="62"/>
      <c r="U2808" s="62"/>
      <c r="V2808" s="62"/>
      <c r="W2808" s="62"/>
      <c r="X2808" s="62"/>
      <c r="Y2808" s="62"/>
      <c r="Z2808" s="62"/>
      <c r="AA2808" s="62"/>
      <c r="AB2808" s="62"/>
      <c r="AC2808" s="62"/>
      <c r="AD2808" s="62"/>
      <c r="AE2808" s="62"/>
    </row>
    <row r="2809" spans="5:31" x14ac:dyDescent="0.25">
      <c r="E2809" s="61"/>
      <c r="F2809" s="61"/>
      <c r="G2809" s="61"/>
      <c r="H2809" s="62"/>
      <c r="I2809" s="62"/>
      <c r="J2809" s="62"/>
      <c r="K2809" s="62"/>
      <c r="L2809" s="62"/>
      <c r="M2809" s="62"/>
      <c r="N2809" s="62"/>
      <c r="O2809" s="62"/>
      <c r="P2809" s="62"/>
      <c r="Q2809" s="62"/>
      <c r="R2809" s="62"/>
      <c r="S2809" s="62"/>
      <c r="T2809" s="62"/>
      <c r="U2809" s="62"/>
      <c r="V2809" s="62"/>
      <c r="W2809" s="62"/>
      <c r="X2809" s="62"/>
      <c r="Y2809" s="62"/>
      <c r="Z2809" s="62"/>
      <c r="AA2809" s="62"/>
      <c r="AB2809" s="62"/>
      <c r="AC2809" s="62"/>
      <c r="AD2809" s="62"/>
      <c r="AE2809" s="62"/>
    </row>
    <row r="2810" spans="5:31" x14ac:dyDescent="0.25">
      <c r="E2810" s="61"/>
      <c r="F2810" s="61"/>
      <c r="G2810" s="61"/>
      <c r="H2810" s="62"/>
      <c r="I2810" s="62"/>
      <c r="J2810" s="62"/>
      <c r="K2810" s="62"/>
      <c r="L2810" s="62"/>
      <c r="M2810" s="62"/>
      <c r="N2810" s="62"/>
      <c r="O2810" s="62"/>
      <c r="P2810" s="62"/>
      <c r="Q2810" s="62"/>
      <c r="R2810" s="62"/>
      <c r="S2810" s="62"/>
      <c r="T2810" s="62"/>
      <c r="U2810" s="62"/>
      <c r="V2810" s="62"/>
      <c r="W2810" s="62"/>
      <c r="X2810" s="62"/>
      <c r="Y2810" s="62"/>
      <c r="Z2810" s="62"/>
      <c r="AA2810" s="62"/>
      <c r="AB2810" s="62"/>
      <c r="AC2810" s="62"/>
      <c r="AD2810" s="62"/>
      <c r="AE2810" s="62"/>
    </row>
    <row r="2811" spans="5:31" x14ac:dyDescent="0.25">
      <c r="E2811" s="61"/>
      <c r="F2811" s="61"/>
      <c r="G2811" s="61"/>
      <c r="H2811" s="62"/>
      <c r="I2811" s="62"/>
      <c r="J2811" s="62"/>
      <c r="K2811" s="62"/>
      <c r="L2811" s="62"/>
      <c r="M2811" s="62"/>
      <c r="N2811" s="62"/>
      <c r="O2811" s="62"/>
      <c r="P2811" s="62"/>
      <c r="Q2811" s="62"/>
      <c r="R2811" s="62"/>
      <c r="S2811" s="62"/>
      <c r="T2811" s="62"/>
      <c r="U2811" s="62"/>
      <c r="V2811" s="62"/>
      <c r="W2811" s="62"/>
      <c r="X2811" s="62"/>
      <c r="Y2811" s="62"/>
      <c r="Z2811" s="62"/>
      <c r="AA2811" s="62"/>
      <c r="AB2811" s="62"/>
      <c r="AC2811" s="62"/>
      <c r="AD2811" s="62"/>
      <c r="AE2811" s="62"/>
    </row>
    <row r="2812" spans="5:31" x14ac:dyDescent="0.25">
      <c r="E2812" s="61"/>
      <c r="F2812" s="61"/>
      <c r="G2812" s="61"/>
      <c r="H2812" s="62"/>
      <c r="I2812" s="62"/>
      <c r="J2812" s="62"/>
      <c r="K2812" s="62"/>
      <c r="L2812" s="62"/>
      <c r="M2812" s="62"/>
      <c r="N2812" s="62"/>
      <c r="O2812" s="62"/>
      <c r="P2812" s="62"/>
      <c r="Q2812" s="62"/>
      <c r="R2812" s="62"/>
      <c r="S2812" s="62"/>
      <c r="T2812" s="62"/>
      <c r="U2812" s="62"/>
      <c r="V2812" s="62"/>
      <c r="W2812" s="62"/>
      <c r="X2812" s="62"/>
      <c r="Y2812" s="62"/>
      <c r="Z2812" s="62"/>
      <c r="AA2812" s="62"/>
      <c r="AB2812" s="62"/>
      <c r="AC2812" s="62"/>
      <c r="AD2812" s="62"/>
      <c r="AE2812" s="62"/>
    </row>
    <row r="2813" spans="5:31" x14ac:dyDescent="0.25">
      <c r="E2813" s="61"/>
      <c r="F2813" s="61"/>
      <c r="G2813" s="61"/>
      <c r="H2813" s="62"/>
      <c r="I2813" s="62"/>
      <c r="J2813" s="62"/>
      <c r="K2813" s="62"/>
      <c r="L2813" s="62"/>
      <c r="M2813" s="62"/>
      <c r="N2813" s="62"/>
      <c r="O2813" s="62"/>
      <c r="P2813" s="62"/>
      <c r="Q2813" s="62"/>
      <c r="R2813" s="62"/>
      <c r="S2813" s="62"/>
      <c r="T2813" s="62"/>
      <c r="U2813" s="62"/>
      <c r="V2813" s="62"/>
      <c r="W2813" s="62"/>
      <c r="X2813" s="62"/>
      <c r="Y2813" s="62"/>
      <c r="Z2813" s="62"/>
      <c r="AA2813" s="62"/>
      <c r="AB2813" s="62"/>
      <c r="AC2813" s="62"/>
      <c r="AD2813" s="62"/>
      <c r="AE2813" s="62"/>
    </row>
    <row r="2814" spans="5:31" x14ac:dyDescent="0.25">
      <c r="E2814" s="61"/>
      <c r="F2814" s="61"/>
      <c r="G2814" s="61"/>
      <c r="H2814" s="62"/>
      <c r="I2814" s="62"/>
      <c r="J2814" s="62"/>
      <c r="K2814" s="62"/>
      <c r="L2814" s="62"/>
      <c r="M2814" s="62"/>
      <c r="N2814" s="62"/>
      <c r="O2814" s="62"/>
      <c r="P2814" s="62"/>
      <c r="Q2814" s="62"/>
      <c r="R2814" s="62"/>
      <c r="S2814" s="62"/>
      <c r="T2814" s="62"/>
      <c r="U2814" s="62"/>
      <c r="V2814" s="62"/>
      <c r="W2814" s="62"/>
      <c r="X2814" s="62"/>
      <c r="Y2814" s="62"/>
      <c r="Z2814" s="62"/>
      <c r="AA2814" s="62"/>
      <c r="AB2814" s="62"/>
      <c r="AC2814" s="62"/>
      <c r="AD2814" s="62"/>
      <c r="AE2814" s="62"/>
    </row>
    <row r="2815" spans="5:31" x14ac:dyDescent="0.25">
      <c r="E2815" s="61"/>
      <c r="F2815" s="61"/>
      <c r="G2815" s="61"/>
      <c r="H2815" s="62"/>
      <c r="I2815" s="62"/>
      <c r="J2815" s="62"/>
      <c r="K2815" s="62"/>
      <c r="L2815" s="62"/>
      <c r="M2815" s="62"/>
      <c r="N2815" s="62"/>
      <c r="O2815" s="62"/>
      <c r="P2815" s="62"/>
      <c r="Q2815" s="62"/>
      <c r="R2815" s="62"/>
      <c r="S2815" s="62"/>
      <c r="T2815" s="62"/>
      <c r="U2815" s="62"/>
      <c r="V2815" s="62"/>
      <c r="W2815" s="62"/>
      <c r="X2815" s="62"/>
      <c r="Y2815" s="62"/>
      <c r="Z2815" s="62"/>
      <c r="AA2815" s="62"/>
      <c r="AB2815" s="62"/>
      <c r="AC2815" s="62"/>
      <c r="AD2815" s="62"/>
      <c r="AE2815" s="62"/>
    </row>
    <row r="2816" spans="5:31" x14ac:dyDescent="0.25">
      <c r="E2816" s="61"/>
      <c r="F2816" s="61"/>
      <c r="G2816" s="61"/>
      <c r="H2816" s="62"/>
      <c r="I2816" s="62"/>
      <c r="J2816" s="62"/>
      <c r="K2816" s="62"/>
      <c r="L2816" s="62"/>
      <c r="M2816" s="62"/>
      <c r="N2816" s="62"/>
      <c r="O2816" s="62"/>
      <c r="P2816" s="62"/>
      <c r="Q2816" s="62"/>
      <c r="R2816" s="62"/>
      <c r="S2816" s="62"/>
      <c r="T2816" s="62"/>
      <c r="U2816" s="62"/>
      <c r="V2816" s="62"/>
      <c r="W2816" s="62"/>
      <c r="X2816" s="62"/>
      <c r="Y2816" s="62"/>
      <c r="Z2816" s="62"/>
      <c r="AA2816" s="62"/>
      <c r="AB2816" s="62"/>
      <c r="AC2816" s="62"/>
      <c r="AD2816" s="62"/>
      <c r="AE2816" s="62"/>
    </row>
    <row r="2817" spans="5:31" x14ac:dyDescent="0.25">
      <c r="E2817" s="61"/>
      <c r="F2817" s="61"/>
      <c r="G2817" s="61"/>
      <c r="H2817" s="62"/>
      <c r="I2817" s="62"/>
      <c r="J2817" s="62"/>
      <c r="K2817" s="62"/>
      <c r="L2817" s="62"/>
      <c r="M2817" s="62"/>
      <c r="N2817" s="62"/>
      <c r="O2817" s="62"/>
      <c r="P2817" s="62"/>
      <c r="Q2817" s="62"/>
      <c r="R2817" s="62"/>
      <c r="S2817" s="62"/>
      <c r="T2817" s="62"/>
      <c r="U2817" s="62"/>
      <c r="V2817" s="62"/>
      <c r="W2817" s="62"/>
      <c r="X2817" s="62"/>
      <c r="Y2817" s="62"/>
      <c r="Z2817" s="62"/>
      <c r="AA2817" s="62"/>
      <c r="AB2817" s="62"/>
      <c r="AC2817" s="62"/>
      <c r="AD2817" s="62"/>
      <c r="AE2817" s="62"/>
    </row>
    <row r="2818" spans="5:31" x14ac:dyDescent="0.25">
      <c r="E2818" s="61"/>
      <c r="F2818" s="61"/>
      <c r="G2818" s="61"/>
      <c r="H2818" s="62"/>
      <c r="I2818" s="62"/>
      <c r="J2818" s="62"/>
      <c r="K2818" s="62"/>
      <c r="L2818" s="62"/>
      <c r="M2818" s="62"/>
      <c r="N2818" s="62"/>
      <c r="O2818" s="62"/>
      <c r="P2818" s="62"/>
      <c r="Q2818" s="62"/>
      <c r="R2818" s="62"/>
      <c r="S2818" s="62"/>
      <c r="T2818" s="62"/>
      <c r="U2818" s="62"/>
      <c r="V2818" s="62"/>
      <c r="W2818" s="62"/>
      <c r="X2818" s="62"/>
      <c r="Y2818" s="62"/>
      <c r="Z2818" s="62"/>
      <c r="AA2818" s="62"/>
      <c r="AB2818" s="62"/>
      <c r="AC2818" s="62"/>
      <c r="AD2818" s="62"/>
      <c r="AE2818" s="62"/>
    </row>
    <row r="2819" spans="5:31" x14ac:dyDescent="0.25">
      <c r="E2819" s="61"/>
      <c r="F2819" s="61"/>
      <c r="G2819" s="61"/>
      <c r="H2819" s="62"/>
      <c r="I2819" s="62"/>
      <c r="J2819" s="62"/>
      <c r="K2819" s="62"/>
      <c r="L2819" s="62"/>
      <c r="M2819" s="62"/>
      <c r="N2819" s="62"/>
      <c r="O2819" s="62"/>
      <c r="P2819" s="62"/>
      <c r="Q2819" s="62"/>
      <c r="R2819" s="62"/>
      <c r="S2819" s="62"/>
      <c r="T2819" s="62"/>
      <c r="U2819" s="62"/>
      <c r="V2819" s="62"/>
      <c r="W2819" s="62"/>
      <c r="X2819" s="62"/>
      <c r="Y2819" s="62"/>
      <c r="Z2819" s="62"/>
      <c r="AA2819" s="62"/>
      <c r="AB2819" s="62"/>
      <c r="AC2819" s="62"/>
      <c r="AD2819" s="62"/>
      <c r="AE2819" s="62"/>
    </row>
    <row r="2820" spans="5:31" x14ac:dyDescent="0.25">
      <c r="E2820" s="61"/>
      <c r="F2820" s="61"/>
      <c r="G2820" s="61"/>
      <c r="H2820" s="62"/>
      <c r="I2820" s="62"/>
      <c r="J2820" s="62"/>
      <c r="K2820" s="62"/>
      <c r="L2820" s="62"/>
      <c r="M2820" s="62"/>
      <c r="N2820" s="62"/>
      <c r="O2820" s="62"/>
      <c r="P2820" s="62"/>
      <c r="Q2820" s="62"/>
      <c r="R2820" s="62"/>
      <c r="S2820" s="62"/>
      <c r="T2820" s="62"/>
      <c r="U2820" s="62"/>
      <c r="V2820" s="62"/>
      <c r="W2820" s="62"/>
      <c r="X2820" s="62"/>
      <c r="Y2820" s="62"/>
      <c r="Z2820" s="62"/>
      <c r="AA2820" s="62"/>
      <c r="AB2820" s="62"/>
      <c r="AC2820" s="62"/>
      <c r="AD2820" s="62"/>
      <c r="AE2820" s="62"/>
    </row>
    <row r="2821" spans="5:31" x14ac:dyDescent="0.25">
      <c r="E2821" s="61"/>
      <c r="F2821" s="61"/>
      <c r="G2821" s="61"/>
      <c r="H2821" s="62"/>
      <c r="I2821" s="62"/>
      <c r="J2821" s="62"/>
      <c r="K2821" s="62"/>
      <c r="L2821" s="62"/>
      <c r="M2821" s="62"/>
      <c r="N2821" s="62"/>
      <c r="O2821" s="62"/>
      <c r="P2821" s="62"/>
      <c r="Q2821" s="62"/>
      <c r="R2821" s="62"/>
      <c r="S2821" s="62"/>
      <c r="T2821" s="62"/>
      <c r="U2821" s="62"/>
      <c r="V2821" s="62"/>
      <c r="W2821" s="62"/>
      <c r="X2821" s="62"/>
      <c r="Y2821" s="62"/>
      <c r="Z2821" s="62"/>
      <c r="AA2821" s="62"/>
      <c r="AB2821" s="62"/>
      <c r="AC2821" s="62"/>
      <c r="AD2821" s="62"/>
      <c r="AE2821" s="62"/>
    </row>
    <row r="2822" spans="5:31" x14ac:dyDescent="0.25">
      <c r="E2822" s="61"/>
      <c r="F2822" s="61"/>
      <c r="G2822" s="61"/>
      <c r="H2822" s="62"/>
      <c r="I2822" s="62"/>
      <c r="J2822" s="62"/>
      <c r="K2822" s="62"/>
      <c r="L2822" s="62"/>
      <c r="M2822" s="62"/>
      <c r="N2822" s="62"/>
      <c r="O2822" s="62"/>
      <c r="P2822" s="62"/>
      <c r="Q2822" s="62"/>
      <c r="R2822" s="62"/>
      <c r="S2822" s="62"/>
      <c r="T2822" s="62"/>
      <c r="U2822" s="62"/>
      <c r="V2822" s="62"/>
      <c r="W2822" s="62"/>
      <c r="X2822" s="62"/>
      <c r="Y2822" s="62"/>
      <c r="Z2822" s="62"/>
      <c r="AA2822" s="62"/>
      <c r="AB2822" s="62"/>
      <c r="AC2822" s="62"/>
      <c r="AD2822" s="62"/>
      <c r="AE2822" s="62"/>
    </row>
    <row r="2823" spans="5:31" x14ac:dyDescent="0.25">
      <c r="E2823" s="61"/>
      <c r="F2823" s="61"/>
      <c r="G2823" s="61"/>
      <c r="H2823" s="62"/>
      <c r="I2823" s="62"/>
      <c r="J2823" s="62"/>
      <c r="K2823" s="62"/>
      <c r="L2823" s="62"/>
      <c r="M2823" s="62"/>
      <c r="N2823" s="62"/>
      <c r="O2823" s="62"/>
      <c r="P2823" s="62"/>
      <c r="Q2823" s="62"/>
      <c r="R2823" s="62"/>
      <c r="S2823" s="62"/>
      <c r="T2823" s="62"/>
      <c r="U2823" s="62"/>
      <c r="V2823" s="62"/>
      <c r="W2823" s="62"/>
      <c r="X2823" s="62"/>
      <c r="Y2823" s="62"/>
      <c r="Z2823" s="62"/>
      <c r="AA2823" s="62"/>
      <c r="AB2823" s="62"/>
      <c r="AC2823" s="62"/>
      <c r="AD2823" s="62"/>
      <c r="AE2823" s="62"/>
    </row>
    <row r="2824" spans="5:31" x14ac:dyDescent="0.25">
      <c r="E2824" s="61"/>
      <c r="F2824" s="61"/>
      <c r="G2824" s="61"/>
      <c r="H2824" s="62"/>
      <c r="I2824" s="62"/>
      <c r="J2824" s="62"/>
      <c r="K2824" s="62"/>
      <c r="L2824" s="62"/>
      <c r="M2824" s="62"/>
      <c r="N2824" s="62"/>
      <c r="O2824" s="62"/>
      <c r="P2824" s="62"/>
      <c r="Q2824" s="62"/>
      <c r="R2824" s="62"/>
      <c r="S2824" s="62"/>
      <c r="T2824" s="62"/>
      <c r="U2824" s="62"/>
      <c r="V2824" s="62"/>
      <c r="W2824" s="62"/>
      <c r="X2824" s="62"/>
      <c r="Y2824" s="62"/>
      <c r="Z2824" s="62"/>
      <c r="AA2824" s="62"/>
      <c r="AB2824" s="62"/>
      <c r="AC2824" s="62"/>
      <c r="AD2824" s="62"/>
      <c r="AE2824" s="62"/>
    </row>
    <row r="2825" spans="5:31" x14ac:dyDescent="0.25">
      <c r="E2825" s="61"/>
      <c r="F2825" s="61"/>
      <c r="G2825" s="61"/>
      <c r="H2825" s="62"/>
      <c r="I2825" s="62"/>
      <c r="J2825" s="62"/>
      <c r="K2825" s="62"/>
      <c r="L2825" s="62"/>
      <c r="M2825" s="62"/>
      <c r="N2825" s="62"/>
      <c r="O2825" s="62"/>
      <c r="P2825" s="62"/>
      <c r="Q2825" s="62"/>
      <c r="R2825" s="62"/>
      <c r="S2825" s="62"/>
      <c r="T2825" s="62"/>
      <c r="U2825" s="62"/>
      <c r="V2825" s="62"/>
      <c r="W2825" s="62"/>
      <c r="X2825" s="62"/>
      <c r="Y2825" s="62"/>
      <c r="Z2825" s="62"/>
      <c r="AA2825" s="62"/>
      <c r="AB2825" s="62"/>
      <c r="AC2825" s="62"/>
      <c r="AD2825" s="62"/>
      <c r="AE2825" s="62"/>
    </row>
    <row r="2826" spans="5:31" x14ac:dyDescent="0.25">
      <c r="E2826" s="61"/>
      <c r="F2826" s="61"/>
      <c r="G2826" s="61"/>
      <c r="H2826" s="62"/>
      <c r="I2826" s="62"/>
      <c r="J2826" s="62"/>
      <c r="K2826" s="62"/>
      <c r="L2826" s="62"/>
      <c r="M2826" s="62"/>
      <c r="N2826" s="62"/>
      <c r="O2826" s="62"/>
      <c r="P2826" s="62"/>
      <c r="Q2826" s="62"/>
      <c r="R2826" s="62"/>
      <c r="S2826" s="62"/>
      <c r="T2826" s="62"/>
      <c r="U2826" s="62"/>
      <c r="V2826" s="62"/>
      <c r="W2826" s="62"/>
      <c r="X2826" s="62"/>
      <c r="Y2826" s="62"/>
      <c r="Z2826" s="62"/>
      <c r="AA2826" s="62"/>
      <c r="AB2826" s="62"/>
      <c r="AC2826" s="62"/>
      <c r="AD2826" s="62"/>
      <c r="AE2826" s="62"/>
    </row>
    <row r="2827" spans="5:31" x14ac:dyDescent="0.25">
      <c r="E2827" s="61"/>
      <c r="F2827" s="61"/>
      <c r="G2827" s="61"/>
      <c r="H2827" s="62"/>
      <c r="I2827" s="62"/>
      <c r="J2827" s="62"/>
      <c r="K2827" s="62"/>
      <c r="L2827" s="62"/>
      <c r="M2827" s="62"/>
      <c r="N2827" s="62"/>
      <c r="O2827" s="62"/>
      <c r="P2827" s="62"/>
      <c r="Q2827" s="62"/>
      <c r="R2827" s="62"/>
      <c r="S2827" s="62"/>
      <c r="T2827" s="62"/>
      <c r="U2827" s="62"/>
      <c r="V2827" s="62"/>
      <c r="W2827" s="62"/>
      <c r="X2827" s="62"/>
      <c r="Y2827" s="62"/>
      <c r="Z2827" s="62"/>
      <c r="AA2827" s="62"/>
      <c r="AB2827" s="62"/>
      <c r="AC2827" s="62"/>
      <c r="AD2827" s="62"/>
      <c r="AE2827" s="62"/>
    </row>
    <row r="2828" spans="5:31" x14ac:dyDescent="0.25">
      <c r="E2828" s="61"/>
      <c r="F2828" s="61"/>
      <c r="G2828" s="61"/>
      <c r="H2828" s="62"/>
      <c r="I2828" s="62"/>
      <c r="J2828" s="62"/>
      <c r="K2828" s="62"/>
      <c r="L2828" s="62"/>
      <c r="M2828" s="62"/>
      <c r="N2828" s="62"/>
      <c r="O2828" s="62"/>
      <c r="P2828" s="62"/>
      <c r="Q2828" s="62"/>
      <c r="R2828" s="62"/>
      <c r="S2828" s="62"/>
      <c r="T2828" s="62"/>
      <c r="U2828" s="62"/>
      <c r="V2828" s="62"/>
      <c r="W2828" s="62"/>
      <c r="X2828" s="62"/>
      <c r="Y2828" s="62"/>
      <c r="Z2828" s="62"/>
      <c r="AA2828" s="62"/>
      <c r="AB2828" s="62"/>
      <c r="AC2828" s="62"/>
      <c r="AD2828" s="62"/>
      <c r="AE2828" s="62"/>
    </row>
    <row r="2829" spans="5:31" x14ac:dyDescent="0.25">
      <c r="E2829" s="61"/>
      <c r="F2829" s="61"/>
      <c r="G2829" s="61"/>
      <c r="H2829" s="62"/>
      <c r="I2829" s="62"/>
      <c r="J2829" s="62"/>
      <c r="K2829" s="62"/>
      <c r="L2829" s="62"/>
      <c r="M2829" s="62"/>
      <c r="N2829" s="62"/>
      <c r="O2829" s="62"/>
      <c r="P2829" s="62"/>
      <c r="Q2829" s="62"/>
      <c r="R2829" s="62"/>
      <c r="S2829" s="62"/>
      <c r="T2829" s="62"/>
      <c r="U2829" s="62"/>
      <c r="V2829" s="62"/>
      <c r="W2829" s="62"/>
      <c r="X2829" s="62"/>
      <c r="Y2829" s="62"/>
      <c r="Z2829" s="62"/>
      <c r="AA2829" s="62"/>
      <c r="AB2829" s="62"/>
      <c r="AC2829" s="62"/>
      <c r="AD2829" s="62"/>
      <c r="AE2829" s="62"/>
    </row>
    <row r="2830" spans="5:31" x14ac:dyDescent="0.25">
      <c r="E2830" s="61"/>
      <c r="F2830" s="61"/>
      <c r="G2830" s="61"/>
      <c r="H2830" s="62"/>
      <c r="I2830" s="62"/>
      <c r="J2830" s="62"/>
      <c r="K2830" s="62"/>
      <c r="L2830" s="62"/>
      <c r="M2830" s="62"/>
      <c r="N2830" s="62"/>
      <c r="O2830" s="62"/>
      <c r="P2830" s="62"/>
      <c r="Q2830" s="62"/>
      <c r="R2830" s="62"/>
      <c r="S2830" s="62"/>
      <c r="T2830" s="62"/>
      <c r="U2830" s="62"/>
      <c r="V2830" s="62"/>
      <c r="W2830" s="62"/>
      <c r="X2830" s="62"/>
      <c r="Y2830" s="62"/>
      <c r="Z2830" s="62"/>
      <c r="AA2830" s="62"/>
      <c r="AB2830" s="62"/>
      <c r="AC2830" s="62"/>
      <c r="AD2830" s="62"/>
      <c r="AE2830" s="62"/>
    </row>
    <row r="2831" spans="5:31" x14ac:dyDescent="0.25">
      <c r="E2831" s="61"/>
      <c r="F2831" s="61"/>
      <c r="G2831" s="61"/>
      <c r="H2831" s="62"/>
      <c r="I2831" s="62"/>
      <c r="J2831" s="62"/>
      <c r="K2831" s="62"/>
      <c r="L2831" s="62"/>
      <c r="M2831" s="62"/>
      <c r="N2831" s="62"/>
      <c r="O2831" s="62"/>
      <c r="P2831" s="62"/>
      <c r="Q2831" s="62"/>
      <c r="R2831" s="62"/>
      <c r="S2831" s="62"/>
      <c r="T2831" s="62"/>
      <c r="U2831" s="62"/>
      <c r="V2831" s="62"/>
      <c r="W2831" s="62"/>
      <c r="X2831" s="62"/>
      <c r="Y2831" s="62"/>
      <c r="Z2831" s="62"/>
      <c r="AA2831" s="62"/>
      <c r="AB2831" s="62"/>
      <c r="AC2831" s="62"/>
      <c r="AD2831" s="62"/>
      <c r="AE2831" s="62"/>
    </row>
    <row r="2832" spans="5:31" x14ac:dyDescent="0.25">
      <c r="E2832" s="61"/>
      <c r="F2832" s="61"/>
      <c r="G2832" s="61"/>
      <c r="H2832" s="62"/>
      <c r="I2832" s="62"/>
      <c r="J2832" s="62"/>
      <c r="K2832" s="62"/>
      <c r="L2832" s="62"/>
      <c r="M2832" s="62"/>
      <c r="N2832" s="62"/>
      <c r="O2832" s="62"/>
      <c r="P2832" s="62"/>
      <c r="Q2832" s="62"/>
      <c r="R2832" s="62"/>
      <c r="S2832" s="62"/>
      <c r="T2832" s="62"/>
      <c r="U2832" s="62"/>
      <c r="V2832" s="62"/>
      <c r="W2832" s="62"/>
      <c r="X2832" s="62"/>
      <c r="Y2832" s="62"/>
      <c r="Z2832" s="62"/>
      <c r="AA2832" s="62"/>
      <c r="AB2832" s="62"/>
      <c r="AC2832" s="62"/>
      <c r="AD2832" s="62"/>
      <c r="AE2832" s="62"/>
    </row>
    <row r="2833" spans="5:31" x14ac:dyDescent="0.25">
      <c r="E2833" s="61"/>
      <c r="F2833" s="61"/>
      <c r="G2833" s="61"/>
      <c r="H2833" s="62"/>
      <c r="I2833" s="62"/>
      <c r="J2833" s="62"/>
      <c r="K2833" s="62"/>
      <c r="L2833" s="62"/>
      <c r="M2833" s="62"/>
      <c r="N2833" s="62"/>
      <c r="O2833" s="62"/>
      <c r="P2833" s="62"/>
      <c r="Q2833" s="62"/>
      <c r="R2833" s="62"/>
      <c r="S2833" s="62"/>
      <c r="T2833" s="62"/>
      <c r="U2833" s="62"/>
      <c r="V2833" s="62"/>
      <c r="W2833" s="62"/>
      <c r="X2833" s="62"/>
      <c r="Y2833" s="62"/>
      <c r="Z2833" s="62"/>
      <c r="AA2833" s="62"/>
      <c r="AB2833" s="62"/>
      <c r="AC2833" s="62"/>
      <c r="AD2833" s="62"/>
      <c r="AE2833" s="62"/>
    </row>
    <row r="2834" spans="5:31" x14ac:dyDescent="0.25">
      <c r="E2834" s="61"/>
      <c r="F2834" s="61"/>
      <c r="G2834" s="61"/>
      <c r="H2834" s="62"/>
      <c r="I2834" s="62"/>
      <c r="J2834" s="62"/>
      <c r="K2834" s="62"/>
      <c r="L2834" s="62"/>
      <c r="M2834" s="62"/>
      <c r="N2834" s="62"/>
      <c r="O2834" s="62"/>
      <c r="P2834" s="62"/>
      <c r="Q2834" s="62"/>
      <c r="R2834" s="62"/>
      <c r="S2834" s="62"/>
      <c r="T2834" s="62"/>
      <c r="U2834" s="62"/>
      <c r="V2834" s="62"/>
      <c r="W2834" s="62"/>
      <c r="X2834" s="62"/>
      <c r="Y2834" s="62"/>
      <c r="Z2834" s="62"/>
      <c r="AA2834" s="62"/>
      <c r="AB2834" s="62"/>
      <c r="AC2834" s="62"/>
      <c r="AD2834" s="62"/>
      <c r="AE2834" s="62"/>
    </row>
    <row r="2835" spans="5:31" x14ac:dyDescent="0.25">
      <c r="E2835" s="61"/>
      <c r="F2835" s="61"/>
      <c r="G2835" s="61"/>
      <c r="H2835" s="62"/>
      <c r="I2835" s="62"/>
      <c r="J2835" s="62"/>
      <c r="K2835" s="62"/>
      <c r="L2835" s="62"/>
      <c r="M2835" s="62"/>
      <c r="N2835" s="62"/>
      <c r="O2835" s="62"/>
      <c r="P2835" s="62"/>
      <c r="Q2835" s="62"/>
      <c r="R2835" s="62"/>
      <c r="S2835" s="62"/>
      <c r="T2835" s="62"/>
      <c r="U2835" s="62"/>
      <c r="V2835" s="62"/>
      <c r="W2835" s="62"/>
      <c r="X2835" s="62"/>
      <c r="Y2835" s="62"/>
      <c r="Z2835" s="62"/>
      <c r="AA2835" s="62"/>
      <c r="AB2835" s="62"/>
      <c r="AC2835" s="62"/>
      <c r="AD2835" s="62"/>
      <c r="AE2835" s="62"/>
    </row>
    <row r="2836" spans="5:31" x14ac:dyDescent="0.25">
      <c r="E2836" s="61"/>
      <c r="F2836" s="61"/>
      <c r="G2836" s="61"/>
      <c r="H2836" s="62"/>
      <c r="I2836" s="62"/>
      <c r="J2836" s="62"/>
      <c r="K2836" s="62"/>
      <c r="L2836" s="62"/>
      <c r="M2836" s="62"/>
      <c r="N2836" s="62"/>
      <c r="O2836" s="62"/>
      <c r="P2836" s="62"/>
      <c r="Q2836" s="62"/>
      <c r="R2836" s="62"/>
      <c r="S2836" s="62"/>
      <c r="T2836" s="62"/>
      <c r="U2836" s="62"/>
      <c r="V2836" s="62"/>
      <c r="W2836" s="62"/>
      <c r="X2836" s="62"/>
      <c r="Y2836" s="62"/>
      <c r="Z2836" s="62"/>
      <c r="AA2836" s="62"/>
      <c r="AB2836" s="62"/>
      <c r="AC2836" s="62"/>
      <c r="AD2836" s="62"/>
      <c r="AE2836" s="62"/>
    </row>
    <row r="2837" spans="5:31" x14ac:dyDescent="0.25">
      <c r="E2837" s="61"/>
      <c r="F2837" s="61"/>
      <c r="G2837" s="61"/>
      <c r="H2837" s="62"/>
      <c r="I2837" s="62"/>
      <c r="J2837" s="62"/>
      <c r="K2837" s="62"/>
      <c r="L2837" s="62"/>
      <c r="M2837" s="62"/>
      <c r="N2837" s="62"/>
      <c r="O2837" s="62"/>
      <c r="P2837" s="62"/>
      <c r="Q2837" s="62"/>
      <c r="R2837" s="62"/>
      <c r="S2837" s="62"/>
      <c r="T2837" s="62"/>
      <c r="U2837" s="62"/>
      <c r="V2837" s="62"/>
      <c r="W2837" s="62"/>
      <c r="X2837" s="62"/>
      <c r="Y2837" s="62"/>
      <c r="Z2837" s="62"/>
      <c r="AA2837" s="62"/>
      <c r="AB2837" s="62"/>
      <c r="AC2837" s="62"/>
      <c r="AD2837" s="62"/>
      <c r="AE2837" s="62"/>
    </row>
    <row r="2838" spans="5:31" x14ac:dyDescent="0.25">
      <c r="E2838" s="61"/>
      <c r="F2838" s="61"/>
      <c r="G2838" s="61"/>
      <c r="H2838" s="62"/>
      <c r="I2838" s="62"/>
      <c r="J2838" s="62"/>
      <c r="K2838" s="62"/>
      <c r="L2838" s="62"/>
      <c r="M2838" s="62"/>
      <c r="N2838" s="62"/>
      <c r="O2838" s="62"/>
      <c r="P2838" s="62"/>
      <c r="Q2838" s="62"/>
      <c r="R2838" s="62"/>
      <c r="S2838" s="62"/>
      <c r="T2838" s="62"/>
      <c r="U2838" s="62"/>
      <c r="V2838" s="62"/>
      <c r="W2838" s="62"/>
      <c r="X2838" s="62"/>
      <c r="Y2838" s="62"/>
      <c r="Z2838" s="62"/>
      <c r="AA2838" s="62"/>
      <c r="AB2838" s="62"/>
      <c r="AC2838" s="62"/>
      <c r="AD2838" s="62"/>
      <c r="AE2838" s="62"/>
    </row>
    <row r="2839" spans="5:31" x14ac:dyDescent="0.25">
      <c r="E2839" s="61"/>
      <c r="F2839" s="61"/>
      <c r="G2839" s="61"/>
      <c r="H2839" s="62"/>
      <c r="I2839" s="62"/>
      <c r="J2839" s="62"/>
      <c r="K2839" s="62"/>
      <c r="L2839" s="62"/>
      <c r="M2839" s="62"/>
      <c r="N2839" s="62"/>
      <c r="O2839" s="62"/>
      <c r="P2839" s="62"/>
      <c r="Q2839" s="62"/>
      <c r="R2839" s="62"/>
      <c r="S2839" s="62"/>
      <c r="T2839" s="62"/>
      <c r="U2839" s="62"/>
      <c r="V2839" s="62"/>
      <c r="W2839" s="62"/>
      <c r="X2839" s="62"/>
      <c r="Y2839" s="62"/>
      <c r="Z2839" s="62"/>
      <c r="AA2839" s="62"/>
      <c r="AB2839" s="62"/>
      <c r="AC2839" s="62"/>
      <c r="AD2839" s="62"/>
      <c r="AE2839" s="62"/>
    </row>
    <row r="2840" spans="5:31" x14ac:dyDescent="0.25">
      <c r="E2840" s="61"/>
      <c r="F2840" s="61"/>
      <c r="G2840" s="61"/>
      <c r="H2840" s="62"/>
      <c r="I2840" s="62"/>
      <c r="J2840" s="62"/>
      <c r="K2840" s="62"/>
      <c r="L2840" s="62"/>
      <c r="M2840" s="62"/>
      <c r="N2840" s="62"/>
      <c r="O2840" s="62"/>
      <c r="P2840" s="62"/>
      <c r="Q2840" s="62"/>
      <c r="R2840" s="62"/>
      <c r="S2840" s="62"/>
      <c r="T2840" s="62"/>
      <c r="U2840" s="62"/>
      <c r="V2840" s="62"/>
      <c r="W2840" s="62"/>
      <c r="X2840" s="62"/>
      <c r="Y2840" s="62"/>
      <c r="Z2840" s="62"/>
      <c r="AA2840" s="62"/>
      <c r="AB2840" s="62"/>
      <c r="AC2840" s="62"/>
      <c r="AD2840" s="62"/>
      <c r="AE2840" s="62"/>
    </row>
    <row r="2841" spans="5:31" x14ac:dyDescent="0.25">
      <c r="E2841" s="61"/>
      <c r="F2841" s="61"/>
      <c r="G2841" s="61"/>
      <c r="H2841" s="62"/>
      <c r="I2841" s="62"/>
      <c r="J2841" s="62"/>
      <c r="K2841" s="62"/>
      <c r="L2841" s="62"/>
      <c r="M2841" s="62"/>
      <c r="N2841" s="62"/>
      <c r="O2841" s="62"/>
      <c r="P2841" s="62"/>
      <c r="Q2841" s="62"/>
      <c r="R2841" s="62"/>
      <c r="S2841" s="62"/>
      <c r="T2841" s="62"/>
      <c r="U2841" s="62"/>
      <c r="V2841" s="62"/>
      <c r="W2841" s="62"/>
      <c r="X2841" s="62"/>
      <c r="Y2841" s="62"/>
      <c r="Z2841" s="62"/>
      <c r="AA2841" s="62"/>
      <c r="AB2841" s="62"/>
      <c r="AC2841" s="62"/>
      <c r="AD2841" s="62"/>
      <c r="AE2841" s="62"/>
    </row>
    <row r="2842" spans="5:31" x14ac:dyDescent="0.25">
      <c r="E2842" s="61"/>
      <c r="F2842" s="61"/>
      <c r="G2842" s="61"/>
      <c r="H2842" s="62"/>
      <c r="I2842" s="62"/>
      <c r="J2842" s="62"/>
      <c r="K2842" s="62"/>
      <c r="L2842" s="62"/>
      <c r="M2842" s="62"/>
      <c r="N2842" s="62"/>
      <c r="O2842" s="62"/>
      <c r="P2842" s="62"/>
      <c r="Q2842" s="62"/>
      <c r="R2842" s="62"/>
      <c r="S2842" s="62"/>
      <c r="T2842" s="62"/>
      <c r="U2842" s="62"/>
      <c r="V2842" s="62"/>
      <c r="W2842" s="62"/>
      <c r="X2842" s="62"/>
      <c r="Y2842" s="62"/>
      <c r="Z2842" s="62"/>
      <c r="AA2842" s="62"/>
      <c r="AB2842" s="62"/>
      <c r="AC2842" s="62"/>
      <c r="AD2842" s="62"/>
      <c r="AE2842" s="62"/>
    </row>
    <row r="2843" spans="5:31" x14ac:dyDescent="0.25">
      <c r="E2843" s="61"/>
      <c r="F2843" s="61"/>
      <c r="G2843" s="61"/>
      <c r="H2843" s="62"/>
      <c r="I2843" s="62"/>
      <c r="J2843" s="62"/>
      <c r="K2843" s="62"/>
      <c r="L2843" s="62"/>
      <c r="M2843" s="62"/>
      <c r="N2843" s="62"/>
      <c r="O2843" s="62"/>
      <c r="P2843" s="62"/>
      <c r="Q2843" s="62"/>
      <c r="R2843" s="62"/>
      <c r="S2843" s="62"/>
      <c r="T2843" s="62"/>
      <c r="U2843" s="62"/>
      <c r="V2843" s="62"/>
      <c r="W2843" s="62"/>
      <c r="X2843" s="62"/>
      <c r="Y2843" s="62"/>
      <c r="Z2843" s="62"/>
      <c r="AA2843" s="62"/>
      <c r="AB2843" s="62"/>
      <c r="AC2843" s="62"/>
      <c r="AD2843" s="62"/>
      <c r="AE2843" s="62"/>
    </row>
    <row r="2844" spans="5:31" x14ac:dyDescent="0.25">
      <c r="E2844" s="61"/>
      <c r="F2844" s="61"/>
      <c r="G2844" s="61"/>
      <c r="H2844" s="62"/>
      <c r="I2844" s="62"/>
      <c r="J2844" s="62"/>
      <c r="K2844" s="62"/>
      <c r="L2844" s="62"/>
      <c r="M2844" s="62"/>
      <c r="N2844" s="62"/>
      <c r="O2844" s="62"/>
      <c r="P2844" s="62"/>
      <c r="Q2844" s="62"/>
      <c r="R2844" s="62"/>
      <c r="S2844" s="62"/>
      <c r="T2844" s="62"/>
      <c r="U2844" s="62"/>
      <c r="V2844" s="62"/>
      <c r="W2844" s="62"/>
      <c r="X2844" s="62"/>
      <c r="Y2844" s="62"/>
      <c r="Z2844" s="62"/>
      <c r="AA2844" s="62"/>
      <c r="AB2844" s="62"/>
      <c r="AC2844" s="62"/>
      <c r="AD2844" s="62"/>
      <c r="AE2844" s="62"/>
    </row>
    <row r="2845" spans="5:31" x14ac:dyDescent="0.25">
      <c r="E2845" s="61"/>
      <c r="F2845" s="61"/>
      <c r="G2845" s="61"/>
      <c r="H2845" s="62"/>
      <c r="I2845" s="62"/>
      <c r="J2845" s="62"/>
      <c r="K2845" s="62"/>
      <c r="L2845" s="62"/>
      <c r="M2845" s="62"/>
      <c r="N2845" s="62"/>
      <c r="O2845" s="62"/>
      <c r="P2845" s="62"/>
      <c r="Q2845" s="62"/>
      <c r="R2845" s="62"/>
      <c r="S2845" s="62"/>
      <c r="T2845" s="62"/>
      <c r="U2845" s="62"/>
      <c r="V2845" s="62"/>
      <c r="W2845" s="62"/>
      <c r="X2845" s="62"/>
      <c r="Y2845" s="62"/>
      <c r="Z2845" s="62"/>
      <c r="AA2845" s="62"/>
      <c r="AB2845" s="62"/>
      <c r="AC2845" s="62"/>
      <c r="AD2845" s="62"/>
      <c r="AE2845" s="62"/>
    </row>
    <row r="2846" spans="5:31" x14ac:dyDescent="0.25">
      <c r="E2846" s="61"/>
      <c r="F2846" s="61"/>
      <c r="G2846" s="61"/>
      <c r="H2846" s="62"/>
      <c r="I2846" s="62"/>
      <c r="J2846" s="62"/>
      <c r="K2846" s="62"/>
      <c r="L2846" s="62"/>
      <c r="M2846" s="62"/>
      <c r="N2846" s="62"/>
      <c r="O2846" s="62"/>
      <c r="P2846" s="62"/>
      <c r="Q2846" s="62"/>
      <c r="R2846" s="62"/>
      <c r="S2846" s="62"/>
      <c r="T2846" s="62"/>
      <c r="U2846" s="62"/>
      <c r="V2846" s="62"/>
      <c r="W2846" s="62"/>
      <c r="X2846" s="62"/>
      <c r="Y2846" s="62"/>
      <c r="Z2846" s="62"/>
      <c r="AA2846" s="62"/>
      <c r="AB2846" s="62"/>
      <c r="AC2846" s="62"/>
      <c r="AD2846" s="62"/>
      <c r="AE2846" s="62"/>
    </row>
    <row r="2847" spans="5:31" x14ac:dyDescent="0.25">
      <c r="E2847" s="61"/>
      <c r="F2847" s="61"/>
      <c r="G2847" s="61"/>
      <c r="H2847" s="62"/>
      <c r="I2847" s="62"/>
      <c r="J2847" s="62"/>
      <c r="K2847" s="62"/>
      <c r="L2847" s="62"/>
      <c r="M2847" s="62"/>
      <c r="N2847" s="62"/>
      <c r="O2847" s="62"/>
      <c r="P2847" s="62"/>
      <c r="Q2847" s="62"/>
      <c r="R2847" s="62"/>
      <c r="S2847" s="62"/>
      <c r="T2847" s="62"/>
      <c r="U2847" s="62"/>
      <c r="V2847" s="62"/>
      <c r="W2847" s="62"/>
      <c r="X2847" s="62"/>
      <c r="Y2847" s="62"/>
      <c r="Z2847" s="62"/>
      <c r="AA2847" s="62"/>
      <c r="AB2847" s="62"/>
      <c r="AC2847" s="62"/>
      <c r="AD2847" s="62"/>
      <c r="AE2847" s="62"/>
    </row>
    <row r="2848" spans="5:31" x14ac:dyDescent="0.25">
      <c r="E2848" s="61"/>
      <c r="F2848" s="61"/>
      <c r="G2848" s="61"/>
      <c r="H2848" s="62"/>
      <c r="I2848" s="62"/>
      <c r="J2848" s="62"/>
      <c r="K2848" s="62"/>
      <c r="L2848" s="62"/>
      <c r="M2848" s="62"/>
      <c r="N2848" s="62"/>
      <c r="O2848" s="62"/>
      <c r="P2848" s="62"/>
      <c r="Q2848" s="62"/>
      <c r="R2848" s="62"/>
      <c r="S2848" s="62"/>
      <c r="T2848" s="62"/>
      <c r="U2848" s="62"/>
      <c r="V2848" s="62"/>
      <c r="W2848" s="62"/>
      <c r="X2848" s="62"/>
      <c r="Y2848" s="62"/>
      <c r="Z2848" s="62"/>
      <c r="AA2848" s="62"/>
      <c r="AB2848" s="62"/>
      <c r="AC2848" s="62"/>
      <c r="AD2848" s="62"/>
      <c r="AE2848" s="62"/>
    </row>
    <row r="2849" spans="5:31" x14ac:dyDescent="0.25">
      <c r="E2849" s="61"/>
      <c r="F2849" s="61"/>
      <c r="G2849" s="61"/>
      <c r="H2849" s="62"/>
      <c r="I2849" s="62"/>
      <c r="J2849" s="62"/>
      <c r="K2849" s="62"/>
      <c r="L2849" s="62"/>
      <c r="M2849" s="62"/>
      <c r="N2849" s="62"/>
      <c r="O2849" s="62"/>
      <c r="P2849" s="62"/>
      <c r="Q2849" s="62"/>
      <c r="R2849" s="62"/>
      <c r="S2849" s="62"/>
      <c r="T2849" s="62"/>
      <c r="U2849" s="62"/>
      <c r="V2849" s="62"/>
      <c r="W2849" s="62"/>
      <c r="X2849" s="62"/>
      <c r="Y2849" s="62"/>
      <c r="Z2849" s="62"/>
      <c r="AA2849" s="62"/>
      <c r="AB2849" s="62"/>
      <c r="AC2849" s="62"/>
      <c r="AD2849" s="62"/>
      <c r="AE2849" s="62"/>
    </row>
    <row r="2850" spans="5:31" x14ac:dyDescent="0.25">
      <c r="E2850" s="61"/>
      <c r="F2850" s="61"/>
      <c r="G2850" s="61"/>
      <c r="H2850" s="62"/>
      <c r="I2850" s="62"/>
      <c r="J2850" s="62"/>
      <c r="K2850" s="62"/>
      <c r="L2850" s="62"/>
      <c r="M2850" s="62"/>
      <c r="N2850" s="62"/>
      <c r="O2850" s="62"/>
      <c r="P2850" s="62"/>
      <c r="Q2850" s="62"/>
      <c r="R2850" s="62"/>
      <c r="S2850" s="62"/>
      <c r="T2850" s="62"/>
      <c r="U2850" s="62"/>
      <c r="V2850" s="62"/>
      <c r="W2850" s="62"/>
      <c r="X2850" s="62"/>
      <c r="Y2850" s="62"/>
      <c r="Z2850" s="62"/>
      <c r="AA2850" s="62"/>
      <c r="AB2850" s="62"/>
      <c r="AC2850" s="62"/>
      <c r="AD2850" s="62"/>
      <c r="AE2850" s="62"/>
    </row>
    <row r="2851" spans="5:31" x14ac:dyDescent="0.25">
      <c r="E2851" s="61"/>
      <c r="F2851" s="61"/>
      <c r="G2851" s="61"/>
      <c r="H2851" s="62"/>
      <c r="I2851" s="62"/>
      <c r="J2851" s="62"/>
      <c r="K2851" s="62"/>
      <c r="L2851" s="62"/>
      <c r="M2851" s="62"/>
      <c r="N2851" s="62"/>
      <c r="O2851" s="62"/>
      <c r="P2851" s="62"/>
      <c r="Q2851" s="62"/>
      <c r="R2851" s="62"/>
      <c r="S2851" s="62"/>
      <c r="T2851" s="62"/>
      <c r="U2851" s="62"/>
      <c r="V2851" s="62"/>
      <c r="W2851" s="62"/>
      <c r="X2851" s="62"/>
      <c r="Y2851" s="62"/>
      <c r="Z2851" s="62"/>
      <c r="AA2851" s="62"/>
      <c r="AB2851" s="62"/>
      <c r="AC2851" s="62"/>
      <c r="AD2851" s="62"/>
      <c r="AE2851" s="62"/>
    </row>
    <row r="2852" spans="5:31" x14ac:dyDescent="0.25">
      <c r="E2852" s="61"/>
      <c r="F2852" s="61"/>
      <c r="G2852" s="61"/>
      <c r="H2852" s="62"/>
      <c r="I2852" s="62"/>
      <c r="J2852" s="62"/>
      <c r="K2852" s="62"/>
      <c r="L2852" s="62"/>
      <c r="M2852" s="62"/>
      <c r="N2852" s="62"/>
      <c r="O2852" s="62"/>
      <c r="P2852" s="62"/>
      <c r="Q2852" s="62"/>
      <c r="R2852" s="62"/>
      <c r="S2852" s="62"/>
      <c r="T2852" s="62"/>
      <c r="U2852" s="62"/>
      <c r="V2852" s="62"/>
      <c r="W2852" s="62"/>
      <c r="X2852" s="62"/>
      <c r="Y2852" s="62"/>
      <c r="Z2852" s="62"/>
      <c r="AA2852" s="62"/>
      <c r="AB2852" s="62"/>
      <c r="AC2852" s="62"/>
      <c r="AD2852" s="62"/>
      <c r="AE2852" s="62"/>
    </row>
    <row r="2853" spans="5:31" x14ac:dyDescent="0.25">
      <c r="E2853" s="61"/>
      <c r="F2853" s="61"/>
      <c r="G2853" s="61"/>
      <c r="H2853" s="62"/>
      <c r="I2853" s="62"/>
      <c r="J2853" s="62"/>
      <c r="K2853" s="62"/>
      <c r="L2853" s="62"/>
      <c r="M2853" s="62"/>
      <c r="N2853" s="62"/>
      <c r="O2853" s="62"/>
      <c r="P2853" s="62"/>
      <c r="Q2853" s="62"/>
      <c r="R2853" s="62"/>
      <c r="S2853" s="62"/>
      <c r="T2853" s="62"/>
      <c r="U2853" s="62"/>
      <c r="V2853" s="62"/>
      <c r="W2853" s="62"/>
      <c r="X2853" s="62"/>
      <c r="Y2853" s="62"/>
      <c r="Z2853" s="62"/>
      <c r="AA2853" s="62"/>
      <c r="AB2853" s="62"/>
      <c r="AC2853" s="62"/>
      <c r="AD2853" s="62"/>
      <c r="AE2853" s="62"/>
    </row>
    <row r="2854" spans="5:31" x14ac:dyDescent="0.25">
      <c r="E2854" s="61"/>
      <c r="F2854" s="61"/>
      <c r="G2854" s="61"/>
      <c r="H2854" s="62"/>
      <c r="I2854" s="62"/>
      <c r="J2854" s="62"/>
      <c r="K2854" s="62"/>
      <c r="L2854" s="62"/>
      <c r="M2854" s="62"/>
      <c r="N2854" s="62"/>
      <c r="O2854" s="62"/>
      <c r="P2854" s="62"/>
      <c r="Q2854" s="62"/>
      <c r="R2854" s="62"/>
      <c r="S2854" s="62"/>
      <c r="T2854" s="62"/>
      <c r="U2854" s="62"/>
      <c r="V2854" s="62"/>
      <c r="W2854" s="62"/>
      <c r="X2854" s="62"/>
      <c r="Y2854" s="62"/>
      <c r="Z2854" s="62"/>
      <c r="AA2854" s="62"/>
      <c r="AB2854" s="62"/>
      <c r="AC2854" s="62"/>
      <c r="AD2854" s="62"/>
      <c r="AE2854" s="62"/>
    </row>
    <row r="2855" spans="5:31" x14ac:dyDescent="0.25">
      <c r="E2855" s="61"/>
      <c r="F2855" s="61"/>
      <c r="G2855" s="61"/>
      <c r="H2855" s="62"/>
      <c r="I2855" s="62"/>
      <c r="J2855" s="62"/>
      <c r="K2855" s="62"/>
      <c r="L2855" s="62"/>
      <c r="M2855" s="62"/>
      <c r="N2855" s="62"/>
      <c r="O2855" s="62"/>
      <c r="P2855" s="62"/>
      <c r="Q2855" s="62"/>
      <c r="R2855" s="62"/>
      <c r="S2855" s="62"/>
      <c r="T2855" s="62"/>
      <c r="U2855" s="62"/>
      <c r="V2855" s="62"/>
      <c r="W2855" s="62"/>
      <c r="X2855" s="62"/>
      <c r="Y2855" s="62"/>
      <c r="Z2855" s="62"/>
      <c r="AA2855" s="62"/>
      <c r="AB2855" s="62"/>
      <c r="AC2855" s="62"/>
      <c r="AD2855" s="62"/>
      <c r="AE2855" s="62"/>
    </row>
    <row r="2856" spans="5:31" x14ac:dyDescent="0.25">
      <c r="E2856" s="61"/>
      <c r="F2856" s="61"/>
      <c r="G2856" s="61"/>
      <c r="H2856" s="62"/>
      <c r="I2856" s="62"/>
      <c r="J2856" s="62"/>
      <c r="K2856" s="62"/>
      <c r="L2856" s="62"/>
      <c r="M2856" s="62"/>
      <c r="N2856" s="62"/>
      <c r="O2856" s="62"/>
      <c r="P2856" s="62"/>
      <c r="Q2856" s="62"/>
      <c r="R2856" s="62"/>
      <c r="S2856" s="62"/>
      <c r="T2856" s="62"/>
      <c r="U2856" s="62"/>
      <c r="V2856" s="62"/>
      <c r="W2856" s="62"/>
      <c r="X2856" s="62"/>
      <c r="Y2856" s="62"/>
      <c r="Z2856" s="62"/>
      <c r="AA2856" s="62"/>
      <c r="AB2856" s="62"/>
      <c r="AC2856" s="62"/>
      <c r="AD2856" s="62"/>
      <c r="AE2856" s="62"/>
    </row>
    <row r="2857" spans="5:31" x14ac:dyDescent="0.25">
      <c r="E2857" s="61"/>
      <c r="F2857" s="61"/>
      <c r="G2857" s="61"/>
      <c r="H2857" s="62"/>
      <c r="I2857" s="62"/>
      <c r="J2857" s="62"/>
      <c r="K2857" s="62"/>
      <c r="L2857" s="62"/>
      <c r="M2857" s="62"/>
      <c r="N2857" s="62"/>
      <c r="O2857" s="62"/>
      <c r="P2857" s="62"/>
      <c r="Q2857" s="62"/>
      <c r="R2857" s="62"/>
      <c r="S2857" s="62"/>
      <c r="T2857" s="62"/>
      <c r="U2857" s="62"/>
      <c r="V2857" s="62"/>
      <c r="W2857" s="62"/>
      <c r="X2857" s="62"/>
      <c r="Y2857" s="62"/>
      <c r="Z2857" s="62"/>
      <c r="AA2857" s="62"/>
      <c r="AB2857" s="62"/>
      <c r="AC2857" s="62"/>
      <c r="AD2857" s="62"/>
      <c r="AE2857" s="62"/>
    </row>
    <row r="2858" spans="5:31" x14ac:dyDescent="0.25">
      <c r="E2858" s="61"/>
      <c r="F2858" s="61"/>
      <c r="G2858" s="61"/>
      <c r="H2858" s="62"/>
      <c r="I2858" s="62"/>
      <c r="J2858" s="62"/>
      <c r="K2858" s="62"/>
      <c r="L2858" s="62"/>
      <c r="M2858" s="62"/>
      <c r="N2858" s="62"/>
      <c r="O2858" s="62"/>
      <c r="P2858" s="62"/>
      <c r="Q2858" s="62"/>
      <c r="R2858" s="62"/>
      <c r="S2858" s="62"/>
      <c r="T2858" s="62"/>
      <c r="U2858" s="62"/>
      <c r="V2858" s="62"/>
      <c r="W2858" s="62"/>
      <c r="X2858" s="62"/>
      <c r="Y2858" s="62"/>
      <c r="Z2858" s="62"/>
      <c r="AA2858" s="62"/>
      <c r="AB2858" s="62"/>
      <c r="AC2858" s="62"/>
      <c r="AD2858" s="62"/>
      <c r="AE2858" s="62"/>
    </row>
    <row r="2859" spans="5:31" x14ac:dyDescent="0.25">
      <c r="E2859" s="61"/>
      <c r="F2859" s="61"/>
      <c r="G2859" s="61"/>
      <c r="H2859" s="62"/>
      <c r="I2859" s="62"/>
      <c r="J2859" s="62"/>
      <c r="K2859" s="62"/>
      <c r="L2859" s="62"/>
      <c r="M2859" s="62"/>
      <c r="N2859" s="62"/>
      <c r="O2859" s="62"/>
      <c r="P2859" s="62"/>
      <c r="Q2859" s="62"/>
      <c r="R2859" s="62"/>
      <c r="S2859" s="62"/>
      <c r="T2859" s="62"/>
      <c r="U2859" s="62"/>
      <c r="V2859" s="62"/>
      <c r="W2859" s="62"/>
      <c r="X2859" s="62"/>
      <c r="Y2859" s="62"/>
      <c r="Z2859" s="62"/>
      <c r="AA2859" s="62"/>
      <c r="AB2859" s="62"/>
      <c r="AC2859" s="62"/>
      <c r="AD2859" s="62"/>
      <c r="AE2859" s="62"/>
    </row>
    <row r="2860" spans="5:31" x14ac:dyDescent="0.25">
      <c r="E2860" s="61"/>
      <c r="F2860" s="61"/>
      <c r="G2860" s="61"/>
      <c r="H2860" s="62"/>
      <c r="I2860" s="62"/>
      <c r="J2860" s="62"/>
      <c r="K2860" s="62"/>
      <c r="L2860" s="62"/>
      <c r="M2860" s="62"/>
      <c r="N2860" s="62"/>
      <c r="O2860" s="62"/>
      <c r="P2860" s="62"/>
      <c r="Q2860" s="62"/>
      <c r="R2860" s="62"/>
      <c r="S2860" s="62"/>
      <c r="T2860" s="62"/>
      <c r="U2860" s="62"/>
      <c r="V2860" s="62"/>
      <c r="W2860" s="62"/>
      <c r="X2860" s="62"/>
      <c r="Y2860" s="62"/>
      <c r="Z2860" s="62"/>
      <c r="AA2860" s="62"/>
      <c r="AB2860" s="62"/>
      <c r="AC2860" s="62"/>
      <c r="AD2860" s="62"/>
      <c r="AE2860" s="62"/>
    </row>
    <row r="2861" spans="5:31" x14ac:dyDescent="0.25">
      <c r="E2861" s="61"/>
      <c r="F2861" s="61"/>
      <c r="G2861" s="61"/>
      <c r="H2861" s="62"/>
      <c r="I2861" s="62"/>
      <c r="J2861" s="62"/>
      <c r="K2861" s="62"/>
      <c r="L2861" s="62"/>
      <c r="M2861" s="62"/>
      <c r="N2861" s="62"/>
      <c r="O2861" s="62"/>
      <c r="P2861" s="62"/>
      <c r="Q2861" s="62"/>
      <c r="R2861" s="62"/>
      <c r="S2861" s="62"/>
      <c r="T2861" s="62"/>
      <c r="U2861" s="62"/>
      <c r="V2861" s="62"/>
      <c r="W2861" s="62"/>
      <c r="X2861" s="62"/>
      <c r="Y2861" s="62"/>
      <c r="Z2861" s="62"/>
      <c r="AA2861" s="62"/>
      <c r="AB2861" s="62"/>
      <c r="AC2861" s="62"/>
      <c r="AD2861" s="62"/>
      <c r="AE2861" s="62"/>
    </row>
    <row r="2862" spans="5:31" x14ac:dyDescent="0.25">
      <c r="E2862" s="61"/>
      <c r="F2862" s="61"/>
      <c r="G2862" s="61"/>
      <c r="H2862" s="62"/>
      <c r="I2862" s="62"/>
      <c r="J2862" s="62"/>
      <c r="K2862" s="62"/>
      <c r="L2862" s="62"/>
      <c r="M2862" s="62"/>
      <c r="N2862" s="62"/>
      <c r="O2862" s="62"/>
      <c r="P2862" s="62"/>
      <c r="Q2862" s="62"/>
      <c r="R2862" s="62"/>
      <c r="S2862" s="62"/>
      <c r="T2862" s="62"/>
      <c r="U2862" s="62"/>
      <c r="V2862" s="62"/>
      <c r="W2862" s="62"/>
      <c r="X2862" s="62"/>
      <c r="Y2862" s="62"/>
      <c r="Z2862" s="62"/>
      <c r="AA2862" s="62"/>
      <c r="AB2862" s="62"/>
      <c r="AC2862" s="62"/>
      <c r="AD2862" s="62"/>
      <c r="AE2862" s="62"/>
    </row>
    <row r="2863" spans="5:31" x14ac:dyDescent="0.25">
      <c r="E2863" s="61"/>
      <c r="F2863" s="61"/>
      <c r="G2863" s="61"/>
      <c r="H2863" s="62"/>
      <c r="I2863" s="62"/>
      <c r="J2863" s="62"/>
      <c r="K2863" s="62"/>
      <c r="L2863" s="62"/>
      <c r="M2863" s="62"/>
      <c r="N2863" s="62"/>
      <c r="O2863" s="62"/>
      <c r="P2863" s="62"/>
      <c r="Q2863" s="62"/>
      <c r="R2863" s="62"/>
      <c r="S2863" s="62"/>
      <c r="T2863" s="62"/>
      <c r="U2863" s="62"/>
      <c r="V2863" s="62"/>
      <c r="W2863" s="62"/>
      <c r="X2863" s="62"/>
      <c r="Y2863" s="62"/>
      <c r="Z2863" s="62"/>
      <c r="AA2863" s="62"/>
      <c r="AB2863" s="62"/>
      <c r="AC2863" s="62"/>
      <c r="AD2863" s="62"/>
      <c r="AE2863" s="62"/>
    </row>
    <row r="2864" spans="5:31" x14ac:dyDescent="0.25">
      <c r="E2864" s="61"/>
      <c r="F2864" s="61"/>
      <c r="G2864" s="61"/>
      <c r="H2864" s="62"/>
      <c r="I2864" s="62"/>
      <c r="J2864" s="62"/>
      <c r="K2864" s="62"/>
      <c r="L2864" s="62"/>
      <c r="M2864" s="62"/>
      <c r="N2864" s="62"/>
      <c r="O2864" s="62"/>
      <c r="P2864" s="62"/>
      <c r="Q2864" s="62"/>
      <c r="R2864" s="62"/>
      <c r="S2864" s="62"/>
      <c r="T2864" s="62"/>
      <c r="U2864" s="62"/>
      <c r="V2864" s="62"/>
      <c r="W2864" s="62"/>
      <c r="X2864" s="62"/>
      <c r="Y2864" s="62"/>
      <c r="Z2864" s="62"/>
      <c r="AA2864" s="62"/>
      <c r="AB2864" s="62"/>
      <c r="AC2864" s="62"/>
      <c r="AD2864" s="62"/>
      <c r="AE2864" s="62"/>
    </row>
    <row r="2865" spans="5:31" x14ac:dyDescent="0.25">
      <c r="E2865" s="61"/>
      <c r="F2865" s="61"/>
      <c r="G2865" s="61"/>
      <c r="H2865" s="62"/>
      <c r="I2865" s="62"/>
      <c r="J2865" s="62"/>
      <c r="K2865" s="62"/>
      <c r="L2865" s="62"/>
      <c r="M2865" s="62"/>
      <c r="N2865" s="62"/>
      <c r="O2865" s="62"/>
      <c r="P2865" s="62"/>
      <c r="Q2865" s="62"/>
      <c r="R2865" s="62"/>
      <c r="S2865" s="62"/>
      <c r="T2865" s="62"/>
      <c r="U2865" s="62"/>
      <c r="V2865" s="62"/>
      <c r="W2865" s="62"/>
      <c r="X2865" s="62"/>
      <c r="Y2865" s="62"/>
      <c r="Z2865" s="62"/>
      <c r="AA2865" s="62"/>
      <c r="AB2865" s="62"/>
      <c r="AC2865" s="62"/>
      <c r="AD2865" s="62"/>
      <c r="AE2865" s="62"/>
    </row>
    <row r="2866" spans="5:31" x14ac:dyDescent="0.25">
      <c r="E2866" s="61"/>
      <c r="F2866" s="61"/>
      <c r="G2866" s="61"/>
      <c r="H2866" s="62"/>
      <c r="I2866" s="62"/>
      <c r="J2866" s="62"/>
      <c r="K2866" s="62"/>
      <c r="L2866" s="62"/>
      <c r="M2866" s="62"/>
      <c r="N2866" s="62"/>
      <c r="O2866" s="62"/>
      <c r="P2866" s="62"/>
      <c r="Q2866" s="62"/>
      <c r="R2866" s="62"/>
      <c r="S2866" s="62"/>
      <c r="T2866" s="62"/>
      <c r="U2866" s="62"/>
      <c r="V2866" s="62"/>
      <c r="W2866" s="62"/>
      <c r="X2866" s="62"/>
      <c r="Y2866" s="62"/>
      <c r="Z2866" s="62"/>
      <c r="AA2866" s="62"/>
      <c r="AB2866" s="62"/>
      <c r="AC2866" s="62"/>
      <c r="AD2866" s="62"/>
      <c r="AE2866" s="62"/>
    </row>
    <row r="2867" spans="5:31" x14ac:dyDescent="0.25">
      <c r="E2867" s="61"/>
      <c r="F2867" s="61"/>
      <c r="G2867" s="61"/>
      <c r="H2867" s="62"/>
      <c r="I2867" s="62"/>
      <c r="J2867" s="62"/>
      <c r="K2867" s="62"/>
      <c r="L2867" s="62"/>
      <c r="M2867" s="62"/>
      <c r="N2867" s="62"/>
      <c r="O2867" s="62"/>
      <c r="P2867" s="62"/>
      <c r="Q2867" s="62"/>
      <c r="R2867" s="62"/>
      <c r="S2867" s="62"/>
      <c r="T2867" s="62"/>
      <c r="U2867" s="62"/>
      <c r="V2867" s="62"/>
      <c r="W2867" s="62"/>
      <c r="X2867" s="62"/>
      <c r="Y2867" s="62"/>
      <c r="Z2867" s="62"/>
      <c r="AA2867" s="62"/>
      <c r="AB2867" s="62"/>
      <c r="AC2867" s="62"/>
      <c r="AD2867" s="62"/>
      <c r="AE2867" s="62"/>
    </row>
    <row r="2868" spans="5:31" x14ac:dyDescent="0.25">
      <c r="E2868" s="61"/>
      <c r="F2868" s="61"/>
      <c r="G2868" s="61"/>
      <c r="H2868" s="62"/>
      <c r="I2868" s="62"/>
      <c r="J2868" s="62"/>
      <c r="K2868" s="62"/>
      <c r="L2868" s="62"/>
      <c r="M2868" s="62"/>
      <c r="N2868" s="62"/>
      <c r="O2868" s="62"/>
      <c r="P2868" s="62"/>
      <c r="Q2868" s="62"/>
      <c r="R2868" s="62"/>
      <c r="S2868" s="62"/>
      <c r="T2868" s="62"/>
      <c r="U2868" s="62"/>
      <c r="V2868" s="62"/>
      <c r="W2868" s="62"/>
      <c r="X2868" s="62"/>
      <c r="Y2868" s="62"/>
      <c r="Z2868" s="62"/>
      <c r="AA2868" s="62"/>
      <c r="AB2868" s="62"/>
      <c r="AC2868" s="62"/>
      <c r="AD2868" s="62"/>
      <c r="AE2868" s="62"/>
    </row>
    <row r="2869" spans="5:31" x14ac:dyDescent="0.25">
      <c r="E2869" s="61"/>
      <c r="F2869" s="61"/>
      <c r="G2869" s="61"/>
      <c r="H2869" s="62"/>
      <c r="I2869" s="62"/>
      <c r="J2869" s="62"/>
      <c r="K2869" s="62"/>
      <c r="L2869" s="62"/>
      <c r="M2869" s="62"/>
      <c r="N2869" s="62"/>
      <c r="O2869" s="62"/>
      <c r="P2869" s="62"/>
      <c r="Q2869" s="62"/>
      <c r="R2869" s="62"/>
      <c r="S2869" s="62"/>
      <c r="T2869" s="62"/>
      <c r="U2869" s="62"/>
      <c r="V2869" s="62"/>
      <c r="W2869" s="62"/>
      <c r="X2869" s="62"/>
      <c r="Y2869" s="62"/>
      <c r="Z2869" s="62"/>
      <c r="AA2869" s="62"/>
      <c r="AB2869" s="62"/>
      <c r="AC2869" s="62"/>
      <c r="AD2869" s="62"/>
      <c r="AE2869" s="62"/>
    </row>
    <row r="2870" spans="5:31" x14ac:dyDescent="0.25">
      <c r="E2870" s="61"/>
      <c r="F2870" s="61"/>
      <c r="G2870" s="61"/>
      <c r="H2870" s="62"/>
      <c r="I2870" s="62"/>
      <c r="J2870" s="62"/>
      <c r="K2870" s="62"/>
      <c r="L2870" s="62"/>
      <c r="M2870" s="62"/>
      <c r="N2870" s="62"/>
      <c r="O2870" s="62"/>
      <c r="P2870" s="62"/>
      <c r="Q2870" s="62"/>
      <c r="R2870" s="62"/>
      <c r="S2870" s="62"/>
      <c r="T2870" s="62"/>
      <c r="U2870" s="62"/>
      <c r="V2870" s="62"/>
      <c r="W2870" s="62"/>
      <c r="X2870" s="62"/>
      <c r="Y2870" s="62"/>
      <c r="Z2870" s="62"/>
      <c r="AA2870" s="62"/>
      <c r="AB2870" s="62"/>
      <c r="AC2870" s="62"/>
      <c r="AD2870" s="62"/>
      <c r="AE2870" s="62"/>
    </row>
    <row r="2871" spans="5:31" x14ac:dyDescent="0.25">
      <c r="E2871" s="61"/>
      <c r="F2871" s="61"/>
      <c r="G2871" s="61"/>
      <c r="H2871" s="62"/>
      <c r="I2871" s="62"/>
      <c r="J2871" s="62"/>
      <c r="K2871" s="62"/>
      <c r="L2871" s="62"/>
      <c r="M2871" s="62"/>
      <c r="N2871" s="62"/>
      <c r="O2871" s="62"/>
      <c r="P2871" s="62"/>
      <c r="Q2871" s="62"/>
      <c r="R2871" s="62"/>
      <c r="S2871" s="62"/>
      <c r="T2871" s="62"/>
      <c r="U2871" s="62"/>
      <c r="V2871" s="62"/>
      <c r="W2871" s="62"/>
      <c r="X2871" s="62"/>
      <c r="Y2871" s="62"/>
      <c r="Z2871" s="62"/>
      <c r="AA2871" s="62"/>
      <c r="AB2871" s="62"/>
      <c r="AC2871" s="62"/>
      <c r="AD2871" s="62"/>
      <c r="AE2871" s="62"/>
    </row>
    <row r="2872" spans="5:31" x14ac:dyDescent="0.25">
      <c r="E2872" s="61"/>
      <c r="F2872" s="61"/>
      <c r="G2872" s="61"/>
      <c r="H2872" s="62"/>
      <c r="I2872" s="62"/>
      <c r="J2872" s="62"/>
      <c r="K2872" s="62"/>
      <c r="L2872" s="62"/>
      <c r="M2872" s="62"/>
      <c r="N2872" s="62"/>
      <c r="O2872" s="62"/>
      <c r="P2872" s="62"/>
      <c r="Q2872" s="62"/>
      <c r="R2872" s="62"/>
      <c r="S2872" s="62"/>
      <c r="T2872" s="62"/>
      <c r="U2872" s="62"/>
      <c r="V2872" s="62"/>
      <c r="W2872" s="62"/>
      <c r="X2872" s="62"/>
      <c r="Y2872" s="62"/>
      <c r="Z2872" s="62"/>
      <c r="AA2872" s="62"/>
      <c r="AB2872" s="62"/>
      <c r="AC2872" s="62"/>
      <c r="AD2872" s="62"/>
      <c r="AE2872" s="62"/>
    </row>
    <row r="2873" spans="5:31" x14ac:dyDescent="0.25">
      <c r="E2873" s="61"/>
      <c r="F2873" s="61"/>
      <c r="G2873" s="61"/>
      <c r="H2873" s="62"/>
      <c r="I2873" s="62"/>
      <c r="J2873" s="62"/>
      <c r="K2873" s="62"/>
      <c r="L2873" s="62"/>
      <c r="M2873" s="62"/>
      <c r="N2873" s="62"/>
      <c r="O2873" s="62"/>
      <c r="P2873" s="62"/>
      <c r="Q2873" s="62"/>
      <c r="R2873" s="62"/>
      <c r="S2873" s="62"/>
      <c r="T2873" s="62"/>
      <c r="U2873" s="62"/>
      <c r="V2873" s="62"/>
      <c r="W2873" s="62"/>
      <c r="X2873" s="62"/>
      <c r="Y2873" s="62"/>
      <c r="Z2873" s="62"/>
      <c r="AA2873" s="62"/>
      <c r="AB2873" s="62"/>
      <c r="AC2873" s="62"/>
      <c r="AD2873" s="62"/>
      <c r="AE2873" s="62"/>
    </row>
    <row r="2874" spans="5:31" x14ac:dyDescent="0.25">
      <c r="E2874" s="61"/>
      <c r="F2874" s="61"/>
      <c r="G2874" s="61"/>
      <c r="H2874" s="62"/>
      <c r="I2874" s="62"/>
      <c r="J2874" s="62"/>
      <c r="K2874" s="62"/>
      <c r="L2874" s="62"/>
      <c r="M2874" s="62"/>
      <c r="N2874" s="62"/>
      <c r="O2874" s="62"/>
      <c r="P2874" s="62"/>
      <c r="Q2874" s="62"/>
      <c r="R2874" s="62"/>
      <c r="S2874" s="62"/>
      <c r="T2874" s="62"/>
      <c r="U2874" s="62"/>
      <c r="V2874" s="62"/>
      <c r="W2874" s="62"/>
      <c r="X2874" s="62"/>
      <c r="Y2874" s="62"/>
      <c r="Z2874" s="62"/>
      <c r="AA2874" s="62"/>
      <c r="AB2874" s="62"/>
      <c r="AC2874" s="62"/>
      <c r="AD2874" s="62"/>
      <c r="AE2874" s="62"/>
    </row>
    <row r="2875" spans="5:31" x14ac:dyDescent="0.25">
      <c r="E2875" s="61"/>
      <c r="F2875" s="61"/>
      <c r="G2875" s="61"/>
      <c r="H2875" s="62"/>
      <c r="I2875" s="62"/>
      <c r="J2875" s="62"/>
      <c r="K2875" s="62"/>
      <c r="L2875" s="62"/>
      <c r="M2875" s="62"/>
      <c r="N2875" s="62"/>
      <c r="O2875" s="62"/>
      <c r="P2875" s="62"/>
      <c r="Q2875" s="62"/>
      <c r="R2875" s="62"/>
      <c r="S2875" s="62"/>
      <c r="T2875" s="62"/>
      <c r="U2875" s="62"/>
      <c r="V2875" s="62"/>
      <c r="W2875" s="62"/>
      <c r="X2875" s="62"/>
      <c r="Y2875" s="62"/>
      <c r="Z2875" s="62"/>
      <c r="AA2875" s="62"/>
      <c r="AB2875" s="62"/>
      <c r="AC2875" s="62"/>
      <c r="AD2875" s="62"/>
      <c r="AE2875" s="62"/>
    </row>
    <row r="2876" spans="5:31" x14ac:dyDescent="0.25">
      <c r="E2876" s="61"/>
      <c r="F2876" s="61"/>
      <c r="G2876" s="61"/>
      <c r="H2876" s="62"/>
      <c r="I2876" s="62"/>
      <c r="J2876" s="62"/>
      <c r="K2876" s="62"/>
      <c r="L2876" s="62"/>
      <c r="M2876" s="62"/>
      <c r="N2876" s="62"/>
      <c r="O2876" s="62"/>
      <c r="P2876" s="62"/>
      <c r="Q2876" s="62"/>
      <c r="R2876" s="62"/>
      <c r="S2876" s="62"/>
      <c r="T2876" s="62"/>
      <c r="U2876" s="62"/>
      <c r="V2876" s="62"/>
      <c r="W2876" s="62"/>
      <c r="X2876" s="62"/>
      <c r="Y2876" s="62"/>
      <c r="Z2876" s="62"/>
      <c r="AA2876" s="62"/>
      <c r="AB2876" s="62"/>
      <c r="AC2876" s="62"/>
      <c r="AD2876" s="62"/>
      <c r="AE2876" s="62"/>
    </row>
    <row r="2877" spans="5:31" x14ac:dyDescent="0.25">
      <c r="E2877" s="61"/>
      <c r="F2877" s="61"/>
      <c r="G2877" s="61"/>
      <c r="H2877" s="62"/>
      <c r="I2877" s="62"/>
      <c r="J2877" s="62"/>
      <c r="K2877" s="62"/>
      <c r="L2877" s="62"/>
      <c r="M2877" s="62"/>
      <c r="N2877" s="62"/>
      <c r="O2877" s="62"/>
      <c r="P2877" s="62"/>
      <c r="Q2877" s="62"/>
      <c r="R2877" s="62"/>
      <c r="S2877" s="62"/>
      <c r="T2877" s="62"/>
      <c r="U2877" s="62"/>
      <c r="V2877" s="62"/>
      <c r="W2877" s="62"/>
      <c r="X2877" s="62"/>
      <c r="Y2877" s="62"/>
      <c r="Z2877" s="62"/>
      <c r="AA2877" s="62"/>
      <c r="AB2877" s="62"/>
      <c r="AC2877" s="62"/>
      <c r="AD2877" s="62"/>
      <c r="AE2877" s="62"/>
    </row>
    <row r="2878" spans="5:31" x14ac:dyDescent="0.25">
      <c r="E2878" s="61"/>
      <c r="F2878" s="61"/>
      <c r="G2878" s="61"/>
      <c r="H2878" s="62"/>
      <c r="I2878" s="62"/>
      <c r="J2878" s="62"/>
      <c r="K2878" s="62"/>
      <c r="L2878" s="62"/>
      <c r="M2878" s="62"/>
      <c r="N2878" s="62"/>
      <c r="O2878" s="62"/>
      <c r="P2878" s="62"/>
      <c r="Q2878" s="62"/>
      <c r="R2878" s="62"/>
      <c r="S2878" s="62"/>
      <c r="T2878" s="62"/>
      <c r="U2878" s="62"/>
      <c r="V2878" s="62"/>
      <c r="W2878" s="62"/>
      <c r="X2878" s="62"/>
      <c r="Y2878" s="62"/>
      <c r="Z2878" s="62"/>
      <c r="AA2878" s="62"/>
      <c r="AB2878" s="62"/>
      <c r="AC2878" s="62"/>
      <c r="AD2878" s="62"/>
      <c r="AE2878" s="62"/>
    </row>
    <row r="2879" spans="5:31" x14ac:dyDescent="0.25">
      <c r="E2879" s="61"/>
      <c r="F2879" s="61"/>
      <c r="G2879" s="61"/>
      <c r="H2879" s="62"/>
      <c r="I2879" s="62"/>
      <c r="J2879" s="62"/>
      <c r="K2879" s="62"/>
      <c r="L2879" s="62"/>
      <c r="M2879" s="62"/>
      <c r="N2879" s="62"/>
      <c r="O2879" s="62"/>
      <c r="P2879" s="62"/>
      <c r="Q2879" s="62"/>
      <c r="R2879" s="62"/>
      <c r="S2879" s="62"/>
      <c r="T2879" s="62"/>
      <c r="U2879" s="62"/>
      <c r="V2879" s="62"/>
      <c r="W2879" s="62"/>
      <c r="X2879" s="62"/>
      <c r="Y2879" s="62"/>
      <c r="Z2879" s="62"/>
      <c r="AA2879" s="62"/>
      <c r="AB2879" s="62"/>
      <c r="AC2879" s="62"/>
      <c r="AD2879" s="62"/>
      <c r="AE2879" s="62"/>
    </row>
    <row r="2880" spans="5:31" x14ac:dyDescent="0.25">
      <c r="E2880" s="61"/>
      <c r="F2880" s="61"/>
      <c r="G2880" s="61"/>
      <c r="H2880" s="62"/>
      <c r="I2880" s="62"/>
      <c r="J2880" s="62"/>
      <c r="K2880" s="62"/>
      <c r="L2880" s="62"/>
      <c r="M2880" s="62"/>
      <c r="N2880" s="62"/>
      <c r="O2880" s="62"/>
      <c r="P2880" s="62"/>
      <c r="Q2880" s="62"/>
      <c r="R2880" s="62"/>
      <c r="S2880" s="62"/>
      <c r="T2880" s="62"/>
      <c r="U2880" s="62"/>
      <c r="V2880" s="62"/>
      <c r="W2880" s="62"/>
      <c r="X2880" s="62"/>
      <c r="Y2880" s="62"/>
      <c r="Z2880" s="62"/>
      <c r="AA2880" s="62"/>
      <c r="AB2880" s="62"/>
      <c r="AC2880" s="62"/>
      <c r="AD2880" s="62"/>
      <c r="AE2880" s="62"/>
    </row>
    <row r="2881" spans="5:31" x14ac:dyDescent="0.25">
      <c r="E2881" s="61"/>
      <c r="F2881" s="61"/>
      <c r="G2881" s="61"/>
      <c r="H2881" s="62"/>
      <c r="I2881" s="62"/>
      <c r="J2881" s="62"/>
      <c r="K2881" s="62"/>
      <c r="L2881" s="62"/>
      <c r="M2881" s="62"/>
      <c r="N2881" s="62"/>
      <c r="O2881" s="62"/>
      <c r="P2881" s="62"/>
      <c r="Q2881" s="62"/>
      <c r="R2881" s="62"/>
      <c r="S2881" s="62"/>
      <c r="T2881" s="62"/>
      <c r="U2881" s="62"/>
      <c r="V2881" s="62"/>
      <c r="W2881" s="62"/>
      <c r="X2881" s="62"/>
      <c r="Y2881" s="62"/>
      <c r="Z2881" s="62"/>
      <c r="AA2881" s="62"/>
      <c r="AB2881" s="62"/>
      <c r="AC2881" s="62"/>
      <c r="AD2881" s="62"/>
      <c r="AE2881" s="62"/>
    </row>
    <row r="2882" spans="5:31" x14ac:dyDescent="0.25">
      <c r="E2882" s="61"/>
      <c r="F2882" s="61"/>
      <c r="G2882" s="61"/>
      <c r="H2882" s="62"/>
      <c r="I2882" s="62"/>
      <c r="J2882" s="62"/>
      <c r="K2882" s="62"/>
      <c r="L2882" s="62"/>
      <c r="M2882" s="62"/>
      <c r="N2882" s="62"/>
      <c r="O2882" s="62"/>
      <c r="P2882" s="62"/>
      <c r="Q2882" s="62"/>
      <c r="R2882" s="62"/>
      <c r="S2882" s="62"/>
      <c r="T2882" s="62"/>
      <c r="U2882" s="62"/>
      <c r="V2882" s="62"/>
      <c r="W2882" s="62"/>
      <c r="X2882" s="62"/>
      <c r="Y2882" s="62"/>
      <c r="Z2882" s="62"/>
      <c r="AA2882" s="62"/>
      <c r="AB2882" s="62"/>
      <c r="AC2882" s="62"/>
      <c r="AD2882" s="62"/>
      <c r="AE2882" s="62"/>
    </row>
    <row r="2883" spans="5:31" x14ac:dyDescent="0.25">
      <c r="E2883" s="61"/>
      <c r="F2883" s="61"/>
      <c r="G2883" s="61"/>
      <c r="H2883" s="62"/>
      <c r="I2883" s="62"/>
      <c r="J2883" s="62"/>
      <c r="K2883" s="62"/>
      <c r="L2883" s="62"/>
      <c r="M2883" s="62"/>
      <c r="N2883" s="62"/>
      <c r="O2883" s="62"/>
      <c r="P2883" s="62"/>
      <c r="Q2883" s="62"/>
      <c r="R2883" s="62"/>
      <c r="S2883" s="62"/>
      <c r="T2883" s="62"/>
      <c r="U2883" s="62"/>
      <c r="V2883" s="62"/>
      <c r="W2883" s="62"/>
      <c r="X2883" s="62"/>
      <c r="Y2883" s="62"/>
      <c r="Z2883" s="62"/>
      <c r="AA2883" s="62"/>
      <c r="AB2883" s="62"/>
      <c r="AC2883" s="62"/>
      <c r="AD2883" s="62"/>
      <c r="AE2883" s="62"/>
    </row>
    <row r="2884" spans="5:31" x14ac:dyDescent="0.25">
      <c r="E2884" s="61"/>
      <c r="F2884" s="61"/>
      <c r="G2884" s="61"/>
      <c r="H2884" s="62"/>
      <c r="I2884" s="62"/>
      <c r="J2884" s="62"/>
      <c r="K2884" s="62"/>
      <c r="L2884" s="62"/>
      <c r="M2884" s="62"/>
      <c r="N2884" s="62"/>
      <c r="O2884" s="62"/>
      <c r="P2884" s="62"/>
      <c r="Q2884" s="62"/>
      <c r="R2884" s="62"/>
      <c r="S2884" s="62"/>
      <c r="T2884" s="62"/>
      <c r="U2884" s="62"/>
      <c r="V2884" s="62"/>
      <c r="W2884" s="62"/>
      <c r="X2884" s="62"/>
      <c r="Y2884" s="62"/>
      <c r="Z2884" s="62"/>
      <c r="AA2884" s="62"/>
      <c r="AB2884" s="62"/>
      <c r="AC2884" s="62"/>
      <c r="AD2884" s="62"/>
      <c r="AE2884" s="62"/>
    </row>
    <row r="2885" spans="5:31" x14ac:dyDescent="0.25">
      <c r="E2885" s="61"/>
      <c r="F2885" s="61"/>
      <c r="G2885" s="61"/>
      <c r="H2885" s="62"/>
      <c r="I2885" s="62"/>
      <c r="J2885" s="62"/>
      <c r="K2885" s="62"/>
      <c r="L2885" s="62"/>
      <c r="M2885" s="62"/>
      <c r="N2885" s="62"/>
      <c r="O2885" s="62"/>
      <c r="P2885" s="62"/>
      <c r="Q2885" s="62"/>
      <c r="R2885" s="62"/>
      <c r="S2885" s="62"/>
      <c r="T2885" s="62"/>
      <c r="U2885" s="62"/>
      <c r="V2885" s="62"/>
      <c r="W2885" s="62"/>
      <c r="X2885" s="62"/>
      <c r="Y2885" s="62"/>
      <c r="Z2885" s="62"/>
      <c r="AA2885" s="62"/>
      <c r="AB2885" s="62"/>
      <c r="AC2885" s="62"/>
      <c r="AD2885" s="62"/>
      <c r="AE2885" s="62"/>
    </row>
    <row r="2886" spans="5:31" x14ac:dyDescent="0.25">
      <c r="E2886" s="61"/>
      <c r="F2886" s="61"/>
      <c r="G2886" s="61"/>
      <c r="H2886" s="62"/>
      <c r="I2886" s="62"/>
      <c r="J2886" s="62"/>
      <c r="K2886" s="62"/>
      <c r="L2886" s="62"/>
      <c r="M2886" s="62"/>
      <c r="N2886" s="62"/>
      <c r="O2886" s="62"/>
      <c r="P2886" s="62"/>
      <c r="Q2886" s="62"/>
      <c r="R2886" s="62"/>
      <c r="S2886" s="62"/>
      <c r="T2886" s="62"/>
      <c r="U2886" s="62"/>
      <c r="V2886" s="62"/>
      <c r="W2886" s="62"/>
      <c r="X2886" s="62"/>
      <c r="Y2886" s="62"/>
      <c r="Z2886" s="62"/>
      <c r="AA2886" s="62"/>
      <c r="AB2886" s="62"/>
      <c r="AC2886" s="62"/>
      <c r="AD2886" s="62"/>
      <c r="AE2886" s="62"/>
    </row>
    <row r="2887" spans="5:31" x14ac:dyDescent="0.25">
      <c r="E2887" s="61"/>
      <c r="F2887" s="61"/>
      <c r="G2887" s="61"/>
      <c r="H2887" s="62"/>
      <c r="I2887" s="62"/>
      <c r="J2887" s="62"/>
      <c r="K2887" s="62"/>
      <c r="L2887" s="62"/>
      <c r="M2887" s="62"/>
      <c r="N2887" s="62"/>
      <c r="O2887" s="62"/>
      <c r="P2887" s="62"/>
      <c r="Q2887" s="62"/>
      <c r="R2887" s="62"/>
      <c r="S2887" s="62"/>
      <c r="T2887" s="62"/>
      <c r="U2887" s="62"/>
      <c r="V2887" s="62"/>
      <c r="W2887" s="62"/>
      <c r="X2887" s="62"/>
      <c r="Y2887" s="62"/>
      <c r="Z2887" s="62"/>
      <c r="AA2887" s="62"/>
      <c r="AB2887" s="62"/>
      <c r="AC2887" s="62"/>
      <c r="AD2887" s="62"/>
      <c r="AE2887" s="62"/>
    </row>
    <row r="2888" spans="5:31" x14ac:dyDescent="0.25">
      <c r="E2888" s="61"/>
      <c r="F2888" s="61"/>
      <c r="G2888" s="61"/>
      <c r="H2888" s="62"/>
      <c r="I2888" s="62"/>
      <c r="J2888" s="62"/>
      <c r="K2888" s="62"/>
      <c r="L2888" s="62"/>
      <c r="M2888" s="62"/>
      <c r="N2888" s="62"/>
      <c r="O2888" s="62"/>
      <c r="P2888" s="62"/>
      <c r="Q2888" s="62"/>
      <c r="R2888" s="62"/>
      <c r="S2888" s="62"/>
      <c r="T2888" s="62"/>
      <c r="U2888" s="62"/>
      <c r="V2888" s="62"/>
      <c r="W2888" s="62"/>
      <c r="X2888" s="62"/>
      <c r="Y2888" s="62"/>
      <c r="Z2888" s="62"/>
      <c r="AA2888" s="62"/>
      <c r="AB2888" s="62"/>
      <c r="AC2888" s="62"/>
      <c r="AD2888" s="62"/>
      <c r="AE2888" s="62"/>
    </row>
    <row r="2889" spans="5:31" x14ac:dyDescent="0.25">
      <c r="E2889" s="61"/>
      <c r="F2889" s="61"/>
      <c r="G2889" s="61"/>
      <c r="H2889" s="62"/>
      <c r="I2889" s="62"/>
      <c r="J2889" s="62"/>
      <c r="K2889" s="62"/>
      <c r="L2889" s="62"/>
      <c r="M2889" s="62"/>
      <c r="N2889" s="62"/>
      <c r="O2889" s="62"/>
      <c r="P2889" s="62"/>
      <c r="Q2889" s="62"/>
      <c r="R2889" s="62"/>
      <c r="S2889" s="62"/>
      <c r="T2889" s="62"/>
      <c r="U2889" s="62"/>
      <c r="V2889" s="62"/>
      <c r="W2889" s="62"/>
      <c r="X2889" s="62"/>
      <c r="Y2889" s="62"/>
      <c r="Z2889" s="62"/>
      <c r="AA2889" s="62"/>
      <c r="AB2889" s="62"/>
      <c r="AC2889" s="62"/>
      <c r="AD2889" s="62"/>
      <c r="AE2889" s="62"/>
    </row>
    <row r="2890" spans="5:31" x14ac:dyDescent="0.25">
      <c r="E2890" s="61"/>
      <c r="F2890" s="61"/>
      <c r="G2890" s="61"/>
      <c r="H2890" s="62"/>
      <c r="I2890" s="62"/>
      <c r="J2890" s="62"/>
      <c r="K2890" s="62"/>
      <c r="L2890" s="62"/>
      <c r="M2890" s="62"/>
      <c r="N2890" s="62"/>
      <c r="O2890" s="62"/>
      <c r="P2890" s="62"/>
      <c r="Q2890" s="62"/>
      <c r="R2890" s="62"/>
      <c r="S2890" s="62"/>
      <c r="T2890" s="62"/>
      <c r="U2890" s="62"/>
      <c r="V2890" s="62"/>
      <c r="W2890" s="62"/>
      <c r="X2890" s="62"/>
      <c r="Y2890" s="62"/>
      <c r="Z2890" s="62"/>
      <c r="AA2890" s="62"/>
      <c r="AB2890" s="62"/>
      <c r="AC2890" s="62"/>
      <c r="AD2890" s="62"/>
      <c r="AE2890" s="62"/>
    </row>
    <row r="2891" spans="5:31" x14ac:dyDescent="0.25">
      <c r="E2891" s="61"/>
      <c r="F2891" s="61"/>
      <c r="G2891" s="61"/>
      <c r="H2891" s="62"/>
      <c r="I2891" s="62"/>
      <c r="J2891" s="62"/>
      <c r="K2891" s="62"/>
      <c r="L2891" s="62"/>
      <c r="M2891" s="62"/>
      <c r="N2891" s="62"/>
      <c r="O2891" s="62"/>
      <c r="P2891" s="62"/>
      <c r="Q2891" s="62"/>
      <c r="R2891" s="62"/>
      <c r="S2891" s="62"/>
      <c r="T2891" s="62"/>
      <c r="U2891" s="62"/>
      <c r="V2891" s="62"/>
      <c r="W2891" s="62"/>
      <c r="X2891" s="62"/>
      <c r="Y2891" s="62"/>
      <c r="Z2891" s="62"/>
      <c r="AA2891" s="62"/>
      <c r="AB2891" s="62"/>
      <c r="AC2891" s="62"/>
      <c r="AD2891" s="62"/>
      <c r="AE2891" s="62"/>
    </row>
    <row r="2892" spans="5:31" x14ac:dyDescent="0.25">
      <c r="E2892" s="61"/>
      <c r="F2892" s="61"/>
      <c r="G2892" s="61"/>
      <c r="H2892" s="62"/>
      <c r="I2892" s="62"/>
      <c r="J2892" s="62"/>
      <c r="K2892" s="62"/>
      <c r="L2892" s="62"/>
      <c r="M2892" s="62"/>
      <c r="N2892" s="62"/>
      <c r="O2892" s="62"/>
      <c r="P2892" s="62"/>
      <c r="Q2892" s="62"/>
      <c r="R2892" s="62"/>
      <c r="S2892" s="62"/>
      <c r="T2892" s="62"/>
      <c r="U2892" s="62"/>
      <c r="V2892" s="62"/>
      <c r="W2892" s="62"/>
      <c r="X2892" s="62"/>
      <c r="Y2892" s="62"/>
      <c r="Z2892" s="62"/>
      <c r="AA2892" s="62"/>
      <c r="AB2892" s="62"/>
      <c r="AC2892" s="62"/>
      <c r="AD2892" s="62"/>
      <c r="AE2892" s="62"/>
    </row>
    <row r="2893" spans="5:31" x14ac:dyDescent="0.25">
      <c r="E2893" s="61"/>
      <c r="F2893" s="61"/>
      <c r="G2893" s="61"/>
      <c r="H2893" s="62"/>
      <c r="I2893" s="62"/>
      <c r="J2893" s="62"/>
      <c r="K2893" s="62"/>
      <c r="L2893" s="62"/>
      <c r="M2893" s="62"/>
      <c r="N2893" s="62"/>
      <c r="O2893" s="62"/>
      <c r="P2893" s="62"/>
      <c r="Q2893" s="62"/>
      <c r="R2893" s="62"/>
      <c r="S2893" s="62"/>
      <c r="T2893" s="62"/>
      <c r="U2893" s="62"/>
      <c r="V2893" s="62"/>
      <c r="W2893" s="62"/>
      <c r="X2893" s="62"/>
      <c r="Y2893" s="62"/>
      <c r="Z2893" s="62"/>
      <c r="AA2893" s="62"/>
      <c r="AB2893" s="62"/>
      <c r="AC2893" s="62"/>
      <c r="AD2893" s="62"/>
      <c r="AE2893" s="62"/>
    </row>
    <row r="2894" spans="5:31" x14ac:dyDescent="0.25">
      <c r="E2894" s="61"/>
      <c r="F2894" s="61"/>
      <c r="G2894" s="61"/>
      <c r="H2894" s="62"/>
      <c r="I2894" s="62"/>
      <c r="J2894" s="62"/>
      <c r="K2894" s="62"/>
      <c r="L2894" s="62"/>
      <c r="M2894" s="62"/>
      <c r="N2894" s="62"/>
      <c r="O2894" s="62"/>
      <c r="P2894" s="62"/>
      <c r="Q2894" s="62"/>
      <c r="R2894" s="62"/>
      <c r="S2894" s="62"/>
      <c r="T2894" s="62"/>
      <c r="U2894" s="62"/>
      <c r="V2894" s="62"/>
      <c r="W2894" s="62"/>
      <c r="X2894" s="62"/>
      <c r="Y2894" s="62"/>
      <c r="Z2894" s="62"/>
      <c r="AA2894" s="62"/>
      <c r="AB2894" s="62"/>
      <c r="AC2894" s="62"/>
      <c r="AD2894" s="62"/>
      <c r="AE2894" s="62"/>
    </row>
    <row r="2895" spans="5:31" x14ac:dyDescent="0.25">
      <c r="E2895" s="61"/>
      <c r="F2895" s="61"/>
      <c r="G2895" s="61"/>
      <c r="H2895" s="62"/>
      <c r="I2895" s="62"/>
      <c r="J2895" s="62"/>
      <c r="K2895" s="62"/>
      <c r="L2895" s="62"/>
      <c r="M2895" s="62"/>
      <c r="N2895" s="62"/>
      <c r="O2895" s="62"/>
      <c r="P2895" s="62"/>
      <c r="Q2895" s="62"/>
      <c r="R2895" s="62"/>
      <c r="S2895" s="62"/>
      <c r="T2895" s="62"/>
      <c r="U2895" s="62"/>
      <c r="V2895" s="62"/>
      <c r="W2895" s="62"/>
      <c r="X2895" s="62"/>
      <c r="Y2895" s="62"/>
      <c r="Z2895" s="62"/>
      <c r="AA2895" s="62"/>
      <c r="AB2895" s="62"/>
      <c r="AC2895" s="62"/>
      <c r="AD2895" s="62"/>
      <c r="AE2895" s="62"/>
    </row>
    <row r="2896" spans="5:31" x14ac:dyDescent="0.25">
      <c r="E2896" s="61"/>
      <c r="F2896" s="61"/>
      <c r="G2896" s="61"/>
      <c r="H2896" s="62"/>
      <c r="I2896" s="62"/>
      <c r="J2896" s="62"/>
      <c r="K2896" s="62"/>
      <c r="L2896" s="62"/>
      <c r="M2896" s="62"/>
      <c r="N2896" s="62"/>
      <c r="O2896" s="62"/>
      <c r="P2896" s="62"/>
      <c r="Q2896" s="62"/>
      <c r="R2896" s="62"/>
      <c r="S2896" s="62"/>
      <c r="T2896" s="62"/>
      <c r="U2896" s="62"/>
      <c r="V2896" s="62"/>
      <c r="W2896" s="62"/>
      <c r="X2896" s="62"/>
      <c r="Y2896" s="62"/>
      <c r="Z2896" s="62"/>
      <c r="AA2896" s="62"/>
      <c r="AB2896" s="62"/>
      <c r="AC2896" s="62"/>
      <c r="AD2896" s="62"/>
      <c r="AE2896" s="62"/>
    </row>
    <row r="2897" spans="5:31" x14ac:dyDescent="0.25">
      <c r="E2897" s="61"/>
      <c r="F2897" s="61"/>
      <c r="G2897" s="61"/>
      <c r="H2897" s="62"/>
      <c r="I2897" s="62"/>
      <c r="J2897" s="62"/>
      <c r="K2897" s="62"/>
      <c r="L2897" s="62"/>
      <c r="M2897" s="62"/>
      <c r="N2897" s="62"/>
      <c r="O2897" s="62"/>
      <c r="P2897" s="62"/>
      <c r="Q2897" s="62"/>
      <c r="R2897" s="62"/>
      <c r="S2897" s="62"/>
      <c r="T2897" s="62"/>
      <c r="U2897" s="62"/>
      <c r="V2897" s="62"/>
      <c r="W2897" s="62"/>
      <c r="X2897" s="62"/>
      <c r="Y2897" s="62"/>
      <c r="Z2897" s="62"/>
      <c r="AA2897" s="62"/>
      <c r="AB2897" s="62"/>
      <c r="AC2897" s="62"/>
      <c r="AD2897" s="62"/>
      <c r="AE2897" s="62"/>
    </row>
    <row r="2898" spans="5:31" x14ac:dyDescent="0.25">
      <c r="E2898" s="61"/>
      <c r="F2898" s="61"/>
      <c r="G2898" s="61"/>
      <c r="H2898" s="62"/>
      <c r="I2898" s="62"/>
      <c r="J2898" s="62"/>
      <c r="K2898" s="62"/>
      <c r="L2898" s="62"/>
      <c r="M2898" s="62"/>
      <c r="N2898" s="62"/>
      <c r="O2898" s="62"/>
      <c r="P2898" s="62"/>
      <c r="Q2898" s="62"/>
      <c r="R2898" s="62"/>
      <c r="S2898" s="62"/>
      <c r="T2898" s="62"/>
      <c r="U2898" s="62"/>
      <c r="V2898" s="62"/>
      <c r="W2898" s="62"/>
      <c r="X2898" s="62"/>
      <c r="Y2898" s="62"/>
      <c r="Z2898" s="62"/>
      <c r="AA2898" s="62"/>
      <c r="AB2898" s="62"/>
      <c r="AC2898" s="62"/>
      <c r="AD2898" s="62"/>
      <c r="AE2898" s="62"/>
    </row>
    <row r="2899" spans="5:31" x14ac:dyDescent="0.25">
      <c r="E2899" s="61"/>
      <c r="F2899" s="61"/>
      <c r="G2899" s="61"/>
      <c r="H2899" s="62"/>
      <c r="I2899" s="62"/>
      <c r="J2899" s="62"/>
      <c r="K2899" s="62"/>
      <c r="L2899" s="62"/>
      <c r="M2899" s="62"/>
      <c r="N2899" s="62"/>
      <c r="O2899" s="62"/>
      <c r="P2899" s="62"/>
      <c r="Q2899" s="62"/>
      <c r="R2899" s="62"/>
      <c r="S2899" s="62"/>
      <c r="T2899" s="62"/>
      <c r="U2899" s="62"/>
      <c r="V2899" s="62"/>
      <c r="W2899" s="62"/>
      <c r="X2899" s="62"/>
      <c r="Y2899" s="62"/>
      <c r="Z2899" s="62"/>
      <c r="AA2899" s="62"/>
      <c r="AB2899" s="62"/>
      <c r="AC2899" s="62"/>
      <c r="AD2899" s="62"/>
      <c r="AE2899" s="62"/>
    </row>
    <row r="2900" spans="5:31" x14ac:dyDescent="0.25">
      <c r="E2900" s="61"/>
      <c r="F2900" s="61"/>
      <c r="G2900" s="61"/>
      <c r="H2900" s="62"/>
      <c r="I2900" s="62"/>
      <c r="J2900" s="62"/>
      <c r="K2900" s="62"/>
      <c r="L2900" s="62"/>
      <c r="M2900" s="62"/>
      <c r="N2900" s="62"/>
      <c r="O2900" s="62"/>
      <c r="P2900" s="62"/>
      <c r="Q2900" s="62"/>
      <c r="R2900" s="62"/>
      <c r="S2900" s="62"/>
      <c r="T2900" s="62"/>
      <c r="U2900" s="62"/>
      <c r="V2900" s="62"/>
      <c r="W2900" s="62"/>
      <c r="X2900" s="62"/>
      <c r="Y2900" s="62"/>
      <c r="Z2900" s="62"/>
      <c r="AA2900" s="62"/>
      <c r="AB2900" s="62"/>
      <c r="AC2900" s="62"/>
      <c r="AD2900" s="62"/>
      <c r="AE2900" s="62"/>
    </row>
    <row r="2901" spans="5:31" x14ac:dyDescent="0.25">
      <c r="E2901" s="61"/>
      <c r="F2901" s="61"/>
      <c r="G2901" s="61"/>
      <c r="H2901" s="62"/>
      <c r="I2901" s="62"/>
      <c r="J2901" s="62"/>
      <c r="K2901" s="62"/>
      <c r="L2901" s="62"/>
      <c r="M2901" s="62"/>
      <c r="N2901" s="62"/>
      <c r="O2901" s="62"/>
      <c r="P2901" s="62"/>
      <c r="Q2901" s="62"/>
      <c r="R2901" s="62"/>
      <c r="S2901" s="62"/>
      <c r="T2901" s="62"/>
      <c r="U2901" s="62"/>
      <c r="V2901" s="62"/>
      <c r="W2901" s="62"/>
      <c r="X2901" s="62"/>
      <c r="Y2901" s="62"/>
      <c r="Z2901" s="62"/>
      <c r="AA2901" s="62"/>
      <c r="AB2901" s="62"/>
      <c r="AC2901" s="62"/>
      <c r="AD2901" s="62"/>
      <c r="AE2901" s="62"/>
    </row>
    <row r="2902" spans="5:31" x14ac:dyDescent="0.25">
      <c r="E2902" s="61"/>
      <c r="F2902" s="61"/>
      <c r="G2902" s="61"/>
      <c r="H2902" s="62"/>
      <c r="I2902" s="62"/>
      <c r="J2902" s="62"/>
      <c r="K2902" s="62"/>
      <c r="L2902" s="62"/>
      <c r="M2902" s="62"/>
      <c r="N2902" s="62"/>
      <c r="O2902" s="62"/>
      <c r="P2902" s="62"/>
      <c r="Q2902" s="62"/>
      <c r="R2902" s="62"/>
      <c r="S2902" s="62"/>
      <c r="T2902" s="62"/>
      <c r="U2902" s="62"/>
      <c r="V2902" s="62"/>
      <c r="W2902" s="62"/>
      <c r="X2902" s="62"/>
      <c r="Y2902" s="62"/>
      <c r="Z2902" s="62"/>
      <c r="AA2902" s="62"/>
      <c r="AB2902" s="62"/>
      <c r="AC2902" s="62"/>
      <c r="AD2902" s="62"/>
      <c r="AE2902" s="62"/>
    </row>
    <row r="2903" spans="5:31" x14ac:dyDescent="0.25">
      <c r="E2903" s="61"/>
      <c r="F2903" s="61"/>
      <c r="G2903" s="61"/>
      <c r="H2903" s="62"/>
      <c r="I2903" s="62"/>
      <c r="J2903" s="62"/>
      <c r="K2903" s="62"/>
      <c r="L2903" s="62"/>
      <c r="M2903" s="62"/>
      <c r="N2903" s="62"/>
      <c r="O2903" s="62"/>
      <c r="P2903" s="62"/>
      <c r="Q2903" s="62"/>
      <c r="R2903" s="62"/>
      <c r="S2903" s="62"/>
      <c r="T2903" s="62"/>
      <c r="U2903" s="62"/>
      <c r="V2903" s="62"/>
      <c r="W2903" s="62"/>
      <c r="X2903" s="62"/>
      <c r="Y2903" s="62"/>
      <c r="Z2903" s="62"/>
      <c r="AA2903" s="62"/>
      <c r="AB2903" s="62"/>
      <c r="AC2903" s="62"/>
      <c r="AD2903" s="62"/>
      <c r="AE2903" s="62"/>
    </row>
    <row r="2904" spans="5:31" x14ac:dyDescent="0.25">
      <c r="E2904" s="61"/>
      <c r="F2904" s="61"/>
      <c r="G2904" s="61"/>
      <c r="H2904" s="62"/>
      <c r="I2904" s="62"/>
      <c r="J2904" s="62"/>
      <c r="K2904" s="62"/>
      <c r="L2904" s="62"/>
      <c r="M2904" s="62"/>
      <c r="N2904" s="62"/>
      <c r="O2904" s="62"/>
      <c r="P2904" s="62"/>
      <c r="Q2904" s="62"/>
      <c r="R2904" s="62"/>
      <c r="S2904" s="62"/>
      <c r="T2904" s="62"/>
      <c r="U2904" s="62"/>
      <c r="V2904" s="62"/>
      <c r="W2904" s="62"/>
      <c r="X2904" s="62"/>
      <c r="Y2904" s="62"/>
      <c r="Z2904" s="62"/>
      <c r="AA2904" s="62"/>
      <c r="AB2904" s="62"/>
      <c r="AC2904" s="62"/>
      <c r="AD2904" s="62"/>
      <c r="AE2904" s="62"/>
    </row>
    <row r="2905" spans="5:31" x14ac:dyDescent="0.25">
      <c r="E2905" s="61"/>
      <c r="F2905" s="61"/>
      <c r="G2905" s="61"/>
      <c r="H2905" s="62"/>
      <c r="I2905" s="62"/>
      <c r="J2905" s="62"/>
      <c r="K2905" s="62"/>
      <c r="L2905" s="62"/>
      <c r="M2905" s="62"/>
      <c r="N2905" s="62"/>
      <c r="O2905" s="62"/>
      <c r="P2905" s="62"/>
      <c r="Q2905" s="62"/>
      <c r="R2905" s="62"/>
      <c r="S2905" s="62"/>
      <c r="T2905" s="62"/>
      <c r="U2905" s="62"/>
      <c r="V2905" s="62"/>
      <c r="W2905" s="62"/>
      <c r="X2905" s="62"/>
      <c r="Y2905" s="62"/>
      <c r="Z2905" s="62"/>
      <c r="AA2905" s="62"/>
      <c r="AB2905" s="62"/>
      <c r="AC2905" s="62"/>
      <c r="AD2905" s="62"/>
      <c r="AE2905" s="62"/>
    </row>
    <row r="2906" spans="5:31" x14ac:dyDescent="0.25">
      <c r="E2906" s="61"/>
      <c r="F2906" s="61"/>
      <c r="G2906" s="61"/>
      <c r="H2906" s="62"/>
      <c r="I2906" s="62"/>
      <c r="J2906" s="62"/>
      <c r="K2906" s="62"/>
      <c r="L2906" s="62"/>
      <c r="M2906" s="62"/>
      <c r="N2906" s="62"/>
      <c r="O2906" s="62"/>
      <c r="P2906" s="62"/>
      <c r="Q2906" s="62"/>
      <c r="R2906" s="62"/>
      <c r="S2906" s="62"/>
      <c r="T2906" s="62"/>
      <c r="U2906" s="62"/>
      <c r="V2906" s="62"/>
      <c r="W2906" s="62"/>
      <c r="X2906" s="62"/>
      <c r="Y2906" s="62"/>
      <c r="Z2906" s="62"/>
      <c r="AA2906" s="62"/>
      <c r="AB2906" s="62"/>
      <c r="AC2906" s="62"/>
      <c r="AD2906" s="62"/>
      <c r="AE2906" s="62"/>
    </row>
    <row r="2907" spans="5:31" x14ac:dyDescent="0.25">
      <c r="E2907" s="61"/>
      <c r="F2907" s="61"/>
      <c r="G2907" s="61"/>
      <c r="H2907" s="62"/>
      <c r="I2907" s="62"/>
      <c r="J2907" s="62"/>
      <c r="K2907" s="62"/>
      <c r="L2907" s="62"/>
      <c r="M2907" s="62"/>
      <c r="N2907" s="62"/>
      <c r="O2907" s="62"/>
      <c r="P2907" s="62"/>
      <c r="Q2907" s="62"/>
      <c r="R2907" s="62"/>
      <c r="S2907" s="62"/>
      <c r="T2907" s="62"/>
      <c r="U2907" s="62"/>
      <c r="V2907" s="62"/>
      <c r="W2907" s="62"/>
      <c r="X2907" s="62"/>
      <c r="Y2907" s="62"/>
      <c r="Z2907" s="62"/>
      <c r="AA2907" s="62"/>
      <c r="AB2907" s="62"/>
      <c r="AC2907" s="62"/>
      <c r="AD2907" s="62"/>
      <c r="AE2907" s="62"/>
    </row>
    <row r="2908" spans="5:31" x14ac:dyDescent="0.25">
      <c r="E2908" s="61"/>
      <c r="F2908" s="61"/>
      <c r="G2908" s="61"/>
      <c r="H2908" s="62"/>
      <c r="I2908" s="62"/>
      <c r="J2908" s="62"/>
      <c r="K2908" s="62"/>
      <c r="L2908" s="62"/>
      <c r="M2908" s="62"/>
      <c r="N2908" s="62"/>
      <c r="O2908" s="62"/>
      <c r="P2908" s="62"/>
      <c r="Q2908" s="62"/>
      <c r="R2908" s="62"/>
      <c r="S2908" s="62"/>
      <c r="T2908" s="62"/>
      <c r="U2908" s="62"/>
      <c r="V2908" s="62"/>
      <c r="W2908" s="62"/>
      <c r="X2908" s="62"/>
      <c r="Y2908" s="62"/>
      <c r="Z2908" s="62"/>
      <c r="AA2908" s="62"/>
      <c r="AB2908" s="62"/>
      <c r="AC2908" s="62"/>
      <c r="AD2908" s="62"/>
      <c r="AE2908" s="62"/>
    </row>
    <row r="2909" spans="5:31" x14ac:dyDescent="0.25">
      <c r="E2909" s="61"/>
      <c r="F2909" s="61"/>
      <c r="G2909" s="61"/>
      <c r="H2909" s="62"/>
      <c r="I2909" s="62"/>
      <c r="J2909" s="62"/>
      <c r="K2909" s="62"/>
      <c r="L2909" s="62"/>
      <c r="M2909" s="62"/>
      <c r="N2909" s="62"/>
      <c r="O2909" s="62"/>
      <c r="P2909" s="62"/>
      <c r="Q2909" s="62"/>
      <c r="R2909" s="62"/>
      <c r="S2909" s="62"/>
      <c r="T2909" s="62"/>
      <c r="U2909" s="62"/>
      <c r="V2909" s="62"/>
      <c r="W2909" s="62"/>
      <c r="X2909" s="62"/>
      <c r="Y2909" s="62"/>
      <c r="Z2909" s="62"/>
      <c r="AA2909" s="62"/>
      <c r="AB2909" s="62"/>
      <c r="AC2909" s="62"/>
      <c r="AD2909" s="62"/>
      <c r="AE2909" s="62"/>
    </row>
    <row r="2910" spans="5:31" x14ac:dyDescent="0.25">
      <c r="E2910" s="61"/>
      <c r="F2910" s="61"/>
      <c r="G2910" s="61"/>
      <c r="H2910" s="62"/>
      <c r="I2910" s="62"/>
      <c r="J2910" s="62"/>
      <c r="K2910" s="62"/>
      <c r="L2910" s="62"/>
      <c r="M2910" s="62"/>
      <c r="N2910" s="62"/>
      <c r="O2910" s="62"/>
      <c r="P2910" s="62"/>
      <c r="Q2910" s="62"/>
      <c r="R2910" s="62"/>
      <c r="S2910" s="62"/>
      <c r="T2910" s="62"/>
      <c r="U2910" s="62"/>
      <c r="V2910" s="62"/>
      <c r="W2910" s="62"/>
      <c r="X2910" s="62"/>
      <c r="Y2910" s="62"/>
      <c r="Z2910" s="62"/>
      <c r="AA2910" s="62"/>
      <c r="AB2910" s="62"/>
      <c r="AC2910" s="62"/>
      <c r="AD2910" s="62"/>
      <c r="AE2910" s="62"/>
    </row>
    <row r="2911" spans="5:31" x14ac:dyDescent="0.25">
      <c r="E2911" s="61"/>
      <c r="F2911" s="61"/>
      <c r="G2911" s="61"/>
      <c r="H2911" s="62"/>
      <c r="I2911" s="62"/>
      <c r="J2911" s="62"/>
      <c r="K2911" s="62"/>
      <c r="L2911" s="62"/>
      <c r="M2911" s="62"/>
      <c r="N2911" s="62"/>
      <c r="O2911" s="62"/>
      <c r="P2911" s="62"/>
      <c r="Q2911" s="62"/>
      <c r="R2911" s="62"/>
      <c r="S2911" s="62"/>
      <c r="T2911" s="62"/>
      <c r="U2911" s="62"/>
      <c r="V2911" s="62"/>
      <c r="W2911" s="62"/>
      <c r="X2911" s="62"/>
      <c r="Y2911" s="62"/>
      <c r="Z2911" s="62"/>
      <c r="AA2911" s="62"/>
      <c r="AB2911" s="62"/>
      <c r="AC2911" s="62"/>
      <c r="AD2911" s="62"/>
      <c r="AE2911" s="62"/>
    </row>
    <row r="2912" spans="5:31" x14ac:dyDescent="0.25">
      <c r="E2912" s="61"/>
      <c r="F2912" s="61"/>
      <c r="G2912" s="61"/>
      <c r="H2912" s="62"/>
      <c r="I2912" s="62"/>
      <c r="J2912" s="62"/>
      <c r="K2912" s="62"/>
      <c r="L2912" s="62"/>
      <c r="M2912" s="62"/>
      <c r="N2912" s="62"/>
      <c r="O2912" s="62"/>
      <c r="P2912" s="62"/>
      <c r="Q2912" s="62"/>
      <c r="R2912" s="62"/>
      <c r="S2912" s="62"/>
      <c r="T2912" s="62"/>
      <c r="U2912" s="62"/>
      <c r="V2912" s="62"/>
      <c r="W2912" s="62"/>
      <c r="X2912" s="62"/>
      <c r="Y2912" s="62"/>
      <c r="Z2912" s="62"/>
      <c r="AA2912" s="62"/>
      <c r="AB2912" s="62"/>
      <c r="AC2912" s="62"/>
      <c r="AD2912" s="62"/>
      <c r="AE2912" s="62"/>
    </row>
    <row r="2913" spans="5:31" x14ac:dyDescent="0.25">
      <c r="E2913" s="61"/>
      <c r="F2913" s="61"/>
      <c r="G2913" s="61"/>
      <c r="H2913" s="62"/>
      <c r="I2913" s="62"/>
      <c r="J2913" s="62"/>
      <c r="K2913" s="62"/>
      <c r="L2913" s="62"/>
      <c r="M2913" s="62"/>
      <c r="N2913" s="62"/>
      <c r="O2913" s="62"/>
      <c r="P2913" s="62"/>
      <c r="Q2913" s="62"/>
      <c r="R2913" s="62"/>
      <c r="S2913" s="62"/>
      <c r="T2913" s="62"/>
      <c r="U2913" s="62"/>
      <c r="V2913" s="62"/>
      <c r="W2913" s="62"/>
      <c r="X2913" s="62"/>
      <c r="Y2913" s="62"/>
      <c r="Z2913" s="62"/>
      <c r="AA2913" s="62"/>
      <c r="AB2913" s="62"/>
      <c r="AC2913" s="62"/>
      <c r="AD2913" s="62"/>
      <c r="AE2913" s="62"/>
    </row>
    <row r="2914" spans="5:31" x14ac:dyDescent="0.25">
      <c r="E2914" s="61"/>
      <c r="F2914" s="61"/>
      <c r="G2914" s="61"/>
      <c r="H2914" s="62"/>
      <c r="I2914" s="62"/>
      <c r="J2914" s="62"/>
      <c r="K2914" s="62"/>
      <c r="L2914" s="62"/>
      <c r="M2914" s="62"/>
      <c r="N2914" s="62"/>
      <c r="O2914" s="62"/>
      <c r="P2914" s="62"/>
      <c r="Q2914" s="62"/>
      <c r="R2914" s="62"/>
      <c r="S2914" s="62"/>
      <c r="T2914" s="62"/>
      <c r="U2914" s="62"/>
      <c r="V2914" s="62"/>
      <c r="W2914" s="62"/>
      <c r="X2914" s="62"/>
      <c r="Y2914" s="62"/>
      <c r="Z2914" s="62"/>
      <c r="AA2914" s="62"/>
      <c r="AB2914" s="62"/>
      <c r="AC2914" s="62"/>
      <c r="AD2914" s="62"/>
      <c r="AE2914" s="62"/>
    </row>
    <row r="2915" spans="5:31" x14ac:dyDescent="0.25">
      <c r="E2915" s="61"/>
      <c r="F2915" s="61"/>
      <c r="G2915" s="61"/>
      <c r="H2915" s="62"/>
      <c r="I2915" s="62"/>
      <c r="J2915" s="62"/>
      <c r="K2915" s="62"/>
      <c r="L2915" s="62"/>
      <c r="M2915" s="62"/>
      <c r="N2915" s="62"/>
      <c r="O2915" s="62"/>
      <c r="P2915" s="62"/>
      <c r="Q2915" s="62"/>
      <c r="R2915" s="62"/>
      <c r="S2915" s="62"/>
      <c r="T2915" s="62"/>
      <c r="U2915" s="62"/>
      <c r="V2915" s="62"/>
      <c r="W2915" s="62"/>
      <c r="X2915" s="62"/>
      <c r="Y2915" s="62"/>
      <c r="Z2915" s="62"/>
      <c r="AA2915" s="62"/>
      <c r="AB2915" s="62"/>
      <c r="AC2915" s="62"/>
      <c r="AD2915" s="62"/>
      <c r="AE2915" s="62"/>
    </row>
    <row r="2916" spans="5:31" x14ac:dyDescent="0.25">
      <c r="E2916" s="61"/>
      <c r="F2916" s="61"/>
      <c r="G2916" s="61"/>
      <c r="H2916" s="62"/>
      <c r="I2916" s="62"/>
      <c r="J2916" s="62"/>
      <c r="K2916" s="62"/>
      <c r="L2916" s="62"/>
      <c r="M2916" s="62"/>
      <c r="N2916" s="62"/>
      <c r="O2916" s="62"/>
      <c r="P2916" s="62"/>
      <c r="Q2916" s="62"/>
      <c r="R2916" s="62"/>
      <c r="S2916" s="62"/>
      <c r="T2916" s="62"/>
      <c r="U2916" s="62"/>
      <c r="V2916" s="62"/>
      <c r="W2916" s="62"/>
      <c r="X2916" s="62"/>
      <c r="Y2916" s="62"/>
      <c r="Z2916" s="62"/>
      <c r="AA2916" s="62"/>
      <c r="AB2916" s="62"/>
      <c r="AC2916" s="62"/>
      <c r="AD2916" s="62"/>
      <c r="AE2916" s="62"/>
    </row>
    <row r="2917" spans="5:31" x14ac:dyDescent="0.25">
      <c r="E2917" s="61"/>
      <c r="F2917" s="61"/>
      <c r="G2917" s="61"/>
      <c r="H2917" s="62"/>
      <c r="I2917" s="62"/>
      <c r="J2917" s="62"/>
      <c r="K2917" s="62"/>
      <c r="L2917" s="62"/>
      <c r="M2917" s="62"/>
      <c r="N2917" s="62"/>
      <c r="O2917" s="62"/>
      <c r="P2917" s="62"/>
      <c r="Q2917" s="62"/>
      <c r="R2917" s="62"/>
      <c r="S2917" s="62"/>
      <c r="T2917" s="62"/>
      <c r="U2917" s="62"/>
      <c r="V2917" s="62"/>
      <c r="W2917" s="62"/>
      <c r="X2917" s="62"/>
      <c r="Y2917" s="62"/>
      <c r="Z2917" s="62"/>
      <c r="AA2917" s="62"/>
      <c r="AB2917" s="62"/>
      <c r="AC2917" s="62"/>
      <c r="AD2917" s="62"/>
      <c r="AE2917" s="62"/>
    </row>
    <row r="2918" spans="5:31" x14ac:dyDescent="0.25">
      <c r="E2918" s="61"/>
      <c r="F2918" s="61"/>
      <c r="G2918" s="61"/>
      <c r="H2918" s="62"/>
      <c r="I2918" s="62"/>
      <c r="J2918" s="62"/>
      <c r="K2918" s="62"/>
      <c r="L2918" s="62"/>
      <c r="M2918" s="62"/>
      <c r="N2918" s="62"/>
      <c r="O2918" s="62"/>
      <c r="P2918" s="62"/>
      <c r="Q2918" s="62"/>
      <c r="R2918" s="62"/>
      <c r="S2918" s="62"/>
      <c r="T2918" s="62"/>
      <c r="U2918" s="62"/>
      <c r="V2918" s="62"/>
      <c r="W2918" s="62"/>
      <c r="X2918" s="62"/>
      <c r="Y2918" s="62"/>
      <c r="Z2918" s="62"/>
      <c r="AA2918" s="62"/>
      <c r="AB2918" s="62"/>
      <c r="AC2918" s="62"/>
      <c r="AD2918" s="62"/>
      <c r="AE2918" s="62"/>
    </row>
    <row r="2919" spans="5:31" x14ac:dyDescent="0.25">
      <c r="E2919" s="61"/>
      <c r="F2919" s="61"/>
      <c r="G2919" s="61"/>
      <c r="H2919" s="62"/>
      <c r="I2919" s="62"/>
      <c r="J2919" s="62"/>
      <c r="K2919" s="62"/>
      <c r="L2919" s="62"/>
      <c r="M2919" s="62"/>
      <c r="N2919" s="62"/>
      <c r="O2919" s="62"/>
      <c r="P2919" s="62"/>
      <c r="Q2919" s="62"/>
      <c r="R2919" s="62"/>
      <c r="S2919" s="62"/>
      <c r="T2919" s="62"/>
      <c r="U2919" s="62"/>
      <c r="V2919" s="62"/>
      <c r="W2919" s="62"/>
      <c r="X2919" s="62"/>
      <c r="Y2919" s="62"/>
      <c r="Z2919" s="62"/>
      <c r="AA2919" s="62"/>
      <c r="AB2919" s="62"/>
      <c r="AC2919" s="62"/>
      <c r="AD2919" s="62"/>
      <c r="AE2919" s="62"/>
    </row>
    <row r="2920" spans="5:31" x14ac:dyDescent="0.25">
      <c r="E2920" s="61"/>
      <c r="F2920" s="61"/>
      <c r="G2920" s="61"/>
      <c r="H2920" s="62"/>
      <c r="I2920" s="62"/>
      <c r="J2920" s="62"/>
      <c r="K2920" s="62"/>
      <c r="L2920" s="62"/>
      <c r="M2920" s="62"/>
      <c r="N2920" s="62"/>
      <c r="O2920" s="62"/>
      <c r="P2920" s="62"/>
      <c r="Q2920" s="62"/>
      <c r="R2920" s="62"/>
      <c r="S2920" s="62"/>
      <c r="T2920" s="62"/>
      <c r="U2920" s="62"/>
      <c r="V2920" s="62"/>
      <c r="W2920" s="62"/>
      <c r="X2920" s="62"/>
      <c r="Y2920" s="62"/>
      <c r="Z2920" s="62"/>
      <c r="AA2920" s="62"/>
      <c r="AB2920" s="62"/>
      <c r="AC2920" s="62"/>
      <c r="AD2920" s="62"/>
      <c r="AE2920" s="62"/>
    </row>
    <row r="2921" spans="5:31" x14ac:dyDescent="0.25">
      <c r="E2921" s="61"/>
      <c r="F2921" s="61"/>
      <c r="G2921" s="61"/>
      <c r="H2921" s="62"/>
      <c r="I2921" s="62"/>
      <c r="J2921" s="62"/>
      <c r="K2921" s="62"/>
      <c r="L2921" s="62"/>
      <c r="M2921" s="62"/>
      <c r="N2921" s="62"/>
      <c r="O2921" s="62"/>
      <c r="P2921" s="62"/>
      <c r="Q2921" s="62"/>
      <c r="R2921" s="62"/>
      <c r="S2921" s="62"/>
      <c r="T2921" s="62"/>
      <c r="U2921" s="62"/>
      <c r="V2921" s="62"/>
      <c r="W2921" s="62"/>
      <c r="X2921" s="62"/>
      <c r="Y2921" s="62"/>
      <c r="Z2921" s="62"/>
      <c r="AA2921" s="62"/>
      <c r="AB2921" s="62"/>
      <c r="AC2921" s="62"/>
      <c r="AD2921" s="62"/>
      <c r="AE2921" s="62"/>
    </row>
    <row r="2922" spans="5:31" x14ac:dyDescent="0.25">
      <c r="E2922" s="61"/>
      <c r="F2922" s="61"/>
      <c r="G2922" s="61"/>
      <c r="H2922" s="62"/>
      <c r="I2922" s="62"/>
      <c r="J2922" s="62"/>
      <c r="K2922" s="62"/>
      <c r="L2922" s="62"/>
      <c r="M2922" s="62"/>
      <c r="N2922" s="62"/>
      <c r="O2922" s="62"/>
      <c r="P2922" s="62"/>
      <c r="Q2922" s="62"/>
      <c r="R2922" s="62"/>
      <c r="S2922" s="62"/>
      <c r="T2922" s="62"/>
      <c r="U2922" s="62"/>
      <c r="V2922" s="62"/>
      <c r="W2922" s="62"/>
      <c r="X2922" s="62"/>
      <c r="Y2922" s="62"/>
      <c r="Z2922" s="62"/>
      <c r="AA2922" s="62"/>
      <c r="AB2922" s="62"/>
      <c r="AC2922" s="62"/>
      <c r="AD2922" s="62"/>
      <c r="AE2922" s="62"/>
    </row>
    <row r="2923" spans="5:31" x14ac:dyDescent="0.25">
      <c r="E2923" s="61"/>
      <c r="F2923" s="61"/>
      <c r="G2923" s="61"/>
      <c r="H2923" s="62"/>
      <c r="I2923" s="62"/>
      <c r="J2923" s="62"/>
      <c r="K2923" s="62"/>
      <c r="L2923" s="62"/>
      <c r="M2923" s="62"/>
      <c r="N2923" s="62"/>
      <c r="O2923" s="62"/>
      <c r="P2923" s="62"/>
      <c r="Q2923" s="62"/>
      <c r="R2923" s="62"/>
      <c r="S2923" s="62"/>
      <c r="T2923" s="62"/>
      <c r="U2923" s="62"/>
      <c r="V2923" s="62"/>
      <c r="W2923" s="62"/>
      <c r="X2923" s="62"/>
      <c r="Y2923" s="62"/>
      <c r="Z2923" s="62"/>
      <c r="AA2923" s="62"/>
      <c r="AB2923" s="62"/>
      <c r="AC2923" s="62"/>
      <c r="AD2923" s="62"/>
      <c r="AE2923" s="62"/>
    </row>
    <row r="2924" spans="5:31" x14ac:dyDescent="0.25">
      <c r="E2924" s="61"/>
      <c r="F2924" s="61"/>
      <c r="G2924" s="61"/>
      <c r="H2924" s="62"/>
      <c r="I2924" s="62"/>
      <c r="J2924" s="62"/>
      <c r="K2924" s="62"/>
      <c r="L2924" s="62"/>
      <c r="M2924" s="62"/>
      <c r="N2924" s="62"/>
      <c r="O2924" s="62"/>
      <c r="P2924" s="62"/>
      <c r="Q2924" s="62"/>
      <c r="R2924" s="62"/>
      <c r="S2924" s="62"/>
      <c r="T2924" s="62"/>
      <c r="U2924" s="62"/>
      <c r="V2924" s="62"/>
      <c r="W2924" s="62"/>
      <c r="X2924" s="62"/>
      <c r="Y2924" s="62"/>
      <c r="Z2924" s="62"/>
      <c r="AA2924" s="62"/>
      <c r="AB2924" s="62"/>
      <c r="AC2924" s="62"/>
      <c r="AD2924" s="62"/>
      <c r="AE2924" s="62"/>
    </row>
    <row r="2925" spans="5:31" x14ac:dyDescent="0.25">
      <c r="E2925" s="61"/>
      <c r="F2925" s="61"/>
      <c r="G2925" s="61"/>
      <c r="H2925" s="62"/>
      <c r="I2925" s="62"/>
      <c r="J2925" s="62"/>
      <c r="K2925" s="62"/>
      <c r="L2925" s="62"/>
      <c r="M2925" s="62"/>
      <c r="N2925" s="62"/>
      <c r="O2925" s="62"/>
      <c r="P2925" s="62"/>
      <c r="Q2925" s="62"/>
      <c r="R2925" s="62"/>
      <c r="S2925" s="62"/>
      <c r="T2925" s="62"/>
      <c r="U2925" s="62"/>
      <c r="V2925" s="62"/>
      <c r="W2925" s="62"/>
      <c r="X2925" s="62"/>
      <c r="Y2925" s="62"/>
      <c r="Z2925" s="62"/>
      <c r="AA2925" s="62"/>
      <c r="AB2925" s="62"/>
      <c r="AC2925" s="62"/>
      <c r="AD2925" s="62"/>
      <c r="AE2925" s="62"/>
    </row>
    <row r="2926" spans="5:31" x14ac:dyDescent="0.25">
      <c r="E2926" s="61"/>
      <c r="F2926" s="61"/>
      <c r="G2926" s="61"/>
      <c r="H2926" s="62"/>
      <c r="I2926" s="62"/>
      <c r="J2926" s="62"/>
      <c r="K2926" s="62"/>
      <c r="L2926" s="62"/>
      <c r="M2926" s="62"/>
      <c r="N2926" s="62"/>
      <c r="O2926" s="62"/>
      <c r="P2926" s="62"/>
      <c r="Q2926" s="62"/>
      <c r="R2926" s="62"/>
      <c r="S2926" s="62"/>
      <c r="T2926" s="62"/>
      <c r="U2926" s="62"/>
      <c r="V2926" s="62"/>
      <c r="W2926" s="62"/>
      <c r="X2926" s="62"/>
      <c r="Y2926" s="62"/>
      <c r="Z2926" s="62"/>
      <c r="AA2926" s="62"/>
      <c r="AB2926" s="62"/>
      <c r="AC2926" s="62"/>
      <c r="AD2926" s="62"/>
      <c r="AE2926" s="62"/>
    </row>
    <row r="2927" spans="5:31" x14ac:dyDescent="0.25">
      <c r="E2927" s="61"/>
      <c r="F2927" s="61"/>
      <c r="G2927" s="61"/>
      <c r="H2927" s="62"/>
      <c r="I2927" s="62"/>
      <c r="J2927" s="62"/>
      <c r="K2927" s="62"/>
      <c r="L2927" s="62"/>
      <c r="M2927" s="62"/>
      <c r="N2927" s="62"/>
      <c r="O2927" s="62"/>
      <c r="P2927" s="62"/>
      <c r="Q2927" s="62"/>
      <c r="R2927" s="62"/>
      <c r="S2927" s="62"/>
      <c r="T2927" s="62"/>
      <c r="U2927" s="62"/>
      <c r="V2927" s="62"/>
      <c r="W2927" s="62"/>
      <c r="X2927" s="62"/>
      <c r="Y2927" s="62"/>
      <c r="Z2927" s="62"/>
      <c r="AA2927" s="62"/>
      <c r="AB2927" s="62"/>
      <c r="AC2927" s="62"/>
      <c r="AD2927" s="62"/>
      <c r="AE2927" s="62"/>
    </row>
    <row r="2928" spans="5:31" x14ac:dyDescent="0.25">
      <c r="E2928" s="61"/>
      <c r="F2928" s="61"/>
      <c r="G2928" s="61"/>
      <c r="H2928" s="62"/>
      <c r="I2928" s="62"/>
      <c r="J2928" s="62"/>
      <c r="K2928" s="62"/>
      <c r="L2928" s="62"/>
      <c r="M2928" s="62"/>
      <c r="N2928" s="62"/>
      <c r="O2928" s="62"/>
      <c r="P2928" s="62"/>
      <c r="Q2928" s="62"/>
      <c r="R2928" s="62"/>
      <c r="S2928" s="62"/>
      <c r="T2928" s="62"/>
      <c r="U2928" s="62"/>
      <c r="V2928" s="62"/>
      <c r="W2928" s="62"/>
      <c r="X2928" s="62"/>
      <c r="Y2928" s="62"/>
      <c r="Z2928" s="62"/>
      <c r="AA2928" s="62"/>
      <c r="AB2928" s="62"/>
      <c r="AC2928" s="62"/>
      <c r="AD2928" s="62"/>
      <c r="AE2928" s="62"/>
    </row>
    <row r="2929" spans="5:31" x14ac:dyDescent="0.25">
      <c r="E2929" s="61"/>
      <c r="F2929" s="61"/>
      <c r="G2929" s="61"/>
      <c r="H2929" s="62"/>
      <c r="I2929" s="62"/>
      <c r="J2929" s="62"/>
      <c r="K2929" s="62"/>
      <c r="L2929" s="62"/>
      <c r="M2929" s="62"/>
      <c r="N2929" s="62"/>
      <c r="O2929" s="62"/>
      <c r="P2929" s="62"/>
      <c r="Q2929" s="62"/>
      <c r="R2929" s="62"/>
      <c r="S2929" s="62"/>
      <c r="T2929" s="62"/>
      <c r="U2929" s="62"/>
      <c r="V2929" s="62"/>
      <c r="W2929" s="62"/>
      <c r="X2929" s="62"/>
      <c r="Y2929" s="62"/>
      <c r="Z2929" s="62"/>
      <c r="AA2929" s="62"/>
      <c r="AB2929" s="62"/>
      <c r="AC2929" s="62"/>
      <c r="AD2929" s="62"/>
      <c r="AE2929" s="62"/>
    </row>
    <row r="2930" spans="5:31" x14ac:dyDescent="0.25">
      <c r="E2930" s="61"/>
      <c r="F2930" s="61"/>
      <c r="G2930" s="61"/>
      <c r="H2930" s="62"/>
      <c r="I2930" s="62"/>
      <c r="J2930" s="62"/>
      <c r="K2930" s="62"/>
      <c r="L2930" s="62"/>
      <c r="M2930" s="62"/>
      <c r="N2930" s="62"/>
      <c r="O2930" s="62"/>
      <c r="P2930" s="62"/>
      <c r="Q2930" s="62"/>
      <c r="R2930" s="62"/>
      <c r="S2930" s="62"/>
      <c r="T2930" s="62"/>
      <c r="U2930" s="62"/>
      <c r="V2930" s="62"/>
      <c r="W2930" s="62"/>
      <c r="X2930" s="62"/>
      <c r="Y2930" s="62"/>
      <c r="Z2930" s="62"/>
      <c r="AA2930" s="62"/>
      <c r="AB2930" s="62"/>
      <c r="AC2930" s="62"/>
      <c r="AD2930" s="62"/>
      <c r="AE2930" s="62"/>
    </row>
    <row r="2931" spans="5:31" x14ac:dyDescent="0.25">
      <c r="E2931" s="61"/>
      <c r="F2931" s="61"/>
      <c r="G2931" s="61"/>
      <c r="H2931" s="62"/>
      <c r="I2931" s="62"/>
      <c r="J2931" s="62"/>
      <c r="K2931" s="62"/>
      <c r="L2931" s="62"/>
      <c r="M2931" s="62"/>
      <c r="N2931" s="62"/>
      <c r="O2931" s="62"/>
      <c r="P2931" s="62"/>
      <c r="Q2931" s="62"/>
      <c r="R2931" s="62"/>
      <c r="S2931" s="62"/>
      <c r="T2931" s="62"/>
      <c r="U2931" s="62"/>
      <c r="V2931" s="62"/>
      <c r="W2931" s="62"/>
      <c r="X2931" s="62"/>
      <c r="Y2931" s="62"/>
      <c r="Z2931" s="62"/>
      <c r="AA2931" s="62"/>
      <c r="AB2931" s="62"/>
      <c r="AC2931" s="62"/>
      <c r="AD2931" s="62"/>
      <c r="AE2931" s="62"/>
    </row>
    <row r="2932" spans="5:31" x14ac:dyDescent="0.25">
      <c r="E2932" s="61"/>
      <c r="F2932" s="61"/>
      <c r="G2932" s="61"/>
      <c r="H2932" s="62"/>
      <c r="I2932" s="62"/>
      <c r="J2932" s="62"/>
      <c r="K2932" s="62"/>
      <c r="L2932" s="62"/>
      <c r="M2932" s="62"/>
      <c r="N2932" s="62"/>
      <c r="O2932" s="62"/>
      <c r="P2932" s="62"/>
      <c r="Q2932" s="62"/>
      <c r="R2932" s="62"/>
      <c r="S2932" s="62"/>
      <c r="T2932" s="62"/>
      <c r="U2932" s="62"/>
      <c r="V2932" s="62"/>
      <c r="W2932" s="62"/>
      <c r="X2932" s="62"/>
      <c r="Y2932" s="62"/>
      <c r="Z2932" s="62"/>
      <c r="AA2932" s="62"/>
      <c r="AB2932" s="62"/>
      <c r="AC2932" s="62"/>
      <c r="AD2932" s="62"/>
      <c r="AE2932" s="62"/>
    </row>
    <row r="2933" spans="5:31" x14ac:dyDescent="0.25">
      <c r="E2933" s="61"/>
      <c r="F2933" s="61"/>
      <c r="G2933" s="61"/>
      <c r="H2933" s="62"/>
      <c r="I2933" s="62"/>
      <c r="J2933" s="62"/>
      <c r="K2933" s="62"/>
      <c r="L2933" s="62"/>
      <c r="M2933" s="62"/>
      <c r="N2933" s="62"/>
      <c r="O2933" s="62"/>
      <c r="P2933" s="62"/>
      <c r="Q2933" s="62"/>
      <c r="R2933" s="62"/>
      <c r="S2933" s="62"/>
      <c r="T2933" s="62"/>
      <c r="U2933" s="62"/>
      <c r="V2933" s="62"/>
      <c r="W2933" s="62"/>
      <c r="X2933" s="62"/>
      <c r="Y2933" s="62"/>
      <c r="Z2933" s="62"/>
      <c r="AA2933" s="62"/>
      <c r="AB2933" s="62"/>
      <c r="AC2933" s="62"/>
      <c r="AD2933" s="62"/>
      <c r="AE2933" s="62"/>
    </row>
    <row r="2934" spans="5:31" x14ac:dyDescent="0.25">
      <c r="E2934" s="61"/>
      <c r="F2934" s="61"/>
      <c r="G2934" s="61"/>
      <c r="H2934" s="62"/>
      <c r="I2934" s="62"/>
      <c r="J2934" s="62"/>
      <c r="K2934" s="62"/>
      <c r="L2934" s="62"/>
      <c r="M2934" s="62"/>
      <c r="N2934" s="62"/>
      <c r="O2934" s="62"/>
      <c r="P2934" s="62"/>
      <c r="Q2934" s="62"/>
      <c r="R2934" s="62"/>
      <c r="S2934" s="62"/>
      <c r="T2934" s="62"/>
      <c r="U2934" s="62"/>
      <c r="V2934" s="62"/>
      <c r="W2934" s="62"/>
      <c r="X2934" s="62"/>
      <c r="Y2934" s="62"/>
      <c r="Z2934" s="62"/>
      <c r="AA2934" s="62"/>
      <c r="AB2934" s="62"/>
      <c r="AC2934" s="62"/>
      <c r="AD2934" s="62"/>
      <c r="AE2934" s="62"/>
    </row>
    <row r="2935" spans="5:31" x14ac:dyDescent="0.25">
      <c r="E2935" s="61"/>
      <c r="F2935" s="61"/>
      <c r="G2935" s="61"/>
      <c r="H2935" s="62"/>
      <c r="I2935" s="62"/>
      <c r="J2935" s="62"/>
      <c r="K2935" s="62"/>
      <c r="L2935" s="62"/>
      <c r="M2935" s="62"/>
      <c r="N2935" s="62"/>
      <c r="O2935" s="62"/>
      <c r="P2935" s="62"/>
      <c r="Q2935" s="62"/>
      <c r="R2935" s="62"/>
      <c r="S2935" s="62"/>
      <c r="T2935" s="62"/>
      <c r="U2935" s="62"/>
      <c r="V2935" s="62"/>
      <c r="W2935" s="62"/>
      <c r="X2935" s="62"/>
      <c r="Y2935" s="62"/>
      <c r="Z2935" s="62"/>
      <c r="AA2935" s="62"/>
      <c r="AB2935" s="62"/>
      <c r="AC2935" s="62"/>
      <c r="AD2935" s="62"/>
      <c r="AE2935" s="62"/>
    </row>
    <row r="2936" spans="5:31" x14ac:dyDescent="0.25">
      <c r="E2936" s="61"/>
      <c r="F2936" s="61"/>
      <c r="G2936" s="61"/>
      <c r="H2936" s="62"/>
      <c r="I2936" s="62"/>
      <c r="J2936" s="62"/>
      <c r="K2936" s="62"/>
      <c r="L2936" s="62"/>
      <c r="M2936" s="62"/>
      <c r="N2936" s="62"/>
      <c r="O2936" s="62"/>
      <c r="P2936" s="62"/>
      <c r="Q2936" s="62"/>
      <c r="R2936" s="62"/>
      <c r="S2936" s="62"/>
      <c r="T2936" s="62"/>
      <c r="U2936" s="62"/>
      <c r="V2936" s="62"/>
      <c r="W2936" s="62"/>
      <c r="X2936" s="62"/>
      <c r="Y2936" s="62"/>
      <c r="Z2936" s="62"/>
      <c r="AA2936" s="62"/>
      <c r="AB2936" s="62"/>
      <c r="AC2936" s="62"/>
      <c r="AD2936" s="62"/>
      <c r="AE2936" s="62"/>
    </row>
    <row r="2937" spans="5:31" x14ac:dyDescent="0.25">
      <c r="E2937" s="61"/>
      <c r="F2937" s="61"/>
      <c r="G2937" s="61"/>
      <c r="H2937" s="62"/>
      <c r="I2937" s="62"/>
      <c r="J2937" s="62"/>
      <c r="K2937" s="62"/>
      <c r="L2937" s="62"/>
      <c r="M2937" s="62"/>
      <c r="N2937" s="62"/>
      <c r="O2937" s="62"/>
      <c r="P2937" s="62"/>
      <c r="Q2937" s="62"/>
      <c r="R2937" s="62"/>
      <c r="S2937" s="62"/>
      <c r="T2937" s="62"/>
      <c r="U2937" s="62"/>
      <c r="V2937" s="62"/>
      <c r="W2937" s="62"/>
      <c r="X2937" s="62"/>
      <c r="Y2937" s="62"/>
      <c r="Z2937" s="62"/>
      <c r="AA2937" s="62"/>
      <c r="AB2937" s="62"/>
      <c r="AC2937" s="62"/>
      <c r="AD2937" s="62"/>
      <c r="AE2937" s="62"/>
    </row>
    <row r="2938" spans="5:31" x14ac:dyDescent="0.25">
      <c r="E2938" s="61"/>
      <c r="F2938" s="61"/>
      <c r="G2938" s="61"/>
      <c r="H2938" s="62"/>
      <c r="I2938" s="62"/>
      <c r="J2938" s="62"/>
      <c r="K2938" s="62"/>
      <c r="L2938" s="62"/>
      <c r="M2938" s="62"/>
      <c r="N2938" s="62"/>
      <c r="O2938" s="62"/>
      <c r="P2938" s="62"/>
      <c r="Q2938" s="62"/>
      <c r="R2938" s="62"/>
      <c r="S2938" s="62"/>
      <c r="T2938" s="62"/>
      <c r="U2938" s="62"/>
      <c r="V2938" s="62"/>
      <c r="W2938" s="62"/>
      <c r="X2938" s="62"/>
      <c r="Y2938" s="62"/>
      <c r="Z2938" s="62"/>
      <c r="AA2938" s="62"/>
      <c r="AB2938" s="62"/>
      <c r="AC2938" s="62"/>
      <c r="AD2938" s="62"/>
      <c r="AE2938" s="62"/>
    </row>
    <row r="2939" spans="5:31" x14ac:dyDescent="0.25">
      <c r="E2939" s="61"/>
      <c r="F2939" s="61"/>
      <c r="G2939" s="61"/>
      <c r="H2939" s="62"/>
      <c r="I2939" s="62"/>
      <c r="J2939" s="62"/>
      <c r="K2939" s="62"/>
      <c r="L2939" s="62"/>
      <c r="M2939" s="62"/>
      <c r="N2939" s="62"/>
      <c r="O2939" s="62"/>
      <c r="P2939" s="62"/>
      <c r="Q2939" s="62"/>
      <c r="R2939" s="62"/>
      <c r="S2939" s="62"/>
      <c r="T2939" s="62"/>
      <c r="U2939" s="62"/>
      <c r="V2939" s="62"/>
      <c r="W2939" s="62"/>
      <c r="X2939" s="62"/>
      <c r="Y2939" s="62"/>
      <c r="Z2939" s="62"/>
      <c r="AA2939" s="62"/>
      <c r="AB2939" s="62"/>
      <c r="AC2939" s="62"/>
      <c r="AD2939" s="62"/>
      <c r="AE2939" s="62"/>
    </row>
    <row r="2940" spans="5:31" x14ac:dyDescent="0.25">
      <c r="E2940" s="61"/>
      <c r="F2940" s="61"/>
      <c r="G2940" s="61"/>
      <c r="H2940" s="62"/>
      <c r="I2940" s="62"/>
      <c r="J2940" s="62"/>
      <c r="K2940" s="62"/>
      <c r="L2940" s="62"/>
      <c r="M2940" s="62"/>
      <c r="N2940" s="62"/>
      <c r="O2940" s="62"/>
      <c r="P2940" s="62"/>
      <c r="Q2940" s="62"/>
      <c r="R2940" s="62"/>
      <c r="S2940" s="62"/>
      <c r="T2940" s="62"/>
      <c r="U2940" s="62"/>
      <c r="V2940" s="62"/>
      <c r="W2940" s="62"/>
      <c r="X2940" s="62"/>
      <c r="Y2940" s="62"/>
      <c r="Z2940" s="62"/>
      <c r="AA2940" s="62"/>
      <c r="AB2940" s="62"/>
      <c r="AC2940" s="62"/>
      <c r="AD2940" s="62"/>
      <c r="AE2940" s="62"/>
    </row>
    <row r="2941" spans="5:31" x14ac:dyDescent="0.25">
      <c r="E2941" s="61"/>
      <c r="F2941" s="61"/>
      <c r="G2941" s="61"/>
      <c r="H2941" s="62"/>
      <c r="I2941" s="62"/>
      <c r="J2941" s="62"/>
      <c r="K2941" s="62"/>
      <c r="L2941" s="62"/>
      <c r="M2941" s="62"/>
      <c r="N2941" s="62"/>
      <c r="O2941" s="62"/>
      <c r="P2941" s="62"/>
      <c r="Q2941" s="62"/>
      <c r="R2941" s="62"/>
      <c r="S2941" s="62"/>
      <c r="T2941" s="62"/>
      <c r="U2941" s="62"/>
      <c r="V2941" s="62"/>
      <c r="W2941" s="62"/>
      <c r="X2941" s="62"/>
      <c r="Y2941" s="62"/>
      <c r="Z2941" s="62"/>
      <c r="AA2941" s="62"/>
      <c r="AB2941" s="62"/>
      <c r="AC2941" s="62"/>
      <c r="AD2941" s="62"/>
      <c r="AE2941" s="62"/>
    </row>
    <row r="2942" spans="5:31" x14ac:dyDescent="0.25">
      <c r="E2942" s="61"/>
      <c r="F2942" s="61"/>
      <c r="G2942" s="61"/>
      <c r="H2942" s="62"/>
      <c r="I2942" s="62"/>
      <c r="J2942" s="62"/>
      <c r="K2942" s="62"/>
      <c r="L2942" s="62"/>
      <c r="M2942" s="62"/>
      <c r="N2942" s="62"/>
      <c r="O2942" s="62"/>
      <c r="P2942" s="62"/>
      <c r="Q2942" s="62"/>
      <c r="R2942" s="62"/>
      <c r="S2942" s="62"/>
      <c r="T2942" s="62"/>
      <c r="U2942" s="62"/>
      <c r="V2942" s="62"/>
      <c r="W2942" s="62"/>
      <c r="X2942" s="62"/>
      <c r="Y2942" s="62"/>
      <c r="Z2942" s="62"/>
      <c r="AA2942" s="62"/>
      <c r="AB2942" s="62"/>
      <c r="AC2942" s="62"/>
      <c r="AD2942" s="62"/>
      <c r="AE2942" s="62"/>
    </row>
    <row r="2943" spans="5:31" x14ac:dyDescent="0.25">
      <c r="E2943" s="61"/>
      <c r="F2943" s="61"/>
      <c r="G2943" s="61"/>
      <c r="H2943" s="62"/>
      <c r="I2943" s="62"/>
      <c r="J2943" s="62"/>
      <c r="K2943" s="62"/>
      <c r="L2943" s="62"/>
      <c r="M2943" s="62"/>
      <c r="N2943" s="62"/>
      <c r="O2943" s="62"/>
      <c r="P2943" s="62"/>
      <c r="Q2943" s="62"/>
      <c r="R2943" s="62"/>
      <c r="S2943" s="62"/>
      <c r="T2943" s="62"/>
      <c r="U2943" s="62"/>
      <c r="V2943" s="62"/>
      <c r="W2943" s="62"/>
      <c r="X2943" s="62"/>
      <c r="Y2943" s="62"/>
      <c r="Z2943" s="62"/>
      <c r="AA2943" s="62"/>
      <c r="AB2943" s="62"/>
      <c r="AC2943" s="62"/>
      <c r="AD2943" s="62"/>
      <c r="AE2943" s="62"/>
    </row>
    <row r="2944" spans="5:31" x14ac:dyDescent="0.25">
      <c r="E2944" s="61"/>
      <c r="F2944" s="61"/>
      <c r="G2944" s="61"/>
      <c r="H2944" s="62"/>
      <c r="I2944" s="62"/>
      <c r="J2944" s="62"/>
      <c r="K2944" s="62"/>
      <c r="L2944" s="62"/>
      <c r="M2944" s="62"/>
      <c r="N2944" s="62"/>
      <c r="O2944" s="62"/>
      <c r="P2944" s="62"/>
      <c r="Q2944" s="62"/>
      <c r="R2944" s="62"/>
      <c r="S2944" s="62"/>
      <c r="T2944" s="62"/>
      <c r="U2944" s="62"/>
      <c r="V2944" s="62"/>
      <c r="W2944" s="62"/>
      <c r="X2944" s="62"/>
      <c r="Y2944" s="62"/>
      <c r="Z2944" s="62"/>
      <c r="AA2944" s="62"/>
      <c r="AB2944" s="62"/>
      <c r="AC2944" s="62"/>
      <c r="AD2944" s="62"/>
      <c r="AE2944" s="62"/>
    </row>
    <row r="2945" spans="5:31" x14ac:dyDescent="0.25">
      <c r="E2945" s="61"/>
      <c r="F2945" s="61"/>
      <c r="G2945" s="61"/>
      <c r="H2945" s="62"/>
      <c r="I2945" s="62"/>
      <c r="J2945" s="62"/>
      <c r="K2945" s="62"/>
      <c r="L2945" s="62"/>
      <c r="M2945" s="62"/>
      <c r="N2945" s="62"/>
      <c r="O2945" s="62"/>
      <c r="P2945" s="62"/>
      <c r="Q2945" s="62"/>
      <c r="R2945" s="62"/>
      <c r="S2945" s="62"/>
      <c r="T2945" s="62"/>
      <c r="U2945" s="62"/>
      <c r="V2945" s="62"/>
      <c r="W2945" s="62"/>
      <c r="X2945" s="62"/>
      <c r="Y2945" s="62"/>
      <c r="Z2945" s="62"/>
      <c r="AA2945" s="62"/>
      <c r="AB2945" s="62"/>
      <c r="AC2945" s="62"/>
      <c r="AD2945" s="62"/>
      <c r="AE2945" s="62"/>
    </row>
    <row r="2946" spans="5:31" x14ac:dyDescent="0.25">
      <c r="E2946" s="61"/>
      <c r="F2946" s="61"/>
      <c r="G2946" s="61"/>
      <c r="H2946" s="62"/>
      <c r="I2946" s="62"/>
      <c r="J2946" s="62"/>
      <c r="K2946" s="62"/>
      <c r="L2946" s="62"/>
      <c r="M2946" s="62"/>
      <c r="N2946" s="62"/>
      <c r="O2946" s="62"/>
      <c r="P2946" s="62"/>
      <c r="Q2946" s="62"/>
      <c r="R2946" s="62"/>
      <c r="S2946" s="62"/>
      <c r="T2946" s="62"/>
      <c r="U2946" s="62"/>
      <c r="V2946" s="62"/>
      <c r="W2946" s="62"/>
      <c r="X2946" s="62"/>
      <c r="Y2946" s="62"/>
      <c r="Z2946" s="62"/>
      <c r="AA2946" s="62"/>
      <c r="AB2946" s="62"/>
      <c r="AC2946" s="62"/>
      <c r="AD2946" s="62"/>
      <c r="AE2946" s="62"/>
    </row>
    <row r="2947" spans="5:31" x14ac:dyDescent="0.25">
      <c r="E2947" s="61"/>
      <c r="F2947" s="61"/>
      <c r="G2947" s="61"/>
      <c r="H2947" s="62"/>
      <c r="I2947" s="62"/>
      <c r="J2947" s="62"/>
      <c r="K2947" s="62"/>
      <c r="L2947" s="62"/>
      <c r="M2947" s="62"/>
      <c r="N2947" s="62"/>
      <c r="O2947" s="62"/>
      <c r="P2947" s="62"/>
      <c r="Q2947" s="62"/>
      <c r="R2947" s="62"/>
      <c r="S2947" s="62"/>
      <c r="T2947" s="62"/>
      <c r="U2947" s="62"/>
      <c r="V2947" s="62"/>
      <c r="W2947" s="62"/>
      <c r="X2947" s="62"/>
      <c r="Y2947" s="62"/>
      <c r="Z2947" s="62"/>
      <c r="AA2947" s="62"/>
      <c r="AB2947" s="62"/>
      <c r="AC2947" s="62"/>
      <c r="AD2947" s="62"/>
      <c r="AE2947" s="62"/>
    </row>
    <row r="2948" spans="5:31" x14ac:dyDescent="0.25">
      <c r="E2948" s="61"/>
      <c r="F2948" s="61"/>
      <c r="G2948" s="61"/>
      <c r="H2948" s="62"/>
      <c r="I2948" s="62"/>
      <c r="J2948" s="62"/>
      <c r="K2948" s="62"/>
      <c r="L2948" s="62"/>
      <c r="M2948" s="62"/>
      <c r="N2948" s="62"/>
      <c r="O2948" s="62"/>
      <c r="P2948" s="62"/>
      <c r="Q2948" s="62"/>
      <c r="R2948" s="62"/>
      <c r="S2948" s="62"/>
      <c r="T2948" s="62"/>
      <c r="U2948" s="62"/>
      <c r="V2948" s="62"/>
      <c r="W2948" s="62"/>
      <c r="X2948" s="62"/>
      <c r="Y2948" s="62"/>
      <c r="Z2948" s="62"/>
      <c r="AA2948" s="62"/>
      <c r="AB2948" s="62"/>
      <c r="AC2948" s="62"/>
      <c r="AD2948" s="62"/>
      <c r="AE2948" s="62"/>
    </row>
    <row r="2949" spans="5:31" x14ac:dyDescent="0.25">
      <c r="E2949" s="61"/>
      <c r="F2949" s="61"/>
      <c r="G2949" s="61"/>
      <c r="H2949" s="62"/>
      <c r="I2949" s="62"/>
      <c r="J2949" s="62"/>
      <c r="K2949" s="62"/>
      <c r="L2949" s="62"/>
      <c r="M2949" s="62"/>
      <c r="N2949" s="62"/>
      <c r="O2949" s="62"/>
      <c r="P2949" s="62"/>
      <c r="Q2949" s="62"/>
      <c r="R2949" s="62"/>
      <c r="S2949" s="62"/>
      <c r="T2949" s="62"/>
      <c r="U2949" s="62"/>
      <c r="V2949" s="62"/>
      <c r="W2949" s="62"/>
      <c r="X2949" s="62"/>
      <c r="Y2949" s="62"/>
      <c r="Z2949" s="62"/>
      <c r="AA2949" s="62"/>
      <c r="AB2949" s="62"/>
      <c r="AC2949" s="62"/>
      <c r="AD2949" s="62"/>
      <c r="AE2949" s="62"/>
    </row>
    <row r="2950" spans="5:31" x14ac:dyDescent="0.25">
      <c r="E2950" s="61"/>
      <c r="F2950" s="61"/>
      <c r="G2950" s="61"/>
      <c r="H2950" s="62"/>
      <c r="I2950" s="62"/>
      <c r="J2950" s="62"/>
      <c r="K2950" s="62"/>
      <c r="L2950" s="62"/>
      <c r="M2950" s="62"/>
      <c r="N2950" s="62"/>
      <c r="O2950" s="62"/>
      <c r="P2950" s="62"/>
      <c r="Q2950" s="62"/>
      <c r="R2950" s="62"/>
      <c r="S2950" s="62"/>
      <c r="T2950" s="62"/>
      <c r="U2950" s="62"/>
      <c r="V2950" s="62"/>
      <c r="W2950" s="62"/>
      <c r="X2950" s="62"/>
      <c r="Y2950" s="62"/>
      <c r="Z2950" s="62"/>
      <c r="AA2950" s="62"/>
      <c r="AB2950" s="62"/>
      <c r="AC2950" s="62"/>
      <c r="AD2950" s="62"/>
      <c r="AE2950" s="62"/>
    </row>
    <row r="2951" spans="5:31" x14ac:dyDescent="0.25">
      <c r="E2951" s="61"/>
      <c r="F2951" s="61"/>
      <c r="G2951" s="61"/>
      <c r="H2951" s="62"/>
      <c r="I2951" s="62"/>
      <c r="J2951" s="62"/>
      <c r="K2951" s="62"/>
      <c r="L2951" s="62"/>
      <c r="M2951" s="62"/>
      <c r="N2951" s="62"/>
      <c r="O2951" s="62"/>
      <c r="P2951" s="62"/>
      <c r="Q2951" s="62"/>
      <c r="R2951" s="62"/>
      <c r="S2951" s="62"/>
      <c r="T2951" s="62"/>
      <c r="U2951" s="62"/>
      <c r="V2951" s="62"/>
      <c r="W2951" s="62"/>
      <c r="X2951" s="62"/>
      <c r="Y2951" s="62"/>
      <c r="Z2951" s="62"/>
      <c r="AA2951" s="62"/>
      <c r="AB2951" s="62"/>
      <c r="AC2951" s="62"/>
      <c r="AD2951" s="62"/>
      <c r="AE2951" s="62"/>
    </row>
    <row r="2952" spans="5:31" x14ac:dyDescent="0.25">
      <c r="E2952" s="61"/>
      <c r="F2952" s="61"/>
      <c r="G2952" s="61"/>
      <c r="H2952" s="62"/>
      <c r="I2952" s="62"/>
      <c r="J2952" s="62"/>
      <c r="K2952" s="62"/>
      <c r="L2952" s="62"/>
      <c r="M2952" s="62"/>
      <c r="N2952" s="62"/>
      <c r="O2952" s="62"/>
      <c r="P2952" s="62"/>
      <c r="Q2952" s="62"/>
      <c r="R2952" s="62"/>
      <c r="S2952" s="62"/>
      <c r="T2952" s="62"/>
      <c r="U2952" s="62"/>
      <c r="V2952" s="62"/>
      <c r="W2952" s="62"/>
      <c r="X2952" s="62"/>
      <c r="Y2952" s="62"/>
      <c r="Z2952" s="62"/>
      <c r="AA2952" s="62"/>
      <c r="AB2952" s="62"/>
      <c r="AC2952" s="62"/>
      <c r="AD2952" s="62"/>
      <c r="AE2952" s="62"/>
    </row>
    <row r="2953" spans="5:31" x14ac:dyDescent="0.25">
      <c r="E2953" s="61"/>
      <c r="F2953" s="61"/>
      <c r="G2953" s="61"/>
      <c r="H2953" s="62"/>
      <c r="I2953" s="62"/>
      <c r="J2953" s="62"/>
      <c r="K2953" s="62"/>
      <c r="L2953" s="62"/>
      <c r="M2953" s="62"/>
      <c r="N2953" s="62"/>
      <c r="O2953" s="62"/>
      <c r="P2953" s="62"/>
      <c r="Q2953" s="62"/>
      <c r="R2953" s="62"/>
      <c r="S2953" s="62"/>
      <c r="T2953" s="62"/>
      <c r="U2953" s="62"/>
      <c r="V2953" s="62"/>
      <c r="W2953" s="62"/>
      <c r="X2953" s="62"/>
      <c r="Y2953" s="62"/>
      <c r="Z2953" s="62"/>
      <c r="AA2953" s="62"/>
      <c r="AB2953" s="62"/>
      <c r="AC2953" s="62"/>
      <c r="AD2953" s="62"/>
      <c r="AE2953" s="62"/>
    </row>
    <row r="2954" spans="5:31" x14ac:dyDescent="0.25">
      <c r="E2954" s="61"/>
      <c r="F2954" s="61"/>
      <c r="G2954" s="61"/>
      <c r="H2954" s="62"/>
      <c r="I2954" s="62"/>
      <c r="J2954" s="62"/>
      <c r="K2954" s="62"/>
      <c r="L2954" s="62"/>
      <c r="M2954" s="62"/>
      <c r="N2954" s="62"/>
      <c r="O2954" s="62"/>
      <c r="P2954" s="62"/>
      <c r="Q2954" s="62"/>
      <c r="R2954" s="62"/>
      <c r="S2954" s="62"/>
      <c r="T2954" s="62"/>
      <c r="U2954" s="62"/>
      <c r="V2954" s="62"/>
      <c r="W2954" s="62"/>
      <c r="X2954" s="62"/>
      <c r="Y2954" s="62"/>
      <c r="Z2954" s="62"/>
      <c r="AA2954" s="62"/>
      <c r="AB2954" s="62"/>
      <c r="AC2954" s="62"/>
      <c r="AD2954" s="62"/>
      <c r="AE2954" s="62"/>
    </row>
    <row r="2955" spans="5:31" x14ac:dyDescent="0.25">
      <c r="E2955" s="61"/>
      <c r="F2955" s="61"/>
      <c r="G2955" s="61"/>
      <c r="H2955" s="62"/>
      <c r="I2955" s="62"/>
      <c r="J2955" s="62"/>
      <c r="K2955" s="62"/>
      <c r="L2955" s="62"/>
      <c r="M2955" s="62"/>
      <c r="N2955" s="62"/>
      <c r="O2955" s="62"/>
      <c r="P2955" s="62"/>
      <c r="Q2955" s="62"/>
      <c r="R2955" s="62"/>
      <c r="S2955" s="62"/>
      <c r="T2955" s="62"/>
      <c r="U2955" s="62"/>
      <c r="V2955" s="62"/>
      <c r="W2955" s="62"/>
      <c r="X2955" s="62"/>
      <c r="Y2955" s="62"/>
      <c r="Z2955" s="62"/>
      <c r="AA2955" s="62"/>
      <c r="AB2955" s="62"/>
      <c r="AC2955" s="62"/>
      <c r="AD2955" s="62"/>
      <c r="AE2955" s="62"/>
    </row>
    <row r="2956" spans="5:31" x14ac:dyDescent="0.25">
      <c r="E2956" s="61"/>
      <c r="F2956" s="61"/>
      <c r="G2956" s="61"/>
      <c r="H2956" s="62"/>
      <c r="I2956" s="62"/>
      <c r="J2956" s="62"/>
      <c r="K2956" s="62"/>
      <c r="L2956" s="62"/>
      <c r="M2956" s="62"/>
      <c r="N2956" s="62"/>
      <c r="O2956" s="62"/>
      <c r="P2956" s="62"/>
      <c r="Q2956" s="62"/>
      <c r="R2956" s="62"/>
      <c r="S2956" s="62"/>
      <c r="T2956" s="62"/>
      <c r="U2956" s="62"/>
      <c r="V2956" s="62"/>
      <c r="W2956" s="62"/>
      <c r="X2956" s="62"/>
      <c r="Y2956" s="62"/>
      <c r="Z2956" s="62"/>
      <c r="AA2956" s="62"/>
      <c r="AB2956" s="62"/>
      <c r="AC2956" s="62"/>
      <c r="AD2956" s="62"/>
      <c r="AE2956" s="62"/>
    </row>
    <row r="2957" spans="5:31" x14ac:dyDescent="0.25">
      <c r="E2957" s="61"/>
      <c r="F2957" s="61"/>
      <c r="G2957" s="61"/>
      <c r="H2957" s="62"/>
      <c r="I2957" s="62"/>
      <c r="J2957" s="62"/>
      <c r="K2957" s="62"/>
      <c r="L2957" s="62"/>
      <c r="M2957" s="62"/>
      <c r="N2957" s="62"/>
      <c r="O2957" s="62"/>
      <c r="P2957" s="62"/>
      <c r="Q2957" s="62"/>
      <c r="R2957" s="62"/>
      <c r="S2957" s="62"/>
      <c r="T2957" s="62"/>
      <c r="U2957" s="62"/>
      <c r="V2957" s="62"/>
      <c r="W2957" s="62"/>
      <c r="X2957" s="62"/>
      <c r="Y2957" s="62"/>
      <c r="Z2957" s="62"/>
      <c r="AA2957" s="62"/>
      <c r="AB2957" s="62"/>
      <c r="AC2957" s="62"/>
      <c r="AD2957" s="62"/>
      <c r="AE2957" s="62"/>
    </row>
    <row r="2958" spans="5:31" x14ac:dyDescent="0.25">
      <c r="E2958" s="61"/>
      <c r="F2958" s="61"/>
      <c r="G2958" s="61"/>
      <c r="H2958" s="62"/>
      <c r="I2958" s="62"/>
      <c r="J2958" s="62"/>
      <c r="K2958" s="62"/>
      <c r="L2958" s="62"/>
      <c r="M2958" s="62"/>
      <c r="N2958" s="62"/>
      <c r="O2958" s="62"/>
      <c r="P2958" s="62"/>
      <c r="Q2958" s="62"/>
      <c r="R2958" s="62"/>
      <c r="S2958" s="62"/>
      <c r="T2958" s="62"/>
      <c r="U2958" s="62"/>
      <c r="V2958" s="62"/>
      <c r="W2958" s="62"/>
      <c r="X2958" s="62"/>
      <c r="Y2958" s="62"/>
      <c r="Z2958" s="62"/>
      <c r="AA2958" s="62"/>
      <c r="AB2958" s="62"/>
      <c r="AC2958" s="62"/>
      <c r="AD2958" s="62"/>
      <c r="AE2958" s="62"/>
    </row>
    <row r="2959" spans="5:31" x14ac:dyDescent="0.25">
      <c r="E2959" s="61"/>
      <c r="F2959" s="61"/>
      <c r="G2959" s="61"/>
      <c r="H2959" s="62"/>
      <c r="I2959" s="62"/>
      <c r="J2959" s="62"/>
      <c r="K2959" s="62"/>
      <c r="L2959" s="62"/>
      <c r="M2959" s="62"/>
      <c r="N2959" s="62"/>
      <c r="O2959" s="62"/>
      <c r="P2959" s="62"/>
      <c r="Q2959" s="62"/>
      <c r="R2959" s="62"/>
      <c r="S2959" s="62"/>
      <c r="T2959" s="62"/>
      <c r="U2959" s="62"/>
      <c r="V2959" s="62"/>
      <c r="W2959" s="62"/>
      <c r="X2959" s="62"/>
      <c r="Y2959" s="62"/>
      <c r="Z2959" s="62"/>
      <c r="AA2959" s="62"/>
      <c r="AB2959" s="62"/>
      <c r="AC2959" s="62"/>
      <c r="AD2959" s="62"/>
      <c r="AE2959" s="62"/>
    </row>
    <row r="2960" spans="5:31" x14ac:dyDescent="0.25">
      <c r="E2960" s="61"/>
      <c r="F2960" s="61"/>
      <c r="G2960" s="61"/>
      <c r="H2960" s="62"/>
      <c r="I2960" s="62"/>
      <c r="J2960" s="62"/>
      <c r="K2960" s="62"/>
      <c r="L2960" s="62"/>
      <c r="M2960" s="62"/>
      <c r="N2960" s="62"/>
      <c r="O2960" s="62"/>
      <c r="P2960" s="62"/>
      <c r="Q2960" s="62"/>
      <c r="R2960" s="62"/>
      <c r="S2960" s="62"/>
      <c r="T2960" s="62"/>
      <c r="U2960" s="62"/>
      <c r="V2960" s="62"/>
      <c r="W2960" s="62"/>
      <c r="X2960" s="62"/>
      <c r="Y2960" s="62"/>
      <c r="Z2960" s="62"/>
      <c r="AA2960" s="62"/>
      <c r="AB2960" s="62"/>
      <c r="AC2960" s="62"/>
      <c r="AD2960" s="62"/>
      <c r="AE2960" s="62"/>
    </row>
    <row r="2961" spans="5:31" x14ac:dyDescent="0.25">
      <c r="E2961" s="61"/>
      <c r="F2961" s="61"/>
      <c r="G2961" s="61"/>
      <c r="H2961" s="62"/>
      <c r="I2961" s="62"/>
      <c r="J2961" s="62"/>
      <c r="K2961" s="62"/>
      <c r="L2961" s="62"/>
      <c r="M2961" s="62"/>
      <c r="N2961" s="62"/>
      <c r="O2961" s="62"/>
      <c r="P2961" s="62"/>
      <c r="Q2961" s="62"/>
      <c r="R2961" s="62"/>
      <c r="S2961" s="62"/>
      <c r="T2961" s="62"/>
      <c r="U2961" s="62"/>
      <c r="V2961" s="62"/>
      <c r="W2961" s="62"/>
      <c r="X2961" s="62"/>
      <c r="Y2961" s="62"/>
      <c r="Z2961" s="62"/>
      <c r="AA2961" s="62"/>
      <c r="AB2961" s="62"/>
      <c r="AC2961" s="62"/>
      <c r="AD2961" s="62"/>
      <c r="AE2961" s="62"/>
    </row>
    <row r="2962" spans="5:31" x14ac:dyDescent="0.25">
      <c r="E2962" s="61"/>
      <c r="F2962" s="61"/>
      <c r="G2962" s="61"/>
      <c r="H2962" s="62"/>
      <c r="I2962" s="62"/>
      <c r="J2962" s="62"/>
      <c r="K2962" s="62"/>
      <c r="L2962" s="62"/>
      <c r="M2962" s="62"/>
      <c r="N2962" s="62"/>
      <c r="O2962" s="62"/>
      <c r="P2962" s="62"/>
      <c r="Q2962" s="62"/>
      <c r="R2962" s="62"/>
      <c r="S2962" s="62"/>
      <c r="T2962" s="62"/>
      <c r="U2962" s="62"/>
      <c r="V2962" s="62"/>
      <c r="W2962" s="62"/>
      <c r="X2962" s="62"/>
      <c r="Y2962" s="62"/>
      <c r="Z2962" s="62"/>
      <c r="AA2962" s="62"/>
      <c r="AB2962" s="62"/>
      <c r="AC2962" s="62"/>
      <c r="AD2962" s="62"/>
      <c r="AE2962" s="62"/>
    </row>
    <row r="2963" spans="5:31" x14ac:dyDescent="0.25">
      <c r="E2963" s="61"/>
      <c r="F2963" s="61"/>
      <c r="G2963" s="61"/>
      <c r="H2963" s="62"/>
      <c r="I2963" s="62"/>
      <c r="J2963" s="62"/>
      <c r="K2963" s="62"/>
      <c r="L2963" s="62"/>
      <c r="M2963" s="62"/>
      <c r="N2963" s="62"/>
      <c r="O2963" s="62"/>
      <c r="P2963" s="62"/>
      <c r="Q2963" s="62"/>
      <c r="R2963" s="62"/>
      <c r="S2963" s="62"/>
      <c r="T2963" s="62"/>
      <c r="U2963" s="62"/>
      <c r="V2963" s="62"/>
      <c r="W2963" s="62"/>
      <c r="X2963" s="62"/>
      <c r="Y2963" s="62"/>
      <c r="Z2963" s="62"/>
      <c r="AA2963" s="62"/>
      <c r="AB2963" s="62"/>
      <c r="AC2963" s="62"/>
      <c r="AD2963" s="62"/>
      <c r="AE2963" s="62"/>
    </row>
    <row r="2964" spans="5:31" x14ac:dyDescent="0.25">
      <c r="E2964" s="61"/>
      <c r="F2964" s="61"/>
      <c r="G2964" s="61"/>
      <c r="H2964" s="62"/>
      <c r="I2964" s="62"/>
      <c r="J2964" s="62"/>
      <c r="K2964" s="62"/>
      <c r="L2964" s="62"/>
      <c r="M2964" s="62"/>
      <c r="N2964" s="62"/>
      <c r="O2964" s="62"/>
      <c r="P2964" s="62"/>
      <c r="Q2964" s="62"/>
      <c r="R2964" s="62"/>
      <c r="S2964" s="62"/>
      <c r="T2964" s="62"/>
      <c r="U2964" s="62"/>
      <c r="V2964" s="62"/>
      <c r="W2964" s="62"/>
      <c r="X2964" s="62"/>
      <c r="Y2964" s="62"/>
      <c r="Z2964" s="62"/>
      <c r="AA2964" s="62"/>
      <c r="AB2964" s="62"/>
      <c r="AC2964" s="62"/>
      <c r="AD2964" s="62"/>
      <c r="AE2964" s="62"/>
    </row>
    <row r="2965" spans="5:31" x14ac:dyDescent="0.25">
      <c r="E2965" s="61"/>
      <c r="F2965" s="61"/>
      <c r="G2965" s="61"/>
      <c r="H2965" s="62"/>
      <c r="I2965" s="62"/>
      <c r="J2965" s="62"/>
      <c r="K2965" s="62"/>
      <c r="L2965" s="62"/>
      <c r="M2965" s="62"/>
      <c r="N2965" s="62"/>
      <c r="O2965" s="62"/>
      <c r="P2965" s="62"/>
      <c r="Q2965" s="62"/>
      <c r="R2965" s="62"/>
      <c r="S2965" s="62"/>
      <c r="T2965" s="62"/>
      <c r="U2965" s="62"/>
      <c r="V2965" s="62"/>
      <c r="W2965" s="62"/>
      <c r="X2965" s="62"/>
      <c r="Y2965" s="62"/>
      <c r="Z2965" s="62"/>
      <c r="AA2965" s="62"/>
      <c r="AB2965" s="62"/>
      <c r="AC2965" s="62"/>
      <c r="AD2965" s="62"/>
      <c r="AE2965" s="62"/>
    </row>
    <row r="2966" spans="5:31" x14ac:dyDescent="0.25">
      <c r="E2966" s="61"/>
      <c r="F2966" s="61"/>
      <c r="G2966" s="61"/>
      <c r="H2966" s="62"/>
      <c r="I2966" s="62"/>
      <c r="J2966" s="62"/>
      <c r="K2966" s="62"/>
      <c r="L2966" s="62"/>
      <c r="M2966" s="62"/>
      <c r="N2966" s="62"/>
      <c r="O2966" s="62"/>
      <c r="P2966" s="62"/>
      <c r="Q2966" s="62"/>
      <c r="R2966" s="62"/>
      <c r="S2966" s="62"/>
      <c r="T2966" s="62"/>
      <c r="U2966" s="62"/>
      <c r="V2966" s="62"/>
      <c r="W2966" s="62"/>
      <c r="X2966" s="62"/>
      <c r="Y2966" s="62"/>
      <c r="Z2966" s="62"/>
      <c r="AA2966" s="62"/>
      <c r="AB2966" s="62"/>
      <c r="AC2966" s="62"/>
      <c r="AD2966" s="62"/>
      <c r="AE2966" s="62"/>
    </row>
    <row r="2967" spans="5:31" x14ac:dyDescent="0.25">
      <c r="E2967" s="61"/>
      <c r="F2967" s="61"/>
      <c r="G2967" s="61"/>
      <c r="H2967" s="62"/>
      <c r="I2967" s="62"/>
      <c r="J2967" s="62"/>
      <c r="K2967" s="62"/>
      <c r="L2967" s="62"/>
      <c r="M2967" s="62"/>
      <c r="N2967" s="62"/>
      <c r="O2967" s="62"/>
      <c r="P2967" s="62"/>
      <c r="Q2967" s="62"/>
      <c r="R2967" s="62"/>
      <c r="S2967" s="62"/>
      <c r="T2967" s="62"/>
      <c r="U2967" s="62"/>
      <c r="V2967" s="62"/>
      <c r="W2967" s="62"/>
      <c r="X2967" s="62"/>
      <c r="Y2967" s="62"/>
      <c r="Z2967" s="62"/>
      <c r="AA2967" s="62"/>
      <c r="AB2967" s="62"/>
      <c r="AC2967" s="62"/>
      <c r="AD2967" s="62"/>
      <c r="AE2967" s="62"/>
    </row>
    <row r="2968" spans="5:31" x14ac:dyDescent="0.25">
      <c r="E2968" s="61"/>
      <c r="F2968" s="61"/>
      <c r="G2968" s="61"/>
      <c r="H2968" s="62"/>
      <c r="I2968" s="62"/>
      <c r="J2968" s="62"/>
      <c r="K2968" s="62"/>
      <c r="L2968" s="62"/>
      <c r="M2968" s="62"/>
      <c r="N2968" s="62"/>
      <c r="O2968" s="62"/>
      <c r="P2968" s="62"/>
      <c r="Q2968" s="62"/>
      <c r="R2968" s="62"/>
      <c r="S2968" s="62"/>
      <c r="T2968" s="62"/>
      <c r="U2968" s="62"/>
      <c r="V2968" s="62"/>
      <c r="W2968" s="62"/>
      <c r="X2968" s="62"/>
      <c r="Y2968" s="62"/>
      <c r="Z2968" s="62"/>
      <c r="AA2968" s="62"/>
      <c r="AB2968" s="62"/>
      <c r="AC2968" s="62"/>
      <c r="AD2968" s="62"/>
      <c r="AE2968" s="62"/>
    </row>
    <row r="2969" spans="5:31" x14ac:dyDescent="0.25">
      <c r="E2969" s="61"/>
      <c r="F2969" s="61"/>
      <c r="G2969" s="61"/>
      <c r="H2969" s="62"/>
      <c r="I2969" s="62"/>
      <c r="J2969" s="62"/>
      <c r="K2969" s="62"/>
      <c r="L2969" s="62"/>
      <c r="M2969" s="62"/>
      <c r="N2969" s="62"/>
      <c r="O2969" s="62"/>
      <c r="P2969" s="62"/>
      <c r="Q2969" s="62"/>
      <c r="R2969" s="62"/>
      <c r="S2969" s="62"/>
      <c r="T2969" s="62"/>
      <c r="U2969" s="62"/>
      <c r="V2969" s="62"/>
      <c r="W2969" s="62"/>
      <c r="X2969" s="62"/>
      <c r="Y2969" s="62"/>
      <c r="Z2969" s="62"/>
      <c r="AA2969" s="62"/>
      <c r="AB2969" s="62"/>
      <c r="AC2969" s="62"/>
      <c r="AD2969" s="62"/>
      <c r="AE2969" s="62"/>
    </row>
    <row r="2970" spans="5:31" x14ac:dyDescent="0.25">
      <c r="E2970" s="61"/>
      <c r="F2970" s="61"/>
      <c r="G2970" s="61"/>
      <c r="H2970" s="62"/>
      <c r="I2970" s="62"/>
      <c r="J2970" s="62"/>
      <c r="K2970" s="62"/>
      <c r="L2970" s="62"/>
      <c r="M2970" s="62"/>
      <c r="N2970" s="62"/>
      <c r="O2970" s="62"/>
      <c r="P2970" s="62"/>
      <c r="Q2970" s="62"/>
      <c r="R2970" s="62"/>
      <c r="S2970" s="62"/>
      <c r="T2970" s="62"/>
      <c r="U2970" s="62"/>
      <c r="V2970" s="62"/>
      <c r="W2970" s="62"/>
      <c r="X2970" s="62"/>
      <c r="Y2970" s="62"/>
      <c r="Z2970" s="62"/>
      <c r="AA2970" s="62"/>
      <c r="AB2970" s="62"/>
      <c r="AC2970" s="62"/>
      <c r="AD2970" s="62"/>
      <c r="AE2970" s="62"/>
    </row>
    <row r="2971" spans="5:31" x14ac:dyDescent="0.25">
      <c r="E2971" s="61"/>
      <c r="F2971" s="61"/>
      <c r="G2971" s="61"/>
      <c r="H2971" s="62"/>
      <c r="I2971" s="62"/>
      <c r="J2971" s="62"/>
      <c r="K2971" s="62"/>
      <c r="L2971" s="62"/>
      <c r="M2971" s="62"/>
      <c r="N2971" s="62"/>
      <c r="O2971" s="62"/>
      <c r="P2971" s="62"/>
      <c r="Q2971" s="62"/>
      <c r="R2971" s="62"/>
      <c r="S2971" s="62"/>
      <c r="T2971" s="62"/>
      <c r="U2971" s="62"/>
      <c r="V2971" s="62"/>
      <c r="W2971" s="62"/>
      <c r="X2971" s="62"/>
      <c r="Y2971" s="62"/>
      <c r="Z2971" s="62"/>
      <c r="AA2971" s="62"/>
      <c r="AB2971" s="62"/>
      <c r="AC2971" s="62"/>
      <c r="AD2971" s="62"/>
      <c r="AE2971" s="62"/>
    </row>
    <row r="2972" spans="5:31" x14ac:dyDescent="0.25">
      <c r="E2972" s="61"/>
      <c r="F2972" s="61"/>
      <c r="G2972" s="61"/>
      <c r="H2972" s="62"/>
      <c r="I2972" s="62"/>
      <c r="J2972" s="62"/>
      <c r="K2972" s="62"/>
      <c r="L2972" s="62"/>
      <c r="M2972" s="62"/>
      <c r="N2972" s="62"/>
      <c r="O2972" s="62"/>
      <c r="P2972" s="62"/>
      <c r="Q2972" s="62"/>
      <c r="R2972" s="62"/>
      <c r="S2972" s="62"/>
      <c r="T2972" s="62"/>
      <c r="U2972" s="62"/>
      <c r="V2972" s="62"/>
      <c r="W2972" s="62"/>
      <c r="X2972" s="62"/>
      <c r="Y2972" s="62"/>
      <c r="Z2972" s="62"/>
      <c r="AA2972" s="62"/>
      <c r="AB2972" s="62"/>
      <c r="AC2972" s="62"/>
      <c r="AD2972" s="62"/>
      <c r="AE2972" s="62"/>
    </row>
    <row r="2973" spans="5:31" x14ac:dyDescent="0.25">
      <c r="E2973" s="61"/>
      <c r="F2973" s="61"/>
      <c r="G2973" s="61"/>
      <c r="H2973" s="62"/>
      <c r="I2973" s="62"/>
      <c r="J2973" s="62"/>
      <c r="K2973" s="62"/>
      <c r="L2973" s="62"/>
      <c r="M2973" s="62"/>
      <c r="N2973" s="62"/>
      <c r="O2973" s="62"/>
      <c r="P2973" s="62"/>
      <c r="Q2973" s="62"/>
      <c r="R2973" s="62"/>
      <c r="S2973" s="62"/>
      <c r="T2973" s="62"/>
      <c r="U2973" s="62"/>
      <c r="V2973" s="62"/>
      <c r="W2973" s="62"/>
      <c r="X2973" s="62"/>
      <c r="Y2973" s="62"/>
      <c r="Z2973" s="62"/>
      <c r="AA2973" s="62"/>
      <c r="AB2973" s="62"/>
      <c r="AC2973" s="62"/>
      <c r="AD2973" s="62"/>
      <c r="AE2973" s="62"/>
    </row>
    <row r="2974" spans="5:31" x14ac:dyDescent="0.25">
      <c r="E2974" s="61"/>
      <c r="F2974" s="61"/>
      <c r="G2974" s="61"/>
      <c r="H2974" s="62"/>
      <c r="I2974" s="62"/>
      <c r="J2974" s="62"/>
      <c r="K2974" s="62"/>
      <c r="L2974" s="62"/>
      <c r="M2974" s="62"/>
      <c r="N2974" s="62"/>
      <c r="O2974" s="62"/>
      <c r="P2974" s="62"/>
      <c r="Q2974" s="62"/>
      <c r="R2974" s="62"/>
      <c r="S2974" s="62"/>
      <c r="T2974" s="62"/>
      <c r="U2974" s="62"/>
      <c r="V2974" s="62"/>
      <c r="W2974" s="62"/>
      <c r="X2974" s="62"/>
      <c r="Y2974" s="62"/>
      <c r="Z2974" s="62"/>
      <c r="AA2974" s="62"/>
      <c r="AB2974" s="62"/>
      <c r="AC2974" s="62"/>
      <c r="AD2974" s="62"/>
      <c r="AE2974" s="62"/>
    </row>
    <row r="2975" spans="5:31" x14ac:dyDescent="0.25">
      <c r="E2975" s="61"/>
      <c r="F2975" s="61"/>
      <c r="G2975" s="61"/>
      <c r="H2975" s="62"/>
      <c r="I2975" s="62"/>
      <c r="J2975" s="62"/>
      <c r="K2975" s="62"/>
      <c r="L2975" s="62"/>
      <c r="M2975" s="62"/>
      <c r="N2975" s="62"/>
      <c r="O2975" s="62"/>
      <c r="P2975" s="62"/>
      <c r="Q2975" s="62"/>
      <c r="R2975" s="62"/>
      <c r="S2975" s="62"/>
      <c r="T2975" s="62"/>
      <c r="U2975" s="62"/>
      <c r="V2975" s="62"/>
      <c r="W2975" s="62"/>
      <c r="X2975" s="62"/>
      <c r="Y2975" s="62"/>
      <c r="Z2975" s="62"/>
      <c r="AA2975" s="62"/>
      <c r="AB2975" s="62"/>
      <c r="AC2975" s="62"/>
      <c r="AD2975" s="62"/>
      <c r="AE2975" s="62"/>
    </row>
    <row r="2976" spans="5:31" x14ac:dyDescent="0.25">
      <c r="E2976" s="61"/>
      <c r="F2976" s="61"/>
      <c r="G2976" s="61"/>
      <c r="H2976" s="62"/>
      <c r="I2976" s="62"/>
      <c r="J2976" s="62"/>
      <c r="K2976" s="62"/>
      <c r="L2976" s="62"/>
      <c r="M2976" s="62"/>
      <c r="N2976" s="62"/>
      <c r="O2976" s="62"/>
      <c r="P2976" s="62"/>
      <c r="Q2976" s="62"/>
      <c r="R2976" s="62"/>
      <c r="S2976" s="62"/>
      <c r="T2976" s="62"/>
      <c r="U2976" s="62"/>
      <c r="V2976" s="62"/>
      <c r="W2976" s="62"/>
      <c r="X2976" s="62"/>
      <c r="Y2976" s="62"/>
      <c r="Z2976" s="62"/>
      <c r="AA2976" s="62"/>
      <c r="AB2976" s="62"/>
      <c r="AC2976" s="62"/>
      <c r="AD2976" s="62"/>
      <c r="AE2976" s="62"/>
    </row>
    <row r="2977" spans="5:31" x14ac:dyDescent="0.25">
      <c r="E2977" s="61"/>
      <c r="F2977" s="61"/>
      <c r="G2977" s="61"/>
      <c r="H2977" s="62"/>
      <c r="I2977" s="62"/>
      <c r="J2977" s="62"/>
      <c r="K2977" s="62"/>
      <c r="L2977" s="62"/>
      <c r="M2977" s="62"/>
      <c r="N2977" s="62"/>
      <c r="O2977" s="62"/>
      <c r="P2977" s="62"/>
      <c r="Q2977" s="62"/>
      <c r="R2977" s="62"/>
      <c r="S2977" s="62"/>
      <c r="T2977" s="62"/>
      <c r="U2977" s="62"/>
      <c r="V2977" s="62"/>
      <c r="W2977" s="62"/>
      <c r="X2977" s="62"/>
      <c r="Y2977" s="62"/>
      <c r="Z2977" s="62"/>
      <c r="AA2977" s="62"/>
      <c r="AB2977" s="62"/>
      <c r="AC2977" s="62"/>
      <c r="AD2977" s="62"/>
      <c r="AE2977" s="62"/>
    </row>
    <row r="2978" spans="5:31" x14ac:dyDescent="0.25">
      <c r="E2978" s="61"/>
      <c r="F2978" s="61"/>
      <c r="G2978" s="61"/>
      <c r="H2978" s="62"/>
      <c r="I2978" s="62"/>
      <c r="J2978" s="62"/>
      <c r="K2978" s="62"/>
      <c r="L2978" s="62"/>
      <c r="M2978" s="62"/>
      <c r="N2978" s="62"/>
      <c r="O2978" s="62"/>
      <c r="P2978" s="62"/>
      <c r="Q2978" s="62"/>
      <c r="R2978" s="62"/>
      <c r="S2978" s="62"/>
      <c r="T2978" s="62"/>
      <c r="U2978" s="62"/>
      <c r="V2978" s="62"/>
      <c r="W2978" s="62"/>
      <c r="X2978" s="62"/>
      <c r="Y2978" s="62"/>
      <c r="Z2978" s="62"/>
      <c r="AA2978" s="62"/>
      <c r="AB2978" s="62"/>
      <c r="AC2978" s="62"/>
      <c r="AD2978" s="62"/>
      <c r="AE2978" s="62"/>
    </row>
    <row r="2979" spans="5:31" x14ac:dyDescent="0.25">
      <c r="E2979" s="61"/>
      <c r="F2979" s="61"/>
      <c r="G2979" s="61"/>
      <c r="H2979" s="62"/>
      <c r="I2979" s="62"/>
      <c r="J2979" s="62"/>
      <c r="K2979" s="62"/>
      <c r="L2979" s="62"/>
      <c r="M2979" s="62"/>
      <c r="N2979" s="62"/>
      <c r="O2979" s="62"/>
      <c r="P2979" s="62"/>
      <c r="Q2979" s="62"/>
      <c r="R2979" s="62"/>
      <c r="S2979" s="62"/>
      <c r="T2979" s="62"/>
      <c r="U2979" s="62"/>
      <c r="V2979" s="62"/>
      <c r="W2979" s="62"/>
      <c r="X2979" s="62"/>
      <c r="Y2979" s="62"/>
      <c r="Z2979" s="62"/>
      <c r="AA2979" s="62"/>
      <c r="AB2979" s="62"/>
      <c r="AC2979" s="62"/>
      <c r="AD2979" s="62"/>
      <c r="AE2979" s="62"/>
    </row>
    <row r="2980" spans="5:31" x14ac:dyDescent="0.25">
      <c r="E2980" s="61"/>
      <c r="F2980" s="61"/>
      <c r="G2980" s="61"/>
      <c r="H2980" s="62"/>
      <c r="I2980" s="62"/>
      <c r="J2980" s="62"/>
      <c r="K2980" s="62"/>
      <c r="L2980" s="62"/>
      <c r="M2980" s="62"/>
      <c r="N2980" s="62"/>
      <c r="O2980" s="62"/>
      <c r="P2980" s="62"/>
      <c r="Q2980" s="62"/>
      <c r="R2980" s="62"/>
      <c r="S2980" s="62"/>
      <c r="T2980" s="62"/>
      <c r="U2980" s="62"/>
      <c r="V2980" s="62"/>
      <c r="W2980" s="62"/>
      <c r="X2980" s="62"/>
      <c r="Y2980" s="62"/>
      <c r="Z2980" s="62"/>
      <c r="AA2980" s="62"/>
      <c r="AB2980" s="62"/>
      <c r="AC2980" s="62"/>
      <c r="AD2980" s="62"/>
      <c r="AE2980" s="62"/>
    </row>
    <row r="2981" spans="5:31" x14ac:dyDescent="0.25">
      <c r="E2981" s="61"/>
      <c r="F2981" s="61"/>
      <c r="G2981" s="61"/>
      <c r="H2981" s="62"/>
      <c r="I2981" s="62"/>
      <c r="J2981" s="62"/>
      <c r="K2981" s="62"/>
      <c r="L2981" s="62"/>
      <c r="M2981" s="62"/>
      <c r="N2981" s="62"/>
      <c r="O2981" s="62"/>
      <c r="P2981" s="62"/>
      <c r="Q2981" s="62"/>
      <c r="R2981" s="62"/>
      <c r="S2981" s="62"/>
      <c r="T2981" s="62"/>
      <c r="U2981" s="62"/>
      <c r="V2981" s="62"/>
      <c r="W2981" s="62"/>
      <c r="X2981" s="62"/>
      <c r="Y2981" s="62"/>
      <c r="Z2981" s="62"/>
      <c r="AA2981" s="62"/>
      <c r="AB2981" s="62"/>
      <c r="AC2981" s="62"/>
      <c r="AD2981" s="62"/>
      <c r="AE2981" s="62"/>
    </row>
    <row r="2982" spans="5:31" x14ac:dyDescent="0.25">
      <c r="E2982" s="61"/>
      <c r="F2982" s="61"/>
      <c r="G2982" s="61"/>
      <c r="H2982" s="62"/>
      <c r="I2982" s="62"/>
      <c r="J2982" s="62"/>
      <c r="K2982" s="62"/>
      <c r="L2982" s="62"/>
      <c r="M2982" s="62"/>
      <c r="N2982" s="62"/>
      <c r="O2982" s="62"/>
      <c r="P2982" s="62"/>
      <c r="Q2982" s="62"/>
      <c r="R2982" s="62"/>
      <c r="S2982" s="62"/>
      <c r="T2982" s="62"/>
      <c r="U2982" s="62"/>
      <c r="V2982" s="62"/>
      <c r="W2982" s="62"/>
      <c r="X2982" s="62"/>
      <c r="Y2982" s="62"/>
      <c r="Z2982" s="62"/>
      <c r="AA2982" s="62"/>
      <c r="AB2982" s="62"/>
      <c r="AC2982" s="62"/>
      <c r="AD2982" s="62"/>
      <c r="AE2982" s="62"/>
    </row>
    <row r="2983" spans="5:31" x14ac:dyDescent="0.25">
      <c r="E2983" s="61"/>
      <c r="F2983" s="61"/>
      <c r="G2983" s="61"/>
      <c r="H2983" s="62"/>
      <c r="I2983" s="62"/>
      <c r="J2983" s="62"/>
      <c r="K2983" s="62"/>
      <c r="L2983" s="62"/>
      <c r="M2983" s="62"/>
      <c r="N2983" s="62"/>
      <c r="O2983" s="62"/>
      <c r="P2983" s="62"/>
      <c r="Q2983" s="62"/>
      <c r="R2983" s="62"/>
      <c r="S2983" s="62"/>
      <c r="T2983" s="62"/>
      <c r="U2983" s="62"/>
      <c r="V2983" s="62"/>
      <c r="W2983" s="62"/>
      <c r="X2983" s="62"/>
      <c r="Y2983" s="62"/>
      <c r="Z2983" s="62"/>
      <c r="AA2983" s="62"/>
      <c r="AB2983" s="62"/>
      <c r="AC2983" s="62"/>
      <c r="AD2983" s="62"/>
      <c r="AE2983" s="62"/>
    </row>
    <row r="2984" spans="5:31" x14ac:dyDescent="0.25">
      <c r="E2984" s="61"/>
      <c r="F2984" s="61"/>
      <c r="G2984" s="61"/>
      <c r="H2984" s="62"/>
      <c r="I2984" s="62"/>
      <c r="J2984" s="62"/>
      <c r="K2984" s="62"/>
      <c r="L2984" s="62"/>
      <c r="M2984" s="62"/>
      <c r="N2984" s="62"/>
      <c r="O2984" s="62"/>
      <c r="P2984" s="62"/>
      <c r="Q2984" s="62"/>
      <c r="R2984" s="62"/>
      <c r="S2984" s="62"/>
      <c r="T2984" s="62"/>
      <c r="U2984" s="62"/>
      <c r="V2984" s="62"/>
      <c r="W2984" s="62"/>
      <c r="X2984" s="62"/>
      <c r="Y2984" s="62"/>
      <c r="Z2984" s="62"/>
      <c r="AA2984" s="62"/>
      <c r="AB2984" s="62"/>
      <c r="AC2984" s="62"/>
      <c r="AD2984" s="62"/>
      <c r="AE2984" s="62"/>
    </row>
    <row r="2985" spans="5:31" x14ac:dyDescent="0.25">
      <c r="E2985" s="61"/>
      <c r="F2985" s="61"/>
      <c r="G2985" s="61"/>
      <c r="H2985" s="62"/>
      <c r="I2985" s="62"/>
      <c r="J2985" s="62"/>
      <c r="K2985" s="62"/>
      <c r="L2985" s="62"/>
      <c r="M2985" s="62"/>
      <c r="N2985" s="62"/>
      <c r="O2985" s="62"/>
      <c r="P2985" s="62"/>
      <c r="Q2985" s="62"/>
      <c r="R2985" s="62"/>
      <c r="S2985" s="62"/>
      <c r="T2985" s="62"/>
      <c r="U2985" s="62"/>
      <c r="V2985" s="62"/>
      <c r="W2985" s="62"/>
      <c r="X2985" s="62"/>
      <c r="Y2985" s="62"/>
      <c r="Z2985" s="62"/>
      <c r="AA2985" s="62"/>
      <c r="AB2985" s="62"/>
      <c r="AC2985" s="62"/>
      <c r="AD2985" s="62"/>
      <c r="AE2985" s="62"/>
    </row>
    <row r="2986" spans="5:31" x14ac:dyDescent="0.25">
      <c r="E2986" s="61"/>
      <c r="F2986" s="61"/>
      <c r="G2986" s="61"/>
      <c r="H2986" s="62"/>
      <c r="I2986" s="62"/>
      <c r="J2986" s="62"/>
      <c r="K2986" s="62"/>
      <c r="L2986" s="62"/>
      <c r="M2986" s="62"/>
      <c r="N2986" s="62"/>
      <c r="O2986" s="62"/>
      <c r="P2986" s="62"/>
      <c r="Q2986" s="62"/>
      <c r="R2986" s="62"/>
      <c r="S2986" s="62"/>
      <c r="T2986" s="62"/>
      <c r="U2986" s="62"/>
      <c r="V2986" s="62"/>
      <c r="W2986" s="62"/>
      <c r="X2986" s="62"/>
      <c r="Y2986" s="62"/>
      <c r="Z2986" s="62"/>
      <c r="AA2986" s="62"/>
      <c r="AB2986" s="62"/>
      <c r="AC2986" s="62"/>
      <c r="AD2986" s="62"/>
      <c r="AE2986" s="62"/>
    </row>
    <row r="2987" spans="5:31" x14ac:dyDescent="0.25">
      <c r="E2987" s="61"/>
      <c r="F2987" s="61"/>
      <c r="G2987" s="61"/>
      <c r="H2987" s="62"/>
      <c r="I2987" s="62"/>
      <c r="J2987" s="62"/>
      <c r="K2987" s="62"/>
      <c r="L2987" s="62"/>
      <c r="M2987" s="62"/>
      <c r="N2987" s="62"/>
      <c r="O2987" s="62"/>
      <c r="P2987" s="62"/>
      <c r="Q2987" s="62"/>
      <c r="R2987" s="62"/>
      <c r="S2987" s="62"/>
      <c r="T2987" s="62"/>
      <c r="U2987" s="62"/>
      <c r="V2987" s="62"/>
      <c r="W2987" s="62"/>
      <c r="X2987" s="62"/>
      <c r="Y2987" s="62"/>
      <c r="Z2987" s="62"/>
      <c r="AA2987" s="62"/>
      <c r="AB2987" s="62"/>
      <c r="AC2987" s="62"/>
      <c r="AD2987" s="62"/>
      <c r="AE2987" s="62"/>
    </row>
    <row r="2988" spans="5:31" x14ac:dyDescent="0.25">
      <c r="E2988" s="61"/>
      <c r="F2988" s="61"/>
      <c r="G2988" s="61"/>
      <c r="H2988" s="62"/>
      <c r="I2988" s="62"/>
      <c r="J2988" s="62"/>
      <c r="K2988" s="62"/>
      <c r="L2988" s="62"/>
      <c r="M2988" s="62"/>
      <c r="N2988" s="62"/>
      <c r="O2988" s="62"/>
      <c r="P2988" s="62"/>
      <c r="Q2988" s="62"/>
      <c r="R2988" s="62"/>
      <c r="S2988" s="62"/>
      <c r="T2988" s="62"/>
      <c r="U2988" s="62"/>
      <c r="V2988" s="62"/>
      <c r="W2988" s="62"/>
      <c r="X2988" s="62"/>
      <c r="Y2988" s="62"/>
      <c r="Z2988" s="62"/>
      <c r="AA2988" s="62"/>
      <c r="AB2988" s="62"/>
      <c r="AC2988" s="62"/>
      <c r="AD2988" s="62"/>
      <c r="AE2988" s="62"/>
    </row>
    <row r="2989" spans="5:31" x14ac:dyDescent="0.25">
      <c r="E2989" s="61"/>
      <c r="F2989" s="61"/>
      <c r="G2989" s="61"/>
      <c r="H2989" s="62"/>
      <c r="I2989" s="62"/>
      <c r="J2989" s="62"/>
      <c r="K2989" s="62"/>
      <c r="L2989" s="62"/>
      <c r="M2989" s="62"/>
      <c r="N2989" s="62"/>
      <c r="O2989" s="62"/>
      <c r="P2989" s="62"/>
      <c r="Q2989" s="62"/>
      <c r="R2989" s="62"/>
      <c r="S2989" s="62"/>
      <c r="T2989" s="62"/>
      <c r="U2989" s="62"/>
      <c r="V2989" s="62"/>
      <c r="W2989" s="62"/>
      <c r="X2989" s="62"/>
      <c r="Y2989" s="62"/>
      <c r="Z2989" s="62"/>
      <c r="AA2989" s="62"/>
      <c r="AB2989" s="62"/>
      <c r="AC2989" s="62"/>
      <c r="AD2989" s="62"/>
      <c r="AE2989" s="62"/>
    </row>
    <row r="2990" spans="5:31" x14ac:dyDescent="0.25">
      <c r="E2990" s="61"/>
      <c r="F2990" s="61"/>
      <c r="G2990" s="61"/>
      <c r="H2990" s="62"/>
      <c r="I2990" s="62"/>
      <c r="J2990" s="62"/>
      <c r="K2990" s="62"/>
      <c r="L2990" s="62"/>
      <c r="M2990" s="62"/>
      <c r="N2990" s="62"/>
      <c r="O2990" s="62"/>
      <c r="P2990" s="62"/>
      <c r="Q2990" s="62"/>
      <c r="R2990" s="62"/>
      <c r="S2990" s="62"/>
      <c r="T2990" s="62"/>
      <c r="U2990" s="62"/>
      <c r="V2990" s="62"/>
      <c r="W2990" s="62"/>
      <c r="X2990" s="62"/>
      <c r="Y2990" s="62"/>
      <c r="Z2990" s="62"/>
      <c r="AA2990" s="62"/>
      <c r="AB2990" s="62"/>
      <c r="AC2990" s="62"/>
      <c r="AD2990" s="62"/>
      <c r="AE2990" s="62"/>
    </row>
    <row r="2991" spans="5:31" x14ac:dyDescent="0.25">
      <c r="E2991" s="61"/>
      <c r="F2991" s="61"/>
      <c r="G2991" s="61"/>
      <c r="H2991" s="62"/>
      <c r="I2991" s="62"/>
      <c r="J2991" s="62"/>
      <c r="K2991" s="62"/>
      <c r="L2991" s="62"/>
      <c r="M2991" s="62"/>
      <c r="N2991" s="62"/>
      <c r="O2991" s="62"/>
      <c r="P2991" s="62"/>
      <c r="Q2991" s="62"/>
      <c r="R2991" s="62"/>
      <c r="S2991" s="62"/>
      <c r="T2991" s="62"/>
      <c r="U2991" s="62"/>
      <c r="V2991" s="62"/>
      <c r="W2991" s="62"/>
      <c r="X2991" s="62"/>
      <c r="Y2991" s="62"/>
      <c r="Z2991" s="62"/>
      <c r="AA2991" s="62"/>
      <c r="AB2991" s="62"/>
      <c r="AC2991" s="62"/>
      <c r="AD2991" s="62"/>
      <c r="AE2991" s="62"/>
    </row>
    <row r="2992" spans="5:31" x14ac:dyDescent="0.25">
      <c r="E2992" s="61"/>
      <c r="F2992" s="61"/>
      <c r="G2992" s="61"/>
      <c r="H2992" s="62"/>
      <c r="I2992" s="62"/>
      <c r="J2992" s="62"/>
      <c r="K2992" s="62"/>
      <c r="L2992" s="62"/>
      <c r="M2992" s="62"/>
      <c r="N2992" s="62"/>
      <c r="O2992" s="62"/>
      <c r="P2992" s="62"/>
      <c r="Q2992" s="62"/>
      <c r="R2992" s="62"/>
      <c r="S2992" s="62"/>
      <c r="T2992" s="62"/>
      <c r="U2992" s="62"/>
      <c r="V2992" s="62"/>
      <c r="W2992" s="62"/>
      <c r="X2992" s="62"/>
      <c r="Y2992" s="62"/>
      <c r="Z2992" s="62"/>
      <c r="AA2992" s="62"/>
      <c r="AB2992" s="62"/>
      <c r="AC2992" s="62"/>
      <c r="AD2992" s="62"/>
      <c r="AE2992" s="62"/>
    </row>
    <row r="2993" spans="5:31" x14ac:dyDescent="0.25">
      <c r="E2993" s="61"/>
      <c r="F2993" s="61"/>
      <c r="G2993" s="61"/>
      <c r="H2993" s="62"/>
      <c r="I2993" s="62"/>
      <c r="J2993" s="62"/>
      <c r="K2993" s="62"/>
      <c r="L2993" s="62"/>
      <c r="M2993" s="62"/>
      <c r="N2993" s="62"/>
      <c r="O2993" s="62"/>
      <c r="P2993" s="62"/>
      <c r="Q2993" s="62"/>
      <c r="R2993" s="62"/>
      <c r="S2993" s="62"/>
      <c r="T2993" s="62"/>
      <c r="U2993" s="62"/>
      <c r="V2993" s="62"/>
      <c r="W2993" s="62"/>
      <c r="X2993" s="62"/>
      <c r="Y2993" s="62"/>
      <c r="Z2993" s="62"/>
      <c r="AA2993" s="62"/>
      <c r="AB2993" s="62"/>
      <c r="AC2993" s="62"/>
      <c r="AD2993" s="62"/>
      <c r="AE2993" s="62"/>
    </row>
    <row r="2994" spans="5:31" x14ac:dyDescent="0.25">
      <c r="E2994" s="61"/>
      <c r="F2994" s="61"/>
      <c r="G2994" s="61"/>
      <c r="H2994" s="62"/>
      <c r="I2994" s="62"/>
      <c r="J2994" s="62"/>
      <c r="K2994" s="62"/>
      <c r="L2994" s="62"/>
      <c r="M2994" s="62"/>
      <c r="N2994" s="62"/>
      <c r="O2994" s="62"/>
      <c r="P2994" s="62"/>
      <c r="Q2994" s="62"/>
      <c r="R2994" s="62"/>
      <c r="S2994" s="62"/>
      <c r="T2994" s="62"/>
      <c r="U2994" s="62"/>
      <c r="V2994" s="62"/>
      <c r="W2994" s="62"/>
      <c r="X2994" s="62"/>
      <c r="Y2994" s="62"/>
      <c r="Z2994" s="62"/>
      <c r="AA2994" s="62"/>
      <c r="AB2994" s="62"/>
      <c r="AC2994" s="62"/>
      <c r="AD2994" s="62"/>
      <c r="AE2994" s="62"/>
    </row>
    <row r="2995" spans="5:31" x14ac:dyDescent="0.25">
      <c r="E2995" s="61"/>
      <c r="F2995" s="61"/>
      <c r="G2995" s="61"/>
      <c r="H2995" s="62"/>
      <c r="I2995" s="62"/>
      <c r="J2995" s="62"/>
      <c r="K2995" s="62"/>
      <c r="L2995" s="62"/>
      <c r="M2995" s="62"/>
      <c r="N2995" s="62"/>
      <c r="O2995" s="62"/>
      <c r="P2995" s="62"/>
      <c r="Q2995" s="62"/>
      <c r="R2995" s="62"/>
      <c r="S2995" s="62"/>
      <c r="T2995" s="62"/>
      <c r="U2995" s="62"/>
      <c r="V2995" s="62"/>
      <c r="W2995" s="62"/>
      <c r="X2995" s="62"/>
      <c r="Y2995" s="62"/>
      <c r="Z2995" s="62"/>
      <c r="AA2995" s="62"/>
      <c r="AB2995" s="62"/>
      <c r="AC2995" s="62"/>
      <c r="AD2995" s="62"/>
      <c r="AE2995" s="62"/>
    </row>
    <row r="2996" spans="5:31" x14ac:dyDescent="0.25">
      <c r="E2996" s="61"/>
      <c r="F2996" s="61"/>
      <c r="G2996" s="61"/>
      <c r="H2996" s="62"/>
      <c r="I2996" s="62"/>
      <c r="J2996" s="62"/>
      <c r="K2996" s="62"/>
      <c r="L2996" s="62"/>
      <c r="M2996" s="62"/>
      <c r="N2996" s="62"/>
      <c r="O2996" s="62"/>
      <c r="P2996" s="62"/>
      <c r="Q2996" s="62"/>
      <c r="R2996" s="62"/>
      <c r="S2996" s="62"/>
      <c r="T2996" s="62"/>
      <c r="U2996" s="62"/>
      <c r="V2996" s="62"/>
      <c r="W2996" s="62"/>
      <c r="X2996" s="62"/>
      <c r="Y2996" s="62"/>
      <c r="Z2996" s="62"/>
      <c r="AA2996" s="62"/>
      <c r="AB2996" s="62"/>
      <c r="AC2996" s="62"/>
      <c r="AD2996" s="62"/>
      <c r="AE2996" s="62"/>
    </row>
    <row r="2997" spans="5:31" x14ac:dyDescent="0.25">
      <c r="E2997" s="61"/>
      <c r="F2997" s="61"/>
      <c r="G2997" s="61"/>
      <c r="H2997" s="62"/>
      <c r="I2997" s="62"/>
      <c r="J2997" s="62"/>
      <c r="K2997" s="62"/>
      <c r="L2997" s="62"/>
      <c r="M2997" s="62"/>
      <c r="N2997" s="62"/>
      <c r="O2997" s="62"/>
      <c r="P2997" s="62"/>
      <c r="Q2997" s="62"/>
      <c r="R2997" s="62"/>
      <c r="S2997" s="62"/>
      <c r="T2997" s="62"/>
      <c r="U2997" s="62"/>
      <c r="V2997" s="62"/>
      <c r="W2997" s="62"/>
      <c r="X2997" s="62"/>
      <c r="Y2997" s="62"/>
      <c r="Z2997" s="62"/>
      <c r="AA2997" s="62"/>
      <c r="AB2997" s="62"/>
      <c r="AC2997" s="62"/>
      <c r="AD2997" s="62"/>
      <c r="AE2997" s="62"/>
    </row>
    <row r="2998" spans="5:31" x14ac:dyDescent="0.25">
      <c r="E2998" s="61"/>
      <c r="F2998" s="61"/>
      <c r="G2998" s="61"/>
      <c r="H2998" s="62"/>
      <c r="I2998" s="62"/>
      <c r="J2998" s="62"/>
      <c r="K2998" s="62"/>
      <c r="L2998" s="62"/>
      <c r="M2998" s="62"/>
      <c r="N2998" s="62"/>
      <c r="O2998" s="62"/>
      <c r="P2998" s="62"/>
      <c r="Q2998" s="62"/>
      <c r="R2998" s="62"/>
      <c r="S2998" s="62"/>
      <c r="T2998" s="62"/>
      <c r="U2998" s="62"/>
      <c r="V2998" s="62"/>
      <c r="W2998" s="62"/>
      <c r="X2998" s="62"/>
      <c r="Y2998" s="62"/>
      <c r="Z2998" s="62"/>
      <c r="AA2998" s="62"/>
      <c r="AB2998" s="62"/>
      <c r="AC2998" s="62"/>
      <c r="AD2998" s="62"/>
      <c r="AE2998" s="62"/>
    </row>
    <row r="2999" spans="5:31" x14ac:dyDescent="0.25">
      <c r="E2999" s="61"/>
      <c r="F2999" s="61"/>
      <c r="G2999" s="61"/>
      <c r="H2999" s="62"/>
      <c r="I2999" s="62"/>
      <c r="J2999" s="62"/>
      <c r="K2999" s="62"/>
      <c r="L2999" s="62"/>
      <c r="M2999" s="62"/>
      <c r="N2999" s="62"/>
      <c r="O2999" s="62"/>
      <c r="P2999" s="62"/>
      <c r="Q2999" s="62"/>
      <c r="R2999" s="62"/>
      <c r="S2999" s="62"/>
      <c r="T2999" s="62"/>
      <c r="U2999" s="62"/>
      <c r="V2999" s="62"/>
      <c r="W2999" s="62"/>
      <c r="X2999" s="62"/>
      <c r="Y2999" s="62"/>
      <c r="Z2999" s="62"/>
      <c r="AA2999" s="62"/>
      <c r="AB2999" s="62"/>
      <c r="AC2999" s="62"/>
      <c r="AD2999" s="62"/>
      <c r="AE2999" s="62"/>
    </row>
    <row r="3000" spans="5:31" x14ac:dyDescent="0.25">
      <c r="E3000" s="61"/>
      <c r="F3000" s="61"/>
      <c r="G3000" s="61"/>
      <c r="H3000" s="62"/>
      <c r="I3000" s="62"/>
      <c r="J3000" s="62"/>
      <c r="K3000" s="62"/>
      <c r="L3000" s="62"/>
      <c r="M3000" s="62"/>
      <c r="N3000" s="62"/>
      <c r="O3000" s="62"/>
      <c r="P3000" s="62"/>
      <c r="Q3000" s="62"/>
      <c r="R3000" s="62"/>
      <c r="S3000" s="62"/>
      <c r="T3000" s="62"/>
      <c r="U3000" s="62"/>
      <c r="V3000" s="62"/>
      <c r="W3000" s="62"/>
      <c r="X3000" s="62"/>
      <c r="Y3000" s="62"/>
      <c r="Z3000" s="62"/>
      <c r="AA3000" s="62"/>
      <c r="AB3000" s="62"/>
      <c r="AC3000" s="62"/>
      <c r="AD3000" s="62"/>
      <c r="AE3000" s="62"/>
    </row>
    <row r="3001" spans="5:31" x14ac:dyDescent="0.25">
      <c r="E3001" s="61"/>
      <c r="F3001" s="61"/>
      <c r="G3001" s="61"/>
      <c r="H3001" s="62"/>
      <c r="I3001" s="62"/>
      <c r="J3001" s="62"/>
      <c r="K3001" s="62"/>
      <c r="L3001" s="62"/>
      <c r="M3001" s="62"/>
      <c r="N3001" s="62"/>
      <c r="O3001" s="62"/>
      <c r="P3001" s="62"/>
      <c r="Q3001" s="62"/>
      <c r="R3001" s="62"/>
      <c r="S3001" s="62"/>
      <c r="T3001" s="62"/>
      <c r="U3001" s="62"/>
      <c r="V3001" s="62"/>
      <c r="W3001" s="62"/>
      <c r="X3001" s="62"/>
      <c r="Y3001" s="62"/>
      <c r="Z3001" s="62"/>
      <c r="AA3001" s="62"/>
      <c r="AB3001" s="62"/>
      <c r="AC3001" s="62"/>
      <c r="AD3001" s="62"/>
      <c r="AE3001" s="62"/>
    </row>
    <row r="3002" spans="5:31" x14ac:dyDescent="0.25">
      <c r="E3002" s="61"/>
      <c r="F3002" s="61"/>
      <c r="G3002" s="61"/>
      <c r="H3002" s="62"/>
      <c r="I3002" s="62"/>
      <c r="J3002" s="62"/>
      <c r="K3002" s="62"/>
      <c r="L3002" s="62"/>
      <c r="M3002" s="62"/>
      <c r="N3002" s="62"/>
      <c r="O3002" s="62"/>
      <c r="P3002" s="62"/>
      <c r="Q3002" s="62"/>
      <c r="R3002" s="62"/>
      <c r="S3002" s="62"/>
      <c r="T3002" s="62"/>
      <c r="U3002" s="62"/>
      <c r="V3002" s="62"/>
      <c r="W3002" s="62"/>
      <c r="X3002" s="62"/>
      <c r="Y3002" s="62"/>
      <c r="Z3002" s="62"/>
      <c r="AA3002" s="62"/>
      <c r="AB3002" s="62"/>
      <c r="AC3002" s="62"/>
      <c r="AD3002" s="62"/>
      <c r="AE3002" s="62"/>
    </row>
    <row r="3003" spans="5:31" x14ac:dyDescent="0.25">
      <c r="E3003" s="61"/>
      <c r="F3003" s="61"/>
      <c r="G3003" s="61"/>
      <c r="H3003" s="62"/>
      <c r="I3003" s="62"/>
      <c r="J3003" s="62"/>
      <c r="K3003" s="62"/>
      <c r="L3003" s="62"/>
      <c r="M3003" s="62"/>
      <c r="N3003" s="62"/>
      <c r="O3003" s="62"/>
      <c r="P3003" s="62"/>
      <c r="Q3003" s="62"/>
      <c r="R3003" s="62"/>
      <c r="S3003" s="62"/>
      <c r="T3003" s="62"/>
      <c r="U3003" s="62"/>
      <c r="V3003" s="62"/>
      <c r="W3003" s="62"/>
      <c r="X3003" s="62"/>
      <c r="Y3003" s="62"/>
      <c r="Z3003" s="62"/>
      <c r="AA3003" s="62"/>
      <c r="AB3003" s="62"/>
      <c r="AC3003" s="62"/>
      <c r="AD3003" s="62"/>
      <c r="AE3003" s="62"/>
    </row>
    <row r="3004" spans="5:31" x14ac:dyDescent="0.25">
      <c r="E3004" s="61"/>
      <c r="F3004" s="61"/>
      <c r="G3004" s="61"/>
      <c r="H3004" s="62"/>
      <c r="I3004" s="62"/>
      <c r="J3004" s="62"/>
      <c r="K3004" s="62"/>
      <c r="L3004" s="62"/>
      <c r="M3004" s="62"/>
      <c r="N3004" s="62"/>
      <c r="O3004" s="62"/>
      <c r="P3004" s="62"/>
      <c r="Q3004" s="62"/>
      <c r="R3004" s="62"/>
      <c r="S3004" s="62"/>
      <c r="T3004" s="62"/>
      <c r="U3004" s="62"/>
      <c r="V3004" s="62"/>
      <c r="W3004" s="62"/>
      <c r="X3004" s="62"/>
      <c r="Y3004" s="62"/>
      <c r="Z3004" s="62"/>
      <c r="AA3004" s="62"/>
      <c r="AB3004" s="62"/>
      <c r="AC3004" s="62"/>
      <c r="AD3004" s="62"/>
      <c r="AE3004" s="62"/>
    </row>
    <row r="3005" spans="5:31" x14ac:dyDescent="0.25">
      <c r="E3005" s="61"/>
      <c r="F3005" s="61"/>
      <c r="G3005" s="61"/>
      <c r="H3005" s="62"/>
      <c r="I3005" s="62"/>
      <c r="J3005" s="62"/>
      <c r="K3005" s="62"/>
      <c r="L3005" s="62"/>
      <c r="M3005" s="62"/>
      <c r="N3005" s="62"/>
      <c r="O3005" s="62"/>
      <c r="P3005" s="62"/>
      <c r="Q3005" s="62"/>
      <c r="R3005" s="62"/>
      <c r="S3005" s="62"/>
      <c r="T3005" s="62"/>
      <c r="U3005" s="62"/>
      <c r="V3005" s="62"/>
      <c r="W3005" s="62"/>
      <c r="X3005" s="62"/>
      <c r="Y3005" s="62"/>
      <c r="Z3005" s="62"/>
      <c r="AA3005" s="62"/>
      <c r="AB3005" s="62"/>
      <c r="AC3005" s="62"/>
      <c r="AD3005" s="62"/>
      <c r="AE3005" s="62"/>
    </row>
    <row r="3006" spans="5:31" x14ac:dyDescent="0.25">
      <c r="E3006" s="61"/>
      <c r="F3006" s="61"/>
      <c r="G3006" s="61"/>
      <c r="H3006" s="62"/>
      <c r="I3006" s="62"/>
      <c r="J3006" s="62"/>
      <c r="K3006" s="62"/>
      <c r="L3006" s="62"/>
      <c r="M3006" s="62"/>
      <c r="N3006" s="62"/>
      <c r="O3006" s="62"/>
      <c r="P3006" s="62"/>
      <c r="Q3006" s="62"/>
      <c r="R3006" s="62"/>
      <c r="S3006" s="62"/>
      <c r="T3006" s="62"/>
      <c r="U3006" s="62"/>
      <c r="V3006" s="62"/>
      <c r="W3006" s="62"/>
      <c r="X3006" s="62"/>
      <c r="Y3006" s="62"/>
      <c r="Z3006" s="62"/>
      <c r="AA3006" s="62"/>
      <c r="AB3006" s="62"/>
      <c r="AC3006" s="62"/>
      <c r="AD3006" s="62"/>
      <c r="AE3006" s="62"/>
    </row>
    <row r="3007" spans="5:31" x14ac:dyDescent="0.25">
      <c r="E3007" s="61"/>
      <c r="F3007" s="61"/>
      <c r="G3007" s="61"/>
      <c r="H3007" s="62"/>
      <c r="I3007" s="62"/>
      <c r="J3007" s="62"/>
      <c r="K3007" s="62"/>
      <c r="L3007" s="62"/>
      <c r="M3007" s="62"/>
      <c r="N3007" s="62"/>
      <c r="O3007" s="62"/>
      <c r="P3007" s="62"/>
      <c r="Q3007" s="62"/>
      <c r="R3007" s="62"/>
      <c r="S3007" s="62"/>
      <c r="T3007" s="62"/>
      <c r="U3007" s="62"/>
      <c r="V3007" s="62"/>
      <c r="W3007" s="62"/>
      <c r="X3007" s="62"/>
      <c r="Y3007" s="62"/>
      <c r="Z3007" s="62"/>
      <c r="AA3007" s="62"/>
      <c r="AB3007" s="62"/>
      <c r="AC3007" s="62"/>
      <c r="AD3007" s="62"/>
      <c r="AE3007" s="62"/>
    </row>
    <row r="3008" spans="5:31" x14ac:dyDescent="0.25">
      <c r="E3008" s="61"/>
      <c r="F3008" s="61"/>
      <c r="G3008" s="61"/>
      <c r="H3008" s="62"/>
      <c r="I3008" s="62"/>
      <c r="J3008" s="62"/>
      <c r="K3008" s="62"/>
      <c r="L3008" s="62"/>
      <c r="M3008" s="62"/>
      <c r="N3008" s="62"/>
      <c r="O3008" s="62"/>
      <c r="P3008" s="62"/>
      <c r="Q3008" s="62"/>
      <c r="R3008" s="62"/>
      <c r="S3008" s="62"/>
      <c r="T3008" s="62"/>
      <c r="U3008" s="62"/>
      <c r="V3008" s="62"/>
      <c r="W3008" s="62"/>
      <c r="X3008" s="62"/>
      <c r="Y3008" s="62"/>
      <c r="Z3008" s="62"/>
      <c r="AA3008" s="62"/>
      <c r="AB3008" s="62"/>
      <c r="AC3008" s="62"/>
      <c r="AD3008" s="62"/>
      <c r="AE3008" s="62"/>
    </row>
    <row r="3009" spans="5:31" x14ac:dyDescent="0.25">
      <c r="E3009" s="61"/>
      <c r="F3009" s="61"/>
      <c r="G3009" s="61"/>
      <c r="H3009" s="62"/>
      <c r="I3009" s="62"/>
      <c r="J3009" s="62"/>
      <c r="K3009" s="62"/>
      <c r="L3009" s="62"/>
      <c r="M3009" s="62"/>
      <c r="N3009" s="62"/>
      <c r="O3009" s="62"/>
      <c r="P3009" s="62"/>
      <c r="Q3009" s="62"/>
      <c r="R3009" s="62"/>
      <c r="S3009" s="62"/>
      <c r="T3009" s="62"/>
      <c r="U3009" s="62"/>
      <c r="V3009" s="62"/>
      <c r="W3009" s="62"/>
      <c r="X3009" s="62"/>
      <c r="Y3009" s="62"/>
      <c r="Z3009" s="62"/>
      <c r="AA3009" s="62"/>
      <c r="AB3009" s="62"/>
      <c r="AC3009" s="62"/>
      <c r="AD3009" s="62"/>
      <c r="AE3009" s="62"/>
    </row>
    <row r="3010" spans="5:31" x14ac:dyDescent="0.25">
      <c r="E3010" s="61"/>
      <c r="F3010" s="61"/>
      <c r="G3010" s="61"/>
      <c r="H3010" s="62"/>
      <c r="I3010" s="62"/>
      <c r="J3010" s="62"/>
      <c r="K3010" s="62"/>
      <c r="L3010" s="62"/>
      <c r="M3010" s="62"/>
      <c r="N3010" s="62"/>
      <c r="O3010" s="62"/>
      <c r="P3010" s="62"/>
      <c r="Q3010" s="62"/>
      <c r="R3010" s="62"/>
      <c r="S3010" s="62"/>
      <c r="T3010" s="62"/>
      <c r="U3010" s="62"/>
      <c r="V3010" s="62"/>
      <c r="W3010" s="62"/>
      <c r="X3010" s="62"/>
      <c r="Y3010" s="62"/>
      <c r="Z3010" s="62"/>
      <c r="AA3010" s="62"/>
      <c r="AB3010" s="62"/>
      <c r="AC3010" s="62"/>
      <c r="AD3010" s="62"/>
      <c r="AE3010" s="62"/>
    </row>
    <row r="3011" spans="5:31" x14ac:dyDescent="0.25">
      <c r="E3011" s="61"/>
      <c r="F3011" s="61"/>
      <c r="G3011" s="61"/>
      <c r="H3011" s="62"/>
      <c r="I3011" s="62"/>
      <c r="J3011" s="62"/>
      <c r="K3011" s="62"/>
      <c r="L3011" s="62"/>
      <c r="M3011" s="62"/>
      <c r="N3011" s="62"/>
      <c r="O3011" s="62"/>
      <c r="P3011" s="62"/>
      <c r="Q3011" s="62"/>
      <c r="R3011" s="62"/>
      <c r="S3011" s="62"/>
      <c r="T3011" s="62"/>
      <c r="U3011" s="62"/>
      <c r="V3011" s="62"/>
      <c r="W3011" s="62"/>
      <c r="X3011" s="62"/>
      <c r="Y3011" s="62"/>
      <c r="Z3011" s="62"/>
      <c r="AA3011" s="62"/>
      <c r="AB3011" s="62"/>
      <c r="AC3011" s="62"/>
      <c r="AD3011" s="62"/>
      <c r="AE3011" s="62"/>
    </row>
    <row r="3012" spans="5:31" x14ac:dyDescent="0.25">
      <c r="E3012" s="61"/>
      <c r="F3012" s="61"/>
      <c r="G3012" s="61"/>
      <c r="H3012" s="62"/>
      <c r="I3012" s="62"/>
      <c r="J3012" s="62"/>
      <c r="K3012" s="62"/>
      <c r="L3012" s="62"/>
      <c r="M3012" s="62"/>
      <c r="N3012" s="62"/>
      <c r="O3012" s="62"/>
      <c r="P3012" s="62"/>
      <c r="Q3012" s="62"/>
      <c r="R3012" s="62"/>
      <c r="S3012" s="62"/>
      <c r="T3012" s="62"/>
      <c r="U3012" s="62"/>
      <c r="V3012" s="62"/>
      <c r="W3012" s="62"/>
      <c r="X3012" s="62"/>
      <c r="Y3012" s="62"/>
      <c r="Z3012" s="62"/>
      <c r="AA3012" s="62"/>
      <c r="AB3012" s="62"/>
      <c r="AC3012" s="62"/>
      <c r="AD3012" s="62"/>
      <c r="AE3012" s="62"/>
    </row>
    <row r="3013" spans="5:31" x14ac:dyDescent="0.25">
      <c r="E3013" s="61"/>
      <c r="F3013" s="61"/>
      <c r="G3013" s="61"/>
      <c r="H3013" s="62"/>
      <c r="I3013" s="62"/>
      <c r="J3013" s="62"/>
      <c r="K3013" s="62"/>
      <c r="L3013" s="62"/>
      <c r="M3013" s="62"/>
      <c r="N3013" s="62"/>
      <c r="O3013" s="62"/>
      <c r="P3013" s="62"/>
      <c r="Q3013" s="62"/>
      <c r="R3013" s="62"/>
      <c r="S3013" s="62"/>
      <c r="T3013" s="62"/>
      <c r="U3013" s="62"/>
      <c r="V3013" s="62"/>
      <c r="W3013" s="62"/>
      <c r="X3013" s="62"/>
      <c r="Y3013" s="62"/>
      <c r="Z3013" s="62"/>
      <c r="AA3013" s="62"/>
      <c r="AB3013" s="62"/>
      <c r="AC3013" s="62"/>
      <c r="AD3013" s="62"/>
      <c r="AE3013" s="62"/>
    </row>
    <row r="3014" spans="5:31" x14ac:dyDescent="0.25">
      <c r="E3014" s="61"/>
      <c r="F3014" s="61"/>
      <c r="G3014" s="61"/>
      <c r="H3014" s="62"/>
      <c r="I3014" s="62"/>
      <c r="J3014" s="62"/>
      <c r="K3014" s="62"/>
      <c r="L3014" s="62"/>
      <c r="M3014" s="62"/>
      <c r="N3014" s="62"/>
      <c r="O3014" s="62"/>
      <c r="P3014" s="62"/>
      <c r="Q3014" s="62"/>
      <c r="R3014" s="62"/>
      <c r="S3014" s="62"/>
      <c r="T3014" s="62"/>
      <c r="U3014" s="62"/>
      <c r="V3014" s="62"/>
      <c r="W3014" s="62"/>
      <c r="X3014" s="62"/>
      <c r="Y3014" s="62"/>
      <c r="Z3014" s="62"/>
      <c r="AA3014" s="62"/>
      <c r="AB3014" s="62"/>
      <c r="AC3014" s="62"/>
      <c r="AD3014" s="62"/>
      <c r="AE3014" s="62"/>
    </row>
    <row r="3015" spans="5:31" x14ac:dyDescent="0.25">
      <c r="E3015" s="61"/>
      <c r="F3015" s="61"/>
      <c r="G3015" s="61"/>
      <c r="H3015" s="62"/>
      <c r="I3015" s="62"/>
      <c r="J3015" s="62"/>
      <c r="K3015" s="62"/>
      <c r="L3015" s="62"/>
      <c r="M3015" s="62"/>
      <c r="N3015" s="62"/>
      <c r="O3015" s="62"/>
      <c r="P3015" s="62"/>
      <c r="Q3015" s="62"/>
      <c r="R3015" s="62"/>
      <c r="S3015" s="62"/>
      <c r="T3015" s="62"/>
      <c r="U3015" s="62"/>
      <c r="V3015" s="62"/>
      <c r="W3015" s="62"/>
      <c r="X3015" s="62"/>
      <c r="Y3015" s="62"/>
      <c r="Z3015" s="62"/>
      <c r="AA3015" s="62"/>
      <c r="AB3015" s="62"/>
      <c r="AC3015" s="62"/>
      <c r="AD3015" s="62"/>
      <c r="AE3015" s="62"/>
    </row>
    <row r="3016" spans="5:31" x14ac:dyDescent="0.25">
      <c r="E3016" s="61"/>
      <c r="F3016" s="61"/>
      <c r="G3016" s="61"/>
      <c r="H3016" s="62"/>
      <c r="I3016" s="62"/>
      <c r="J3016" s="62"/>
      <c r="K3016" s="62"/>
      <c r="L3016" s="62"/>
      <c r="M3016" s="62"/>
      <c r="N3016" s="62"/>
      <c r="O3016" s="62"/>
      <c r="P3016" s="62"/>
      <c r="Q3016" s="62"/>
      <c r="R3016" s="62"/>
      <c r="S3016" s="62"/>
      <c r="T3016" s="62"/>
      <c r="U3016" s="62"/>
      <c r="V3016" s="62"/>
      <c r="W3016" s="62"/>
      <c r="X3016" s="62"/>
      <c r="Y3016" s="62"/>
      <c r="Z3016" s="62"/>
      <c r="AA3016" s="62"/>
      <c r="AB3016" s="62"/>
      <c r="AC3016" s="62"/>
      <c r="AD3016" s="62"/>
      <c r="AE3016" s="62"/>
    </row>
    <row r="3017" spans="5:31" x14ac:dyDescent="0.25">
      <c r="E3017" s="61"/>
      <c r="F3017" s="61"/>
      <c r="G3017" s="61"/>
      <c r="H3017" s="62"/>
      <c r="I3017" s="62"/>
      <c r="J3017" s="62"/>
      <c r="K3017" s="62"/>
      <c r="L3017" s="62"/>
      <c r="M3017" s="62"/>
      <c r="N3017" s="62"/>
      <c r="O3017" s="62"/>
      <c r="P3017" s="62"/>
      <c r="Q3017" s="62"/>
      <c r="R3017" s="62"/>
      <c r="S3017" s="62"/>
      <c r="T3017" s="62"/>
      <c r="U3017" s="62"/>
      <c r="V3017" s="62"/>
      <c r="W3017" s="62"/>
      <c r="X3017" s="62"/>
      <c r="Y3017" s="62"/>
      <c r="Z3017" s="62"/>
      <c r="AA3017" s="62"/>
      <c r="AB3017" s="62"/>
      <c r="AC3017" s="62"/>
      <c r="AD3017" s="62"/>
      <c r="AE3017" s="62"/>
    </row>
    <row r="3018" spans="5:31" x14ac:dyDescent="0.25">
      <c r="E3018" s="61"/>
      <c r="F3018" s="61"/>
      <c r="G3018" s="61"/>
      <c r="H3018" s="62"/>
      <c r="I3018" s="62"/>
      <c r="J3018" s="62"/>
      <c r="K3018" s="62"/>
      <c r="L3018" s="62"/>
      <c r="M3018" s="62"/>
      <c r="N3018" s="62"/>
      <c r="O3018" s="62"/>
      <c r="P3018" s="62"/>
      <c r="Q3018" s="62"/>
      <c r="R3018" s="62"/>
      <c r="S3018" s="62"/>
      <c r="T3018" s="62"/>
      <c r="U3018" s="62"/>
      <c r="V3018" s="62"/>
      <c r="W3018" s="62"/>
      <c r="X3018" s="62"/>
      <c r="Y3018" s="62"/>
      <c r="Z3018" s="62"/>
      <c r="AA3018" s="62"/>
      <c r="AB3018" s="62"/>
      <c r="AC3018" s="62"/>
      <c r="AD3018" s="62"/>
      <c r="AE3018" s="62"/>
    </row>
    <row r="3019" spans="5:31" x14ac:dyDescent="0.25">
      <c r="E3019" s="61"/>
      <c r="F3019" s="61"/>
      <c r="G3019" s="61"/>
      <c r="H3019" s="62"/>
      <c r="I3019" s="62"/>
      <c r="J3019" s="62"/>
      <c r="K3019" s="62"/>
      <c r="L3019" s="62"/>
      <c r="M3019" s="62"/>
      <c r="N3019" s="62"/>
      <c r="O3019" s="62"/>
      <c r="P3019" s="62"/>
      <c r="Q3019" s="62"/>
      <c r="R3019" s="62"/>
      <c r="S3019" s="62"/>
      <c r="T3019" s="62"/>
      <c r="U3019" s="62"/>
      <c r="V3019" s="62"/>
      <c r="W3019" s="62"/>
      <c r="X3019" s="62"/>
      <c r="Y3019" s="62"/>
      <c r="Z3019" s="62"/>
      <c r="AA3019" s="62"/>
      <c r="AB3019" s="62"/>
      <c r="AC3019" s="62"/>
      <c r="AD3019" s="62"/>
      <c r="AE3019" s="62"/>
    </row>
    <row r="3020" spans="5:31" x14ac:dyDescent="0.25">
      <c r="E3020" s="61"/>
      <c r="F3020" s="61"/>
      <c r="G3020" s="61"/>
      <c r="H3020" s="62"/>
      <c r="I3020" s="62"/>
      <c r="J3020" s="62"/>
      <c r="K3020" s="62"/>
      <c r="L3020" s="62"/>
      <c r="M3020" s="62"/>
      <c r="N3020" s="62"/>
      <c r="O3020" s="62"/>
      <c r="P3020" s="62"/>
      <c r="Q3020" s="62"/>
      <c r="R3020" s="62"/>
      <c r="S3020" s="62"/>
      <c r="T3020" s="62"/>
      <c r="U3020" s="62"/>
      <c r="V3020" s="62"/>
      <c r="W3020" s="62"/>
      <c r="X3020" s="62"/>
      <c r="Y3020" s="62"/>
      <c r="Z3020" s="62"/>
      <c r="AA3020" s="62"/>
      <c r="AB3020" s="62"/>
      <c r="AC3020" s="62"/>
      <c r="AD3020" s="62"/>
      <c r="AE3020" s="62"/>
    </row>
    <row r="3021" spans="5:31" x14ac:dyDescent="0.25">
      <c r="E3021" s="61"/>
      <c r="F3021" s="61"/>
      <c r="G3021" s="61"/>
      <c r="H3021" s="62"/>
      <c r="I3021" s="62"/>
      <c r="J3021" s="62"/>
      <c r="K3021" s="62"/>
      <c r="L3021" s="62"/>
      <c r="M3021" s="62"/>
      <c r="N3021" s="62"/>
      <c r="O3021" s="62"/>
      <c r="P3021" s="62"/>
      <c r="Q3021" s="62"/>
      <c r="R3021" s="62"/>
      <c r="S3021" s="62"/>
      <c r="T3021" s="62"/>
      <c r="U3021" s="62"/>
      <c r="V3021" s="62"/>
      <c r="W3021" s="62"/>
      <c r="X3021" s="62"/>
      <c r="Y3021" s="62"/>
      <c r="Z3021" s="62"/>
      <c r="AA3021" s="62"/>
      <c r="AB3021" s="62"/>
      <c r="AC3021" s="62"/>
      <c r="AD3021" s="62"/>
      <c r="AE3021" s="62"/>
    </row>
    <row r="3022" spans="5:31" x14ac:dyDescent="0.25">
      <c r="E3022" s="61"/>
      <c r="F3022" s="61"/>
      <c r="G3022" s="61"/>
      <c r="H3022" s="62"/>
      <c r="I3022" s="62"/>
      <c r="J3022" s="62"/>
      <c r="K3022" s="62"/>
      <c r="L3022" s="62"/>
      <c r="M3022" s="62"/>
      <c r="N3022" s="62"/>
      <c r="O3022" s="62"/>
      <c r="P3022" s="62"/>
      <c r="Q3022" s="62"/>
      <c r="R3022" s="62"/>
      <c r="S3022" s="62"/>
      <c r="T3022" s="62"/>
      <c r="U3022" s="62"/>
      <c r="V3022" s="62"/>
      <c r="W3022" s="62"/>
      <c r="X3022" s="62"/>
      <c r="Y3022" s="62"/>
      <c r="Z3022" s="62"/>
      <c r="AA3022" s="62"/>
      <c r="AB3022" s="62"/>
      <c r="AC3022" s="62"/>
      <c r="AD3022" s="62"/>
      <c r="AE3022" s="62"/>
    </row>
    <row r="3023" spans="5:31" x14ac:dyDescent="0.25">
      <c r="E3023" s="61"/>
      <c r="F3023" s="61"/>
      <c r="G3023" s="61"/>
      <c r="H3023" s="62"/>
      <c r="I3023" s="62"/>
      <c r="J3023" s="62"/>
      <c r="K3023" s="62"/>
      <c r="L3023" s="62"/>
      <c r="M3023" s="62"/>
      <c r="N3023" s="62"/>
      <c r="O3023" s="62"/>
      <c r="P3023" s="62"/>
      <c r="Q3023" s="62"/>
      <c r="R3023" s="62"/>
      <c r="S3023" s="62"/>
      <c r="T3023" s="62"/>
      <c r="U3023" s="62"/>
      <c r="V3023" s="62"/>
      <c r="W3023" s="62"/>
      <c r="X3023" s="62"/>
      <c r="Y3023" s="62"/>
      <c r="Z3023" s="62"/>
      <c r="AA3023" s="62"/>
      <c r="AB3023" s="62"/>
      <c r="AC3023" s="62"/>
      <c r="AD3023" s="62"/>
      <c r="AE3023" s="62"/>
    </row>
    <row r="3024" spans="5:31" x14ac:dyDescent="0.25">
      <c r="E3024" s="61"/>
      <c r="F3024" s="61"/>
      <c r="G3024" s="61"/>
      <c r="H3024" s="62"/>
      <c r="I3024" s="62"/>
      <c r="J3024" s="62"/>
      <c r="K3024" s="62"/>
      <c r="L3024" s="62"/>
      <c r="M3024" s="62"/>
      <c r="N3024" s="62"/>
      <c r="O3024" s="62"/>
      <c r="P3024" s="62"/>
      <c r="Q3024" s="62"/>
      <c r="R3024" s="62"/>
      <c r="S3024" s="62"/>
      <c r="T3024" s="62"/>
      <c r="U3024" s="62"/>
      <c r="V3024" s="62"/>
      <c r="W3024" s="62"/>
      <c r="X3024" s="62"/>
      <c r="Y3024" s="62"/>
      <c r="Z3024" s="62"/>
      <c r="AA3024" s="62"/>
      <c r="AB3024" s="62"/>
      <c r="AC3024" s="62"/>
      <c r="AD3024" s="62"/>
      <c r="AE3024" s="62"/>
    </row>
    <row r="3025" spans="5:31" x14ac:dyDescent="0.25">
      <c r="E3025" s="61"/>
      <c r="F3025" s="61"/>
      <c r="G3025" s="61"/>
      <c r="H3025" s="62"/>
      <c r="I3025" s="62"/>
      <c r="J3025" s="62"/>
      <c r="K3025" s="62"/>
      <c r="L3025" s="62"/>
      <c r="M3025" s="62"/>
      <c r="N3025" s="62"/>
      <c r="O3025" s="62"/>
      <c r="P3025" s="62"/>
      <c r="Q3025" s="62"/>
      <c r="R3025" s="62"/>
      <c r="S3025" s="62"/>
      <c r="T3025" s="62"/>
      <c r="U3025" s="62"/>
      <c r="V3025" s="62"/>
      <c r="W3025" s="62"/>
      <c r="X3025" s="62"/>
      <c r="Y3025" s="62"/>
      <c r="Z3025" s="62"/>
      <c r="AA3025" s="62"/>
      <c r="AB3025" s="62"/>
      <c r="AC3025" s="62"/>
      <c r="AD3025" s="62"/>
      <c r="AE3025" s="62"/>
    </row>
    <row r="3026" spans="5:31" x14ac:dyDescent="0.25">
      <c r="E3026" s="61"/>
      <c r="F3026" s="61"/>
      <c r="G3026" s="61"/>
      <c r="H3026" s="62"/>
      <c r="I3026" s="62"/>
      <c r="J3026" s="62"/>
      <c r="K3026" s="62"/>
      <c r="L3026" s="62"/>
      <c r="M3026" s="62"/>
      <c r="N3026" s="62"/>
      <c r="O3026" s="62"/>
      <c r="P3026" s="62"/>
      <c r="Q3026" s="62"/>
      <c r="R3026" s="62"/>
      <c r="S3026" s="62"/>
      <c r="T3026" s="62"/>
      <c r="U3026" s="62"/>
      <c r="V3026" s="62"/>
      <c r="W3026" s="62"/>
      <c r="X3026" s="62"/>
      <c r="Y3026" s="62"/>
      <c r="Z3026" s="62"/>
      <c r="AA3026" s="62"/>
      <c r="AB3026" s="62"/>
      <c r="AC3026" s="62"/>
      <c r="AD3026" s="62"/>
      <c r="AE3026" s="62"/>
    </row>
    <row r="3027" spans="5:31" x14ac:dyDescent="0.25">
      <c r="E3027" s="61"/>
      <c r="F3027" s="61"/>
      <c r="G3027" s="61"/>
      <c r="H3027" s="62"/>
      <c r="I3027" s="62"/>
      <c r="J3027" s="62"/>
      <c r="K3027" s="62"/>
      <c r="L3027" s="62"/>
      <c r="M3027" s="62"/>
      <c r="N3027" s="62"/>
      <c r="O3027" s="62"/>
      <c r="P3027" s="62"/>
      <c r="Q3027" s="62"/>
      <c r="R3027" s="62"/>
      <c r="S3027" s="62"/>
      <c r="T3027" s="62"/>
      <c r="U3027" s="62"/>
      <c r="V3027" s="62"/>
      <c r="W3027" s="62"/>
      <c r="X3027" s="62"/>
      <c r="Y3027" s="62"/>
      <c r="Z3027" s="62"/>
      <c r="AA3027" s="62"/>
      <c r="AB3027" s="62"/>
      <c r="AC3027" s="62"/>
      <c r="AD3027" s="62"/>
      <c r="AE3027" s="62"/>
    </row>
    <row r="3028" spans="5:31" x14ac:dyDescent="0.25">
      <c r="E3028" s="61"/>
      <c r="F3028" s="61"/>
      <c r="G3028" s="61"/>
      <c r="H3028" s="62"/>
      <c r="I3028" s="62"/>
      <c r="J3028" s="62"/>
      <c r="K3028" s="62"/>
      <c r="L3028" s="62"/>
      <c r="M3028" s="62"/>
      <c r="N3028" s="62"/>
      <c r="O3028" s="62"/>
      <c r="P3028" s="62"/>
      <c r="Q3028" s="62"/>
      <c r="R3028" s="62"/>
      <c r="S3028" s="62"/>
      <c r="T3028" s="62"/>
      <c r="U3028" s="62"/>
      <c r="V3028" s="62"/>
      <c r="W3028" s="62"/>
      <c r="X3028" s="62"/>
      <c r="Y3028" s="62"/>
      <c r="Z3028" s="62"/>
      <c r="AA3028" s="62"/>
      <c r="AB3028" s="62"/>
      <c r="AC3028" s="62"/>
      <c r="AD3028" s="62"/>
      <c r="AE3028" s="62"/>
    </row>
    <row r="3029" spans="5:31" x14ac:dyDescent="0.25">
      <c r="E3029" s="61"/>
      <c r="F3029" s="61"/>
      <c r="G3029" s="61"/>
      <c r="H3029" s="62"/>
      <c r="I3029" s="62"/>
      <c r="J3029" s="62"/>
      <c r="K3029" s="62"/>
      <c r="L3029" s="62"/>
      <c r="M3029" s="62"/>
      <c r="N3029" s="62"/>
      <c r="O3029" s="62"/>
      <c r="P3029" s="62"/>
      <c r="Q3029" s="62"/>
      <c r="R3029" s="62"/>
      <c r="S3029" s="62"/>
      <c r="T3029" s="62"/>
      <c r="U3029" s="62"/>
      <c r="V3029" s="62"/>
      <c r="W3029" s="62"/>
      <c r="X3029" s="62"/>
      <c r="Y3029" s="62"/>
      <c r="Z3029" s="62"/>
      <c r="AA3029" s="62"/>
      <c r="AB3029" s="62"/>
      <c r="AC3029" s="62"/>
      <c r="AD3029" s="62"/>
      <c r="AE3029" s="62"/>
    </row>
    <row r="3030" spans="5:31" x14ac:dyDescent="0.25">
      <c r="E3030" s="61"/>
      <c r="F3030" s="61"/>
      <c r="G3030" s="61"/>
      <c r="H3030" s="62"/>
      <c r="I3030" s="62"/>
      <c r="J3030" s="62"/>
      <c r="K3030" s="62"/>
      <c r="L3030" s="62"/>
      <c r="M3030" s="62"/>
      <c r="N3030" s="62"/>
      <c r="O3030" s="62"/>
      <c r="P3030" s="62"/>
      <c r="Q3030" s="62"/>
      <c r="R3030" s="62"/>
      <c r="S3030" s="62"/>
      <c r="T3030" s="62"/>
      <c r="U3030" s="62"/>
      <c r="V3030" s="62"/>
      <c r="W3030" s="62"/>
      <c r="X3030" s="62"/>
      <c r="Y3030" s="62"/>
      <c r="Z3030" s="62"/>
      <c r="AA3030" s="62"/>
      <c r="AB3030" s="62"/>
      <c r="AC3030" s="62"/>
      <c r="AD3030" s="62"/>
      <c r="AE3030" s="62"/>
    </row>
    <row r="3031" spans="5:31" x14ac:dyDescent="0.25">
      <c r="E3031" s="61"/>
      <c r="F3031" s="61"/>
      <c r="G3031" s="61"/>
      <c r="H3031" s="62"/>
      <c r="I3031" s="62"/>
      <c r="J3031" s="62"/>
      <c r="K3031" s="62"/>
      <c r="L3031" s="62"/>
      <c r="M3031" s="62"/>
      <c r="N3031" s="62"/>
      <c r="O3031" s="62"/>
      <c r="P3031" s="62"/>
      <c r="Q3031" s="62"/>
      <c r="R3031" s="62"/>
      <c r="S3031" s="62"/>
      <c r="T3031" s="62"/>
      <c r="U3031" s="62"/>
      <c r="V3031" s="62"/>
      <c r="W3031" s="62"/>
      <c r="X3031" s="62"/>
      <c r="Y3031" s="62"/>
      <c r="Z3031" s="62"/>
      <c r="AA3031" s="62"/>
      <c r="AB3031" s="62"/>
      <c r="AC3031" s="62"/>
      <c r="AD3031" s="62"/>
      <c r="AE3031" s="62"/>
    </row>
    <row r="3032" spans="5:31" x14ac:dyDescent="0.25">
      <c r="E3032" s="61"/>
      <c r="F3032" s="61"/>
      <c r="G3032" s="61"/>
      <c r="H3032" s="62"/>
      <c r="I3032" s="62"/>
      <c r="J3032" s="62"/>
      <c r="K3032" s="62"/>
      <c r="L3032" s="62"/>
      <c r="M3032" s="62"/>
      <c r="N3032" s="62"/>
      <c r="O3032" s="62"/>
      <c r="P3032" s="62"/>
      <c r="Q3032" s="62"/>
      <c r="R3032" s="62"/>
      <c r="S3032" s="62"/>
      <c r="T3032" s="62"/>
      <c r="U3032" s="62"/>
      <c r="V3032" s="62"/>
      <c r="W3032" s="62"/>
      <c r="X3032" s="62"/>
      <c r="Y3032" s="62"/>
      <c r="Z3032" s="62"/>
      <c r="AA3032" s="62"/>
      <c r="AB3032" s="62"/>
      <c r="AC3032" s="62"/>
      <c r="AD3032" s="62"/>
      <c r="AE3032" s="62"/>
    </row>
    <row r="3033" spans="5:31" x14ac:dyDescent="0.25">
      <c r="E3033" s="61"/>
      <c r="F3033" s="61"/>
      <c r="G3033" s="61"/>
      <c r="H3033" s="62"/>
      <c r="I3033" s="62"/>
      <c r="J3033" s="62"/>
      <c r="K3033" s="62"/>
      <c r="L3033" s="62"/>
      <c r="M3033" s="62"/>
      <c r="N3033" s="62"/>
      <c r="O3033" s="62"/>
      <c r="P3033" s="62"/>
      <c r="Q3033" s="62"/>
      <c r="R3033" s="62"/>
      <c r="S3033" s="62"/>
      <c r="T3033" s="62"/>
      <c r="U3033" s="62"/>
      <c r="V3033" s="62"/>
      <c r="W3033" s="62"/>
      <c r="X3033" s="62"/>
      <c r="Y3033" s="62"/>
      <c r="Z3033" s="62"/>
      <c r="AA3033" s="62"/>
      <c r="AB3033" s="62"/>
      <c r="AC3033" s="62"/>
      <c r="AD3033" s="62"/>
      <c r="AE3033" s="62"/>
    </row>
    <row r="3034" spans="5:31" x14ac:dyDescent="0.25">
      <c r="E3034" s="61"/>
      <c r="F3034" s="61"/>
      <c r="G3034" s="61"/>
      <c r="H3034" s="62"/>
      <c r="I3034" s="62"/>
      <c r="J3034" s="62"/>
      <c r="K3034" s="62"/>
      <c r="L3034" s="62"/>
      <c r="M3034" s="62"/>
      <c r="N3034" s="62"/>
      <c r="O3034" s="62"/>
      <c r="P3034" s="62"/>
      <c r="Q3034" s="62"/>
      <c r="R3034" s="62"/>
      <c r="S3034" s="62"/>
      <c r="T3034" s="62"/>
      <c r="U3034" s="62"/>
      <c r="V3034" s="62"/>
      <c r="W3034" s="62"/>
      <c r="X3034" s="62"/>
      <c r="Y3034" s="62"/>
      <c r="Z3034" s="62"/>
      <c r="AA3034" s="62"/>
      <c r="AB3034" s="62"/>
      <c r="AC3034" s="62"/>
      <c r="AD3034" s="62"/>
      <c r="AE3034" s="62"/>
    </row>
    <row r="3035" spans="5:31" x14ac:dyDescent="0.25">
      <c r="E3035" s="61"/>
      <c r="F3035" s="61"/>
      <c r="G3035" s="61"/>
      <c r="H3035" s="62"/>
      <c r="I3035" s="62"/>
      <c r="J3035" s="62"/>
      <c r="K3035" s="62"/>
      <c r="L3035" s="62"/>
      <c r="M3035" s="62"/>
      <c r="N3035" s="62"/>
      <c r="O3035" s="62"/>
      <c r="P3035" s="62"/>
      <c r="Q3035" s="62"/>
      <c r="R3035" s="62"/>
      <c r="S3035" s="62"/>
      <c r="T3035" s="62"/>
      <c r="U3035" s="62"/>
      <c r="V3035" s="62"/>
      <c r="W3035" s="62"/>
      <c r="X3035" s="62"/>
      <c r="Y3035" s="62"/>
      <c r="Z3035" s="62"/>
      <c r="AA3035" s="62"/>
      <c r="AB3035" s="62"/>
      <c r="AC3035" s="62"/>
      <c r="AD3035" s="62"/>
      <c r="AE3035" s="62"/>
    </row>
    <row r="3036" spans="5:31" x14ac:dyDescent="0.25">
      <c r="E3036" s="61"/>
      <c r="F3036" s="61"/>
      <c r="G3036" s="61"/>
      <c r="H3036" s="62"/>
      <c r="I3036" s="62"/>
      <c r="J3036" s="62"/>
      <c r="K3036" s="62"/>
      <c r="L3036" s="62"/>
      <c r="M3036" s="62"/>
      <c r="N3036" s="62"/>
      <c r="O3036" s="62"/>
      <c r="P3036" s="62"/>
      <c r="Q3036" s="62"/>
      <c r="R3036" s="62"/>
      <c r="S3036" s="62"/>
      <c r="T3036" s="62"/>
      <c r="U3036" s="62"/>
      <c r="V3036" s="62"/>
      <c r="W3036" s="62"/>
      <c r="X3036" s="62"/>
      <c r="Y3036" s="62"/>
      <c r="Z3036" s="62"/>
      <c r="AA3036" s="62"/>
      <c r="AB3036" s="62"/>
      <c r="AC3036" s="62"/>
      <c r="AD3036" s="62"/>
      <c r="AE3036" s="62"/>
    </row>
    <row r="3037" spans="5:31" x14ac:dyDescent="0.25">
      <c r="E3037" s="61"/>
      <c r="F3037" s="61"/>
      <c r="G3037" s="61"/>
      <c r="H3037" s="62"/>
      <c r="I3037" s="62"/>
      <c r="J3037" s="62"/>
      <c r="K3037" s="62"/>
      <c r="L3037" s="62"/>
      <c r="M3037" s="62"/>
      <c r="N3037" s="62"/>
      <c r="O3037" s="62"/>
      <c r="P3037" s="62"/>
      <c r="Q3037" s="62"/>
      <c r="R3037" s="62"/>
      <c r="S3037" s="62"/>
      <c r="T3037" s="62"/>
      <c r="U3037" s="62"/>
      <c r="V3037" s="62"/>
      <c r="W3037" s="62"/>
      <c r="X3037" s="62"/>
      <c r="Y3037" s="62"/>
      <c r="Z3037" s="62"/>
      <c r="AA3037" s="62"/>
      <c r="AB3037" s="62"/>
      <c r="AC3037" s="62"/>
      <c r="AD3037" s="62"/>
      <c r="AE3037" s="62"/>
    </row>
    <row r="3038" spans="5:31" x14ac:dyDescent="0.25">
      <c r="E3038" s="61"/>
      <c r="F3038" s="61"/>
      <c r="G3038" s="61"/>
      <c r="H3038" s="62"/>
      <c r="I3038" s="62"/>
      <c r="J3038" s="62"/>
      <c r="K3038" s="62"/>
      <c r="L3038" s="62"/>
      <c r="M3038" s="62"/>
      <c r="N3038" s="62"/>
      <c r="O3038" s="62"/>
      <c r="P3038" s="62"/>
      <c r="Q3038" s="62"/>
      <c r="R3038" s="62"/>
      <c r="S3038" s="62"/>
      <c r="T3038" s="62"/>
      <c r="U3038" s="62"/>
      <c r="V3038" s="62"/>
      <c r="W3038" s="62"/>
      <c r="X3038" s="62"/>
      <c r="Y3038" s="62"/>
      <c r="Z3038" s="62"/>
      <c r="AA3038" s="62"/>
      <c r="AB3038" s="62"/>
      <c r="AC3038" s="62"/>
      <c r="AD3038" s="62"/>
      <c r="AE3038" s="62"/>
    </row>
    <row r="3039" spans="5:31" x14ac:dyDescent="0.25">
      <c r="E3039" s="61"/>
      <c r="F3039" s="61"/>
      <c r="G3039" s="61"/>
      <c r="H3039" s="62"/>
      <c r="I3039" s="62"/>
      <c r="J3039" s="62"/>
      <c r="K3039" s="62"/>
      <c r="L3039" s="62"/>
      <c r="M3039" s="62"/>
      <c r="N3039" s="62"/>
      <c r="O3039" s="62"/>
      <c r="P3039" s="62"/>
      <c r="Q3039" s="62"/>
      <c r="R3039" s="62"/>
      <c r="S3039" s="62"/>
      <c r="T3039" s="62"/>
      <c r="U3039" s="62"/>
      <c r="V3039" s="62"/>
      <c r="W3039" s="62"/>
      <c r="X3039" s="62"/>
      <c r="Y3039" s="62"/>
      <c r="Z3039" s="62"/>
      <c r="AA3039" s="62"/>
      <c r="AB3039" s="62"/>
      <c r="AC3039" s="62"/>
      <c r="AD3039" s="62"/>
      <c r="AE3039" s="62"/>
    </row>
    <row r="3040" spans="5:31" x14ac:dyDescent="0.25">
      <c r="E3040" s="61"/>
      <c r="F3040" s="61"/>
      <c r="G3040" s="61"/>
      <c r="H3040" s="62"/>
      <c r="I3040" s="62"/>
      <c r="J3040" s="62"/>
      <c r="K3040" s="62"/>
      <c r="L3040" s="62"/>
      <c r="M3040" s="62"/>
      <c r="N3040" s="62"/>
      <c r="O3040" s="62"/>
      <c r="P3040" s="62"/>
      <c r="Q3040" s="62"/>
      <c r="R3040" s="62"/>
      <c r="S3040" s="62"/>
      <c r="T3040" s="62"/>
      <c r="U3040" s="62"/>
      <c r="V3040" s="62"/>
      <c r="W3040" s="62"/>
      <c r="X3040" s="62"/>
      <c r="Y3040" s="62"/>
      <c r="Z3040" s="62"/>
      <c r="AA3040" s="62"/>
      <c r="AB3040" s="62"/>
      <c r="AC3040" s="62"/>
      <c r="AD3040" s="62"/>
      <c r="AE3040" s="62"/>
    </row>
    <row r="3041" spans="5:31" x14ac:dyDescent="0.25">
      <c r="E3041" s="61"/>
      <c r="F3041" s="61"/>
      <c r="G3041" s="61"/>
      <c r="H3041" s="62"/>
      <c r="I3041" s="62"/>
      <c r="J3041" s="62"/>
      <c r="K3041" s="62"/>
      <c r="L3041" s="62"/>
      <c r="M3041" s="62"/>
      <c r="N3041" s="62"/>
      <c r="O3041" s="62"/>
      <c r="P3041" s="62"/>
      <c r="Q3041" s="62"/>
      <c r="R3041" s="62"/>
      <c r="S3041" s="62"/>
      <c r="T3041" s="62"/>
      <c r="U3041" s="62"/>
      <c r="V3041" s="62"/>
      <c r="W3041" s="62"/>
      <c r="X3041" s="62"/>
      <c r="Y3041" s="62"/>
      <c r="Z3041" s="62"/>
      <c r="AA3041" s="62"/>
      <c r="AB3041" s="62"/>
      <c r="AC3041" s="62"/>
      <c r="AD3041" s="62"/>
      <c r="AE3041" s="62"/>
    </row>
    <row r="3042" spans="5:31" x14ac:dyDescent="0.25">
      <c r="E3042" s="61"/>
      <c r="F3042" s="61"/>
      <c r="G3042" s="61"/>
      <c r="H3042" s="62"/>
      <c r="I3042" s="62"/>
      <c r="J3042" s="62"/>
      <c r="K3042" s="62"/>
      <c r="L3042" s="62"/>
      <c r="M3042" s="62"/>
      <c r="N3042" s="62"/>
      <c r="O3042" s="62"/>
      <c r="P3042" s="62"/>
      <c r="Q3042" s="62"/>
      <c r="R3042" s="62"/>
      <c r="S3042" s="62"/>
      <c r="T3042" s="62"/>
      <c r="U3042" s="62"/>
      <c r="V3042" s="62"/>
      <c r="W3042" s="62"/>
      <c r="X3042" s="62"/>
      <c r="Y3042" s="62"/>
      <c r="Z3042" s="62"/>
      <c r="AA3042" s="62"/>
      <c r="AB3042" s="62"/>
      <c r="AC3042" s="62"/>
      <c r="AD3042" s="62"/>
      <c r="AE3042" s="62"/>
    </row>
    <row r="3043" spans="5:31" x14ac:dyDescent="0.25">
      <c r="E3043" s="61"/>
      <c r="F3043" s="61"/>
      <c r="G3043" s="61"/>
      <c r="H3043" s="62"/>
      <c r="I3043" s="62"/>
      <c r="J3043" s="62"/>
      <c r="K3043" s="62"/>
      <c r="L3043" s="62"/>
      <c r="M3043" s="62"/>
      <c r="N3043" s="62"/>
      <c r="O3043" s="62"/>
      <c r="P3043" s="62"/>
      <c r="Q3043" s="62"/>
      <c r="R3043" s="62"/>
      <c r="S3043" s="62"/>
      <c r="T3043" s="62"/>
      <c r="U3043" s="62"/>
      <c r="V3043" s="62"/>
      <c r="W3043" s="62"/>
      <c r="X3043" s="62"/>
      <c r="Y3043" s="62"/>
      <c r="Z3043" s="62"/>
      <c r="AA3043" s="62"/>
      <c r="AB3043" s="62"/>
      <c r="AC3043" s="62"/>
      <c r="AD3043" s="62"/>
      <c r="AE3043" s="62"/>
    </row>
    <row r="3044" spans="5:31" x14ac:dyDescent="0.25">
      <c r="E3044" s="61"/>
      <c r="F3044" s="61"/>
      <c r="G3044" s="61"/>
      <c r="H3044" s="62"/>
      <c r="I3044" s="62"/>
      <c r="J3044" s="62"/>
      <c r="K3044" s="62"/>
      <c r="L3044" s="62"/>
      <c r="M3044" s="62"/>
      <c r="N3044" s="62"/>
      <c r="O3044" s="62"/>
      <c r="P3044" s="62"/>
      <c r="Q3044" s="62"/>
      <c r="R3044" s="62"/>
      <c r="S3044" s="62"/>
      <c r="T3044" s="62"/>
      <c r="U3044" s="62"/>
      <c r="V3044" s="62"/>
      <c r="W3044" s="62"/>
      <c r="X3044" s="62"/>
      <c r="Y3044" s="62"/>
      <c r="Z3044" s="62"/>
      <c r="AA3044" s="62"/>
      <c r="AB3044" s="62"/>
      <c r="AC3044" s="62"/>
      <c r="AD3044" s="62"/>
      <c r="AE3044" s="62"/>
    </row>
    <row r="3045" spans="5:31" x14ac:dyDescent="0.25">
      <c r="E3045" s="61"/>
      <c r="F3045" s="61"/>
      <c r="G3045" s="61"/>
      <c r="H3045" s="62"/>
      <c r="I3045" s="62"/>
      <c r="J3045" s="62"/>
      <c r="K3045" s="62"/>
      <c r="L3045" s="62"/>
      <c r="M3045" s="62"/>
      <c r="N3045" s="62"/>
      <c r="O3045" s="62"/>
      <c r="P3045" s="62"/>
      <c r="Q3045" s="62"/>
      <c r="R3045" s="62"/>
      <c r="S3045" s="62"/>
      <c r="T3045" s="62"/>
      <c r="U3045" s="62"/>
      <c r="V3045" s="62"/>
      <c r="W3045" s="62"/>
      <c r="X3045" s="62"/>
      <c r="Y3045" s="62"/>
      <c r="Z3045" s="62"/>
      <c r="AA3045" s="62"/>
      <c r="AB3045" s="62"/>
      <c r="AC3045" s="62"/>
      <c r="AD3045" s="62"/>
      <c r="AE3045" s="62"/>
    </row>
    <row r="3046" spans="5:31" x14ac:dyDescent="0.25">
      <c r="E3046" s="61"/>
      <c r="F3046" s="61"/>
      <c r="G3046" s="61"/>
      <c r="H3046" s="62"/>
      <c r="I3046" s="62"/>
      <c r="J3046" s="62"/>
      <c r="K3046" s="62"/>
      <c r="L3046" s="62"/>
      <c r="M3046" s="62"/>
      <c r="N3046" s="62"/>
      <c r="O3046" s="62"/>
      <c r="P3046" s="62"/>
      <c r="Q3046" s="62"/>
      <c r="R3046" s="62"/>
      <c r="S3046" s="62"/>
      <c r="T3046" s="62"/>
      <c r="U3046" s="62"/>
      <c r="V3046" s="62"/>
      <c r="W3046" s="62"/>
      <c r="X3046" s="62"/>
      <c r="Y3046" s="62"/>
      <c r="Z3046" s="62"/>
      <c r="AA3046" s="62"/>
      <c r="AB3046" s="62"/>
      <c r="AC3046" s="62"/>
      <c r="AD3046" s="62"/>
      <c r="AE3046" s="62"/>
    </row>
    <row r="3047" spans="5:31" x14ac:dyDescent="0.25">
      <c r="E3047" s="61"/>
      <c r="F3047" s="61"/>
      <c r="G3047" s="61"/>
      <c r="H3047" s="62"/>
      <c r="I3047" s="62"/>
      <c r="J3047" s="62"/>
      <c r="K3047" s="62"/>
      <c r="L3047" s="62"/>
      <c r="M3047" s="62"/>
      <c r="N3047" s="62"/>
      <c r="O3047" s="62"/>
      <c r="P3047" s="62"/>
      <c r="Q3047" s="62"/>
      <c r="R3047" s="62"/>
      <c r="S3047" s="62"/>
      <c r="T3047" s="62"/>
      <c r="U3047" s="62"/>
      <c r="V3047" s="62"/>
      <c r="W3047" s="62"/>
      <c r="X3047" s="62"/>
      <c r="Y3047" s="62"/>
      <c r="Z3047" s="62"/>
      <c r="AA3047" s="62"/>
      <c r="AB3047" s="62"/>
      <c r="AC3047" s="62"/>
      <c r="AD3047" s="62"/>
      <c r="AE3047" s="62"/>
    </row>
    <row r="3048" spans="5:31" x14ac:dyDescent="0.25">
      <c r="E3048" s="61"/>
      <c r="F3048" s="61"/>
      <c r="G3048" s="61"/>
      <c r="H3048" s="62"/>
      <c r="I3048" s="62"/>
      <c r="J3048" s="62"/>
      <c r="K3048" s="62"/>
      <c r="L3048" s="62"/>
      <c r="M3048" s="62"/>
      <c r="N3048" s="62"/>
      <c r="O3048" s="62"/>
      <c r="P3048" s="62"/>
      <c r="Q3048" s="62"/>
      <c r="R3048" s="62"/>
      <c r="S3048" s="62"/>
      <c r="T3048" s="62"/>
      <c r="U3048" s="62"/>
      <c r="V3048" s="62"/>
      <c r="W3048" s="62"/>
      <c r="X3048" s="62"/>
      <c r="Y3048" s="62"/>
      <c r="Z3048" s="62"/>
      <c r="AA3048" s="62"/>
      <c r="AB3048" s="62"/>
      <c r="AC3048" s="62"/>
      <c r="AD3048" s="62"/>
      <c r="AE3048" s="62"/>
    </row>
    <row r="3049" spans="5:31" x14ac:dyDescent="0.25">
      <c r="E3049" s="61"/>
      <c r="F3049" s="61"/>
      <c r="G3049" s="61"/>
      <c r="H3049" s="62"/>
      <c r="I3049" s="62"/>
      <c r="J3049" s="62"/>
      <c r="K3049" s="62"/>
      <c r="L3049" s="62"/>
      <c r="M3049" s="62"/>
      <c r="N3049" s="62"/>
      <c r="O3049" s="62"/>
      <c r="P3049" s="62"/>
      <c r="Q3049" s="62"/>
      <c r="R3049" s="62"/>
      <c r="S3049" s="62"/>
      <c r="T3049" s="62"/>
      <c r="U3049" s="62"/>
      <c r="V3049" s="62"/>
      <c r="W3049" s="62"/>
      <c r="X3049" s="62"/>
      <c r="Y3049" s="62"/>
      <c r="Z3049" s="62"/>
      <c r="AA3049" s="62"/>
      <c r="AB3049" s="62"/>
      <c r="AC3049" s="62"/>
      <c r="AD3049" s="62"/>
      <c r="AE3049" s="62"/>
    </row>
    <row r="3050" spans="5:31" x14ac:dyDescent="0.25">
      <c r="E3050" s="61"/>
      <c r="F3050" s="61"/>
      <c r="G3050" s="61"/>
      <c r="H3050" s="62"/>
      <c r="I3050" s="62"/>
      <c r="J3050" s="62"/>
      <c r="K3050" s="62"/>
      <c r="L3050" s="62"/>
      <c r="M3050" s="62"/>
      <c r="N3050" s="62"/>
      <c r="O3050" s="62"/>
      <c r="P3050" s="62"/>
      <c r="Q3050" s="62"/>
      <c r="R3050" s="62"/>
      <c r="S3050" s="62"/>
      <c r="T3050" s="62"/>
      <c r="U3050" s="62"/>
      <c r="V3050" s="62"/>
      <c r="W3050" s="62"/>
      <c r="X3050" s="62"/>
      <c r="Y3050" s="62"/>
      <c r="Z3050" s="62"/>
      <c r="AA3050" s="62"/>
      <c r="AB3050" s="62"/>
      <c r="AC3050" s="62"/>
      <c r="AD3050" s="62"/>
      <c r="AE3050" s="62"/>
    </row>
    <row r="3051" spans="5:31" x14ac:dyDescent="0.25">
      <c r="E3051" s="61"/>
      <c r="F3051" s="61"/>
      <c r="G3051" s="61"/>
      <c r="H3051" s="62"/>
      <c r="I3051" s="62"/>
      <c r="J3051" s="62"/>
      <c r="K3051" s="62"/>
      <c r="L3051" s="62"/>
      <c r="M3051" s="62"/>
      <c r="N3051" s="62"/>
      <c r="O3051" s="62"/>
      <c r="P3051" s="62"/>
      <c r="Q3051" s="62"/>
      <c r="R3051" s="62"/>
      <c r="S3051" s="62"/>
      <c r="T3051" s="62"/>
      <c r="U3051" s="62"/>
      <c r="V3051" s="62"/>
      <c r="W3051" s="62"/>
      <c r="X3051" s="62"/>
      <c r="Y3051" s="62"/>
      <c r="Z3051" s="62"/>
      <c r="AA3051" s="62"/>
      <c r="AB3051" s="62"/>
      <c r="AC3051" s="62"/>
      <c r="AD3051" s="62"/>
      <c r="AE3051" s="62"/>
    </row>
    <row r="3052" spans="5:31" x14ac:dyDescent="0.25">
      <c r="E3052" s="61"/>
      <c r="F3052" s="61"/>
      <c r="G3052" s="61"/>
      <c r="H3052" s="62"/>
      <c r="I3052" s="62"/>
      <c r="J3052" s="62"/>
      <c r="K3052" s="62"/>
      <c r="L3052" s="62"/>
      <c r="M3052" s="62"/>
      <c r="N3052" s="62"/>
      <c r="O3052" s="62"/>
      <c r="P3052" s="62"/>
      <c r="Q3052" s="62"/>
      <c r="R3052" s="62"/>
      <c r="S3052" s="62"/>
      <c r="T3052" s="62"/>
      <c r="U3052" s="62"/>
      <c r="V3052" s="62"/>
      <c r="W3052" s="62"/>
      <c r="X3052" s="62"/>
      <c r="Y3052" s="62"/>
      <c r="Z3052" s="62"/>
      <c r="AA3052" s="62"/>
      <c r="AB3052" s="62"/>
      <c r="AC3052" s="62"/>
      <c r="AD3052" s="62"/>
      <c r="AE3052" s="62"/>
    </row>
    <row r="3053" spans="5:31" x14ac:dyDescent="0.25">
      <c r="E3053" s="61"/>
      <c r="F3053" s="61"/>
      <c r="G3053" s="61"/>
      <c r="H3053" s="62"/>
      <c r="I3053" s="62"/>
      <c r="J3053" s="62"/>
      <c r="K3053" s="62"/>
      <c r="L3053" s="62"/>
      <c r="M3053" s="62"/>
      <c r="N3053" s="62"/>
      <c r="O3053" s="62"/>
      <c r="P3053" s="62"/>
      <c r="Q3053" s="62"/>
      <c r="R3053" s="62"/>
      <c r="S3053" s="62"/>
      <c r="T3053" s="62"/>
      <c r="U3053" s="62"/>
      <c r="V3053" s="62"/>
      <c r="W3053" s="62"/>
      <c r="X3053" s="62"/>
      <c r="Y3053" s="62"/>
      <c r="Z3053" s="62"/>
      <c r="AA3053" s="62"/>
      <c r="AB3053" s="62"/>
      <c r="AC3053" s="62"/>
      <c r="AD3053" s="62"/>
      <c r="AE3053" s="62"/>
    </row>
    <row r="3054" spans="5:31" x14ac:dyDescent="0.25">
      <c r="E3054" s="61"/>
      <c r="F3054" s="61"/>
      <c r="G3054" s="61"/>
      <c r="H3054" s="62"/>
      <c r="I3054" s="62"/>
      <c r="J3054" s="62"/>
      <c r="K3054" s="62"/>
      <c r="L3054" s="62"/>
      <c r="M3054" s="62"/>
      <c r="N3054" s="62"/>
      <c r="O3054" s="62"/>
      <c r="P3054" s="62"/>
      <c r="Q3054" s="62"/>
      <c r="R3054" s="62"/>
      <c r="S3054" s="62"/>
      <c r="T3054" s="62"/>
      <c r="U3054" s="62"/>
      <c r="V3054" s="62"/>
      <c r="W3054" s="62"/>
      <c r="X3054" s="62"/>
      <c r="Y3054" s="62"/>
      <c r="Z3054" s="62"/>
      <c r="AA3054" s="62"/>
      <c r="AB3054" s="62"/>
      <c r="AC3054" s="62"/>
      <c r="AD3054" s="62"/>
      <c r="AE3054" s="62"/>
    </row>
    <row r="3055" spans="5:31" x14ac:dyDescent="0.25">
      <c r="E3055" s="61"/>
      <c r="F3055" s="61"/>
      <c r="G3055" s="61"/>
      <c r="H3055" s="62"/>
      <c r="I3055" s="62"/>
      <c r="J3055" s="62"/>
      <c r="K3055" s="62"/>
      <c r="L3055" s="62"/>
      <c r="M3055" s="62"/>
      <c r="N3055" s="62"/>
      <c r="O3055" s="62"/>
      <c r="P3055" s="62"/>
      <c r="Q3055" s="62"/>
      <c r="R3055" s="62"/>
      <c r="S3055" s="62"/>
      <c r="T3055" s="62"/>
      <c r="U3055" s="62"/>
      <c r="V3055" s="62"/>
      <c r="W3055" s="62"/>
      <c r="X3055" s="62"/>
      <c r="Y3055" s="62"/>
      <c r="Z3055" s="62"/>
      <c r="AA3055" s="62"/>
      <c r="AB3055" s="62"/>
      <c r="AC3055" s="62"/>
      <c r="AD3055" s="62"/>
      <c r="AE3055" s="62"/>
    </row>
    <row r="3056" spans="5:31" x14ac:dyDescent="0.25">
      <c r="E3056" s="61"/>
      <c r="F3056" s="61"/>
      <c r="G3056" s="61"/>
      <c r="H3056" s="62"/>
      <c r="I3056" s="62"/>
      <c r="J3056" s="62"/>
      <c r="K3056" s="62"/>
      <c r="L3056" s="62"/>
      <c r="M3056" s="62"/>
      <c r="N3056" s="62"/>
      <c r="O3056" s="62"/>
      <c r="P3056" s="62"/>
      <c r="Q3056" s="62"/>
      <c r="R3056" s="62"/>
      <c r="S3056" s="62"/>
      <c r="T3056" s="62"/>
      <c r="U3056" s="62"/>
      <c r="V3056" s="62"/>
      <c r="W3056" s="62"/>
      <c r="X3056" s="62"/>
      <c r="Y3056" s="62"/>
      <c r="Z3056" s="62"/>
      <c r="AA3056" s="62"/>
      <c r="AB3056" s="62"/>
      <c r="AC3056" s="62"/>
      <c r="AD3056" s="62"/>
      <c r="AE3056" s="62"/>
    </row>
    <row r="3057" spans="5:31" x14ac:dyDescent="0.25">
      <c r="E3057" s="61"/>
      <c r="F3057" s="61"/>
      <c r="G3057" s="61"/>
      <c r="H3057" s="62"/>
      <c r="I3057" s="62"/>
      <c r="J3057" s="62"/>
      <c r="K3057" s="62"/>
      <c r="L3057" s="62"/>
      <c r="M3057" s="62"/>
      <c r="N3057" s="62"/>
      <c r="O3057" s="62"/>
      <c r="P3057" s="62"/>
      <c r="Q3057" s="62"/>
      <c r="R3057" s="62"/>
      <c r="S3057" s="62"/>
      <c r="T3057" s="62"/>
      <c r="U3057" s="62"/>
      <c r="V3057" s="62"/>
      <c r="W3057" s="62"/>
      <c r="X3057" s="62"/>
      <c r="Y3057" s="62"/>
      <c r="Z3057" s="62"/>
      <c r="AA3057" s="62"/>
      <c r="AB3057" s="62"/>
      <c r="AC3057" s="62"/>
      <c r="AD3057" s="62"/>
      <c r="AE3057" s="62"/>
    </row>
    <row r="3058" spans="5:31" x14ac:dyDescent="0.25">
      <c r="E3058" s="61"/>
      <c r="F3058" s="61"/>
      <c r="G3058" s="61"/>
      <c r="H3058" s="62"/>
      <c r="I3058" s="62"/>
      <c r="J3058" s="62"/>
      <c r="K3058" s="62"/>
      <c r="L3058" s="62"/>
      <c r="M3058" s="62"/>
      <c r="N3058" s="62"/>
      <c r="O3058" s="62"/>
      <c r="P3058" s="62"/>
      <c r="Q3058" s="62"/>
      <c r="R3058" s="62"/>
      <c r="S3058" s="62"/>
      <c r="T3058" s="62"/>
      <c r="U3058" s="62"/>
      <c r="V3058" s="62"/>
      <c r="W3058" s="62"/>
      <c r="X3058" s="62"/>
      <c r="Y3058" s="62"/>
      <c r="Z3058" s="62"/>
      <c r="AA3058" s="62"/>
      <c r="AB3058" s="62"/>
      <c r="AC3058" s="62"/>
      <c r="AD3058" s="62"/>
      <c r="AE3058" s="62"/>
    </row>
    <row r="3059" spans="5:31" x14ac:dyDescent="0.25">
      <c r="E3059" s="61"/>
      <c r="F3059" s="61"/>
      <c r="G3059" s="61"/>
      <c r="H3059" s="62"/>
      <c r="I3059" s="62"/>
      <c r="J3059" s="62"/>
      <c r="K3059" s="62"/>
      <c r="L3059" s="62"/>
      <c r="M3059" s="62"/>
      <c r="N3059" s="62"/>
      <c r="O3059" s="62"/>
      <c r="P3059" s="62"/>
      <c r="Q3059" s="62"/>
      <c r="R3059" s="62"/>
      <c r="S3059" s="62"/>
      <c r="T3059" s="62"/>
      <c r="U3059" s="62"/>
      <c r="V3059" s="62"/>
      <c r="W3059" s="62"/>
      <c r="X3059" s="62"/>
      <c r="Y3059" s="62"/>
      <c r="Z3059" s="62"/>
      <c r="AA3059" s="62"/>
      <c r="AB3059" s="62"/>
      <c r="AC3059" s="62"/>
      <c r="AD3059" s="62"/>
      <c r="AE3059" s="62"/>
    </row>
    <row r="3060" spans="5:31" x14ac:dyDescent="0.25">
      <c r="E3060" s="61"/>
      <c r="F3060" s="61"/>
      <c r="G3060" s="61"/>
      <c r="H3060" s="62"/>
      <c r="I3060" s="62"/>
      <c r="J3060" s="62"/>
      <c r="K3060" s="62"/>
      <c r="L3060" s="62"/>
      <c r="M3060" s="62"/>
      <c r="N3060" s="62"/>
      <c r="O3060" s="62"/>
      <c r="P3060" s="62"/>
      <c r="Q3060" s="62"/>
      <c r="R3060" s="62"/>
      <c r="S3060" s="62"/>
      <c r="T3060" s="62"/>
      <c r="U3060" s="62"/>
      <c r="V3060" s="62"/>
      <c r="W3060" s="62"/>
      <c r="X3060" s="62"/>
      <c r="Y3060" s="62"/>
      <c r="Z3060" s="62"/>
      <c r="AA3060" s="62"/>
      <c r="AB3060" s="62"/>
      <c r="AC3060" s="62"/>
      <c r="AD3060" s="62"/>
      <c r="AE3060" s="62"/>
    </row>
    <row r="3061" spans="5:31" x14ac:dyDescent="0.25">
      <c r="E3061" s="61"/>
      <c r="F3061" s="61"/>
      <c r="G3061" s="61"/>
      <c r="H3061" s="62"/>
      <c r="I3061" s="62"/>
      <c r="J3061" s="62"/>
      <c r="K3061" s="62"/>
      <c r="L3061" s="62"/>
      <c r="M3061" s="62"/>
      <c r="N3061" s="62"/>
      <c r="O3061" s="62"/>
      <c r="P3061" s="62"/>
      <c r="Q3061" s="62"/>
      <c r="R3061" s="62"/>
      <c r="S3061" s="62"/>
      <c r="T3061" s="62"/>
      <c r="U3061" s="62"/>
      <c r="V3061" s="62"/>
      <c r="W3061" s="62"/>
      <c r="X3061" s="62"/>
      <c r="Y3061" s="62"/>
      <c r="Z3061" s="62"/>
      <c r="AA3061" s="62"/>
      <c r="AB3061" s="62"/>
      <c r="AC3061" s="62"/>
      <c r="AD3061" s="62"/>
      <c r="AE3061" s="62"/>
    </row>
    <row r="3062" spans="5:31" x14ac:dyDescent="0.25">
      <c r="E3062" s="61"/>
      <c r="F3062" s="61"/>
      <c r="G3062" s="61"/>
      <c r="H3062" s="62"/>
      <c r="I3062" s="62"/>
      <c r="J3062" s="62"/>
      <c r="K3062" s="62"/>
      <c r="L3062" s="62"/>
      <c r="M3062" s="62"/>
      <c r="N3062" s="62"/>
      <c r="O3062" s="62"/>
      <c r="P3062" s="62"/>
      <c r="Q3062" s="62"/>
      <c r="R3062" s="62"/>
      <c r="S3062" s="62"/>
      <c r="T3062" s="62"/>
      <c r="U3062" s="62"/>
      <c r="V3062" s="62"/>
      <c r="W3062" s="62"/>
      <c r="X3062" s="62"/>
      <c r="Y3062" s="62"/>
      <c r="Z3062" s="62"/>
      <c r="AA3062" s="62"/>
      <c r="AB3062" s="62"/>
      <c r="AC3062" s="62"/>
      <c r="AD3062" s="62"/>
      <c r="AE3062" s="62"/>
    </row>
    <row r="3063" spans="5:31" x14ac:dyDescent="0.25">
      <c r="E3063" s="61"/>
      <c r="F3063" s="61"/>
      <c r="G3063" s="61"/>
      <c r="H3063" s="62"/>
      <c r="I3063" s="62"/>
      <c r="J3063" s="62"/>
      <c r="K3063" s="62"/>
      <c r="L3063" s="62"/>
      <c r="M3063" s="62"/>
      <c r="N3063" s="62"/>
      <c r="O3063" s="62"/>
      <c r="P3063" s="62"/>
      <c r="Q3063" s="62"/>
      <c r="R3063" s="62"/>
      <c r="S3063" s="62"/>
      <c r="T3063" s="62"/>
      <c r="U3063" s="62"/>
      <c r="V3063" s="62"/>
      <c r="W3063" s="62"/>
      <c r="X3063" s="62"/>
      <c r="Y3063" s="62"/>
      <c r="Z3063" s="62"/>
      <c r="AA3063" s="62"/>
      <c r="AB3063" s="62"/>
      <c r="AC3063" s="62"/>
      <c r="AD3063" s="62"/>
      <c r="AE3063" s="62"/>
    </row>
    <row r="3064" spans="5:31" x14ac:dyDescent="0.25">
      <c r="E3064" s="61"/>
      <c r="F3064" s="61"/>
      <c r="G3064" s="61"/>
      <c r="H3064" s="62"/>
      <c r="I3064" s="62"/>
      <c r="J3064" s="62"/>
      <c r="K3064" s="62"/>
      <c r="L3064" s="62"/>
      <c r="M3064" s="62"/>
      <c r="N3064" s="62"/>
      <c r="O3064" s="62"/>
      <c r="P3064" s="62"/>
      <c r="Q3064" s="62"/>
      <c r="R3064" s="62"/>
      <c r="S3064" s="62"/>
      <c r="T3064" s="62"/>
      <c r="U3064" s="62"/>
      <c r="V3064" s="62"/>
      <c r="W3064" s="62"/>
      <c r="X3064" s="62"/>
      <c r="Y3064" s="62"/>
      <c r="Z3064" s="62"/>
      <c r="AA3064" s="62"/>
      <c r="AB3064" s="62"/>
      <c r="AC3064" s="62"/>
      <c r="AD3064" s="62"/>
      <c r="AE3064" s="62"/>
    </row>
    <row r="3065" spans="5:31" x14ac:dyDescent="0.25">
      <c r="E3065" s="61"/>
      <c r="F3065" s="61"/>
      <c r="G3065" s="61"/>
      <c r="H3065" s="62"/>
      <c r="I3065" s="62"/>
      <c r="J3065" s="62"/>
      <c r="K3065" s="62"/>
      <c r="L3065" s="62"/>
      <c r="M3065" s="62"/>
      <c r="N3065" s="62"/>
      <c r="O3065" s="62"/>
      <c r="P3065" s="62"/>
      <c r="Q3065" s="62"/>
      <c r="R3065" s="62"/>
      <c r="S3065" s="62"/>
      <c r="T3065" s="62"/>
      <c r="U3065" s="62"/>
      <c r="V3065" s="62"/>
      <c r="W3065" s="62"/>
      <c r="X3065" s="62"/>
      <c r="Y3065" s="62"/>
      <c r="Z3065" s="62"/>
      <c r="AA3065" s="62"/>
      <c r="AB3065" s="62"/>
      <c r="AC3065" s="62"/>
      <c r="AD3065" s="62"/>
      <c r="AE3065" s="62"/>
    </row>
    <row r="3066" spans="5:31" x14ac:dyDescent="0.25">
      <c r="E3066" s="61"/>
      <c r="F3066" s="61"/>
      <c r="G3066" s="61"/>
      <c r="H3066" s="62"/>
      <c r="I3066" s="62"/>
      <c r="J3066" s="62"/>
      <c r="K3066" s="62"/>
      <c r="L3066" s="62"/>
      <c r="M3066" s="62"/>
      <c r="N3066" s="62"/>
      <c r="O3066" s="62"/>
      <c r="P3066" s="62"/>
      <c r="Q3066" s="62"/>
      <c r="R3066" s="62"/>
      <c r="S3066" s="62"/>
      <c r="T3066" s="62"/>
      <c r="U3066" s="62"/>
      <c r="V3066" s="62"/>
      <c r="W3066" s="62"/>
      <c r="X3066" s="62"/>
      <c r="Y3066" s="62"/>
      <c r="Z3066" s="62"/>
      <c r="AA3066" s="62"/>
      <c r="AB3066" s="62"/>
      <c r="AC3066" s="62"/>
      <c r="AD3066" s="62"/>
      <c r="AE3066" s="62"/>
    </row>
    <row r="3067" spans="5:31" x14ac:dyDescent="0.25">
      <c r="E3067" s="61"/>
      <c r="F3067" s="61"/>
      <c r="G3067" s="61"/>
      <c r="H3067" s="62"/>
      <c r="I3067" s="62"/>
      <c r="J3067" s="62"/>
      <c r="K3067" s="62"/>
      <c r="L3067" s="62"/>
      <c r="M3067" s="62"/>
      <c r="N3067" s="62"/>
      <c r="O3067" s="62"/>
      <c r="P3067" s="62"/>
      <c r="Q3067" s="62"/>
      <c r="R3067" s="62"/>
      <c r="S3067" s="62"/>
      <c r="T3067" s="62"/>
      <c r="U3067" s="62"/>
      <c r="V3067" s="62"/>
      <c r="W3067" s="62"/>
      <c r="X3067" s="62"/>
      <c r="Y3067" s="62"/>
      <c r="Z3067" s="62"/>
      <c r="AA3067" s="62"/>
      <c r="AB3067" s="62"/>
      <c r="AC3067" s="62"/>
      <c r="AD3067" s="62"/>
      <c r="AE3067" s="62"/>
    </row>
    <row r="3068" spans="5:31" x14ac:dyDescent="0.25">
      <c r="E3068" s="61"/>
      <c r="F3068" s="61"/>
      <c r="G3068" s="61"/>
      <c r="H3068" s="62"/>
      <c r="I3068" s="62"/>
      <c r="J3068" s="62"/>
      <c r="K3068" s="62"/>
      <c r="L3068" s="62"/>
      <c r="M3068" s="62"/>
      <c r="N3068" s="62"/>
      <c r="O3068" s="62"/>
      <c r="P3068" s="62"/>
      <c r="Q3068" s="62"/>
      <c r="R3068" s="62"/>
      <c r="S3068" s="62"/>
      <c r="T3068" s="62"/>
      <c r="U3068" s="62"/>
      <c r="V3068" s="62"/>
      <c r="W3068" s="62"/>
      <c r="X3068" s="62"/>
      <c r="Y3068" s="62"/>
      <c r="Z3068" s="62"/>
      <c r="AA3068" s="62"/>
      <c r="AB3068" s="62"/>
      <c r="AC3068" s="62"/>
      <c r="AD3068" s="62"/>
      <c r="AE3068" s="62"/>
    </row>
    <row r="3069" spans="5:31" x14ac:dyDescent="0.25">
      <c r="E3069" s="61"/>
      <c r="F3069" s="61"/>
      <c r="G3069" s="61"/>
      <c r="H3069" s="62"/>
      <c r="I3069" s="62"/>
      <c r="J3069" s="62"/>
      <c r="K3069" s="62"/>
      <c r="L3069" s="62"/>
      <c r="M3069" s="62"/>
      <c r="N3069" s="62"/>
      <c r="O3069" s="62"/>
      <c r="P3069" s="62"/>
      <c r="Q3069" s="62"/>
      <c r="R3069" s="62"/>
      <c r="S3069" s="62"/>
      <c r="T3069" s="62"/>
      <c r="U3069" s="62"/>
      <c r="V3069" s="62"/>
      <c r="W3069" s="62"/>
      <c r="X3069" s="62"/>
      <c r="Y3069" s="62"/>
      <c r="Z3069" s="62"/>
      <c r="AA3069" s="62"/>
      <c r="AB3069" s="62"/>
      <c r="AC3069" s="62"/>
      <c r="AD3069" s="62"/>
      <c r="AE3069" s="62"/>
    </row>
    <row r="3070" spans="5:31" x14ac:dyDescent="0.25">
      <c r="E3070" s="61"/>
      <c r="F3070" s="61"/>
      <c r="G3070" s="61"/>
      <c r="H3070" s="62"/>
      <c r="I3070" s="62"/>
      <c r="J3070" s="62"/>
      <c r="K3070" s="62"/>
      <c r="L3070" s="62"/>
      <c r="M3070" s="62"/>
      <c r="N3070" s="62"/>
      <c r="O3070" s="62"/>
      <c r="P3070" s="62"/>
      <c r="Q3070" s="62"/>
      <c r="R3070" s="62"/>
      <c r="S3070" s="62"/>
      <c r="T3070" s="62"/>
      <c r="U3070" s="62"/>
      <c r="V3070" s="62"/>
      <c r="W3070" s="62"/>
      <c r="X3070" s="62"/>
      <c r="Y3070" s="62"/>
      <c r="Z3070" s="62"/>
      <c r="AA3070" s="62"/>
      <c r="AB3070" s="62"/>
      <c r="AC3070" s="62"/>
      <c r="AD3070" s="62"/>
      <c r="AE3070" s="62"/>
    </row>
    <row r="3071" spans="5:31" x14ac:dyDescent="0.25">
      <c r="E3071" s="61"/>
      <c r="F3071" s="61"/>
      <c r="G3071" s="61"/>
      <c r="H3071" s="62"/>
      <c r="I3071" s="62"/>
      <c r="J3071" s="62"/>
      <c r="K3071" s="62"/>
      <c r="L3071" s="62"/>
      <c r="M3071" s="62"/>
      <c r="N3071" s="62"/>
      <c r="O3071" s="62"/>
      <c r="P3071" s="62"/>
      <c r="Q3071" s="62"/>
      <c r="R3071" s="62"/>
      <c r="S3071" s="62"/>
      <c r="T3071" s="62"/>
      <c r="U3071" s="62"/>
      <c r="V3071" s="62"/>
      <c r="W3071" s="62"/>
      <c r="X3071" s="62"/>
      <c r="Y3071" s="62"/>
      <c r="Z3071" s="62"/>
      <c r="AA3071" s="62"/>
      <c r="AB3071" s="62"/>
      <c r="AC3071" s="62"/>
      <c r="AD3071" s="62"/>
      <c r="AE3071" s="62"/>
    </row>
    <row r="3072" spans="5:31" x14ac:dyDescent="0.25">
      <c r="E3072" s="61"/>
      <c r="F3072" s="61"/>
      <c r="G3072" s="61"/>
      <c r="H3072" s="62"/>
      <c r="I3072" s="62"/>
      <c r="J3072" s="62"/>
      <c r="K3072" s="62"/>
      <c r="L3072" s="62"/>
      <c r="M3072" s="62"/>
      <c r="N3072" s="62"/>
      <c r="O3072" s="62"/>
      <c r="P3072" s="62"/>
      <c r="Q3072" s="62"/>
      <c r="R3072" s="62"/>
      <c r="S3072" s="62"/>
      <c r="T3072" s="62"/>
      <c r="U3072" s="62"/>
      <c r="V3072" s="62"/>
      <c r="W3072" s="62"/>
      <c r="X3072" s="62"/>
      <c r="Y3072" s="62"/>
      <c r="Z3072" s="62"/>
      <c r="AA3072" s="62"/>
      <c r="AB3072" s="62"/>
      <c r="AC3072" s="62"/>
      <c r="AD3072" s="62"/>
      <c r="AE3072" s="62"/>
    </row>
    <row r="3073" spans="5:31" x14ac:dyDescent="0.25">
      <c r="E3073" s="61"/>
      <c r="F3073" s="61"/>
      <c r="G3073" s="61"/>
      <c r="H3073" s="62"/>
      <c r="I3073" s="62"/>
      <c r="J3073" s="62"/>
      <c r="K3073" s="62"/>
      <c r="L3073" s="62"/>
      <c r="M3073" s="62"/>
      <c r="N3073" s="62"/>
      <c r="O3073" s="62"/>
      <c r="P3073" s="62"/>
      <c r="Q3073" s="62"/>
      <c r="R3073" s="62"/>
      <c r="S3073" s="62"/>
      <c r="T3073" s="62"/>
      <c r="U3073" s="62"/>
      <c r="V3073" s="62"/>
      <c r="W3073" s="62"/>
      <c r="X3073" s="62"/>
      <c r="Y3073" s="62"/>
      <c r="Z3073" s="62"/>
      <c r="AA3073" s="62"/>
      <c r="AB3073" s="62"/>
      <c r="AC3073" s="62"/>
      <c r="AD3073" s="62"/>
      <c r="AE3073" s="62"/>
    </row>
    <row r="3074" spans="5:31" x14ac:dyDescent="0.25">
      <c r="E3074" s="61"/>
      <c r="F3074" s="61"/>
      <c r="G3074" s="61"/>
      <c r="H3074" s="62"/>
      <c r="I3074" s="62"/>
      <c r="J3074" s="62"/>
      <c r="K3074" s="62"/>
      <c r="L3074" s="62"/>
      <c r="M3074" s="62"/>
      <c r="N3074" s="62"/>
      <c r="O3074" s="62"/>
      <c r="P3074" s="62"/>
      <c r="Q3074" s="62"/>
      <c r="R3074" s="62"/>
      <c r="S3074" s="62"/>
      <c r="T3074" s="62"/>
      <c r="U3074" s="62"/>
      <c r="V3074" s="62"/>
      <c r="W3074" s="62"/>
      <c r="X3074" s="62"/>
      <c r="Y3074" s="62"/>
      <c r="Z3074" s="62"/>
      <c r="AA3074" s="62"/>
      <c r="AB3074" s="62"/>
      <c r="AC3074" s="62"/>
      <c r="AD3074" s="62"/>
      <c r="AE3074" s="62"/>
    </row>
    <row r="3075" spans="5:31" x14ac:dyDescent="0.25">
      <c r="E3075" s="61"/>
      <c r="F3075" s="61"/>
      <c r="G3075" s="61"/>
      <c r="H3075" s="62"/>
      <c r="I3075" s="62"/>
      <c r="J3075" s="62"/>
      <c r="K3075" s="62"/>
      <c r="L3075" s="62"/>
      <c r="M3075" s="62"/>
      <c r="N3075" s="62"/>
      <c r="O3075" s="62"/>
      <c r="P3075" s="62"/>
      <c r="Q3075" s="62"/>
      <c r="R3075" s="62"/>
      <c r="S3075" s="62"/>
      <c r="T3075" s="62"/>
      <c r="U3075" s="62"/>
      <c r="V3075" s="62"/>
      <c r="W3075" s="62"/>
      <c r="X3075" s="62"/>
      <c r="Y3075" s="62"/>
      <c r="Z3075" s="62"/>
      <c r="AA3075" s="62"/>
      <c r="AB3075" s="62"/>
      <c r="AC3075" s="62"/>
      <c r="AD3075" s="62"/>
      <c r="AE3075" s="62"/>
    </row>
    <row r="3076" spans="5:31" x14ac:dyDescent="0.25">
      <c r="E3076" s="61"/>
      <c r="F3076" s="61"/>
      <c r="G3076" s="61"/>
      <c r="H3076" s="62"/>
      <c r="I3076" s="62"/>
      <c r="J3076" s="62"/>
      <c r="K3076" s="62"/>
      <c r="L3076" s="62"/>
      <c r="M3076" s="62"/>
      <c r="N3076" s="62"/>
      <c r="O3076" s="62"/>
      <c r="P3076" s="62"/>
      <c r="Q3076" s="62"/>
      <c r="R3076" s="62"/>
      <c r="S3076" s="62"/>
      <c r="T3076" s="62"/>
      <c r="U3076" s="62"/>
      <c r="V3076" s="62"/>
      <c r="W3076" s="62"/>
      <c r="X3076" s="62"/>
      <c r="Y3076" s="62"/>
      <c r="Z3076" s="62"/>
      <c r="AA3076" s="62"/>
      <c r="AB3076" s="62"/>
      <c r="AC3076" s="62"/>
      <c r="AD3076" s="62"/>
      <c r="AE3076" s="62"/>
    </row>
    <row r="3077" spans="5:31" x14ac:dyDescent="0.25">
      <c r="E3077" s="61"/>
      <c r="F3077" s="61"/>
      <c r="G3077" s="61"/>
      <c r="H3077" s="62"/>
      <c r="I3077" s="62"/>
      <c r="J3077" s="62"/>
      <c r="K3077" s="62"/>
      <c r="L3077" s="62"/>
      <c r="M3077" s="62"/>
      <c r="N3077" s="62"/>
      <c r="O3077" s="62"/>
      <c r="P3077" s="62"/>
      <c r="Q3077" s="62"/>
      <c r="R3077" s="62"/>
      <c r="S3077" s="62"/>
      <c r="T3077" s="62"/>
      <c r="U3077" s="62"/>
      <c r="V3077" s="62"/>
      <c r="W3077" s="62"/>
      <c r="X3077" s="62"/>
      <c r="Y3077" s="62"/>
      <c r="Z3077" s="62"/>
      <c r="AA3077" s="62"/>
      <c r="AB3077" s="62"/>
      <c r="AC3077" s="62"/>
      <c r="AD3077" s="62"/>
      <c r="AE3077" s="62"/>
    </row>
    <row r="3078" spans="5:31" x14ac:dyDescent="0.25">
      <c r="E3078" s="61"/>
      <c r="F3078" s="61"/>
      <c r="G3078" s="61"/>
      <c r="H3078" s="62"/>
      <c r="I3078" s="62"/>
      <c r="J3078" s="62"/>
      <c r="K3078" s="62"/>
      <c r="L3078" s="62"/>
      <c r="M3078" s="62"/>
      <c r="N3078" s="62"/>
      <c r="O3078" s="62"/>
      <c r="P3078" s="62"/>
      <c r="Q3078" s="62"/>
      <c r="R3078" s="62"/>
      <c r="S3078" s="62"/>
      <c r="T3078" s="62"/>
      <c r="U3078" s="62"/>
      <c r="V3078" s="62"/>
      <c r="W3078" s="62"/>
      <c r="X3078" s="62"/>
      <c r="Y3078" s="62"/>
      <c r="Z3078" s="62"/>
      <c r="AA3078" s="62"/>
      <c r="AB3078" s="62"/>
      <c r="AC3078" s="62"/>
      <c r="AD3078" s="62"/>
      <c r="AE3078" s="62"/>
    </row>
    <row r="3079" spans="5:31" x14ac:dyDescent="0.25">
      <c r="E3079" s="61"/>
      <c r="F3079" s="61"/>
      <c r="G3079" s="61"/>
      <c r="H3079" s="62"/>
      <c r="I3079" s="62"/>
      <c r="J3079" s="62"/>
      <c r="K3079" s="62"/>
      <c r="L3079" s="62"/>
      <c r="M3079" s="62"/>
      <c r="N3079" s="62"/>
      <c r="O3079" s="62"/>
      <c r="P3079" s="62"/>
      <c r="Q3079" s="62"/>
      <c r="R3079" s="62"/>
      <c r="S3079" s="62"/>
      <c r="T3079" s="62"/>
      <c r="U3079" s="62"/>
      <c r="V3079" s="62"/>
      <c r="W3079" s="62"/>
      <c r="X3079" s="62"/>
      <c r="Y3079" s="62"/>
      <c r="Z3079" s="62"/>
      <c r="AA3079" s="62"/>
      <c r="AB3079" s="62"/>
      <c r="AC3079" s="62"/>
      <c r="AD3079" s="62"/>
      <c r="AE3079" s="62"/>
    </row>
    <row r="3080" spans="5:31" x14ac:dyDescent="0.25">
      <c r="E3080" s="61"/>
      <c r="F3080" s="61"/>
      <c r="G3080" s="61"/>
      <c r="H3080" s="62"/>
      <c r="I3080" s="62"/>
      <c r="J3080" s="62"/>
      <c r="K3080" s="62"/>
      <c r="L3080" s="62"/>
      <c r="M3080" s="62"/>
      <c r="N3080" s="62"/>
      <c r="O3080" s="62"/>
      <c r="P3080" s="62"/>
      <c r="Q3080" s="62"/>
      <c r="R3080" s="62"/>
      <c r="S3080" s="62"/>
      <c r="T3080" s="62"/>
      <c r="U3080" s="62"/>
      <c r="V3080" s="62"/>
      <c r="W3080" s="62"/>
      <c r="X3080" s="62"/>
      <c r="Y3080" s="62"/>
      <c r="Z3080" s="62"/>
      <c r="AA3080" s="62"/>
      <c r="AB3080" s="62"/>
      <c r="AC3080" s="62"/>
      <c r="AD3080" s="62"/>
      <c r="AE3080" s="62"/>
    </row>
    <row r="3081" spans="5:31" x14ac:dyDescent="0.25">
      <c r="E3081" s="61"/>
      <c r="F3081" s="61"/>
      <c r="G3081" s="61"/>
      <c r="H3081" s="62"/>
      <c r="I3081" s="62"/>
      <c r="J3081" s="62"/>
      <c r="K3081" s="62"/>
      <c r="L3081" s="62"/>
      <c r="M3081" s="62"/>
      <c r="N3081" s="62"/>
      <c r="O3081" s="62"/>
      <c r="P3081" s="62"/>
      <c r="Q3081" s="62"/>
      <c r="R3081" s="62"/>
      <c r="S3081" s="62"/>
      <c r="T3081" s="62"/>
      <c r="U3081" s="62"/>
      <c r="V3081" s="62"/>
      <c r="W3081" s="62"/>
      <c r="X3081" s="62"/>
      <c r="Y3081" s="62"/>
      <c r="Z3081" s="62"/>
      <c r="AA3081" s="62"/>
      <c r="AB3081" s="62"/>
      <c r="AC3081" s="62"/>
      <c r="AD3081" s="62"/>
      <c r="AE3081" s="62"/>
    </row>
    <row r="3082" spans="5:31" x14ac:dyDescent="0.25">
      <c r="E3082" s="61"/>
      <c r="F3082" s="61"/>
      <c r="G3082" s="61"/>
      <c r="H3082" s="62"/>
      <c r="I3082" s="62"/>
      <c r="J3082" s="62"/>
      <c r="K3082" s="62"/>
      <c r="L3082" s="62"/>
      <c r="M3082" s="62"/>
      <c r="N3082" s="62"/>
      <c r="O3082" s="62"/>
      <c r="P3082" s="62"/>
      <c r="Q3082" s="62"/>
      <c r="R3082" s="62"/>
      <c r="S3082" s="62"/>
      <c r="T3082" s="62"/>
      <c r="U3082" s="62"/>
      <c r="V3082" s="62"/>
      <c r="W3082" s="62"/>
      <c r="X3082" s="62"/>
      <c r="Y3082" s="62"/>
      <c r="Z3082" s="62"/>
      <c r="AA3082" s="62"/>
      <c r="AB3082" s="62"/>
      <c r="AC3082" s="62"/>
      <c r="AD3082" s="62"/>
      <c r="AE3082" s="62"/>
    </row>
    <row r="3083" spans="5:31" x14ac:dyDescent="0.25">
      <c r="E3083" s="61"/>
      <c r="F3083" s="61"/>
      <c r="G3083" s="61"/>
      <c r="H3083" s="62"/>
      <c r="I3083" s="62"/>
      <c r="J3083" s="62"/>
      <c r="K3083" s="62"/>
      <c r="L3083" s="62"/>
      <c r="M3083" s="62"/>
      <c r="N3083" s="62"/>
      <c r="O3083" s="62"/>
      <c r="P3083" s="62"/>
      <c r="Q3083" s="62"/>
      <c r="R3083" s="62"/>
      <c r="S3083" s="62"/>
      <c r="T3083" s="62"/>
      <c r="U3083" s="62"/>
      <c r="V3083" s="62"/>
      <c r="W3083" s="62"/>
      <c r="X3083" s="62"/>
      <c r="Y3083" s="62"/>
      <c r="Z3083" s="62"/>
      <c r="AA3083" s="62"/>
      <c r="AB3083" s="62"/>
      <c r="AC3083" s="62"/>
      <c r="AD3083" s="62"/>
      <c r="AE3083" s="62"/>
    </row>
    <row r="3084" spans="5:31" x14ac:dyDescent="0.25">
      <c r="E3084" s="61"/>
      <c r="F3084" s="61"/>
      <c r="G3084" s="61"/>
      <c r="H3084" s="62"/>
      <c r="I3084" s="62"/>
      <c r="J3084" s="62"/>
      <c r="K3084" s="62"/>
      <c r="L3084" s="62"/>
      <c r="M3084" s="62"/>
      <c r="N3084" s="62"/>
      <c r="O3084" s="62"/>
      <c r="P3084" s="62"/>
      <c r="Q3084" s="62"/>
      <c r="R3084" s="62"/>
      <c r="S3084" s="62"/>
      <c r="T3084" s="62"/>
      <c r="U3084" s="62"/>
      <c r="V3084" s="62"/>
      <c r="W3084" s="62"/>
      <c r="X3084" s="62"/>
      <c r="Y3084" s="62"/>
      <c r="Z3084" s="62"/>
      <c r="AA3084" s="62"/>
      <c r="AB3084" s="62"/>
      <c r="AC3084" s="62"/>
      <c r="AD3084" s="62"/>
      <c r="AE3084" s="62"/>
    </row>
    <row r="3085" spans="5:31" x14ac:dyDescent="0.25">
      <c r="E3085" s="61"/>
      <c r="F3085" s="61"/>
      <c r="G3085" s="61"/>
      <c r="H3085" s="62"/>
      <c r="I3085" s="62"/>
      <c r="J3085" s="62"/>
      <c r="K3085" s="62"/>
      <c r="L3085" s="62"/>
      <c r="M3085" s="62"/>
      <c r="N3085" s="62"/>
      <c r="O3085" s="62"/>
      <c r="P3085" s="62"/>
      <c r="Q3085" s="62"/>
      <c r="R3085" s="62"/>
      <c r="S3085" s="62"/>
      <c r="T3085" s="62"/>
      <c r="U3085" s="62"/>
      <c r="V3085" s="62"/>
      <c r="W3085" s="62"/>
      <c r="X3085" s="62"/>
      <c r="Y3085" s="62"/>
      <c r="Z3085" s="62"/>
      <c r="AA3085" s="62"/>
      <c r="AB3085" s="62"/>
      <c r="AC3085" s="62"/>
      <c r="AD3085" s="62"/>
      <c r="AE3085" s="62"/>
    </row>
    <row r="3086" spans="5:31" x14ac:dyDescent="0.25">
      <c r="E3086" s="61"/>
      <c r="F3086" s="61"/>
      <c r="G3086" s="61"/>
      <c r="H3086" s="62"/>
      <c r="I3086" s="62"/>
      <c r="J3086" s="62"/>
      <c r="K3086" s="62"/>
      <c r="L3086" s="62"/>
      <c r="M3086" s="62"/>
      <c r="N3086" s="62"/>
      <c r="O3086" s="62"/>
      <c r="P3086" s="62"/>
      <c r="Q3086" s="62"/>
      <c r="R3086" s="62"/>
      <c r="S3086" s="62"/>
      <c r="T3086" s="62"/>
      <c r="U3086" s="62"/>
      <c r="V3086" s="62"/>
      <c r="W3086" s="62"/>
      <c r="X3086" s="62"/>
      <c r="Y3086" s="62"/>
      <c r="Z3086" s="62"/>
      <c r="AA3086" s="62"/>
      <c r="AB3086" s="62"/>
      <c r="AC3086" s="62"/>
      <c r="AD3086" s="62"/>
      <c r="AE3086" s="62"/>
    </row>
    <row r="3087" spans="5:31" x14ac:dyDescent="0.25">
      <c r="E3087" s="61"/>
      <c r="F3087" s="61"/>
      <c r="G3087" s="61"/>
      <c r="H3087" s="62"/>
      <c r="I3087" s="62"/>
      <c r="J3087" s="62"/>
      <c r="K3087" s="62"/>
      <c r="L3087" s="62"/>
      <c r="M3087" s="62"/>
      <c r="N3087" s="62"/>
      <c r="O3087" s="62"/>
      <c r="P3087" s="62"/>
      <c r="Q3087" s="62"/>
      <c r="R3087" s="62"/>
      <c r="S3087" s="62"/>
      <c r="T3087" s="62"/>
      <c r="U3087" s="62"/>
      <c r="V3087" s="62"/>
      <c r="W3087" s="62"/>
      <c r="X3087" s="62"/>
      <c r="Y3087" s="62"/>
      <c r="Z3087" s="62"/>
      <c r="AA3087" s="62"/>
      <c r="AB3087" s="62"/>
      <c r="AC3087" s="62"/>
      <c r="AD3087" s="62"/>
      <c r="AE3087" s="62"/>
    </row>
    <row r="3088" spans="5:31" x14ac:dyDescent="0.25">
      <c r="E3088" s="61"/>
      <c r="F3088" s="61"/>
      <c r="G3088" s="61"/>
      <c r="H3088" s="62"/>
      <c r="I3088" s="62"/>
      <c r="J3088" s="62"/>
      <c r="K3088" s="62"/>
      <c r="L3088" s="62"/>
      <c r="M3088" s="62"/>
      <c r="N3088" s="62"/>
      <c r="O3088" s="62"/>
      <c r="P3088" s="62"/>
      <c r="Q3088" s="62"/>
      <c r="R3088" s="62"/>
      <c r="S3088" s="62"/>
      <c r="T3088" s="62"/>
      <c r="U3088" s="62"/>
      <c r="V3088" s="62"/>
      <c r="W3088" s="62"/>
      <c r="X3088" s="62"/>
      <c r="Y3088" s="62"/>
      <c r="Z3088" s="62"/>
      <c r="AA3088" s="62"/>
      <c r="AB3088" s="62"/>
      <c r="AC3088" s="62"/>
      <c r="AD3088" s="62"/>
      <c r="AE3088" s="62"/>
    </row>
    <row r="3089" spans="5:31" x14ac:dyDescent="0.25">
      <c r="E3089" s="61"/>
      <c r="F3089" s="61"/>
      <c r="G3089" s="61"/>
      <c r="H3089" s="62"/>
      <c r="I3089" s="62"/>
      <c r="J3089" s="62"/>
      <c r="K3089" s="62"/>
      <c r="L3089" s="62"/>
      <c r="M3089" s="62"/>
      <c r="N3089" s="62"/>
      <c r="O3089" s="62"/>
      <c r="P3089" s="62"/>
      <c r="Q3089" s="62"/>
      <c r="R3089" s="62"/>
      <c r="S3089" s="62"/>
      <c r="T3089" s="62"/>
      <c r="U3089" s="62"/>
      <c r="V3089" s="62"/>
      <c r="W3089" s="62"/>
      <c r="X3089" s="62"/>
      <c r="Y3089" s="62"/>
      <c r="Z3089" s="62"/>
      <c r="AA3089" s="62"/>
      <c r="AB3089" s="62"/>
      <c r="AC3089" s="62"/>
      <c r="AD3089" s="62"/>
      <c r="AE3089" s="62"/>
    </row>
    <row r="3090" spans="5:31" x14ac:dyDescent="0.25">
      <c r="E3090" s="61"/>
      <c r="F3090" s="61"/>
      <c r="G3090" s="61"/>
      <c r="H3090" s="62"/>
      <c r="I3090" s="62"/>
      <c r="J3090" s="62"/>
      <c r="K3090" s="62"/>
      <c r="L3090" s="62"/>
      <c r="M3090" s="62"/>
      <c r="N3090" s="62"/>
      <c r="O3090" s="62"/>
      <c r="P3090" s="62"/>
      <c r="Q3090" s="62"/>
      <c r="R3090" s="62"/>
      <c r="S3090" s="62"/>
      <c r="T3090" s="62"/>
      <c r="U3090" s="62"/>
      <c r="V3090" s="62"/>
      <c r="W3090" s="62"/>
      <c r="X3090" s="62"/>
      <c r="Y3090" s="62"/>
      <c r="Z3090" s="62"/>
      <c r="AA3090" s="62"/>
      <c r="AB3090" s="62"/>
      <c r="AC3090" s="62"/>
      <c r="AD3090" s="62"/>
      <c r="AE3090" s="62"/>
    </row>
    <row r="3091" spans="5:31" x14ac:dyDescent="0.25">
      <c r="E3091" s="61"/>
      <c r="F3091" s="61"/>
      <c r="G3091" s="61"/>
      <c r="H3091" s="62"/>
      <c r="I3091" s="62"/>
      <c r="J3091" s="62"/>
      <c r="K3091" s="62"/>
      <c r="L3091" s="62"/>
      <c r="M3091" s="62"/>
      <c r="N3091" s="62"/>
      <c r="O3091" s="62"/>
      <c r="P3091" s="62"/>
      <c r="Q3091" s="62"/>
      <c r="R3091" s="62"/>
      <c r="S3091" s="62"/>
      <c r="T3091" s="62"/>
      <c r="U3091" s="62"/>
      <c r="V3091" s="62"/>
      <c r="W3091" s="62"/>
      <c r="X3091" s="62"/>
      <c r="Y3091" s="62"/>
      <c r="Z3091" s="62"/>
      <c r="AA3091" s="62"/>
      <c r="AB3091" s="62"/>
      <c r="AC3091" s="62"/>
      <c r="AD3091" s="62"/>
      <c r="AE3091" s="62"/>
    </row>
    <row r="3092" spans="5:31" x14ac:dyDescent="0.25">
      <c r="E3092" s="61"/>
      <c r="F3092" s="61"/>
      <c r="G3092" s="61"/>
      <c r="H3092" s="62"/>
      <c r="I3092" s="62"/>
      <c r="J3092" s="62"/>
      <c r="K3092" s="62"/>
      <c r="L3092" s="62"/>
      <c r="M3092" s="62"/>
      <c r="N3092" s="62"/>
      <c r="O3092" s="62"/>
      <c r="P3092" s="62"/>
      <c r="Q3092" s="62"/>
      <c r="R3092" s="62"/>
      <c r="S3092" s="62"/>
      <c r="T3092" s="62"/>
      <c r="U3092" s="62"/>
      <c r="V3092" s="62"/>
      <c r="W3092" s="62"/>
      <c r="X3092" s="62"/>
      <c r="Y3092" s="62"/>
      <c r="Z3092" s="62"/>
      <c r="AA3092" s="62"/>
      <c r="AB3092" s="62"/>
      <c r="AC3092" s="62"/>
      <c r="AD3092" s="62"/>
      <c r="AE3092" s="62"/>
    </row>
    <row r="3093" spans="5:31" x14ac:dyDescent="0.25">
      <c r="E3093" s="61"/>
      <c r="F3093" s="61"/>
      <c r="G3093" s="61"/>
      <c r="H3093" s="62"/>
      <c r="I3093" s="62"/>
      <c r="J3093" s="62"/>
      <c r="K3093" s="62"/>
      <c r="L3093" s="62"/>
      <c r="M3093" s="62"/>
      <c r="N3093" s="62"/>
      <c r="O3093" s="62"/>
      <c r="P3093" s="62"/>
      <c r="Q3093" s="62"/>
      <c r="R3093" s="62"/>
      <c r="S3093" s="62"/>
      <c r="T3093" s="62"/>
      <c r="U3093" s="62"/>
      <c r="V3093" s="62"/>
      <c r="W3093" s="62"/>
      <c r="X3093" s="62"/>
      <c r="Y3093" s="62"/>
      <c r="Z3093" s="62"/>
      <c r="AA3093" s="62"/>
      <c r="AB3093" s="62"/>
      <c r="AC3093" s="62"/>
      <c r="AD3093" s="62"/>
      <c r="AE3093" s="62"/>
    </row>
    <row r="3094" spans="5:31" x14ac:dyDescent="0.25">
      <c r="E3094" s="61"/>
      <c r="F3094" s="61"/>
      <c r="G3094" s="61"/>
      <c r="H3094" s="62"/>
      <c r="I3094" s="62"/>
      <c r="J3094" s="62"/>
      <c r="K3094" s="62"/>
      <c r="L3094" s="62"/>
      <c r="M3094" s="62"/>
      <c r="N3094" s="62"/>
      <c r="O3094" s="62"/>
      <c r="P3094" s="62"/>
      <c r="Q3094" s="62"/>
      <c r="R3094" s="62"/>
      <c r="S3094" s="62"/>
      <c r="T3094" s="62"/>
      <c r="U3094" s="62"/>
      <c r="V3094" s="62"/>
      <c r="W3094" s="62"/>
      <c r="X3094" s="62"/>
      <c r="Y3094" s="62"/>
      <c r="Z3094" s="62"/>
      <c r="AA3094" s="62"/>
      <c r="AB3094" s="62"/>
      <c r="AC3094" s="62"/>
      <c r="AD3094" s="62"/>
      <c r="AE3094" s="62"/>
    </row>
    <row r="3095" spans="5:31" x14ac:dyDescent="0.25">
      <c r="E3095" s="61"/>
      <c r="F3095" s="61"/>
      <c r="G3095" s="61"/>
      <c r="H3095" s="62"/>
      <c r="I3095" s="62"/>
      <c r="J3095" s="62"/>
      <c r="K3095" s="62"/>
      <c r="L3095" s="62"/>
      <c r="M3095" s="62"/>
      <c r="N3095" s="62"/>
      <c r="O3095" s="62"/>
      <c r="P3095" s="62"/>
      <c r="Q3095" s="62"/>
      <c r="R3095" s="62"/>
      <c r="S3095" s="62"/>
      <c r="T3095" s="62"/>
      <c r="U3095" s="62"/>
      <c r="V3095" s="62"/>
      <c r="W3095" s="62"/>
      <c r="X3095" s="62"/>
      <c r="Y3095" s="62"/>
      <c r="Z3095" s="62"/>
      <c r="AA3095" s="62"/>
      <c r="AB3095" s="62"/>
      <c r="AC3095" s="62"/>
      <c r="AD3095" s="62"/>
      <c r="AE3095" s="62"/>
    </row>
    <row r="3096" spans="5:31" x14ac:dyDescent="0.25">
      <c r="E3096" s="61"/>
      <c r="F3096" s="61"/>
      <c r="G3096" s="61"/>
      <c r="H3096" s="62"/>
      <c r="I3096" s="62"/>
      <c r="J3096" s="62"/>
      <c r="K3096" s="62"/>
      <c r="L3096" s="62"/>
      <c r="M3096" s="62"/>
      <c r="N3096" s="62"/>
      <c r="O3096" s="62"/>
      <c r="P3096" s="62"/>
      <c r="Q3096" s="62"/>
      <c r="R3096" s="62"/>
      <c r="S3096" s="62"/>
      <c r="T3096" s="62"/>
      <c r="U3096" s="62"/>
      <c r="V3096" s="62"/>
      <c r="W3096" s="62"/>
      <c r="X3096" s="62"/>
      <c r="Y3096" s="62"/>
      <c r="Z3096" s="62"/>
      <c r="AA3096" s="62"/>
      <c r="AB3096" s="62"/>
      <c r="AC3096" s="62"/>
      <c r="AD3096" s="62"/>
      <c r="AE3096" s="62"/>
    </row>
    <row r="3097" spans="5:31" x14ac:dyDescent="0.25">
      <c r="E3097" s="61"/>
      <c r="F3097" s="61"/>
      <c r="G3097" s="61"/>
      <c r="H3097" s="62"/>
      <c r="I3097" s="62"/>
      <c r="J3097" s="62"/>
      <c r="K3097" s="62"/>
      <c r="L3097" s="62"/>
      <c r="M3097" s="62"/>
      <c r="N3097" s="62"/>
      <c r="O3097" s="62"/>
      <c r="P3097" s="62"/>
      <c r="Q3097" s="62"/>
      <c r="R3097" s="62"/>
      <c r="S3097" s="62"/>
      <c r="T3097" s="62"/>
      <c r="U3097" s="62"/>
      <c r="V3097" s="62"/>
      <c r="W3097" s="62"/>
      <c r="X3097" s="62"/>
      <c r="Y3097" s="62"/>
      <c r="Z3097" s="62"/>
      <c r="AA3097" s="62"/>
      <c r="AB3097" s="62"/>
      <c r="AC3097" s="62"/>
      <c r="AD3097" s="62"/>
      <c r="AE3097" s="62"/>
    </row>
    <row r="3098" spans="5:31" x14ac:dyDescent="0.25">
      <c r="E3098" s="61"/>
      <c r="F3098" s="61"/>
      <c r="G3098" s="61"/>
      <c r="H3098" s="62"/>
      <c r="I3098" s="62"/>
      <c r="J3098" s="62"/>
      <c r="K3098" s="62"/>
      <c r="L3098" s="62"/>
      <c r="M3098" s="62"/>
      <c r="N3098" s="62"/>
      <c r="O3098" s="62"/>
      <c r="P3098" s="62"/>
      <c r="Q3098" s="62"/>
      <c r="R3098" s="62"/>
      <c r="S3098" s="62"/>
      <c r="T3098" s="62"/>
      <c r="U3098" s="62"/>
      <c r="V3098" s="62"/>
      <c r="W3098" s="62"/>
      <c r="X3098" s="62"/>
      <c r="Y3098" s="62"/>
      <c r="Z3098" s="62"/>
      <c r="AA3098" s="62"/>
      <c r="AB3098" s="62"/>
      <c r="AC3098" s="62"/>
      <c r="AD3098" s="62"/>
      <c r="AE3098" s="62"/>
    </row>
    <row r="3099" spans="5:31" x14ac:dyDescent="0.25">
      <c r="E3099" s="61"/>
      <c r="F3099" s="61"/>
      <c r="G3099" s="61"/>
      <c r="H3099" s="62"/>
      <c r="I3099" s="62"/>
      <c r="J3099" s="62"/>
      <c r="K3099" s="62"/>
      <c r="L3099" s="62"/>
      <c r="M3099" s="62"/>
      <c r="N3099" s="62"/>
      <c r="O3099" s="62"/>
      <c r="P3099" s="62"/>
      <c r="Q3099" s="62"/>
      <c r="R3099" s="62"/>
      <c r="S3099" s="62"/>
      <c r="T3099" s="62"/>
      <c r="U3099" s="62"/>
      <c r="V3099" s="62"/>
      <c r="W3099" s="62"/>
      <c r="X3099" s="62"/>
      <c r="Y3099" s="62"/>
      <c r="Z3099" s="62"/>
      <c r="AA3099" s="62"/>
      <c r="AB3099" s="62"/>
      <c r="AC3099" s="62"/>
      <c r="AD3099" s="62"/>
      <c r="AE3099" s="62"/>
    </row>
    <row r="3100" spans="5:31" x14ac:dyDescent="0.25">
      <c r="E3100" s="61"/>
      <c r="F3100" s="61"/>
      <c r="G3100" s="61"/>
      <c r="H3100" s="62"/>
      <c r="I3100" s="62"/>
      <c r="J3100" s="62"/>
      <c r="K3100" s="62"/>
      <c r="L3100" s="62"/>
      <c r="M3100" s="62"/>
      <c r="N3100" s="62"/>
      <c r="O3100" s="62"/>
      <c r="P3100" s="62"/>
      <c r="Q3100" s="62"/>
      <c r="R3100" s="62"/>
      <c r="S3100" s="62"/>
      <c r="T3100" s="62"/>
      <c r="U3100" s="62"/>
      <c r="V3100" s="62"/>
      <c r="W3100" s="62"/>
      <c r="X3100" s="62"/>
      <c r="Y3100" s="62"/>
      <c r="Z3100" s="62"/>
      <c r="AA3100" s="62"/>
      <c r="AB3100" s="62"/>
      <c r="AC3100" s="62"/>
      <c r="AD3100" s="62"/>
      <c r="AE3100" s="62"/>
    </row>
    <row r="3101" spans="5:31" x14ac:dyDescent="0.25">
      <c r="E3101" s="61"/>
      <c r="F3101" s="61"/>
      <c r="G3101" s="61"/>
      <c r="H3101" s="62"/>
      <c r="I3101" s="62"/>
      <c r="J3101" s="62"/>
      <c r="K3101" s="62"/>
      <c r="L3101" s="62"/>
      <c r="M3101" s="62"/>
      <c r="N3101" s="62"/>
      <c r="O3101" s="62"/>
      <c r="P3101" s="62"/>
      <c r="Q3101" s="62"/>
      <c r="R3101" s="62"/>
      <c r="S3101" s="62"/>
      <c r="T3101" s="62"/>
      <c r="U3101" s="62"/>
      <c r="V3101" s="62"/>
      <c r="W3101" s="62"/>
      <c r="X3101" s="62"/>
      <c r="Y3101" s="62"/>
      <c r="Z3101" s="62"/>
      <c r="AA3101" s="62"/>
      <c r="AB3101" s="62"/>
      <c r="AC3101" s="62"/>
      <c r="AD3101" s="62"/>
      <c r="AE3101" s="62"/>
    </row>
    <row r="3102" spans="5:31" x14ac:dyDescent="0.25">
      <c r="E3102" s="61"/>
      <c r="F3102" s="61"/>
      <c r="G3102" s="61"/>
      <c r="H3102" s="62"/>
      <c r="I3102" s="62"/>
      <c r="J3102" s="62"/>
      <c r="K3102" s="62"/>
      <c r="L3102" s="62"/>
      <c r="M3102" s="62"/>
      <c r="N3102" s="62"/>
      <c r="O3102" s="62"/>
      <c r="P3102" s="62"/>
      <c r="Q3102" s="62"/>
      <c r="R3102" s="62"/>
      <c r="S3102" s="62"/>
      <c r="T3102" s="62"/>
      <c r="U3102" s="62"/>
      <c r="V3102" s="62"/>
      <c r="W3102" s="62"/>
      <c r="X3102" s="62"/>
      <c r="Y3102" s="62"/>
      <c r="Z3102" s="62"/>
      <c r="AA3102" s="62"/>
      <c r="AB3102" s="62"/>
      <c r="AC3102" s="62"/>
      <c r="AD3102" s="62"/>
      <c r="AE3102" s="62"/>
    </row>
    <row r="3103" spans="5:31" x14ac:dyDescent="0.25">
      <c r="E3103" s="61"/>
      <c r="F3103" s="61"/>
      <c r="G3103" s="61"/>
      <c r="H3103" s="62"/>
      <c r="I3103" s="62"/>
      <c r="J3103" s="62"/>
      <c r="K3103" s="62"/>
      <c r="L3103" s="62"/>
      <c r="M3103" s="62"/>
      <c r="N3103" s="62"/>
      <c r="O3103" s="62"/>
      <c r="P3103" s="62"/>
      <c r="Q3103" s="62"/>
      <c r="R3103" s="62"/>
      <c r="S3103" s="62"/>
      <c r="T3103" s="62"/>
      <c r="U3103" s="62"/>
      <c r="V3103" s="62"/>
      <c r="W3103" s="62"/>
      <c r="X3103" s="62"/>
      <c r="Y3103" s="62"/>
      <c r="Z3103" s="62"/>
      <c r="AA3103" s="62"/>
      <c r="AB3103" s="62"/>
      <c r="AC3103" s="62"/>
      <c r="AD3103" s="62"/>
      <c r="AE3103" s="62"/>
    </row>
    <row r="3104" spans="5:31" x14ac:dyDescent="0.25">
      <c r="E3104" s="61"/>
      <c r="F3104" s="61"/>
      <c r="G3104" s="61"/>
      <c r="H3104" s="62"/>
      <c r="I3104" s="62"/>
      <c r="J3104" s="62"/>
      <c r="K3104" s="62"/>
      <c r="L3104" s="62"/>
      <c r="M3104" s="62"/>
      <c r="N3104" s="62"/>
      <c r="O3104" s="62"/>
      <c r="P3104" s="62"/>
      <c r="Q3104" s="62"/>
      <c r="R3104" s="62"/>
      <c r="S3104" s="62"/>
      <c r="T3104" s="62"/>
      <c r="U3104" s="62"/>
      <c r="V3104" s="62"/>
      <c r="W3104" s="62"/>
      <c r="X3104" s="62"/>
      <c r="Y3104" s="62"/>
      <c r="Z3104" s="62"/>
      <c r="AA3104" s="62"/>
      <c r="AB3104" s="62"/>
      <c r="AC3104" s="62"/>
      <c r="AD3104" s="62"/>
      <c r="AE3104" s="62"/>
    </row>
    <row r="3105" spans="5:31" x14ac:dyDescent="0.25">
      <c r="E3105" s="61"/>
      <c r="F3105" s="61"/>
      <c r="G3105" s="61"/>
      <c r="H3105" s="62"/>
      <c r="I3105" s="62"/>
      <c r="J3105" s="62"/>
      <c r="K3105" s="62"/>
      <c r="L3105" s="62"/>
      <c r="M3105" s="62"/>
      <c r="N3105" s="62"/>
      <c r="O3105" s="62"/>
      <c r="P3105" s="62"/>
      <c r="Q3105" s="62"/>
      <c r="R3105" s="62"/>
      <c r="S3105" s="62"/>
      <c r="T3105" s="62"/>
      <c r="U3105" s="62"/>
      <c r="V3105" s="62"/>
      <c r="W3105" s="62"/>
      <c r="X3105" s="62"/>
      <c r="Y3105" s="62"/>
      <c r="Z3105" s="62"/>
      <c r="AA3105" s="62"/>
      <c r="AB3105" s="62"/>
      <c r="AC3105" s="62"/>
      <c r="AD3105" s="62"/>
      <c r="AE3105" s="62"/>
    </row>
    <row r="3106" spans="5:31" x14ac:dyDescent="0.25">
      <c r="E3106" s="61"/>
      <c r="F3106" s="61"/>
      <c r="G3106" s="61"/>
      <c r="H3106" s="62"/>
      <c r="I3106" s="62"/>
      <c r="J3106" s="62"/>
      <c r="K3106" s="62"/>
      <c r="L3106" s="62"/>
      <c r="M3106" s="62"/>
      <c r="N3106" s="62"/>
      <c r="O3106" s="62"/>
      <c r="P3106" s="62"/>
      <c r="Q3106" s="62"/>
      <c r="R3106" s="62"/>
      <c r="S3106" s="62"/>
      <c r="T3106" s="62"/>
      <c r="U3106" s="62"/>
      <c r="V3106" s="62"/>
      <c r="W3106" s="62"/>
      <c r="X3106" s="62"/>
      <c r="Y3106" s="62"/>
      <c r="Z3106" s="62"/>
      <c r="AA3106" s="62"/>
      <c r="AB3106" s="62"/>
      <c r="AC3106" s="62"/>
      <c r="AD3106" s="62"/>
      <c r="AE3106" s="62"/>
    </row>
    <row r="3107" spans="5:31" x14ac:dyDescent="0.25">
      <c r="E3107" s="61"/>
      <c r="F3107" s="61"/>
      <c r="G3107" s="61"/>
      <c r="H3107" s="62"/>
      <c r="I3107" s="62"/>
      <c r="J3107" s="62"/>
      <c r="K3107" s="62"/>
      <c r="L3107" s="62"/>
      <c r="M3107" s="62"/>
      <c r="N3107" s="62"/>
      <c r="O3107" s="62"/>
      <c r="P3107" s="62"/>
      <c r="Q3107" s="62"/>
      <c r="R3107" s="62"/>
      <c r="S3107" s="62"/>
      <c r="T3107" s="62"/>
      <c r="U3107" s="62"/>
      <c r="V3107" s="62"/>
      <c r="W3107" s="62"/>
      <c r="X3107" s="62"/>
      <c r="Y3107" s="62"/>
      <c r="Z3107" s="62"/>
      <c r="AA3107" s="62"/>
      <c r="AB3107" s="62"/>
      <c r="AC3107" s="62"/>
      <c r="AD3107" s="62"/>
      <c r="AE3107" s="62"/>
    </row>
    <row r="3108" spans="5:31" x14ac:dyDescent="0.25">
      <c r="E3108" s="61"/>
      <c r="F3108" s="61"/>
      <c r="G3108" s="61"/>
      <c r="H3108" s="62"/>
      <c r="I3108" s="62"/>
      <c r="J3108" s="62"/>
      <c r="K3108" s="62"/>
      <c r="L3108" s="62"/>
      <c r="M3108" s="62"/>
      <c r="N3108" s="62"/>
      <c r="O3108" s="62"/>
      <c r="P3108" s="62"/>
      <c r="Q3108" s="62"/>
      <c r="R3108" s="62"/>
      <c r="S3108" s="62"/>
      <c r="T3108" s="62"/>
      <c r="U3108" s="62"/>
      <c r="V3108" s="62"/>
      <c r="W3108" s="62"/>
      <c r="X3108" s="62"/>
      <c r="Y3108" s="62"/>
      <c r="Z3108" s="62"/>
      <c r="AA3108" s="62"/>
      <c r="AB3108" s="62"/>
      <c r="AC3108" s="62"/>
      <c r="AD3108" s="62"/>
      <c r="AE3108" s="62"/>
    </row>
    <row r="3109" spans="5:31" x14ac:dyDescent="0.25">
      <c r="E3109" s="61"/>
      <c r="F3109" s="61"/>
      <c r="G3109" s="61"/>
      <c r="H3109" s="62"/>
      <c r="I3109" s="62"/>
      <c r="J3109" s="62"/>
      <c r="K3109" s="62"/>
      <c r="L3109" s="62"/>
      <c r="M3109" s="62"/>
      <c r="N3109" s="62"/>
      <c r="O3109" s="62"/>
      <c r="P3109" s="62"/>
      <c r="Q3109" s="62"/>
      <c r="R3109" s="62"/>
      <c r="S3109" s="62"/>
      <c r="T3109" s="62"/>
      <c r="U3109" s="62"/>
      <c r="V3109" s="62"/>
      <c r="W3109" s="62"/>
      <c r="X3109" s="62"/>
      <c r="Y3109" s="62"/>
      <c r="Z3109" s="62"/>
      <c r="AA3109" s="62"/>
      <c r="AB3109" s="62"/>
      <c r="AC3109" s="62"/>
      <c r="AD3109" s="62"/>
      <c r="AE3109" s="62"/>
    </row>
    <row r="3110" spans="5:31" x14ac:dyDescent="0.25">
      <c r="E3110" s="61"/>
      <c r="F3110" s="61"/>
      <c r="G3110" s="61"/>
      <c r="H3110" s="62"/>
      <c r="I3110" s="62"/>
      <c r="J3110" s="62"/>
      <c r="K3110" s="62"/>
      <c r="L3110" s="62"/>
      <c r="M3110" s="62"/>
      <c r="N3110" s="62"/>
      <c r="O3110" s="62"/>
      <c r="P3110" s="62"/>
      <c r="Q3110" s="62"/>
      <c r="R3110" s="62"/>
      <c r="S3110" s="62"/>
      <c r="T3110" s="62"/>
      <c r="U3110" s="62"/>
      <c r="V3110" s="62"/>
      <c r="W3110" s="62"/>
      <c r="X3110" s="62"/>
      <c r="Y3110" s="62"/>
      <c r="Z3110" s="62"/>
      <c r="AA3110" s="62"/>
      <c r="AB3110" s="62"/>
      <c r="AC3110" s="62"/>
      <c r="AD3110" s="62"/>
      <c r="AE3110" s="62"/>
    </row>
    <row r="3111" spans="5:31" x14ac:dyDescent="0.25">
      <c r="E3111" s="61"/>
      <c r="F3111" s="61"/>
      <c r="G3111" s="61"/>
      <c r="H3111" s="62"/>
      <c r="I3111" s="62"/>
      <c r="J3111" s="62"/>
      <c r="K3111" s="62"/>
      <c r="L3111" s="62"/>
      <c r="M3111" s="62"/>
      <c r="N3111" s="62"/>
      <c r="O3111" s="62"/>
      <c r="P3111" s="62"/>
      <c r="Q3111" s="62"/>
      <c r="R3111" s="62"/>
      <c r="S3111" s="62"/>
      <c r="T3111" s="62"/>
      <c r="U3111" s="62"/>
      <c r="V3111" s="62"/>
      <c r="W3111" s="62"/>
      <c r="X3111" s="62"/>
      <c r="Y3111" s="62"/>
      <c r="Z3111" s="62"/>
      <c r="AA3111" s="62"/>
      <c r="AB3111" s="62"/>
      <c r="AC3111" s="62"/>
      <c r="AD3111" s="62"/>
      <c r="AE3111" s="62"/>
    </row>
    <row r="3112" spans="5:31" x14ac:dyDescent="0.25">
      <c r="E3112" s="61"/>
      <c r="F3112" s="61"/>
      <c r="G3112" s="61"/>
      <c r="H3112" s="62"/>
      <c r="I3112" s="62"/>
      <c r="J3112" s="62"/>
      <c r="K3112" s="62"/>
      <c r="L3112" s="62"/>
      <c r="M3112" s="62"/>
      <c r="N3112" s="62"/>
      <c r="O3112" s="62"/>
      <c r="P3112" s="62"/>
      <c r="Q3112" s="62"/>
      <c r="R3112" s="62"/>
      <c r="S3112" s="62"/>
      <c r="T3112" s="62"/>
      <c r="U3112" s="62"/>
      <c r="V3112" s="62"/>
      <c r="W3112" s="62"/>
      <c r="X3112" s="62"/>
      <c r="Y3112" s="62"/>
      <c r="Z3112" s="62"/>
      <c r="AA3112" s="62"/>
      <c r="AB3112" s="62"/>
      <c r="AC3112" s="62"/>
      <c r="AD3112" s="62"/>
      <c r="AE3112" s="62"/>
    </row>
    <row r="3113" spans="5:31" x14ac:dyDescent="0.25">
      <c r="E3113" s="61"/>
      <c r="F3113" s="61"/>
      <c r="G3113" s="61"/>
      <c r="H3113" s="62"/>
      <c r="I3113" s="62"/>
      <c r="J3113" s="62"/>
      <c r="K3113" s="62"/>
      <c r="L3113" s="62"/>
      <c r="M3113" s="62"/>
      <c r="N3113" s="62"/>
      <c r="O3113" s="62"/>
      <c r="P3113" s="62"/>
      <c r="Q3113" s="62"/>
      <c r="R3113" s="62"/>
      <c r="S3113" s="62"/>
      <c r="T3113" s="62"/>
      <c r="U3113" s="62"/>
      <c r="V3113" s="62"/>
      <c r="W3113" s="62"/>
      <c r="X3113" s="62"/>
      <c r="Y3113" s="62"/>
      <c r="Z3113" s="62"/>
      <c r="AA3113" s="62"/>
      <c r="AB3113" s="62"/>
      <c r="AC3113" s="62"/>
      <c r="AD3113" s="62"/>
      <c r="AE3113" s="62"/>
    </row>
    <row r="3114" spans="5:31" x14ac:dyDescent="0.25">
      <c r="E3114" s="61"/>
      <c r="F3114" s="61"/>
      <c r="G3114" s="61"/>
      <c r="H3114" s="62"/>
      <c r="I3114" s="62"/>
      <c r="J3114" s="62"/>
      <c r="K3114" s="62"/>
      <c r="L3114" s="62"/>
      <c r="M3114" s="62"/>
      <c r="N3114" s="62"/>
      <c r="O3114" s="62"/>
      <c r="P3114" s="62"/>
      <c r="Q3114" s="62"/>
      <c r="R3114" s="62"/>
      <c r="S3114" s="62"/>
      <c r="T3114" s="62"/>
      <c r="U3114" s="62"/>
      <c r="V3114" s="62"/>
      <c r="W3114" s="62"/>
      <c r="X3114" s="62"/>
      <c r="Y3114" s="62"/>
      <c r="Z3114" s="62"/>
      <c r="AA3114" s="62"/>
      <c r="AB3114" s="62"/>
      <c r="AC3114" s="62"/>
      <c r="AD3114" s="62"/>
      <c r="AE3114" s="62"/>
    </row>
    <row r="3115" spans="5:31" x14ac:dyDescent="0.25">
      <c r="E3115" s="61"/>
      <c r="F3115" s="61"/>
      <c r="G3115" s="61"/>
      <c r="H3115" s="62"/>
      <c r="I3115" s="62"/>
      <c r="J3115" s="62"/>
      <c r="K3115" s="62"/>
      <c r="L3115" s="62"/>
      <c r="M3115" s="62"/>
      <c r="N3115" s="62"/>
      <c r="O3115" s="62"/>
      <c r="P3115" s="62"/>
      <c r="Q3115" s="62"/>
      <c r="R3115" s="62"/>
      <c r="S3115" s="62"/>
      <c r="T3115" s="62"/>
      <c r="U3115" s="62"/>
      <c r="V3115" s="62"/>
      <c r="W3115" s="62"/>
      <c r="X3115" s="62"/>
      <c r="Y3115" s="62"/>
      <c r="Z3115" s="62"/>
      <c r="AA3115" s="62"/>
      <c r="AB3115" s="62"/>
      <c r="AC3115" s="62"/>
      <c r="AD3115" s="62"/>
      <c r="AE3115" s="62"/>
    </row>
    <row r="3116" spans="5:31" x14ac:dyDescent="0.25">
      <c r="E3116" s="61"/>
      <c r="F3116" s="61"/>
      <c r="G3116" s="61"/>
      <c r="H3116" s="62"/>
      <c r="I3116" s="62"/>
      <c r="J3116" s="62"/>
      <c r="K3116" s="62"/>
      <c r="L3116" s="62"/>
      <c r="M3116" s="62"/>
      <c r="N3116" s="62"/>
      <c r="O3116" s="62"/>
      <c r="P3116" s="62"/>
      <c r="Q3116" s="62"/>
      <c r="R3116" s="62"/>
      <c r="S3116" s="62"/>
      <c r="T3116" s="62"/>
      <c r="U3116" s="62"/>
      <c r="V3116" s="62"/>
      <c r="W3116" s="62"/>
      <c r="X3116" s="62"/>
      <c r="Y3116" s="62"/>
      <c r="Z3116" s="62"/>
      <c r="AA3116" s="62"/>
      <c r="AB3116" s="62"/>
      <c r="AC3116" s="62"/>
      <c r="AD3116" s="62"/>
      <c r="AE3116" s="62"/>
    </row>
    <row r="3117" spans="5:31" x14ac:dyDescent="0.25">
      <c r="E3117" s="61"/>
      <c r="F3117" s="61"/>
      <c r="G3117" s="61"/>
      <c r="H3117" s="62"/>
      <c r="I3117" s="62"/>
      <c r="J3117" s="62"/>
      <c r="K3117" s="62"/>
      <c r="L3117" s="62"/>
      <c r="M3117" s="62"/>
      <c r="N3117" s="62"/>
      <c r="O3117" s="62"/>
      <c r="P3117" s="62"/>
      <c r="Q3117" s="62"/>
      <c r="R3117" s="62"/>
      <c r="S3117" s="62"/>
      <c r="T3117" s="62"/>
      <c r="U3117" s="62"/>
      <c r="V3117" s="62"/>
      <c r="W3117" s="62"/>
      <c r="X3117" s="62"/>
      <c r="Y3117" s="62"/>
      <c r="Z3117" s="62"/>
      <c r="AA3117" s="62"/>
      <c r="AB3117" s="62"/>
      <c r="AC3117" s="62"/>
      <c r="AD3117" s="62"/>
      <c r="AE3117" s="62"/>
    </row>
    <row r="3118" spans="5:31" x14ac:dyDescent="0.25">
      <c r="E3118" s="61"/>
      <c r="F3118" s="61"/>
      <c r="G3118" s="61"/>
      <c r="H3118" s="62"/>
      <c r="I3118" s="62"/>
      <c r="J3118" s="62"/>
      <c r="K3118" s="62"/>
      <c r="L3118" s="62"/>
      <c r="M3118" s="62"/>
      <c r="N3118" s="62"/>
      <c r="O3118" s="62"/>
      <c r="P3118" s="62"/>
      <c r="Q3118" s="62"/>
      <c r="R3118" s="62"/>
      <c r="S3118" s="62"/>
      <c r="T3118" s="62"/>
      <c r="U3118" s="62"/>
      <c r="V3118" s="62"/>
      <c r="W3118" s="62"/>
      <c r="X3118" s="62"/>
      <c r="Y3118" s="62"/>
      <c r="Z3118" s="62"/>
      <c r="AA3118" s="62"/>
      <c r="AB3118" s="62"/>
      <c r="AC3118" s="62"/>
      <c r="AD3118" s="62"/>
      <c r="AE3118" s="62"/>
    </row>
    <row r="3119" spans="5:31" x14ac:dyDescent="0.25">
      <c r="E3119" s="61"/>
      <c r="F3119" s="61"/>
      <c r="G3119" s="61"/>
      <c r="H3119" s="62"/>
      <c r="I3119" s="62"/>
      <c r="J3119" s="62"/>
      <c r="K3119" s="62"/>
      <c r="L3119" s="62"/>
      <c r="M3119" s="62"/>
      <c r="N3119" s="62"/>
      <c r="O3119" s="62"/>
      <c r="P3119" s="62"/>
      <c r="Q3119" s="62"/>
      <c r="R3119" s="62"/>
      <c r="S3119" s="62"/>
      <c r="T3119" s="62"/>
      <c r="U3119" s="62"/>
      <c r="V3119" s="62"/>
      <c r="W3119" s="62"/>
      <c r="X3119" s="62"/>
      <c r="Y3119" s="62"/>
      <c r="Z3119" s="62"/>
      <c r="AA3119" s="62"/>
      <c r="AB3119" s="62"/>
      <c r="AC3119" s="62"/>
      <c r="AD3119" s="62"/>
      <c r="AE3119" s="62"/>
    </row>
    <row r="3120" spans="5:31" x14ac:dyDescent="0.25">
      <c r="E3120" s="61"/>
      <c r="F3120" s="61"/>
      <c r="G3120" s="61"/>
      <c r="H3120" s="62"/>
      <c r="I3120" s="62"/>
      <c r="J3120" s="62"/>
      <c r="K3120" s="62"/>
      <c r="L3120" s="62"/>
      <c r="M3120" s="62"/>
      <c r="N3120" s="62"/>
      <c r="O3120" s="62"/>
      <c r="P3120" s="62"/>
      <c r="Q3120" s="62"/>
      <c r="R3120" s="62"/>
      <c r="S3120" s="62"/>
      <c r="T3120" s="62"/>
      <c r="U3120" s="62"/>
      <c r="V3120" s="62"/>
      <c r="W3120" s="62"/>
      <c r="X3120" s="62"/>
      <c r="Y3120" s="62"/>
      <c r="Z3120" s="62"/>
      <c r="AA3120" s="62"/>
      <c r="AB3120" s="62"/>
      <c r="AC3120" s="62"/>
      <c r="AD3120" s="62"/>
      <c r="AE3120" s="62"/>
    </row>
    <row r="3121" spans="5:31" x14ac:dyDescent="0.25">
      <c r="E3121" s="61"/>
      <c r="F3121" s="61"/>
      <c r="G3121" s="61"/>
      <c r="H3121" s="62"/>
      <c r="I3121" s="62"/>
      <c r="J3121" s="62"/>
      <c r="K3121" s="62"/>
      <c r="L3121" s="62"/>
      <c r="M3121" s="62"/>
      <c r="N3121" s="62"/>
      <c r="O3121" s="62"/>
      <c r="P3121" s="62"/>
      <c r="Q3121" s="62"/>
      <c r="R3121" s="62"/>
      <c r="S3121" s="62"/>
      <c r="T3121" s="62"/>
      <c r="U3121" s="62"/>
      <c r="V3121" s="62"/>
      <c r="W3121" s="62"/>
      <c r="X3121" s="62"/>
      <c r="Y3121" s="62"/>
      <c r="Z3121" s="62"/>
      <c r="AA3121" s="62"/>
      <c r="AB3121" s="62"/>
      <c r="AC3121" s="62"/>
      <c r="AD3121" s="62"/>
      <c r="AE3121" s="62"/>
    </row>
    <row r="3122" spans="5:31" x14ac:dyDescent="0.25">
      <c r="E3122" s="61"/>
      <c r="F3122" s="61"/>
      <c r="G3122" s="61"/>
      <c r="H3122" s="62"/>
      <c r="I3122" s="62"/>
      <c r="J3122" s="62"/>
      <c r="K3122" s="62"/>
      <c r="L3122" s="62"/>
      <c r="M3122" s="62"/>
      <c r="N3122" s="62"/>
      <c r="O3122" s="62"/>
      <c r="P3122" s="62"/>
      <c r="Q3122" s="62"/>
      <c r="R3122" s="62"/>
      <c r="S3122" s="62"/>
      <c r="T3122" s="62"/>
      <c r="U3122" s="62"/>
      <c r="V3122" s="62"/>
      <c r="W3122" s="62"/>
      <c r="X3122" s="62"/>
      <c r="Y3122" s="62"/>
      <c r="Z3122" s="62"/>
      <c r="AA3122" s="62"/>
      <c r="AB3122" s="62"/>
      <c r="AC3122" s="62"/>
      <c r="AD3122" s="62"/>
      <c r="AE3122" s="62"/>
    </row>
    <row r="3123" spans="5:31" x14ac:dyDescent="0.25">
      <c r="E3123" s="61"/>
      <c r="F3123" s="61"/>
      <c r="G3123" s="61"/>
      <c r="H3123" s="62"/>
      <c r="I3123" s="62"/>
      <c r="J3123" s="62"/>
      <c r="K3123" s="62"/>
      <c r="L3123" s="62"/>
      <c r="M3123" s="62"/>
      <c r="N3123" s="62"/>
      <c r="O3123" s="62"/>
      <c r="P3123" s="62"/>
      <c r="Q3123" s="62"/>
      <c r="R3123" s="62"/>
      <c r="S3123" s="62"/>
      <c r="T3123" s="62"/>
      <c r="U3123" s="62"/>
      <c r="V3123" s="62"/>
      <c r="W3123" s="62"/>
      <c r="X3123" s="62"/>
      <c r="Y3123" s="62"/>
      <c r="Z3123" s="62"/>
      <c r="AA3123" s="62"/>
      <c r="AB3123" s="62"/>
      <c r="AC3123" s="62"/>
      <c r="AD3123" s="62"/>
      <c r="AE3123" s="62"/>
    </row>
    <row r="3124" spans="5:31" x14ac:dyDescent="0.25">
      <c r="E3124" s="61"/>
      <c r="F3124" s="61"/>
      <c r="G3124" s="61"/>
      <c r="H3124" s="62"/>
      <c r="I3124" s="62"/>
      <c r="J3124" s="62"/>
      <c r="K3124" s="62"/>
      <c r="L3124" s="62"/>
      <c r="M3124" s="62"/>
      <c r="N3124" s="62"/>
      <c r="O3124" s="62"/>
      <c r="P3124" s="62"/>
      <c r="Q3124" s="62"/>
      <c r="R3124" s="62"/>
      <c r="S3124" s="62"/>
      <c r="T3124" s="62"/>
      <c r="U3124" s="62"/>
      <c r="V3124" s="62"/>
      <c r="W3124" s="62"/>
      <c r="X3124" s="62"/>
      <c r="Y3124" s="62"/>
      <c r="Z3124" s="62"/>
      <c r="AA3124" s="62"/>
      <c r="AB3124" s="62"/>
      <c r="AC3124" s="62"/>
      <c r="AD3124" s="62"/>
      <c r="AE3124" s="62"/>
    </row>
    <row r="3125" spans="5:31" x14ac:dyDescent="0.25">
      <c r="E3125" s="61"/>
      <c r="F3125" s="61"/>
      <c r="G3125" s="61"/>
      <c r="H3125" s="62"/>
      <c r="I3125" s="62"/>
      <c r="J3125" s="62"/>
      <c r="K3125" s="62"/>
      <c r="L3125" s="62"/>
      <c r="M3125" s="62"/>
      <c r="N3125" s="62"/>
      <c r="O3125" s="62"/>
      <c r="P3125" s="62"/>
      <c r="Q3125" s="62"/>
      <c r="R3125" s="62"/>
      <c r="S3125" s="62"/>
      <c r="T3125" s="62"/>
      <c r="U3125" s="62"/>
      <c r="V3125" s="62"/>
      <c r="W3125" s="62"/>
      <c r="X3125" s="62"/>
      <c r="Y3125" s="62"/>
      <c r="Z3125" s="62"/>
      <c r="AA3125" s="62"/>
      <c r="AB3125" s="62"/>
      <c r="AC3125" s="62"/>
      <c r="AD3125" s="62"/>
      <c r="AE3125" s="62"/>
    </row>
    <row r="3126" spans="5:31" x14ac:dyDescent="0.25">
      <c r="E3126" s="61"/>
      <c r="F3126" s="61"/>
      <c r="G3126" s="61"/>
      <c r="H3126" s="62"/>
      <c r="I3126" s="62"/>
      <c r="J3126" s="62"/>
      <c r="K3126" s="62"/>
      <c r="L3126" s="62"/>
      <c r="M3126" s="62"/>
      <c r="N3126" s="62"/>
      <c r="O3126" s="62"/>
      <c r="P3126" s="62"/>
      <c r="Q3126" s="62"/>
      <c r="R3126" s="62"/>
      <c r="S3126" s="62"/>
      <c r="T3126" s="62"/>
      <c r="U3126" s="62"/>
      <c r="V3126" s="62"/>
      <c r="W3126" s="62"/>
      <c r="X3126" s="62"/>
      <c r="Y3126" s="62"/>
      <c r="Z3126" s="62"/>
      <c r="AA3126" s="62"/>
      <c r="AB3126" s="62"/>
      <c r="AC3126" s="62"/>
      <c r="AD3126" s="62"/>
      <c r="AE3126" s="62"/>
    </row>
    <row r="3127" spans="5:31" x14ac:dyDescent="0.25">
      <c r="E3127" s="61"/>
      <c r="F3127" s="61"/>
      <c r="G3127" s="61"/>
      <c r="H3127" s="62"/>
      <c r="I3127" s="62"/>
      <c r="J3127" s="62"/>
      <c r="K3127" s="62"/>
      <c r="L3127" s="62"/>
      <c r="M3127" s="62"/>
      <c r="N3127" s="62"/>
      <c r="O3127" s="62"/>
      <c r="P3127" s="62"/>
      <c r="Q3127" s="62"/>
      <c r="R3127" s="62"/>
      <c r="S3127" s="62"/>
      <c r="T3127" s="62"/>
      <c r="U3127" s="62"/>
      <c r="V3127" s="62"/>
      <c r="W3127" s="62"/>
      <c r="X3127" s="62"/>
      <c r="Y3127" s="62"/>
      <c r="Z3127" s="62"/>
      <c r="AA3127" s="62"/>
      <c r="AB3127" s="62"/>
      <c r="AC3127" s="62"/>
      <c r="AD3127" s="62"/>
      <c r="AE3127" s="62"/>
    </row>
    <row r="3128" spans="5:31" x14ac:dyDescent="0.25">
      <c r="E3128" s="61"/>
      <c r="F3128" s="61"/>
      <c r="G3128" s="61"/>
      <c r="H3128" s="62"/>
      <c r="I3128" s="62"/>
      <c r="J3128" s="62"/>
      <c r="K3128" s="62"/>
      <c r="L3128" s="62"/>
      <c r="M3128" s="62"/>
      <c r="N3128" s="62"/>
      <c r="O3128" s="62"/>
      <c r="P3128" s="62"/>
      <c r="Q3128" s="62"/>
      <c r="R3128" s="62"/>
      <c r="S3128" s="62"/>
      <c r="T3128" s="62"/>
      <c r="U3128" s="62"/>
      <c r="V3128" s="62"/>
      <c r="W3128" s="62"/>
      <c r="X3128" s="62"/>
      <c r="Y3128" s="62"/>
      <c r="Z3128" s="62"/>
      <c r="AA3128" s="62"/>
      <c r="AB3128" s="62"/>
      <c r="AC3128" s="62"/>
      <c r="AD3128" s="62"/>
      <c r="AE3128" s="62"/>
    </row>
    <row r="3129" spans="5:31" x14ac:dyDescent="0.25">
      <c r="E3129" s="61"/>
      <c r="F3129" s="61"/>
      <c r="G3129" s="61"/>
      <c r="H3129" s="62"/>
      <c r="I3129" s="62"/>
      <c r="J3129" s="62"/>
      <c r="K3129" s="62"/>
      <c r="L3129" s="62"/>
      <c r="M3129" s="62"/>
      <c r="N3129" s="62"/>
      <c r="O3129" s="62"/>
      <c r="P3129" s="62"/>
      <c r="Q3129" s="62"/>
      <c r="R3129" s="62"/>
      <c r="S3129" s="62"/>
      <c r="T3129" s="62"/>
      <c r="U3129" s="62"/>
      <c r="V3129" s="62"/>
      <c r="W3129" s="62"/>
      <c r="X3129" s="62"/>
      <c r="Y3129" s="62"/>
      <c r="Z3129" s="62"/>
      <c r="AA3129" s="62"/>
      <c r="AB3129" s="62"/>
      <c r="AC3129" s="62"/>
      <c r="AD3129" s="62"/>
      <c r="AE3129" s="62"/>
    </row>
    <row r="3130" spans="5:31" x14ac:dyDescent="0.25">
      <c r="E3130" s="61"/>
      <c r="F3130" s="61"/>
      <c r="G3130" s="61"/>
      <c r="H3130" s="62"/>
      <c r="I3130" s="62"/>
      <c r="J3130" s="62"/>
      <c r="K3130" s="62"/>
      <c r="L3130" s="62"/>
      <c r="M3130" s="62"/>
      <c r="N3130" s="62"/>
      <c r="O3130" s="62"/>
      <c r="P3130" s="62"/>
      <c r="Q3130" s="62"/>
      <c r="R3130" s="62"/>
      <c r="S3130" s="62"/>
      <c r="T3130" s="62"/>
      <c r="U3130" s="62"/>
      <c r="V3130" s="62"/>
      <c r="W3130" s="62"/>
      <c r="X3130" s="62"/>
      <c r="Y3130" s="62"/>
      <c r="Z3130" s="62"/>
      <c r="AA3130" s="62"/>
      <c r="AB3130" s="62"/>
      <c r="AC3130" s="62"/>
      <c r="AD3130" s="62"/>
      <c r="AE3130" s="62"/>
    </row>
    <row r="3131" spans="5:31" x14ac:dyDescent="0.25">
      <c r="E3131" s="61"/>
      <c r="F3131" s="61"/>
      <c r="G3131" s="61"/>
      <c r="H3131" s="62"/>
      <c r="I3131" s="62"/>
      <c r="J3131" s="62"/>
      <c r="K3131" s="62"/>
      <c r="L3131" s="62"/>
      <c r="M3131" s="62"/>
      <c r="N3131" s="62"/>
      <c r="O3131" s="62"/>
      <c r="P3131" s="62"/>
      <c r="Q3131" s="62"/>
      <c r="R3131" s="62"/>
      <c r="S3131" s="62"/>
      <c r="T3131" s="62"/>
      <c r="U3131" s="62"/>
      <c r="V3131" s="62"/>
      <c r="W3131" s="62"/>
      <c r="X3131" s="62"/>
      <c r="Y3131" s="62"/>
      <c r="Z3131" s="62"/>
      <c r="AA3131" s="62"/>
      <c r="AB3131" s="62"/>
      <c r="AC3131" s="62"/>
      <c r="AD3131" s="62"/>
      <c r="AE3131" s="62"/>
    </row>
    <row r="3132" spans="5:31" x14ac:dyDescent="0.25">
      <c r="E3132" s="61"/>
      <c r="F3132" s="61"/>
      <c r="G3132" s="61"/>
      <c r="H3132" s="62"/>
      <c r="I3132" s="62"/>
      <c r="J3132" s="62"/>
      <c r="K3132" s="62"/>
      <c r="L3132" s="62"/>
      <c r="M3132" s="62"/>
      <c r="N3132" s="62"/>
      <c r="O3132" s="62"/>
      <c r="P3132" s="62"/>
      <c r="Q3132" s="62"/>
      <c r="R3132" s="62"/>
      <c r="S3132" s="62"/>
      <c r="T3132" s="62"/>
      <c r="U3132" s="62"/>
      <c r="V3132" s="62"/>
      <c r="W3132" s="62"/>
      <c r="X3132" s="62"/>
      <c r="Y3132" s="62"/>
      <c r="Z3132" s="62"/>
      <c r="AA3132" s="62"/>
      <c r="AB3132" s="62"/>
      <c r="AC3132" s="62"/>
      <c r="AD3132" s="62"/>
      <c r="AE3132" s="62"/>
    </row>
    <row r="3133" spans="5:31" x14ac:dyDescent="0.25">
      <c r="E3133" s="61"/>
      <c r="F3133" s="61"/>
      <c r="G3133" s="61"/>
      <c r="H3133" s="62"/>
      <c r="I3133" s="62"/>
      <c r="J3133" s="62"/>
      <c r="K3133" s="62"/>
      <c r="L3133" s="62"/>
      <c r="M3133" s="62"/>
      <c r="N3133" s="62"/>
      <c r="O3133" s="62"/>
      <c r="P3133" s="62"/>
      <c r="Q3133" s="62"/>
      <c r="R3133" s="62"/>
      <c r="S3133" s="62"/>
      <c r="T3133" s="62"/>
      <c r="U3133" s="62"/>
      <c r="V3133" s="62"/>
      <c r="W3133" s="62"/>
      <c r="X3133" s="62"/>
      <c r="Y3133" s="62"/>
      <c r="Z3133" s="62"/>
      <c r="AA3133" s="62"/>
      <c r="AB3133" s="62"/>
      <c r="AC3133" s="62"/>
      <c r="AD3133" s="62"/>
      <c r="AE3133" s="62"/>
    </row>
    <row r="3134" spans="5:31" x14ac:dyDescent="0.25">
      <c r="E3134" s="61"/>
      <c r="F3134" s="61"/>
      <c r="G3134" s="61"/>
      <c r="H3134" s="62"/>
      <c r="I3134" s="62"/>
      <c r="J3134" s="62"/>
      <c r="K3134" s="62"/>
      <c r="L3134" s="62"/>
      <c r="M3134" s="62"/>
      <c r="N3134" s="62"/>
      <c r="O3134" s="62"/>
      <c r="P3134" s="62"/>
      <c r="Q3134" s="62"/>
      <c r="R3134" s="62"/>
      <c r="S3134" s="62"/>
      <c r="T3134" s="62"/>
      <c r="U3134" s="62"/>
      <c r="V3134" s="62"/>
      <c r="W3134" s="62"/>
      <c r="X3134" s="62"/>
      <c r="Y3134" s="62"/>
      <c r="Z3134" s="62"/>
      <c r="AA3134" s="62"/>
      <c r="AB3134" s="62"/>
      <c r="AC3134" s="62"/>
      <c r="AD3134" s="62"/>
      <c r="AE3134" s="62"/>
    </row>
    <row r="3135" spans="5:31" x14ac:dyDescent="0.25">
      <c r="E3135" s="61"/>
      <c r="F3135" s="61"/>
      <c r="G3135" s="61"/>
      <c r="H3135" s="62"/>
      <c r="I3135" s="62"/>
      <c r="J3135" s="62"/>
      <c r="K3135" s="62"/>
      <c r="L3135" s="62"/>
      <c r="M3135" s="62"/>
      <c r="N3135" s="62"/>
      <c r="O3135" s="62"/>
      <c r="P3135" s="62"/>
      <c r="Q3135" s="62"/>
      <c r="R3135" s="62"/>
      <c r="S3135" s="62"/>
      <c r="T3135" s="62"/>
      <c r="U3135" s="62"/>
      <c r="V3135" s="62"/>
      <c r="W3135" s="62"/>
      <c r="X3135" s="62"/>
      <c r="Y3135" s="62"/>
      <c r="Z3135" s="62"/>
      <c r="AA3135" s="62"/>
      <c r="AB3135" s="62"/>
      <c r="AC3135" s="62"/>
      <c r="AD3135" s="62"/>
      <c r="AE3135" s="62"/>
    </row>
    <row r="3136" spans="5:31" x14ac:dyDescent="0.25">
      <c r="E3136" s="61"/>
      <c r="F3136" s="61"/>
      <c r="G3136" s="61"/>
      <c r="H3136" s="62"/>
      <c r="I3136" s="62"/>
      <c r="J3136" s="62"/>
      <c r="K3136" s="62"/>
      <c r="L3136" s="62"/>
      <c r="M3136" s="62"/>
      <c r="N3136" s="62"/>
      <c r="O3136" s="62"/>
      <c r="P3136" s="62"/>
      <c r="Q3136" s="62"/>
      <c r="R3136" s="62"/>
      <c r="S3136" s="62"/>
      <c r="T3136" s="62"/>
      <c r="U3136" s="62"/>
      <c r="V3136" s="62"/>
      <c r="W3136" s="62"/>
      <c r="X3136" s="62"/>
      <c r="Y3136" s="62"/>
      <c r="Z3136" s="62"/>
      <c r="AA3136" s="62"/>
      <c r="AB3136" s="62"/>
      <c r="AC3136" s="62"/>
      <c r="AD3136" s="62"/>
      <c r="AE3136" s="62"/>
    </row>
    <row r="3137" spans="5:31" x14ac:dyDescent="0.25">
      <c r="E3137" s="61"/>
      <c r="F3137" s="61"/>
      <c r="G3137" s="61"/>
      <c r="H3137" s="62"/>
      <c r="I3137" s="62"/>
      <c r="J3137" s="62"/>
      <c r="K3137" s="62"/>
      <c r="L3137" s="62"/>
      <c r="M3137" s="62"/>
      <c r="N3137" s="62"/>
      <c r="O3137" s="62"/>
      <c r="P3137" s="62"/>
      <c r="Q3137" s="62"/>
      <c r="R3137" s="62"/>
      <c r="S3137" s="62"/>
      <c r="T3137" s="62"/>
      <c r="U3137" s="62"/>
      <c r="V3137" s="62"/>
      <c r="W3137" s="62"/>
      <c r="X3137" s="62"/>
      <c r="Y3137" s="62"/>
      <c r="Z3137" s="62"/>
      <c r="AA3137" s="62"/>
      <c r="AB3137" s="62"/>
      <c r="AC3137" s="62"/>
      <c r="AD3137" s="62"/>
      <c r="AE3137" s="62"/>
    </row>
    <row r="3138" spans="5:31" x14ac:dyDescent="0.25">
      <c r="E3138" s="61"/>
      <c r="F3138" s="61"/>
      <c r="G3138" s="61"/>
      <c r="H3138" s="62"/>
      <c r="I3138" s="62"/>
      <c r="J3138" s="62"/>
      <c r="K3138" s="62"/>
      <c r="L3138" s="62"/>
      <c r="M3138" s="62"/>
      <c r="N3138" s="62"/>
      <c r="O3138" s="62"/>
      <c r="P3138" s="62"/>
      <c r="Q3138" s="62"/>
      <c r="R3138" s="62"/>
      <c r="S3138" s="62"/>
      <c r="T3138" s="62"/>
      <c r="U3138" s="62"/>
      <c r="V3138" s="62"/>
      <c r="W3138" s="62"/>
      <c r="X3138" s="62"/>
      <c r="Y3138" s="62"/>
      <c r="Z3138" s="62"/>
      <c r="AA3138" s="62"/>
      <c r="AB3138" s="62"/>
      <c r="AC3138" s="62"/>
      <c r="AD3138" s="62"/>
      <c r="AE3138" s="62"/>
    </row>
    <row r="3139" spans="5:31" x14ac:dyDescent="0.25">
      <c r="E3139" s="61"/>
      <c r="F3139" s="61"/>
      <c r="G3139" s="61"/>
      <c r="H3139" s="62"/>
      <c r="I3139" s="62"/>
      <c r="J3139" s="62"/>
      <c r="K3139" s="62"/>
      <c r="L3139" s="62"/>
      <c r="M3139" s="62"/>
      <c r="N3139" s="62"/>
      <c r="O3139" s="62"/>
      <c r="P3139" s="62"/>
      <c r="Q3139" s="62"/>
      <c r="R3139" s="62"/>
      <c r="S3139" s="62"/>
      <c r="T3139" s="62"/>
      <c r="U3139" s="62"/>
      <c r="V3139" s="62"/>
      <c r="W3139" s="62"/>
      <c r="X3139" s="62"/>
      <c r="Y3139" s="62"/>
      <c r="Z3139" s="62"/>
      <c r="AA3139" s="62"/>
      <c r="AB3139" s="62"/>
      <c r="AC3139" s="62"/>
      <c r="AD3139" s="62"/>
      <c r="AE3139" s="62"/>
    </row>
    <row r="3140" spans="5:31" x14ac:dyDescent="0.25">
      <c r="E3140" s="61"/>
      <c r="F3140" s="61"/>
      <c r="G3140" s="61"/>
      <c r="H3140" s="62"/>
      <c r="I3140" s="62"/>
      <c r="J3140" s="62"/>
      <c r="K3140" s="62"/>
      <c r="L3140" s="62"/>
      <c r="M3140" s="62"/>
      <c r="N3140" s="62"/>
      <c r="O3140" s="62"/>
      <c r="P3140" s="62"/>
      <c r="Q3140" s="62"/>
      <c r="R3140" s="62"/>
      <c r="S3140" s="62"/>
      <c r="T3140" s="62"/>
      <c r="U3140" s="62"/>
      <c r="V3140" s="62"/>
      <c r="W3140" s="62"/>
      <c r="X3140" s="62"/>
      <c r="Y3140" s="62"/>
      <c r="Z3140" s="62"/>
      <c r="AA3140" s="62"/>
      <c r="AB3140" s="62"/>
      <c r="AC3140" s="62"/>
      <c r="AD3140" s="62"/>
      <c r="AE3140" s="62"/>
    </row>
    <row r="3141" spans="5:31" x14ac:dyDescent="0.25">
      <c r="E3141" s="61"/>
      <c r="F3141" s="61"/>
      <c r="G3141" s="61"/>
      <c r="H3141" s="62"/>
      <c r="I3141" s="62"/>
      <c r="J3141" s="62"/>
      <c r="K3141" s="62"/>
      <c r="L3141" s="62"/>
      <c r="M3141" s="62"/>
      <c r="N3141" s="62"/>
      <c r="O3141" s="62"/>
      <c r="P3141" s="62"/>
      <c r="Q3141" s="62"/>
      <c r="R3141" s="62"/>
      <c r="S3141" s="62"/>
      <c r="T3141" s="62"/>
      <c r="U3141" s="62"/>
      <c r="V3141" s="62"/>
      <c r="W3141" s="62"/>
      <c r="X3141" s="62"/>
      <c r="Y3141" s="62"/>
      <c r="Z3141" s="62"/>
      <c r="AA3141" s="62"/>
      <c r="AB3141" s="62"/>
      <c r="AC3141" s="62"/>
      <c r="AD3141" s="62"/>
      <c r="AE3141" s="62"/>
    </row>
    <row r="3142" spans="5:31" x14ac:dyDescent="0.25">
      <c r="E3142" s="61"/>
      <c r="F3142" s="61"/>
      <c r="G3142" s="61"/>
      <c r="H3142" s="62"/>
      <c r="I3142" s="62"/>
      <c r="J3142" s="62"/>
      <c r="K3142" s="62"/>
      <c r="L3142" s="62"/>
      <c r="M3142" s="62"/>
      <c r="N3142" s="62"/>
      <c r="O3142" s="62"/>
      <c r="P3142" s="62"/>
      <c r="Q3142" s="62"/>
      <c r="R3142" s="62"/>
      <c r="S3142" s="62"/>
      <c r="T3142" s="62"/>
      <c r="U3142" s="62"/>
      <c r="V3142" s="62"/>
      <c r="W3142" s="62"/>
      <c r="X3142" s="62"/>
      <c r="Y3142" s="62"/>
      <c r="Z3142" s="62"/>
      <c r="AA3142" s="62"/>
      <c r="AB3142" s="62"/>
      <c r="AC3142" s="62"/>
      <c r="AD3142" s="62"/>
      <c r="AE3142" s="62"/>
    </row>
    <row r="3143" spans="5:31" x14ac:dyDescent="0.25">
      <c r="E3143" s="61"/>
      <c r="F3143" s="61"/>
      <c r="G3143" s="61"/>
      <c r="H3143" s="62"/>
      <c r="I3143" s="62"/>
      <c r="J3143" s="62"/>
      <c r="K3143" s="62"/>
      <c r="L3143" s="62"/>
      <c r="M3143" s="62"/>
      <c r="N3143" s="62"/>
      <c r="O3143" s="62"/>
      <c r="P3143" s="62"/>
      <c r="Q3143" s="62"/>
      <c r="R3143" s="62"/>
      <c r="S3143" s="62"/>
      <c r="T3143" s="62"/>
      <c r="U3143" s="62"/>
      <c r="V3143" s="62"/>
      <c r="W3143" s="62"/>
      <c r="X3143" s="62"/>
      <c r="Y3143" s="62"/>
      <c r="Z3143" s="62"/>
      <c r="AA3143" s="62"/>
      <c r="AB3143" s="62"/>
      <c r="AC3143" s="62"/>
      <c r="AD3143" s="62"/>
      <c r="AE3143" s="62"/>
    </row>
    <row r="3144" spans="5:31" x14ac:dyDescent="0.25">
      <c r="E3144" s="61"/>
      <c r="F3144" s="61"/>
      <c r="G3144" s="61"/>
      <c r="H3144" s="62"/>
      <c r="I3144" s="62"/>
      <c r="J3144" s="62"/>
      <c r="K3144" s="62"/>
      <c r="L3144" s="62"/>
      <c r="M3144" s="62"/>
      <c r="N3144" s="62"/>
      <c r="O3144" s="62"/>
      <c r="P3144" s="62"/>
      <c r="Q3144" s="62"/>
      <c r="R3144" s="62"/>
      <c r="S3144" s="62"/>
      <c r="T3144" s="62"/>
      <c r="U3144" s="62"/>
      <c r="V3144" s="62"/>
      <c r="W3144" s="62"/>
      <c r="X3144" s="62"/>
      <c r="Y3144" s="62"/>
      <c r="Z3144" s="62"/>
      <c r="AA3144" s="62"/>
      <c r="AB3144" s="62"/>
      <c r="AC3144" s="62"/>
      <c r="AD3144" s="62"/>
      <c r="AE3144" s="62"/>
    </row>
    <row r="3145" spans="5:31" x14ac:dyDescent="0.25">
      <c r="E3145" s="61"/>
      <c r="F3145" s="61"/>
      <c r="G3145" s="61"/>
      <c r="H3145" s="62"/>
      <c r="I3145" s="62"/>
      <c r="J3145" s="62"/>
      <c r="K3145" s="62"/>
      <c r="L3145" s="62"/>
      <c r="M3145" s="62"/>
      <c r="N3145" s="62"/>
      <c r="O3145" s="62"/>
      <c r="P3145" s="62"/>
      <c r="Q3145" s="62"/>
      <c r="R3145" s="62"/>
      <c r="S3145" s="62"/>
      <c r="T3145" s="62"/>
      <c r="U3145" s="62"/>
      <c r="V3145" s="62"/>
      <c r="W3145" s="62"/>
      <c r="X3145" s="62"/>
      <c r="Y3145" s="62"/>
      <c r="Z3145" s="62"/>
      <c r="AA3145" s="62"/>
      <c r="AB3145" s="62"/>
      <c r="AC3145" s="62"/>
      <c r="AD3145" s="62"/>
      <c r="AE3145" s="62"/>
    </row>
    <row r="3146" spans="5:31" x14ac:dyDescent="0.25">
      <c r="E3146" s="61"/>
      <c r="F3146" s="61"/>
      <c r="G3146" s="61"/>
      <c r="H3146" s="62"/>
      <c r="I3146" s="62"/>
      <c r="J3146" s="62"/>
      <c r="K3146" s="62"/>
      <c r="L3146" s="62"/>
      <c r="M3146" s="62"/>
      <c r="N3146" s="62"/>
      <c r="O3146" s="62"/>
      <c r="P3146" s="62"/>
      <c r="Q3146" s="62"/>
      <c r="R3146" s="62"/>
      <c r="S3146" s="62"/>
      <c r="T3146" s="62"/>
      <c r="U3146" s="62"/>
      <c r="V3146" s="62"/>
      <c r="W3146" s="62"/>
      <c r="X3146" s="62"/>
      <c r="Y3146" s="62"/>
      <c r="Z3146" s="62"/>
      <c r="AA3146" s="62"/>
      <c r="AB3146" s="62"/>
      <c r="AC3146" s="62"/>
      <c r="AD3146" s="62"/>
      <c r="AE3146" s="62"/>
    </row>
    <row r="3147" spans="5:31" x14ac:dyDescent="0.25">
      <c r="E3147" s="61"/>
      <c r="F3147" s="61"/>
      <c r="G3147" s="61"/>
      <c r="H3147" s="62"/>
      <c r="I3147" s="62"/>
      <c r="J3147" s="62"/>
      <c r="K3147" s="62"/>
      <c r="L3147" s="62"/>
      <c r="M3147" s="62"/>
      <c r="N3147" s="62"/>
      <c r="O3147" s="62"/>
      <c r="P3147" s="62"/>
      <c r="Q3147" s="62"/>
      <c r="R3147" s="62"/>
      <c r="S3147" s="62"/>
      <c r="T3147" s="62"/>
      <c r="U3147" s="62"/>
      <c r="V3147" s="62"/>
      <c r="W3147" s="62"/>
      <c r="X3147" s="62"/>
      <c r="Y3147" s="62"/>
      <c r="Z3147" s="62"/>
      <c r="AA3147" s="62"/>
      <c r="AB3147" s="62"/>
      <c r="AC3147" s="62"/>
      <c r="AD3147" s="62"/>
      <c r="AE3147" s="62"/>
    </row>
    <row r="3148" spans="5:31" x14ac:dyDescent="0.25">
      <c r="E3148" s="61"/>
      <c r="F3148" s="61"/>
      <c r="G3148" s="61"/>
      <c r="H3148" s="62"/>
      <c r="I3148" s="62"/>
      <c r="J3148" s="62"/>
      <c r="K3148" s="62"/>
      <c r="L3148" s="62"/>
      <c r="M3148" s="62"/>
      <c r="N3148" s="62"/>
      <c r="O3148" s="62"/>
      <c r="P3148" s="62"/>
      <c r="Q3148" s="62"/>
      <c r="R3148" s="62"/>
      <c r="S3148" s="62"/>
      <c r="T3148" s="62"/>
      <c r="U3148" s="62"/>
      <c r="V3148" s="62"/>
      <c r="W3148" s="62"/>
      <c r="X3148" s="62"/>
      <c r="Y3148" s="62"/>
      <c r="Z3148" s="62"/>
      <c r="AA3148" s="62"/>
      <c r="AB3148" s="62"/>
      <c r="AC3148" s="62"/>
      <c r="AD3148" s="62"/>
      <c r="AE3148" s="62"/>
    </row>
    <row r="3149" spans="5:31" x14ac:dyDescent="0.25">
      <c r="E3149" s="61"/>
      <c r="F3149" s="61"/>
      <c r="G3149" s="61"/>
      <c r="H3149" s="62"/>
      <c r="I3149" s="62"/>
      <c r="J3149" s="62"/>
      <c r="K3149" s="62"/>
      <c r="L3149" s="62"/>
      <c r="M3149" s="62"/>
      <c r="N3149" s="62"/>
      <c r="O3149" s="62"/>
      <c r="P3149" s="62"/>
      <c r="Q3149" s="62"/>
      <c r="R3149" s="62"/>
      <c r="S3149" s="62"/>
      <c r="T3149" s="62"/>
      <c r="U3149" s="62"/>
      <c r="V3149" s="62"/>
      <c r="W3149" s="62"/>
      <c r="X3149" s="62"/>
      <c r="Y3149" s="62"/>
      <c r="Z3149" s="62"/>
      <c r="AA3149" s="62"/>
      <c r="AB3149" s="62"/>
      <c r="AC3149" s="62"/>
      <c r="AD3149" s="62"/>
      <c r="AE3149" s="62"/>
    </row>
    <row r="3150" spans="5:31" x14ac:dyDescent="0.25">
      <c r="E3150" s="61"/>
      <c r="F3150" s="61"/>
      <c r="G3150" s="61"/>
      <c r="H3150" s="62"/>
      <c r="I3150" s="62"/>
      <c r="J3150" s="62"/>
      <c r="K3150" s="62"/>
      <c r="L3150" s="62"/>
      <c r="M3150" s="62"/>
      <c r="N3150" s="62"/>
      <c r="O3150" s="62"/>
      <c r="P3150" s="62"/>
      <c r="Q3150" s="62"/>
      <c r="R3150" s="62"/>
      <c r="S3150" s="62"/>
      <c r="T3150" s="62"/>
      <c r="U3150" s="62"/>
      <c r="V3150" s="62"/>
      <c r="W3150" s="62"/>
      <c r="X3150" s="62"/>
      <c r="Y3150" s="62"/>
      <c r="Z3150" s="62"/>
      <c r="AA3150" s="62"/>
      <c r="AB3150" s="62"/>
      <c r="AC3150" s="62"/>
      <c r="AD3150" s="62"/>
      <c r="AE3150" s="62"/>
    </row>
    <row r="3151" spans="5:31" x14ac:dyDescent="0.25">
      <c r="E3151" s="61"/>
      <c r="F3151" s="61"/>
      <c r="G3151" s="61"/>
      <c r="H3151" s="62"/>
      <c r="I3151" s="62"/>
      <c r="J3151" s="62"/>
      <c r="K3151" s="62"/>
      <c r="L3151" s="62"/>
      <c r="M3151" s="62"/>
      <c r="N3151" s="62"/>
      <c r="O3151" s="62"/>
      <c r="P3151" s="62"/>
      <c r="Q3151" s="62"/>
      <c r="R3151" s="62"/>
      <c r="S3151" s="62"/>
      <c r="T3151" s="62"/>
      <c r="U3151" s="62"/>
      <c r="V3151" s="62"/>
      <c r="W3151" s="62"/>
      <c r="X3151" s="62"/>
      <c r="Y3151" s="62"/>
      <c r="Z3151" s="62"/>
      <c r="AA3151" s="62"/>
      <c r="AB3151" s="62"/>
      <c r="AC3151" s="62"/>
      <c r="AD3151" s="62"/>
      <c r="AE3151" s="62"/>
    </row>
    <row r="3152" spans="5:31" x14ac:dyDescent="0.25">
      <c r="E3152" s="61"/>
      <c r="F3152" s="61"/>
      <c r="G3152" s="61"/>
      <c r="H3152" s="62"/>
      <c r="I3152" s="62"/>
      <c r="J3152" s="62"/>
      <c r="K3152" s="62"/>
      <c r="L3152" s="62"/>
      <c r="M3152" s="62"/>
      <c r="N3152" s="62"/>
      <c r="O3152" s="62"/>
      <c r="P3152" s="62"/>
      <c r="Q3152" s="62"/>
      <c r="R3152" s="62"/>
      <c r="S3152" s="62"/>
      <c r="T3152" s="62"/>
      <c r="U3152" s="62"/>
      <c r="V3152" s="62"/>
      <c r="W3152" s="62"/>
      <c r="X3152" s="62"/>
      <c r="Y3152" s="62"/>
      <c r="Z3152" s="62"/>
      <c r="AA3152" s="62"/>
      <c r="AB3152" s="62"/>
      <c r="AC3152" s="62"/>
      <c r="AD3152" s="62"/>
      <c r="AE3152" s="62"/>
    </row>
    <row r="3153" spans="5:31" x14ac:dyDescent="0.25">
      <c r="E3153" s="61"/>
      <c r="F3153" s="61"/>
      <c r="G3153" s="61"/>
      <c r="H3153" s="62"/>
      <c r="I3153" s="62"/>
      <c r="J3153" s="62"/>
      <c r="K3153" s="62"/>
      <c r="L3153" s="62"/>
      <c r="M3153" s="62"/>
      <c r="N3153" s="62"/>
      <c r="O3153" s="62"/>
      <c r="P3153" s="62"/>
      <c r="Q3153" s="62"/>
      <c r="R3153" s="62"/>
      <c r="S3153" s="62"/>
      <c r="T3153" s="62"/>
      <c r="U3153" s="62"/>
      <c r="V3153" s="62"/>
      <c r="W3153" s="62"/>
      <c r="X3153" s="62"/>
      <c r="Y3153" s="62"/>
      <c r="Z3153" s="62"/>
      <c r="AA3153" s="62"/>
      <c r="AB3153" s="62"/>
      <c r="AC3153" s="62"/>
      <c r="AD3153" s="62"/>
      <c r="AE3153" s="62"/>
    </row>
    <row r="3154" spans="5:31" x14ac:dyDescent="0.25">
      <c r="E3154" s="61"/>
      <c r="F3154" s="61"/>
      <c r="G3154" s="61"/>
      <c r="H3154" s="62"/>
      <c r="I3154" s="62"/>
      <c r="J3154" s="62"/>
      <c r="K3154" s="62"/>
      <c r="L3154" s="62"/>
      <c r="M3154" s="62"/>
      <c r="N3154" s="62"/>
      <c r="O3154" s="62"/>
      <c r="P3154" s="62"/>
      <c r="Q3154" s="62"/>
      <c r="R3154" s="62"/>
      <c r="S3154" s="62"/>
      <c r="T3154" s="62"/>
      <c r="U3154" s="62"/>
      <c r="V3154" s="62"/>
      <c r="W3154" s="62"/>
      <c r="X3154" s="62"/>
      <c r="Y3154" s="62"/>
      <c r="Z3154" s="62"/>
      <c r="AA3154" s="62"/>
      <c r="AB3154" s="62"/>
      <c r="AC3154" s="62"/>
      <c r="AD3154" s="62"/>
      <c r="AE3154" s="62"/>
    </row>
    <row r="3155" spans="5:31" x14ac:dyDescent="0.25">
      <c r="E3155" s="61"/>
      <c r="F3155" s="61"/>
      <c r="G3155" s="61"/>
      <c r="H3155" s="62"/>
      <c r="I3155" s="62"/>
      <c r="J3155" s="62"/>
      <c r="K3155" s="62"/>
      <c r="L3155" s="62"/>
      <c r="M3155" s="62"/>
      <c r="N3155" s="62"/>
      <c r="O3155" s="62"/>
      <c r="P3155" s="62"/>
      <c r="Q3155" s="62"/>
      <c r="R3155" s="62"/>
      <c r="S3155" s="62"/>
      <c r="T3155" s="62"/>
      <c r="U3155" s="62"/>
      <c r="V3155" s="62"/>
      <c r="W3155" s="62"/>
      <c r="X3155" s="62"/>
      <c r="Y3155" s="62"/>
      <c r="Z3155" s="62"/>
      <c r="AA3155" s="62"/>
      <c r="AB3155" s="62"/>
      <c r="AC3155" s="62"/>
      <c r="AD3155" s="62"/>
      <c r="AE3155" s="62"/>
    </row>
    <row r="3156" spans="5:31" x14ac:dyDescent="0.25">
      <c r="E3156" s="61"/>
      <c r="F3156" s="61"/>
      <c r="G3156" s="61"/>
      <c r="H3156" s="62"/>
      <c r="I3156" s="62"/>
      <c r="J3156" s="62"/>
      <c r="K3156" s="62"/>
      <c r="L3156" s="62"/>
      <c r="M3156" s="62"/>
      <c r="N3156" s="62"/>
      <c r="O3156" s="62"/>
      <c r="P3156" s="62"/>
      <c r="Q3156" s="62"/>
      <c r="R3156" s="62"/>
      <c r="S3156" s="62"/>
      <c r="T3156" s="62"/>
      <c r="U3156" s="62"/>
      <c r="V3156" s="62"/>
      <c r="W3156" s="62"/>
      <c r="X3156" s="62"/>
      <c r="Y3156" s="62"/>
      <c r="Z3156" s="62"/>
      <c r="AA3156" s="62"/>
      <c r="AB3156" s="62"/>
      <c r="AC3156" s="62"/>
      <c r="AD3156" s="62"/>
      <c r="AE3156" s="62"/>
    </row>
    <row r="3157" spans="5:31" x14ac:dyDescent="0.25">
      <c r="E3157" s="61"/>
      <c r="F3157" s="61"/>
      <c r="G3157" s="61"/>
      <c r="H3157" s="62"/>
      <c r="I3157" s="62"/>
      <c r="J3157" s="62"/>
      <c r="K3157" s="62"/>
      <c r="L3157" s="62"/>
      <c r="M3157" s="62"/>
      <c r="N3157" s="62"/>
      <c r="O3157" s="62"/>
      <c r="P3157" s="62"/>
      <c r="Q3157" s="62"/>
      <c r="R3157" s="62"/>
      <c r="S3157" s="62"/>
      <c r="T3157" s="62"/>
      <c r="U3157" s="62"/>
      <c r="V3157" s="62"/>
      <c r="W3157" s="62"/>
      <c r="X3157" s="62"/>
      <c r="Y3157" s="62"/>
      <c r="Z3157" s="62"/>
      <c r="AA3157" s="62"/>
      <c r="AB3157" s="62"/>
      <c r="AC3157" s="62"/>
      <c r="AD3157" s="62"/>
      <c r="AE3157" s="62"/>
    </row>
    <row r="3158" spans="5:31" x14ac:dyDescent="0.25">
      <c r="E3158" s="61"/>
      <c r="F3158" s="61"/>
      <c r="G3158" s="61"/>
      <c r="H3158" s="62"/>
      <c r="I3158" s="62"/>
      <c r="J3158" s="62"/>
      <c r="K3158" s="62"/>
      <c r="L3158" s="62"/>
      <c r="M3158" s="62"/>
      <c r="N3158" s="62"/>
      <c r="O3158" s="62"/>
      <c r="P3158" s="62"/>
      <c r="Q3158" s="62"/>
      <c r="R3158" s="62"/>
      <c r="S3158" s="62"/>
      <c r="T3158" s="62"/>
      <c r="U3158" s="62"/>
      <c r="V3158" s="62"/>
      <c r="W3158" s="62"/>
      <c r="X3158" s="62"/>
      <c r="Y3158" s="62"/>
      <c r="Z3158" s="62"/>
      <c r="AA3158" s="62"/>
      <c r="AB3158" s="62"/>
      <c r="AC3158" s="62"/>
      <c r="AD3158" s="62"/>
      <c r="AE3158" s="62"/>
    </row>
    <row r="3159" spans="5:31" x14ac:dyDescent="0.25">
      <c r="E3159" s="61"/>
      <c r="F3159" s="61"/>
      <c r="G3159" s="61"/>
      <c r="H3159" s="62"/>
      <c r="I3159" s="62"/>
      <c r="J3159" s="62"/>
      <c r="K3159" s="62"/>
      <c r="L3159" s="62"/>
      <c r="M3159" s="62"/>
      <c r="N3159" s="62"/>
      <c r="O3159" s="62"/>
      <c r="P3159" s="62"/>
      <c r="Q3159" s="62"/>
      <c r="R3159" s="62"/>
      <c r="S3159" s="62"/>
      <c r="T3159" s="62"/>
      <c r="U3159" s="62"/>
      <c r="V3159" s="62"/>
      <c r="W3159" s="62"/>
      <c r="X3159" s="62"/>
      <c r="Y3159" s="62"/>
      <c r="Z3159" s="62"/>
      <c r="AA3159" s="62"/>
      <c r="AB3159" s="62"/>
      <c r="AC3159" s="62"/>
      <c r="AD3159" s="62"/>
      <c r="AE3159" s="62"/>
    </row>
    <row r="3160" spans="5:31" x14ac:dyDescent="0.25">
      <c r="E3160" s="61"/>
      <c r="F3160" s="61"/>
      <c r="G3160" s="61"/>
      <c r="H3160" s="62"/>
      <c r="I3160" s="62"/>
      <c r="J3160" s="62"/>
      <c r="K3160" s="62"/>
      <c r="L3160" s="62"/>
      <c r="M3160" s="62"/>
      <c r="N3160" s="62"/>
      <c r="O3160" s="62"/>
      <c r="P3160" s="62"/>
      <c r="Q3160" s="62"/>
      <c r="R3160" s="62"/>
      <c r="S3160" s="62"/>
      <c r="T3160" s="62"/>
      <c r="U3160" s="62"/>
      <c r="V3160" s="62"/>
      <c r="W3160" s="62"/>
      <c r="X3160" s="62"/>
      <c r="Y3160" s="62"/>
      <c r="Z3160" s="62"/>
      <c r="AA3160" s="62"/>
      <c r="AB3160" s="62"/>
      <c r="AC3160" s="62"/>
      <c r="AD3160" s="62"/>
      <c r="AE3160" s="62"/>
    </row>
    <row r="3161" spans="5:31" x14ac:dyDescent="0.25">
      <c r="E3161" s="61"/>
      <c r="F3161" s="61"/>
      <c r="G3161" s="61"/>
      <c r="H3161" s="62"/>
      <c r="I3161" s="62"/>
      <c r="J3161" s="62"/>
      <c r="K3161" s="62"/>
      <c r="L3161" s="62"/>
      <c r="M3161" s="62"/>
      <c r="N3161" s="62"/>
      <c r="O3161" s="62"/>
      <c r="P3161" s="62"/>
      <c r="Q3161" s="62"/>
      <c r="R3161" s="62"/>
      <c r="S3161" s="62"/>
      <c r="T3161" s="62"/>
      <c r="U3161" s="62"/>
      <c r="V3161" s="62"/>
      <c r="W3161" s="62"/>
      <c r="X3161" s="62"/>
      <c r="Y3161" s="62"/>
      <c r="Z3161" s="62"/>
      <c r="AA3161" s="62"/>
      <c r="AB3161" s="62"/>
      <c r="AC3161" s="62"/>
      <c r="AD3161" s="62"/>
      <c r="AE3161" s="62"/>
    </row>
    <row r="3162" spans="5:31" x14ac:dyDescent="0.25">
      <c r="E3162" s="61"/>
      <c r="F3162" s="61"/>
      <c r="G3162" s="61"/>
      <c r="H3162" s="62"/>
      <c r="I3162" s="62"/>
      <c r="J3162" s="62"/>
      <c r="K3162" s="62"/>
      <c r="L3162" s="62"/>
      <c r="M3162" s="62"/>
      <c r="N3162" s="62"/>
      <c r="O3162" s="62"/>
      <c r="P3162" s="62"/>
      <c r="Q3162" s="62"/>
      <c r="R3162" s="62"/>
      <c r="S3162" s="62"/>
      <c r="T3162" s="62"/>
      <c r="U3162" s="62"/>
      <c r="V3162" s="62"/>
      <c r="W3162" s="62"/>
      <c r="X3162" s="62"/>
      <c r="Y3162" s="62"/>
      <c r="Z3162" s="62"/>
      <c r="AA3162" s="62"/>
      <c r="AB3162" s="62"/>
      <c r="AC3162" s="62"/>
      <c r="AD3162" s="62"/>
      <c r="AE3162" s="62"/>
    </row>
    <row r="3163" spans="5:31" x14ac:dyDescent="0.25">
      <c r="E3163" s="61"/>
      <c r="F3163" s="61"/>
      <c r="G3163" s="61"/>
      <c r="H3163" s="62"/>
      <c r="I3163" s="62"/>
      <c r="J3163" s="62"/>
      <c r="K3163" s="62"/>
      <c r="L3163" s="62"/>
      <c r="M3163" s="62"/>
      <c r="N3163" s="62"/>
      <c r="O3163" s="62"/>
      <c r="P3163" s="62"/>
      <c r="Q3163" s="62"/>
      <c r="R3163" s="62"/>
      <c r="S3163" s="62"/>
      <c r="T3163" s="62"/>
      <c r="U3163" s="62"/>
      <c r="V3163" s="62"/>
      <c r="W3163" s="62"/>
      <c r="X3163" s="62"/>
      <c r="Y3163" s="62"/>
      <c r="Z3163" s="62"/>
      <c r="AA3163" s="62"/>
      <c r="AB3163" s="62"/>
      <c r="AC3163" s="62"/>
      <c r="AD3163" s="62"/>
      <c r="AE3163" s="62"/>
    </row>
    <row r="3164" spans="5:31" x14ac:dyDescent="0.25">
      <c r="E3164" s="61"/>
      <c r="F3164" s="61"/>
      <c r="G3164" s="61"/>
      <c r="H3164" s="62"/>
      <c r="I3164" s="62"/>
      <c r="J3164" s="62"/>
      <c r="K3164" s="62"/>
      <c r="L3164" s="62"/>
      <c r="M3164" s="62"/>
      <c r="N3164" s="62"/>
      <c r="O3164" s="62"/>
      <c r="P3164" s="62"/>
      <c r="Q3164" s="62"/>
      <c r="R3164" s="62"/>
      <c r="S3164" s="62"/>
      <c r="T3164" s="62"/>
      <c r="U3164" s="62"/>
      <c r="V3164" s="62"/>
      <c r="W3164" s="62"/>
      <c r="X3164" s="62"/>
      <c r="Y3164" s="62"/>
      <c r="Z3164" s="62"/>
      <c r="AA3164" s="62"/>
      <c r="AB3164" s="62"/>
      <c r="AC3164" s="62"/>
      <c r="AD3164" s="62"/>
      <c r="AE3164" s="62"/>
    </row>
    <row r="3165" spans="5:31" x14ac:dyDescent="0.25">
      <c r="E3165" s="61"/>
      <c r="F3165" s="61"/>
      <c r="G3165" s="61"/>
      <c r="H3165" s="62"/>
      <c r="I3165" s="62"/>
      <c r="J3165" s="62"/>
      <c r="K3165" s="62"/>
      <c r="L3165" s="62"/>
      <c r="M3165" s="62"/>
      <c r="N3165" s="62"/>
      <c r="O3165" s="62"/>
      <c r="P3165" s="62"/>
      <c r="Q3165" s="62"/>
      <c r="R3165" s="62"/>
      <c r="S3165" s="62"/>
      <c r="T3165" s="62"/>
      <c r="U3165" s="62"/>
      <c r="V3165" s="62"/>
      <c r="W3165" s="62"/>
      <c r="X3165" s="62"/>
      <c r="Y3165" s="62"/>
      <c r="Z3165" s="62"/>
      <c r="AA3165" s="62"/>
      <c r="AB3165" s="62"/>
      <c r="AC3165" s="62"/>
      <c r="AD3165" s="62"/>
      <c r="AE3165" s="62"/>
    </row>
    <row r="3166" spans="5:31" x14ac:dyDescent="0.25">
      <c r="E3166" s="61"/>
      <c r="F3166" s="61"/>
      <c r="G3166" s="61"/>
      <c r="H3166" s="62"/>
      <c r="I3166" s="62"/>
      <c r="J3166" s="62"/>
      <c r="K3166" s="62"/>
      <c r="L3166" s="62"/>
      <c r="M3166" s="62"/>
      <c r="N3166" s="62"/>
      <c r="O3166" s="62"/>
      <c r="P3166" s="62"/>
      <c r="Q3166" s="62"/>
      <c r="R3166" s="62"/>
      <c r="S3166" s="62"/>
      <c r="T3166" s="62"/>
      <c r="U3166" s="62"/>
      <c r="V3166" s="62"/>
      <c r="W3166" s="62"/>
      <c r="X3166" s="62"/>
      <c r="Y3166" s="62"/>
      <c r="Z3166" s="62"/>
      <c r="AA3166" s="62"/>
      <c r="AB3166" s="62"/>
      <c r="AC3166" s="62"/>
      <c r="AD3166" s="62"/>
      <c r="AE3166" s="62"/>
    </row>
    <row r="3167" spans="5:31" x14ac:dyDescent="0.25">
      <c r="E3167" s="61"/>
      <c r="F3167" s="61"/>
      <c r="G3167" s="61"/>
      <c r="H3167" s="62"/>
      <c r="I3167" s="62"/>
      <c r="J3167" s="62"/>
      <c r="K3167" s="62"/>
      <c r="L3167" s="62"/>
      <c r="M3167" s="62"/>
      <c r="N3167" s="62"/>
      <c r="O3167" s="62"/>
      <c r="P3167" s="62"/>
      <c r="Q3167" s="62"/>
      <c r="R3167" s="62"/>
      <c r="S3167" s="62"/>
      <c r="T3167" s="62"/>
      <c r="U3167" s="62"/>
      <c r="V3167" s="62"/>
      <c r="W3167" s="62"/>
      <c r="X3167" s="62"/>
      <c r="Y3167" s="62"/>
      <c r="Z3167" s="62"/>
      <c r="AA3167" s="62"/>
      <c r="AB3167" s="62"/>
      <c r="AC3167" s="62"/>
      <c r="AD3167" s="62"/>
      <c r="AE3167" s="62"/>
    </row>
    <row r="3168" spans="5:31" x14ac:dyDescent="0.25">
      <c r="E3168" s="61"/>
      <c r="F3168" s="61"/>
      <c r="G3168" s="61"/>
      <c r="H3168" s="62"/>
      <c r="I3168" s="62"/>
      <c r="J3168" s="62"/>
      <c r="K3168" s="62"/>
      <c r="L3168" s="62"/>
      <c r="M3168" s="62"/>
      <c r="N3168" s="62"/>
      <c r="O3168" s="62"/>
      <c r="P3168" s="62"/>
      <c r="Q3168" s="62"/>
      <c r="R3168" s="62"/>
      <c r="S3168" s="62"/>
      <c r="T3168" s="62"/>
      <c r="U3168" s="62"/>
      <c r="V3168" s="62"/>
      <c r="W3168" s="62"/>
      <c r="X3168" s="62"/>
      <c r="Y3168" s="62"/>
      <c r="Z3168" s="62"/>
      <c r="AA3168" s="62"/>
      <c r="AB3168" s="62"/>
      <c r="AC3168" s="62"/>
      <c r="AD3168" s="62"/>
      <c r="AE3168" s="62"/>
    </row>
    <row r="3169" spans="5:31" x14ac:dyDescent="0.25">
      <c r="E3169" s="61"/>
      <c r="F3169" s="61"/>
      <c r="G3169" s="61"/>
      <c r="H3169" s="62"/>
      <c r="I3169" s="62"/>
      <c r="J3169" s="62"/>
      <c r="K3169" s="62"/>
      <c r="L3169" s="62"/>
      <c r="M3169" s="62"/>
      <c r="N3169" s="62"/>
      <c r="O3169" s="62"/>
      <c r="P3169" s="62"/>
      <c r="Q3169" s="62"/>
      <c r="R3169" s="62"/>
      <c r="S3169" s="62"/>
      <c r="T3169" s="62"/>
      <c r="U3169" s="62"/>
      <c r="V3169" s="62"/>
      <c r="W3169" s="62"/>
      <c r="X3169" s="62"/>
      <c r="Y3169" s="62"/>
      <c r="Z3169" s="62"/>
      <c r="AA3169" s="62"/>
      <c r="AB3169" s="62"/>
      <c r="AC3169" s="62"/>
      <c r="AD3169" s="62"/>
      <c r="AE3169" s="62"/>
    </row>
    <row r="3170" spans="5:31" x14ac:dyDescent="0.25">
      <c r="E3170" s="61"/>
      <c r="F3170" s="61"/>
      <c r="G3170" s="61"/>
      <c r="H3170" s="62"/>
      <c r="I3170" s="62"/>
      <c r="J3170" s="62"/>
      <c r="K3170" s="62"/>
      <c r="L3170" s="62"/>
      <c r="M3170" s="62"/>
      <c r="N3170" s="62"/>
      <c r="O3170" s="62"/>
      <c r="P3170" s="62"/>
      <c r="Q3170" s="62"/>
      <c r="R3170" s="62"/>
      <c r="S3170" s="62"/>
      <c r="T3170" s="62"/>
      <c r="U3170" s="62"/>
      <c r="V3170" s="62"/>
      <c r="W3170" s="62"/>
      <c r="X3170" s="62"/>
      <c r="Y3170" s="62"/>
      <c r="Z3170" s="62"/>
      <c r="AA3170" s="62"/>
      <c r="AB3170" s="62"/>
      <c r="AC3170" s="62"/>
      <c r="AD3170" s="62"/>
      <c r="AE3170" s="62"/>
    </row>
    <row r="3171" spans="5:31" x14ac:dyDescent="0.25">
      <c r="E3171" s="61"/>
      <c r="F3171" s="61"/>
      <c r="G3171" s="61"/>
      <c r="H3171" s="62"/>
      <c r="I3171" s="62"/>
      <c r="J3171" s="62"/>
      <c r="K3171" s="62"/>
      <c r="L3171" s="62"/>
      <c r="M3171" s="62"/>
      <c r="N3171" s="62"/>
      <c r="O3171" s="62"/>
      <c r="P3171" s="62"/>
      <c r="Q3171" s="62"/>
      <c r="R3171" s="62"/>
      <c r="S3171" s="62"/>
      <c r="T3171" s="62"/>
      <c r="U3171" s="62"/>
      <c r="V3171" s="62"/>
      <c r="W3171" s="62"/>
      <c r="X3171" s="62"/>
      <c r="Y3171" s="62"/>
      <c r="Z3171" s="62"/>
      <c r="AA3171" s="62"/>
      <c r="AB3171" s="62"/>
      <c r="AC3171" s="62"/>
      <c r="AD3171" s="62"/>
      <c r="AE3171" s="62"/>
    </row>
    <row r="3172" spans="5:31" x14ac:dyDescent="0.25">
      <c r="E3172" s="61"/>
      <c r="F3172" s="61"/>
      <c r="G3172" s="61"/>
      <c r="H3172" s="62"/>
      <c r="I3172" s="62"/>
      <c r="J3172" s="62"/>
      <c r="K3172" s="62"/>
      <c r="L3172" s="62"/>
      <c r="M3172" s="62"/>
      <c r="N3172" s="62"/>
      <c r="O3172" s="62"/>
      <c r="P3172" s="62"/>
      <c r="Q3172" s="62"/>
      <c r="R3172" s="62"/>
      <c r="S3172" s="62"/>
      <c r="T3172" s="62"/>
      <c r="U3172" s="62"/>
      <c r="V3172" s="62"/>
      <c r="W3172" s="62"/>
      <c r="X3172" s="62"/>
      <c r="Y3172" s="62"/>
      <c r="Z3172" s="62"/>
      <c r="AA3172" s="62"/>
      <c r="AB3172" s="62"/>
      <c r="AC3172" s="62"/>
      <c r="AD3172" s="62"/>
      <c r="AE3172" s="62"/>
    </row>
    <row r="3173" spans="5:31" x14ac:dyDescent="0.25">
      <c r="E3173" s="61"/>
      <c r="F3173" s="61"/>
      <c r="G3173" s="61"/>
      <c r="H3173" s="62"/>
      <c r="I3173" s="62"/>
      <c r="J3173" s="62"/>
      <c r="K3173" s="62"/>
      <c r="L3173" s="62"/>
      <c r="M3173" s="62"/>
      <c r="N3173" s="62"/>
      <c r="O3173" s="62"/>
      <c r="P3173" s="62"/>
      <c r="Q3173" s="62"/>
      <c r="R3173" s="62"/>
      <c r="S3173" s="62"/>
      <c r="T3173" s="62"/>
      <c r="U3173" s="62"/>
      <c r="V3173" s="62"/>
      <c r="W3173" s="62"/>
      <c r="X3173" s="62"/>
      <c r="Y3173" s="62"/>
      <c r="Z3173" s="62"/>
      <c r="AA3173" s="62"/>
      <c r="AB3173" s="62"/>
      <c r="AC3173" s="62"/>
      <c r="AD3173" s="62"/>
      <c r="AE3173" s="62"/>
    </row>
    <row r="3174" spans="5:31" x14ac:dyDescent="0.25">
      <c r="E3174" s="61"/>
      <c r="F3174" s="61"/>
      <c r="G3174" s="61"/>
      <c r="H3174" s="62"/>
      <c r="I3174" s="62"/>
      <c r="J3174" s="62"/>
      <c r="K3174" s="62"/>
      <c r="L3174" s="62"/>
      <c r="M3174" s="62"/>
      <c r="N3174" s="62"/>
      <c r="O3174" s="62"/>
      <c r="P3174" s="62"/>
      <c r="Q3174" s="62"/>
      <c r="R3174" s="62"/>
      <c r="S3174" s="62"/>
      <c r="T3174" s="62"/>
      <c r="U3174" s="62"/>
      <c r="V3174" s="62"/>
      <c r="W3174" s="62"/>
      <c r="X3174" s="62"/>
      <c r="Y3174" s="62"/>
      <c r="Z3174" s="62"/>
      <c r="AA3174" s="62"/>
      <c r="AB3174" s="62"/>
      <c r="AC3174" s="62"/>
      <c r="AD3174" s="62"/>
      <c r="AE3174" s="62"/>
    </row>
    <row r="3175" spans="5:31" x14ac:dyDescent="0.25">
      <c r="E3175" s="61"/>
      <c r="F3175" s="61"/>
      <c r="G3175" s="61"/>
      <c r="H3175" s="62"/>
      <c r="I3175" s="62"/>
      <c r="J3175" s="62"/>
      <c r="K3175" s="62"/>
      <c r="L3175" s="62"/>
      <c r="M3175" s="62"/>
      <c r="N3175" s="62"/>
      <c r="O3175" s="62"/>
      <c r="P3175" s="62"/>
      <c r="Q3175" s="62"/>
      <c r="R3175" s="62"/>
      <c r="S3175" s="62"/>
      <c r="T3175" s="62"/>
      <c r="U3175" s="62"/>
      <c r="V3175" s="62"/>
      <c r="W3175" s="62"/>
      <c r="X3175" s="62"/>
      <c r="Y3175" s="62"/>
      <c r="Z3175" s="62"/>
      <c r="AA3175" s="62"/>
      <c r="AB3175" s="62"/>
      <c r="AC3175" s="62"/>
      <c r="AD3175" s="62"/>
      <c r="AE3175" s="62"/>
    </row>
    <row r="3176" spans="5:31" x14ac:dyDescent="0.25">
      <c r="E3176" s="61"/>
      <c r="F3176" s="61"/>
      <c r="G3176" s="61"/>
      <c r="H3176" s="62"/>
      <c r="I3176" s="62"/>
      <c r="J3176" s="62"/>
      <c r="K3176" s="62"/>
      <c r="L3176" s="62"/>
      <c r="M3176" s="62"/>
      <c r="N3176" s="62"/>
      <c r="O3176" s="62"/>
      <c r="P3176" s="62"/>
      <c r="Q3176" s="62"/>
      <c r="R3176" s="62"/>
      <c r="S3176" s="62"/>
      <c r="T3176" s="62"/>
      <c r="U3176" s="62"/>
      <c r="V3176" s="62"/>
      <c r="W3176" s="62"/>
      <c r="X3176" s="62"/>
      <c r="Y3176" s="62"/>
      <c r="Z3176" s="62"/>
      <c r="AA3176" s="62"/>
      <c r="AB3176" s="62"/>
      <c r="AC3176" s="62"/>
      <c r="AD3176" s="62"/>
      <c r="AE3176" s="62"/>
    </row>
    <row r="3177" spans="5:31" x14ac:dyDescent="0.25">
      <c r="E3177" s="61"/>
      <c r="F3177" s="61"/>
      <c r="G3177" s="61"/>
      <c r="H3177" s="62"/>
      <c r="I3177" s="62"/>
      <c r="J3177" s="62"/>
      <c r="K3177" s="62"/>
      <c r="L3177" s="62"/>
      <c r="M3177" s="62"/>
      <c r="N3177" s="62"/>
      <c r="O3177" s="62"/>
      <c r="P3177" s="62"/>
      <c r="Q3177" s="62"/>
      <c r="R3177" s="62"/>
      <c r="S3177" s="62"/>
      <c r="T3177" s="62"/>
      <c r="U3177" s="62"/>
      <c r="V3177" s="62"/>
      <c r="W3177" s="62"/>
      <c r="X3177" s="62"/>
      <c r="Y3177" s="62"/>
      <c r="Z3177" s="62"/>
      <c r="AA3177" s="62"/>
      <c r="AB3177" s="62"/>
      <c r="AC3177" s="62"/>
      <c r="AD3177" s="62"/>
      <c r="AE3177" s="62"/>
    </row>
    <row r="3178" spans="5:31" x14ac:dyDescent="0.25">
      <c r="E3178" s="61"/>
      <c r="F3178" s="61"/>
      <c r="G3178" s="61"/>
      <c r="H3178" s="62"/>
      <c r="I3178" s="62"/>
      <c r="J3178" s="62"/>
      <c r="K3178" s="62"/>
      <c r="L3178" s="62"/>
      <c r="M3178" s="62"/>
      <c r="N3178" s="62"/>
      <c r="O3178" s="62"/>
      <c r="P3178" s="62"/>
      <c r="Q3178" s="62"/>
      <c r="R3178" s="62"/>
      <c r="S3178" s="62"/>
      <c r="T3178" s="62"/>
      <c r="U3178" s="62"/>
      <c r="V3178" s="62"/>
      <c r="W3178" s="62"/>
      <c r="X3178" s="62"/>
      <c r="Y3178" s="62"/>
      <c r="Z3178" s="62"/>
      <c r="AA3178" s="62"/>
      <c r="AB3178" s="62"/>
      <c r="AC3178" s="62"/>
      <c r="AD3178" s="62"/>
      <c r="AE3178" s="62"/>
    </row>
    <row r="3179" spans="5:31" x14ac:dyDescent="0.25">
      <c r="E3179" s="61"/>
      <c r="F3179" s="61"/>
      <c r="G3179" s="61"/>
      <c r="H3179" s="62"/>
      <c r="I3179" s="62"/>
      <c r="J3179" s="62"/>
      <c r="K3179" s="62"/>
      <c r="L3179" s="62"/>
      <c r="M3179" s="62"/>
      <c r="N3179" s="62"/>
      <c r="O3179" s="62"/>
      <c r="P3179" s="62"/>
      <c r="Q3179" s="62"/>
      <c r="R3179" s="62"/>
      <c r="S3179" s="62"/>
      <c r="T3179" s="62"/>
      <c r="U3179" s="62"/>
      <c r="V3179" s="62"/>
      <c r="W3179" s="62"/>
      <c r="X3179" s="62"/>
      <c r="Y3179" s="62"/>
      <c r="Z3179" s="62"/>
      <c r="AA3179" s="62"/>
      <c r="AB3179" s="62"/>
      <c r="AC3179" s="62"/>
      <c r="AD3179" s="62"/>
      <c r="AE3179" s="62"/>
    </row>
    <row r="3180" spans="5:31" x14ac:dyDescent="0.25">
      <c r="E3180" s="61"/>
      <c r="F3180" s="61"/>
      <c r="G3180" s="61"/>
      <c r="H3180" s="62"/>
      <c r="I3180" s="62"/>
      <c r="J3180" s="62"/>
      <c r="K3180" s="62"/>
      <c r="L3180" s="62"/>
      <c r="M3180" s="62"/>
      <c r="N3180" s="62"/>
      <c r="O3180" s="62"/>
      <c r="P3180" s="62"/>
      <c r="Q3180" s="62"/>
      <c r="R3180" s="62"/>
      <c r="S3180" s="62"/>
      <c r="T3180" s="62"/>
      <c r="U3180" s="62"/>
      <c r="V3180" s="62"/>
      <c r="W3180" s="62"/>
      <c r="X3180" s="62"/>
      <c r="Y3180" s="62"/>
      <c r="Z3180" s="62"/>
      <c r="AA3180" s="62"/>
      <c r="AB3180" s="62"/>
      <c r="AC3180" s="62"/>
      <c r="AD3180" s="62"/>
      <c r="AE3180" s="62"/>
    </row>
    <row r="3181" spans="5:31" x14ac:dyDescent="0.25">
      <c r="E3181" s="61"/>
      <c r="F3181" s="61"/>
      <c r="G3181" s="61"/>
      <c r="H3181" s="62"/>
      <c r="I3181" s="62"/>
      <c r="J3181" s="62"/>
      <c r="K3181" s="62"/>
      <c r="L3181" s="62"/>
      <c r="M3181" s="62"/>
      <c r="N3181" s="62"/>
      <c r="O3181" s="62"/>
      <c r="P3181" s="62"/>
      <c r="Q3181" s="62"/>
      <c r="R3181" s="62"/>
      <c r="S3181" s="62"/>
      <c r="T3181" s="62"/>
      <c r="U3181" s="62"/>
      <c r="V3181" s="62"/>
      <c r="W3181" s="62"/>
      <c r="X3181" s="62"/>
      <c r="Y3181" s="62"/>
      <c r="Z3181" s="62"/>
      <c r="AA3181" s="62"/>
      <c r="AB3181" s="62"/>
      <c r="AC3181" s="62"/>
      <c r="AD3181" s="62"/>
      <c r="AE3181" s="62"/>
    </row>
    <row r="3182" spans="5:31" x14ac:dyDescent="0.25">
      <c r="E3182" s="61"/>
      <c r="F3182" s="61"/>
      <c r="G3182" s="61"/>
      <c r="H3182" s="62"/>
      <c r="I3182" s="62"/>
      <c r="J3182" s="62"/>
      <c r="K3182" s="62"/>
      <c r="L3182" s="62"/>
      <c r="M3182" s="62"/>
      <c r="N3182" s="62"/>
      <c r="O3182" s="62"/>
      <c r="P3182" s="62"/>
      <c r="Q3182" s="62"/>
      <c r="R3182" s="62"/>
      <c r="S3182" s="62"/>
      <c r="T3182" s="62"/>
      <c r="U3182" s="62"/>
      <c r="V3182" s="62"/>
      <c r="W3182" s="62"/>
      <c r="X3182" s="62"/>
      <c r="Y3182" s="62"/>
      <c r="Z3182" s="62"/>
      <c r="AA3182" s="62"/>
      <c r="AB3182" s="62"/>
      <c r="AC3182" s="62"/>
      <c r="AD3182" s="62"/>
      <c r="AE3182" s="62"/>
    </row>
    <row r="3183" spans="5:31" x14ac:dyDescent="0.25">
      <c r="E3183" s="61"/>
      <c r="F3183" s="61"/>
      <c r="G3183" s="61"/>
      <c r="H3183" s="62"/>
      <c r="I3183" s="62"/>
      <c r="J3183" s="62"/>
      <c r="K3183" s="62"/>
      <c r="L3183" s="62"/>
      <c r="M3183" s="62"/>
      <c r="N3183" s="62"/>
      <c r="O3183" s="62"/>
      <c r="P3183" s="62"/>
      <c r="Q3183" s="62"/>
      <c r="R3183" s="62"/>
      <c r="S3183" s="62"/>
      <c r="T3183" s="62"/>
      <c r="U3183" s="62"/>
      <c r="V3183" s="62"/>
      <c r="W3183" s="62"/>
      <c r="X3183" s="62"/>
      <c r="Y3183" s="62"/>
      <c r="Z3183" s="62"/>
      <c r="AA3183" s="62"/>
      <c r="AB3183" s="62"/>
      <c r="AC3183" s="62"/>
      <c r="AD3183" s="62"/>
      <c r="AE3183" s="62"/>
    </row>
    <row r="3184" spans="5:31" x14ac:dyDescent="0.25">
      <c r="E3184" s="61"/>
      <c r="F3184" s="61"/>
      <c r="G3184" s="61"/>
      <c r="H3184" s="62"/>
      <c r="I3184" s="62"/>
      <c r="J3184" s="62"/>
      <c r="K3184" s="62"/>
      <c r="L3184" s="62"/>
      <c r="M3184" s="62"/>
      <c r="N3184" s="62"/>
      <c r="O3184" s="62"/>
      <c r="P3184" s="62"/>
      <c r="Q3184" s="62"/>
      <c r="R3184" s="62"/>
      <c r="S3184" s="62"/>
      <c r="T3184" s="62"/>
      <c r="U3184" s="62"/>
      <c r="V3184" s="62"/>
      <c r="W3184" s="62"/>
      <c r="X3184" s="62"/>
      <c r="Y3184" s="62"/>
      <c r="Z3184" s="62"/>
      <c r="AA3184" s="62"/>
      <c r="AB3184" s="62"/>
      <c r="AC3184" s="62"/>
      <c r="AD3184" s="62"/>
      <c r="AE3184" s="62"/>
    </row>
    <row r="3185" spans="5:31" x14ac:dyDescent="0.25">
      <c r="E3185" s="61"/>
      <c r="F3185" s="61"/>
      <c r="G3185" s="61"/>
      <c r="H3185" s="62"/>
      <c r="I3185" s="62"/>
      <c r="J3185" s="62"/>
      <c r="K3185" s="62"/>
      <c r="L3185" s="62"/>
      <c r="M3185" s="62"/>
      <c r="N3185" s="62"/>
      <c r="O3185" s="62"/>
      <c r="P3185" s="62"/>
      <c r="Q3185" s="62"/>
      <c r="R3185" s="62"/>
      <c r="S3185" s="62"/>
      <c r="T3185" s="62"/>
      <c r="U3185" s="62"/>
      <c r="V3185" s="62"/>
      <c r="W3185" s="62"/>
      <c r="X3185" s="62"/>
      <c r="Y3185" s="62"/>
      <c r="Z3185" s="62"/>
      <c r="AA3185" s="62"/>
      <c r="AB3185" s="62"/>
      <c r="AC3185" s="62"/>
      <c r="AD3185" s="62"/>
      <c r="AE3185" s="62"/>
    </row>
    <row r="3186" spans="5:31" x14ac:dyDescent="0.25">
      <c r="E3186" s="61"/>
      <c r="F3186" s="61"/>
      <c r="G3186" s="61"/>
      <c r="H3186" s="62"/>
      <c r="I3186" s="62"/>
      <c r="J3186" s="62"/>
      <c r="K3186" s="62"/>
      <c r="L3186" s="62"/>
      <c r="M3186" s="62"/>
      <c r="N3186" s="62"/>
      <c r="O3186" s="62"/>
      <c r="P3186" s="62"/>
      <c r="Q3186" s="62"/>
      <c r="R3186" s="62"/>
      <c r="S3186" s="62"/>
      <c r="T3186" s="62"/>
      <c r="U3186" s="62"/>
      <c r="V3186" s="62"/>
      <c r="W3186" s="62"/>
      <c r="X3186" s="62"/>
      <c r="Y3186" s="62"/>
      <c r="Z3186" s="62"/>
      <c r="AA3186" s="62"/>
      <c r="AB3186" s="62"/>
      <c r="AC3186" s="62"/>
      <c r="AD3186" s="62"/>
      <c r="AE3186" s="62"/>
    </row>
    <row r="3187" spans="5:31" x14ac:dyDescent="0.25">
      <c r="E3187" s="61"/>
      <c r="F3187" s="61"/>
      <c r="G3187" s="61"/>
      <c r="H3187" s="62"/>
      <c r="I3187" s="62"/>
      <c r="J3187" s="62"/>
      <c r="K3187" s="62"/>
      <c r="L3187" s="62"/>
      <c r="M3187" s="62"/>
      <c r="N3187" s="62"/>
      <c r="O3187" s="62"/>
      <c r="P3187" s="62"/>
      <c r="Q3187" s="62"/>
      <c r="R3187" s="62"/>
      <c r="S3187" s="62"/>
      <c r="T3187" s="62"/>
      <c r="U3187" s="62"/>
      <c r="V3187" s="62"/>
      <c r="W3187" s="62"/>
      <c r="X3187" s="62"/>
      <c r="Y3187" s="62"/>
      <c r="Z3187" s="62"/>
      <c r="AA3187" s="62"/>
      <c r="AB3187" s="62"/>
      <c r="AC3187" s="62"/>
      <c r="AD3187" s="62"/>
      <c r="AE3187" s="62"/>
    </row>
    <row r="3188" spans="5:31" x14ac:dyDescent="0.25">
      <c r="E3188" s="61"/>
      <c r="F3188" s="61"/>
      <c r="G3188" s="61"/>
      <c r="H3188" s="62"/>
      <c r="I3188" s="62"/>
      <c r="J3188" s="62"/>
      <c r="K3188" s="62"/>
      <c r="L3188" s="62"/>
      <c r="M3188" s="62"/>
      <c r="N3188" s="62"/>
      <c r="O3188" s="62"/>
      <c r="P3188" s="62"/>
      <c r="Q3188" s="62"/>
      <c r="R3188" s="62"/>
      <c r="S3188" s="62"/>
      <c r="T3188" s="62"/>
      <c r="U3188" s="62"/>
      <c r="V3188" s="62"/>
      <c r="W3188" s="62"/>
      <c r="X3188" s="62"/>
      <c r="Y3188" s="62"/>
      <c r="Z3188" s="62"/>
      <c r="AA3188" s="62"/>
      <c r="AB3188" s="62"/>
      <c r="AC3188" s="62"/>
      <c r="AD3188" s="62"/>
      <c r="AE3188" s="62"/>
    </row>
    <row r="3189" spans="5:31" x14ac:dyDescent="0.25">
      <c r="E3189" s="61"/>
      <c r="F3189" s="61"/>
      <c r="G3189" s="61"/>
      <c r="H3189" s="62"/>
      <c r="I3189" s="62"/>
      <c r="J3189" s="62"/>
      <c r="K3189" s="62"/>
      <c r="L3189" s="62"/>
      <c r="M3189" s="62"/>
      <c r="N3189" s="62"/>
      <c r="O3189" s="62"/>
      <c r="P3189" s="62"/>
      <c r="Q3189" s="62"/>
      <c r="R3189" s="62"/>
      <c r="S3189" s="62"/>
      <c r="T3189" s="62"/>
      <c r="U3189" s="62"/>
      <c r="V3189" s="62"/>
      <c r="W3189" s="62"/>
      <c r="X3189" s="62"/>
      <c r="Y3189" s="62"/>
      <c r="Z3189" s="62"/>
      <c r="AA3189" s="62"/>
      <c r="AB3189" s="62"/>
      <c r="AC3189" s="62"/>
      <c r="AD3189" s="62"/>
      <c r="AE3189" s="62"/>
    </row>
    <row r="3190" spans="5:31" x14ac:dyDescent="0.25">
      <c r="E3190" s="61"/>
      <c r="F3190" s="61"/>
      <c r="G3190" s="61"/>
      <c r="H3190" s="62"/>
      <c r="I3190" s="62"/>
      <c r="J3190" s="62"/>
      <c r="K3190" s="62"/>
      <c r="L3190" s="62"/>
      <c r="M3190" s="62"/>
      <c r="N3190" s="62"/>
      <c r="O3190" s="62"/>
      <c r="P3190" s="62"/>
      <c r="Q3190" s="62"/>
      <c r="R3190" s="62"/>
      <c r="S3190" s="62"/>
      <c r="T3190" s="62"/>
      <c r="U3190" s="62"/>
      <c r="V3190" s="62"/>
      <c r="W3190" s="62"/>
      <c r="X3190" s="62"/>
      <c r="Y3190" s="62"/>
      <c r="Z3190" s="62"/>
      <c r="AA3190" s="62"/>
      <c r="AB3190" s="62"/>
      <c r="AC3190" s="62"/>
      <c r="AD3190" s="62"/>
      <c r="AE3190" s="62"/>
    </row>
    <row r="3191" spans="5:31" x14ac:dyDescent="0.25">
      <c r="E3191" s="61"/>
      <c r="F3191" s="61"/>
      <c r="G3191" s="61"/>
      <c r="H3191" s="62"/>
      <c r="I3191" s="62"/>
      <c r="J3191" s="62"/>
      <c r="K3191" s="62"/>
      <c r="L3191" s="62"/>
      <c r="M3191" s="62"/>
      <c r="N3191" s="62"/>
      <c r="O3191" s="62"/>
      <c r="P3191" s="62"/>
      <c r="Q3191" s="62"/>
      <c r="R3191" s="62"/>
      <c r="S3191" s="62"/>
      <c r="T3191" s="62"/>
      <c r="U3191" s="62"/>
      <c r="V3191" s="62"/>
      <c r="W3191" s="62"/>
      <c r="X3191" s="62"/>
      <c r="Y3191" s="62"/>
      <c r="Z3191" s="62"/>
      <c r="AA3191" s="62"/>
      <c r="AB3191" s="62"/>
      <c r="AC3191" s="62"/>
      <c r="AD3191" s="62"/>
      <c r="AE3191" s="62"/>
    </row>
    <row r="3192" spans="5:31" x14ac:dyDescent="0.25">
      <c r="E3192" s="61"/>
      <c r="F3192" s="61"/>
      <c r="G3192" s="61"/>
      <c r="H3192" s="62"/>
      <c r="I3192" s="62"/>
      <c r="J3192" s="62"/>
      <c r="K3192" s="62"/>
      <c r="L3192" s="62"/>
      <c r="M3192" s="62"/>
      <c r="N3192" s="62"/>
      <c r="O3192" s="62"/>
      <c r="P3192" s="62"/>
      <c r="Q3192" s="62"/>
      <c r="R3192" s="62"/>
      <c r="S3192" s="62"/>
      <c r="T3192" s="62"/>
      <c r="U3192" s="62"/>
      <c r="V3192" s="62"/>
      <c r="W3192" s="62"/>
      <c r="X3192" s="62"/>
      <c r="Y3192" s="62"/>
      <c r="Z3192" s="62"/>
      <c r="AA3192" s="62"/>
      <c r="AB3192" s="62"/>
      <c r="AC3192" s="62"/>
      <c r="AD3192" s="62"/>
      <c r="AE3192" s="62"/>
    </row>
    <row r="3193" spans="5:31" x14ac:dyDescent="0.25">
      <c r="E3193" s="61"/>
      <c r="F3193" s="61"/>
      <c r="G3193" s="61"/>
      <c r="H3193" s="62"/>
      <c r="I3193" s="62"/>
      <c r="J3193" s="62"/>
      <c r="K3193" s="62"/>
      <c r="L3193" s="62"/>
      <c r="M3193" s="62"/>
      <c r="N3193" s="62"/>
      <c r="O3193" s="62"/>
      <c r="P3193" s="62"/>
      <c r="Q3193" s="62"/>
      <c r="R3193" s="62"/>
      <c r="S3193" s="62"/>
      <c r="T3193" s="62"/>
      <c r="U3193" s="62"/>
      <c r="V3193" s="62"/>
      <c r="W3193" s="62"/>
      <c r="X3193" s="62"/>
      <c r="Y3193" s="62"/>
      <c r="Z3193" s="62"/>
      <c r="AA3193" s="62"/>
      <c r="AB3193" s="62"/>
      <c r="AC3193" s="62"/>
      <c r="AD3193" s="62"/>
      <c r="AE3193" s="62"/>
    </row>
    <row r="3194" spans="5:31" x14ac:dyDescent="0.25">
      <c r="E3194" s="61"/>
      <c r="F3194" s="61"/>
      <c r="G3194" s="61"/>
      <c r="H3194" s="62"/>
      <c r="I3194" s="62"/>
      <c r="J3194" s="62"/>
      <c r="K3194" s="62"/>
      <c r="L3194" s="62"/>
      <c r="M3194" s="62"/>
      <c r="N3194" s="62"/>
      <c r="O3194" s="62"/>
      <c r="P3194" s="62"/>
      <c r="Q3194" s="62"/>
      <c r="R3194" s="62"/>
      <c r="S3194" s="62"/>
      <c r="T3194" s="62"/>
      <c r="U3194" s="62"/>
      <c r="V3194" s="62"/>
      <c r="W3194" s="62"/>
      <c r="X3194" s="62"/>
      <c r="Y3194" s="62"/>
      <c r="Z3194" s="62"/>
      <c r="AA3194" s="62"/>
      <c r="AB3194" s="62"/>
      <c r="AC3194" s="62"/>
      <c r="AD3194" s="62"/>
      <c r="AE3194" s="62"/>
    </row>
    <row r="3195" spans="5:31" x14ac:dyDescent="0.25">
      <c r="E3195" s="61"/>
      <c r="F3195" s="61"/>
      <c r="G3195" s="61"/>
      <c r="H3195" s="62"/>
      <c r="I3195" s="62"/>
      <c r="J3195" s="62"/>
      <c r="K3195" s="62"/>
      <c r="L3195" s="62"/>
      <c r="M3195" s="62"/>
      <c r="N3195" s="62"/>
      <c r="O3195" s="62"/>
      <c r="P3195" s="62"/>
      <c r="Q3195" s="62"/>
      <c r="R3195" s="62"/>
      <c r="S3195" s="62"/>
      <c r="T3195" s="62"/>
      <c r="U3195" s="62"/>
      <c r="V3195" s="62"/>
      <c r="W3195" s="62"/>
      <c r="X3195" s="62"/>
      <c r="Y3195" s="62"/>
      <c r="Z3195" s="62"/>
      <c r="AA3195" s="62"/>
      <c r="AB3195" s="62"/>
      <c r="AC3195" s="62"/>
      <c r="AD3195" s="62"/>
      <c r="AE3195" s="62"/>
    </row>
    <row r="3196" spans="5:31" x14ac:dyDescent="0.25">
      <c r="E3196" s="61"/>
      <c r="F3196" s="61"/>
      <c r="G3196" s="61"/>
      <c r="H3196" s="62"/>
      <c r="I3196" s="62"/>
      <c r="J3196" s="62"/>
      <c r="K3196" s="62"/>
      <c r="L3196" s="62"/>
      <c r="M3196" s="62"/>
      <c r="N3196" s="62"/>
      <c r="O3196" s="62"/>
      <c r="P3196" s="62"/>
      <c r="Q3196" s="62"/>
      <c r="R3196" s="62"/>
      <c r="S3196" s="62"/>
      <c r="T3196" s="62"/>
      <c r="U3196" s="62"/>
      <c r="V3196" s="62"/>
      <c r="W3196" s="62"/>
      <c r="X3196" s="62"/>
      <c r="Y3196" s="62"/>
      <c r="Z3196" s="62"/>
      <c r="AA3196" s="62"/>
      <c r="AB3196" s="62"/>
      <c r="AC3196" s="62"/>
      <c r="AD3196" s="62"/>
      <c r="AE3196" s="62"/>
    </row>
    <row r="3197" spans="5:31" x14ac:dyDescent="0.25">
      <c r="E3197" s="61"/>
      <c r="F3197" s="61"/>
      <c r="G3197" s="61"/>
      <c r="H3197" s="62"/>
      <c r="I3197" s="62"/>
      <c r="J3197" s="62"/>
      <c r="K3197" s="62"/>
      <c r="L3197" s="62"/>
      <c r="M3197" s="62"/>
      <c r="N3197" s="62"/>
      <c r="O3197" s="62"/>
      <c r="P3197" s="62"/>
      <c r="Q3197" s="62"/>
      <c r="R3197" s="62"/>
      <c r="S3197" s="62"/>
      <c r="T3197" s="62"/>
      <c r="U3197" s="62"/>
      <c r="V3197" s="62"/>
      <c r="W3197" s="62"/>
      <c r="X3197" s="62"/>
      <c r="Y3197" s="62"/>
      <c r="Z3197" s="62"/>
      <c r="AA3197" s="62"/>
      <c r="AB3197" s="62"/>
      <c r="AC3197" s="62"/>
      <c r="AD3197" s="62"/>
      <c r="AE3197" s="62"/>
    </row>
    <row r="3198" spans="5:31" x14ac:dyDescent="0.25">
      <c r="E3198" s="61"/>
      <c r="F3198" s="61"/>
      <c r="G3198" s="61"/>
      <c r="H3198" s="62"/>
      <c r="I3198" s="62"/>
      <c r="J3198" s="62"/>
      <c r="K3198" s="62"/>
      <c r="L3198" s="62"/>
      <c r="M3198" s="62"/>
      <c r="N3198" s="62"/>
      <c r="O3198" s="62"/>
      <c r="P3198" s="62"/>
      <c r="Q3198" s="62"/>
      <c r="R3198" s="62"/>
      <c r="S3198" s="62"/>
      <c r="T3198" s="62"/>
      <c r="U3198" s="62"/>
      <c r="V3198" s="62"/>
      <c r="W3198" s="62"/>
      <c r="X3198" s="62"/>
      <c r="Y3198" s="62"/>
      <c r="Z3198" s="62"/>
      <c r="AA3198" s="62"/>
      <c r="AB3198" s="62"/>
      <c r="AC3198" s="62"/>
      <c r="AD3198" s="62"/>
      <c r="AE3198" s="62"/>
    </row>
    <row r="3199" spans="5:31" x14ac:dyDescent="0.25">
      <c r="E3199" s="61"/>
      <c r="F3199" s="61"/>
      <c r="G3199" s="61"/>
      <c r="H3199" s="62"/>
      <c r="I3199" s="62"/>
      <c r="J3199" s="62"/>
      <c r="K3199" s="62"/>
      <c r="L3199" s="62"/>
      <c r="M3199" s="62"/>
      <c r="N3199" s="62"/>
      <c r="O3199" s="62"/>
      <c r="P3199" s="62"/>
      <c r="Q3199" s="62"/>
      <c r="R3199" s="62"/>
      <c r="S3199" s="62"/>
      <c r="T3199" s="62"/>
      <c r="U3199" s="62"/>
      <c r="V3199" s="62"/>
      <c r="W3199" s="62"/>
      <c r="X3199" s="62"/>
      <c r="Y3199" s="62"/>
      <c r="Z3199" s="62"/>
      <c r="AA3199" s="62"/>
      <c r="AB3199" s="62"/>
      <c r="AC3199" s="62"/>
      <c r="AD3199" s="62"/>
      <c r="AE3199" s="62"/>
    </row>
    <row r="3200" spans="5:31" x14ac:dyDescent="0.25">
      <c r="E3200" s="61"/>
      <c r="F3200" s="61"/>
      <c r="G3200" s="61"/>
      <c r="H3200" s="62"/>
      <c r="I3200" s="62"/>
      <c r="J3200" s="62"/>
      <c r="K3200" s="62"/>
      <c r="L3200" s="62"/>
      <c r="M3200" s="62"/>
      <c r="N3200" s="62"/>
      <c r="O3200" s="62"/>
      <c r="P3200" s="62"/>
      <c r="Q3200" s="62"/>
      <c r="R3200" s="62"/>
      <c r="S3200" s="62"/>
      <c r="T3200" s="62"/>
      <c r="U3200" s="62"/>
      <c r="V3200" s="62"/>
      <c r="W3200" s="62"/>
      <c r="X3200" s="62"/>
      <c r="Y3200" s="62"/>
      <c r="Z3200" s="62"/>
      <c r="AA3200" s="62"/>
      <c r="AB3200" s="62"/>
      <c r="AC3200" s="62"/>
      <c r="AD3200" s="62"/>
      <c r="AE3200" s="62"/>
    </row>
    <row r="3201" spans="5:31" x14ac:dyDescent="0.25">
      <c r="E3201" s="61"/>
      <c r="F3201" s="61"/>
      <c r="G3201" s="61"/>
      <c r="H3201" s="62"/>
      <c r="I3201" s="62"/>
      <c r="J3201" s="62"/>
      <c r="K3201" s="62"/>
      <c r="L3201" s="62"/>
      <c r="M3201" s="62"/>
      <c r="N3201" s="62"/>
      <c r="O3201" s="62"/>
      <c r="P3201" s="62"/>
      <c r="Q3201" s="62"/>
      <c r="R3201" s="62"/>
      <c r="S3201" s="62"/>
      <c r="T3201" s="62"/>
      <c r="U3201" s="62"/>
      <c r="V3201" s="62"/>
      <c r="W3201" s="62"/>
      <c r="X3201" s="62"/>
      <c r="Y3201" s="62"/>
      <c r="Z3201" s="62"/>
      <c r="AA3201" s="62"/>
      <c r="AB3201" s="62"/>
      <c r="AC3201" s="62"/>
      <c r="AD3201" s="62"/>
      <c r="AE3201" s="62"/>
    </row>
    <row r="3202" spans="5:31" x14ac:dyDescent="0.25">
      <c r="E3202" s="61"/>
      <c r="F3202" s="61"/>
      <c r="G3202" s="61"/>
      <c r="H3202" s="62"/>
      <c r="I3202" s="62"/>
      <c r="J3202" s="62"/>
      <c r="K3202" s="62"/>
      <c r="L3202" s="62"/>
      <c r="M3202" s="62"/>
      <c r="N3202" s="62"/>
      <c r="O3202" s="62"/>
      <c r="P3202" s="62"/>
      <c r="Q3202" s="62"/>
      <c r="R3202" s="62"/>
      <c r="S3202" s="62"/>
      <c r="T3202" s="62"/>
      <c r="U3202" s="62"/>
      <c r="V3202" s="62"/>
      <c r="W3202" s="62"/>
      <c r="X3202" s="62"/>
      <c r="Y3202" s="62"/>
      <c r="Z3202" s="62"/>
      <c r="AA3202" s="62"/>
      <c r="AB3202" s="62"/>
      <c r="AC3202" s="62"/>
      <c r="AD3202" s="62"/>
      <c r="AE3202" s="62"/>
    </row>
    <row r="3203" spans="5:31" x14ac:dyDescent="0.25">
      <c r="E3203" s="61"/>
      <c r="F3203" s="61"/>
      <c r="G3203" s="61"/>
      <c r="H3203" s="62"/>
      <c r="I3203" s="62"/>
      <c r="J3203" s="62"/>
      <c r="K3203" s="62"/>
      <c r="L3203" s="62"/>
      <c r="M3203" s="62"/>
      <c r="N3203" s="62"/>
      <c r="O3203" s="62"/>
      <c r="P3203" s="62"/>
      <c r="Q3203" s="62"/>
      <c r="R3203" s="62"/>
      <c r="S3203" s="62"/>
      <c r="T3203" s="62"/>
      <c r="U3203" s="62"/>
      <c r="V3203" s="62"/>
      <c r="W3203" s="62"/>
      <c r="X3203" s="62"/>
      <c r="Y3203" s="62"/>
      <c r="Z3203" s="62"/>
      <c r="AA3203" s="62"/>
      <c r="AB3203" s="62"/>
      <c r="AC3203" s="62"/>
      <c r="AD3203" s="62"/>
      <c r="AE3203" s="62"/>
    </row>
    <row r="3204" spans="5:31" x14ac:dyDescent="0.25">
      <c r="E3204" s="61"/>
      <c r="F3204" s="61"/>
      <c r="G3204" s="61"/>
      <c r="H3204" s="62"/>
      <c r="I3204" s="62"/>
      <c r="J3204" s="62"/>
      <c r="K3204" s="62"/>
      <c r="L3204" s="62"/>
      <c r="M3204" s="62"/>
      <c r="N3204" s="62"/>
      <c r="O3204" s="62"/>
      <c r="P3204" s="62"/>
      <c r="Q3204" s="62"/>
      <c r="R3204" s="62"/>
      <c r="S3204" s="62"/>
      <c r="T3204" s="62"/>
      <c r="U3204" s="62"/>
      <c r="V3204" s="62"/>
      <c r="W3204" s="62"/>
      <c r="X3204" s="62"/>
      <c r="Y3204" s="62"/>
      <c r="Z3204" s="62"/>
      <c r="AA3204" s="62"/>
      <c r="AB3204" s="62"/>
      <c r="AC3204" s="62"/>
      <c r="AD3204" s="62"/>
      <c r="AE3204" s="62"/>
    </row>
    <row r="3205" spans="5:31" x14ac:dyDescent="0.25">
      <c r="E3205" s="61"/>
      <c r="F3205" s="61"/>
      <c r="G3205" s="61"/>
      <c r="H3205" s="62"/>
      <c r="I3205" s="62"/>
      <c r="J3205" s="62"/>
      <c r="K3205" s="62"/>
      <c r="L3205" s="62"/>
      <c r="M3205" s="62"/>
      <c r="N3205" s="62"/>
      <c r="O3205" s="62"/>
      <c r="P3205" s="62"/>
      <c r="Q3205" s="62"/>
      <c r="R3205" s="62"/>
      <c r="S3205" s="62"/>
      <c r="T3205" s="62"/>
      <c r="U3205" s="62"/>
      <c r="V3205" s="62"/>
      <c r="W3205" s="62"/>
      <c r="X3205" s="62"/>
      <c r="Y3205" s="62"/>
      <c r="Z3205" s="62"/>
      <c r="AA3205" s="62"/>
      <c r="AB3205" s="62"/>
      <c r="AC3205" s="62"/>
      <c r="AD3205" s="62"/>
      <c r="AE3205" s="62"/>
    </row>
    <row r="3206" spans="5:31" x14ac:dyDescent="0.25">
      <c r="E3206" s="61"/>
      <c r="F3206" s="61"/>
      <c r="G3206" s="61"/>
      <c r="H3206" s="62"/>
      <c r="I3206" s="62"/>
      <c r="J3206" s="62"/>
      <c r="K3206" s="62"/>
      <c r="L3206" s="62"/>
      <c r="M3206" s="62"/>
      <c r="N3206" s="62"/>
      <c r="O3206" s="62"/>
      <c r="P3206" s="62"/>
      <c r="Q3206" s="62"/>
      <c r="R3206" s="62"/>
      <c r="S3206" s="62"/>
      <c r="T3206" s="62"/>
      <c r="U3206" s="62"/>
      <c r="V3206" s="62"/>
      <c r="W3206" s="62"/>
      <c r="X3206" s="62"/>
      <c r="Y3206" s="62"/>
      <c r="Z3206" s="62"/>
      <c r="AA3206" s="62"/>
      <c r="AB3206" s="62"/>
      <c r="AC3206" s="62"/>
      <c r="AD3206" s="62"/>
      <c r="AE3206" s="62"/>
    </row>
    <row r="3207" spans="5:31" x14ac:dyDescent="0.25">
      <c r="E3207" s="61"/>
      <c r="F3207" s="61"/>
      <c r="G3207" s="61"/>
      <c r="H3207" s="62"/>
      <c r="I3207" s="62"/>
      <c r="J3207" s="62"/>
      <c r="K3207" s="62"/>
      <c r="L3207" s="62"/>
      <c r="M3207" s="62"/>
      <c r="N3207" s="62"/>
      <c r="O3207" s="62"/>
      <c r="P3207" s="62"/>
      <c r="Q3207" s="62"/>
      <c r="R3207" s="62"/>
      <c r="S3207" s="62"/>
      <c r="T3207" s="62"/>
      <c r="U3207" s="62"/>
      <c r="V3207" s="62"/>
      <c r="W3207" s="62"/>
      <c r="X3207" s="62"/>
      <c r="Y3207" s="62"/>
      <c r="Z3207" s="62"/>
      <c r="AA3207" s="62"/>
      <c r="AB3207" s="62"/>
      <c r="AC3207" s="62"/>
      <c r="AD3207" s="62"/>
      <c r="AE3207" s="62"/>
    </row>
    <row r="3208" spans="5:31" x14ac:dyDescent="0.25">
      <c r="E3208" s="61"/>
      <c r="F3208" s="61"/>
      <c r="G3208" s="61"/>
      <c r="H3208" s="62"/>
      <c r="I3208" s="62"/>
      <c r="J3208" s="62"/>
      <c r="K3208" s="62"/>
      <c r="L3208" s="62"/>
      <c r="M3208" s="62"/>
      <c r="N3208" s="62"/>
      <c r="O3208" s="62"/>
      <c r="P3208" s="62"/>
      <c r="Q3208" s="62"/>
      <c r="R3208" s="62"/>
      <c r="S3208" s="62"/>
      <c r="T3208" s="62"/>
      <c r="U3208" s="62"/>
      <c r="V3208" s="62"/>
      <c r="W3208" s="62"/>
      <c r="X3208" s="62"/>
      <c r="Y3208" s="62"/>
      <c r="Z3208" s="62"/>
      <c r="AA3208" s="62"/>
      <c r="AB3208" s="62"/>
      <c r="AC3208" s="62"/>
      <c r="AD3208" s="62"/>
      <c r="AE3208" s="62"/>
    </row>
    <row r="3209" spans="5:31" x14ac:dyDescent="0.25">
      <c r="E3209" s="61"/>
      <c r="F3209" s="61"/>
      <c r="G3209" s="61"/>
      <c r="H3209" s="62"/>
      <c r="I3209" s="62"/>
      <c r="J3209" s="62"/>
      <c r="K3209" s="62"/>
      <c r="L3209" s="62"/>
      <c r="M3209" s="62"/>
      <c r="N3209" s="62"/>
      <c r="O3209" s="62"/>
      <c r="P3209" s="62"/>
      <c r="Q3209" s="62"/>
      <c r="R3209" s="62"/>
      <c r="S3209" s="62"/>
      <c r="T3209" s="62"/>
      <c r="U3209" s="62"/>
      <c r="V3209" s="62"/>
      <c r="W3209" s="62"/>
      <c r="X3209" s="62"/>
      <c r="Y3209" s="62"/>
      <c r="Z3209" s="62"/>
      <c r="AA3209" s="62"/>
      <c r="AB3209" s="62"/>
      <c r="AC3209" s="62"/>
      <c r="AD3209" s="62"/>
      <c r="AE3209" s="62"/>
    </row>
    <row r="3210" spans="5:31" x14ac:dyDescent="0.25">
      <c r="E3210" s="61"/>
      <c r="F3210" s="61"/>
      <c r="G3210" s="61"/>
      <c r="H3210" s="62"/>
      <c r="I3210" s="62"/>
      <c r="J3210" s="62"/>
      <c r="K3210" s="62"/>
      <c r="L3210" s="62"/>
      <c r="M3210" s="62"/>
      <c r="N3210" s="62"/>
      <c r="O3210" s="62"/>
      <c r="P3210" s="62"/>
      <c r="Q3210" s="62"/>
      <c r="R3210" s="62"/>
      <c r="S3210" s="62"/>
      <c r="T3210" s="62"/>
      <c r="U3210" s="62"/>
      <c r="V3210" s="62"/>
      <c r="W3210" s="62"/>
      <c r="X3210" s="62"/>
      <c r="Y3210" s="62"/>
      <c r="Z3210" s="62"/>
      <c r="AA3210" s="62"/>
      <c r="AB3210" s="62"/>
      <c r="AC3210" s="62"/>
      <c r="AD3210" s="62"/>
      <c r="AE3210" s="62"/>
    </row>
    <row r="3211" spans="5:31" x14ac:dyDescent="0.25">
      <c r="E3211" s="61"/>
      <c r="F3211" s="61"/>
      <c r="G3211" s="61"/>
      <c r="H3211" s="62"/>
      <c r="I3211" s="62"/>
      <c r="J3211" s="62"/>
      <c r="K3211" s="62"/>
      <c r="L3211" s="62"/>
      <c r="M3211" s="62"/>
      <c r="N3211" s="62"/>
      <c r="O3211" s="62"/>
      <c r="P3211" s="62"/>
      <c r="Q3211" s="62"/>
      <c r="R3211" s="62"/>
      <c r="S3211" s="62"/>
      <c r="T3211" s="62"/>
      <c r="U3211" s="62"/>
      <c r="V3211" s="62"/>
      <c r="W3211" s="62"/>
      <c r="X3211" s="62"/>
      <c r="Y3211" s="62"/>
      <c r="Z3211" s="62"/>
      <c r="AA3211" s="62"/>
      <c r="AB3211" s="62"/>
      <c r="AC3211" s="62"/>
      <c r="AD3211" s="62"/>
      <c r="AE3211" s="62"/>
    </row>
    <row r="3212" spans="5:31" x14ac:dyDescent="0.25">
      <c r="E3212" s="61"/>
      <c r="F3212" s="61"/>
      <c r="G3212" s="61"/>
      <c r="H3212" s="62"/>
      <c r="I3212" s="62"/>
      <c r="J3212" s="62"/>
      <c r="K3212" s="62"/>
      <c r="L3212" s="62"/>
      <c r="M3212" s="62"/>
      <c r="N3212" s="62"/>
      <c r="O3212" s="62"/>
      <c r="P3212" s="62"/>
      <c r="Q3212" s="62"/>
      <c r="R3212" s="62"/>
      <c r="S3212" s="62"/>
      <c r="T3212" s="62"/>
      <c r="U3212" s="62"/>
      <c r="V3212" s="62"/>
      <c r="W3212" s="62"/>
      <c r="X3212" s="62"/>
      <c r="Y3212" s="62"/>
      <c r="Z3212" s="62"/>
      <c r="AA3212" s="62"/>
      <c r="AB3212" s="62"/>
      <c r="AC3212" s="62"/>
      <c r="AD3212" s="62"/>
      <c r="AE3212" s="62"/>
    </row>
    <row r="3213" spans="5:31" x14ac:dyDescent="0.25">
      <c r="E3213" s="61"/>
      <c r="F3213" s="61"/>
      <c r="G3213" s="61"/>
      <c r="H3213" s="62"/>
      <c r="I3213" s="62"/>
      <c r="J3213" s="62"/>
      <c r="K3213" s="62"/>
      <c r="L3213" s="62"/>
      <c r="M3213" s="62"/>
      <c r="N3213" s="62"/>
      <c r="O3213" s="62"/>
      <c r="P3213" s="62"/>
      <c r="Q3213" s="62"/>
      <c r="R3213" s="62"/>
      <c r="S3213" s="62"/>
      <c r="T3213" s="62"/>
      <c r="U3213" s="62"/>
      <c r="V3213" s="62"/>
      <c r="W3213" s="62"/>
      <c r="X3213" s="62"/>
      <c r="Y3213" s="62"/>
      <c r="Z3213" s="62"/>
      <c r="AA3213" s="62"/>
      <c r="AB3213" s="62"/>
      <c r="AC3213" s="62"/>
      <c r="AD3213" s="62"/>
      <c r="AE3213" s="62"/>
    </row>
    <row r="3214" spans="5:31" x14ac:dyDescent="0.25">
      <c r="E3214" s="61"/>
      <c r="F3214" s="61"/>
      <c r="G3214" s="61"/>
      <c r="H3214" s="62"/>
      <c r="I3214" s="62"/>
      <c r="J3214" s="62"/>
      <c r="K3214" s="62"/>
      <c r="L3214" s="62"/>
      <c r="M3214" s="62"/>
      <c r="N3214" s="62"/>
      <c r="O3214" s="62"/>
      <c r="P3214" s="62"/>
      <c r="Q3214" s="62"/>
      <c r="R3214" s="62"/>
      <c r="S3214" s="62"/>
      <c r="T3214" s="62"/>
      <c r="U3214" s="62"/>
      <c r="V3214" s="62"/>
      <c r="W3214" s="62"/>
      <c r="X3214" s="62"/>
      <c r="Y3214" s="62"/>
      <c r="Z3214" s="62"/>
      <c r="AA3214" s="62"/>
      <c r="AB3214" s="62"/>
      <c r="AC3214" s="62"/>
      <c r="AD3214" s="62"/>
      <c r="AE3214" s="62"/>
    </row>
    <row r="3215" spans="5:31" x14ac:dyDescent="0.25">
      <c r="E3215" s="61"/>
      <c r="F3215" s="61"/>
      <c r="G3215" s="61"/>
      <c r="H3215" s="62"/>
      <c r="I3215" s="62"/>
      <c r="J3215" s="62"/>
      <c r="K3215" s="62"/>
      <c r="L3215" s="62"/>
      <c r="M3215" s="62"/>
      <c r="N3215" s="62"/>
      <c r="O3215" s="62"/>
      <c r="P3215" s="62"/>
      <c r="Q3215" s="62"/>
      <c r="R3215" s="62"/>
      <c r="S3215" s="62"/>
      <c r="T3215" s="62"/>
      <c r="U3215" s="62"/>
      <c r="V3215" s="62"/>
      <c r="W3215" s="62"/>
      <c r="X3215" s="62"/>
      <c r="Y3215" s="62"/>
      <c r="Z3215" s="62"/>
      <c r="AA3215" s="62"/>
      <c r="AB3215" s="62"/>
      <c r="AC3215" s="62"/>
      <c r="AD3215" s="62"/>
      <c r="AE3215" s="62"/>
    </row>
    <row r="3216" spans="5:31" x14ac:dyDescent="0.25">
      <c r="E3216" s="61"/>
      <c r="F3216" s="61"/>
      <c r="G3216" s="61"/>
      <c r="H3216" s="62"/>
      <c r="I3216" s="62"/>
      <c r="J3216" s="62"/>
      <c r="K3216" s="62"/>
      <c r="L3216" s="62"/>
      <c r="M3216" s="62"/>
      <c r="N3216" s="62"/>
      <c r="O3216" s="62"/>
      <c r="P3216" s="62"/>
      <c r="Q3216" s="62"/>
      <c r="R3216" s="62"/>
      <c r="S3216" s="62"/>
      <c r="T3216" s="62"/>
      <c r="U3216" s="62"/>
      <c r="V3216" s="62"/>
      <c r="W3216" s="62"/>
      <c r="X3216" s="62"/>
      <c r="Y3216" s="62"/>
      <c r="Z3216" s="62"/>
      <c r="AA3216" s="62"/>
      <c r="AB3216" s="62"/>
      <c r="AC3216" s="62"/>
      <c r="AD3216" s="62"/>
      <c r="AE3216" s="62"/>
    </row>
    <row r="3217" spans="5:31" x14ac:dyDescent="0.25">
      <c r="E3217" s="61"/>
      <c r="F3217" s="61"/>
      <c r="G3217" s="61"/>
      <c r="H3217" s="62"/>
      <c r="I3217" s="62"/>
      <c r="J3217" s="62"/>
      <c r="K3217" s="62"/>
      <c r="L3217" s="62"/>
      <c r="M3217" s="62"/>
      <c r="N3217" s="62"/>
      <c r="O3217" s="62"/>
      <c r="P3217" s="62"/>
      <c r="Q3217" s="62"/>
      <c r="R3217" s="62"/>
      <c r="S3217" s="62"/>
      <c r="T3217" s="62"/>
      <c r="U3217" s="62"/>
      <c r="V3217" s="62"/>
      <c r="W3217" s="62"/>
      <c r="X3217" s="62"/>
      <c r="Y3217" s="62"/>
      <c r="Z3217" s="62"/>
      <c r="AA3217" s="62"/>
      <c r="AB3217" s="62"/>
      <c r="AC3217" s="62"/>
      <c r="AD3217" s="62"/>
      <c r="AE3217" s="62"/>
    </row>
    <row r="3218" spans="5:31" x14ac:dyDescent="0.25">
      <c r="E3218" s="61"/>
      <c r="F3218" s="61"/>
      <c r="G3218" s="61"/>
      <c r="H3218" s="62"/>
      <c r="I3218" s="62"/>
      <c r="J3218" s="62"/>
      <c r="K3218" s="62"/>
      <c r="L3218" s="62"/>
      <c r="M3218" s="62"/>
      <c r="N3218" s="62"/>
      <c r="O3218" s="62"/>
      <c r="P3218" s="62"/>
      <c r="Q3218" s="62"/>
      <c r="R3218" s="62"/>
      <c r="S3218" s="62"/>
      <c r="T3218" s="62"/>
      <c r="U3218" s="62"/>
      <c r="V3218" s="62"/>
      <c r="W3218" s="62"/>
      <c r="X3218" s="62"/>
      <c r="Y3218" s="62"/>
      <c r="Z3218" s="62"/>
      <c r="AA3218" s="62"/>
      <c r="AB3218" s="62"/>
      <c r="AC3218" s="62"/>
      <c r="AD3218" s="62"/>
      <c r="AE3218" s="62"/>
    </row>
    <row r="3219" spans="5:31" x14ac:dyDescent="0.25">
      <c r="E3219" s="61"/>
      <c r="F3219" s="61"/>
      <c r="G3219" s="61"/>
      <c r="H3219" s="62"/>
      <c r="I3219" s="62"/>
      <c r="J3219" s="62"/>
      <c r="K3219" s="62"/>
      <c r="L3219" s="62"/>
      <c r="M3219" s="62"/>
      <c r="N3219" s="62"/>
      <c r="O3219" s="62"/>
      <c r="P3219" s="62"/>
      <c r="Q3219" s="62"/>
      <c r="R3219" s="62"/>
      <c r="S3219" s="62"/>
      <c r="T3219" s="62"/>
      <c r="U3219" s="62"/>
      <c r="V3219" s="62"/>
      <c r="W3219" s="62"/>
      <c r="X3219" s="62"/>
      <c r="Y3219" s="62"/>
      <c r="Z3219" s="62"/>
      <c r="AA3219" s="62"/>
      <c r="AB3219" s="62"/>
      <c r="AC3219" s="62"/>
      <c r="AD3219" s="62"/>
      <c r="AE3219" s="62"/>
    </row>
    <row r="3220" spans="5:31" x14ac:dyDescent="0.25">
      <c r="E3220" s="61"/>
      <c r="F3220" s="61"/>
      <c r="G3220" s="61"/>
      <c r="H3220" s="62"/>
      <c r="I3220" s="62"/>
      <c r="J3220" s="62"/>
      <c r="K3220" s="62"/>
      <c r="L3220" s="62"/>
      <c r="M3220" s="62"/>
      <c r="N3220" s="62"/>
      <c r="O3220" s="62"/>
      <c r="P3220" s="62"/>
      <c r="Q3220" s="62"/>
      <c r="R3220" s="62"/>
      <c r="S3220" s="62"/>
      <c r="T3220" s="62"/>
      <c r="U3220" s="62"/>
      <c r="V3220" s="62"/>
      <c r="W3220" s="62"/>
      <c r="X3220" s="62"/>
      <c r="Y3220" s="62"/>
      <c r="Z3220" s="62"/>
      <c r="AA3220" s="62"/>
      <c r="AB3220" s="62"/>
      <c r="AC3220" s="62"/>
      <c r="AD3220" s="62"/>
      <c r="AE3220" s="62"/>
    </row>
    <row r="3221" spans="5:31" x14ac:dyDescent="0.25">
      <c r="E3221" s="61"/>
      <c r="F3221" s="61"/>
      <c r="G3221" s="61"/>
      <c r="H3221" s="62"/>
      <c r="I3221" s="62"/>
      <c r="J3221" s="62"/>
      <c r="K3221" s="62"/>
      <c r="L3221" s="62"/>
      <c r="M3221" s="62"/>
      <c r="N3221" s="62"/>
      <c r="O3221" s="62"/>
      <c r="P3221" s="62"/>
      <c r="Q3221" s="62"/>
      <c r="R3221" s="62"/>
      <c r="S3221" s="62"/>
      <c r="T3221" s="62"/>
      <c r="U3221" s="62"/>
      <c r="V3221" s="62"/>
      <c r="W3221" s="62"/>
      <c r="X3221" s="62"/>
      <c r="Y3221" s="62"/>
      <c r="Z3221" s="62"/>
      <c r="AA3221" s="62"/>
      <c r="AB3221" s="62"/>
      <c r="AC3221" s="62"/>
      <c r="AD3221" s="62"/>
      <c r="AE3221" s="62"/>
    </row>
    <row r="3222" spans="5:31" x14ac:dyDescent="0.25">
      <c r="E3222" s="61"/>
      <c r="F3222" s="61"/>
      <c r="G3222" s="61"/>
      <c r="H3222" s="62"/>
      <c r="I3222" s="62"/>
      <c r="J3222" s="62"/>
      <c r="K3222" s="62"/>
      <c r="L3222" s="62"/>
      <c r="M3222" s="62"/>
      <c r="N3222" s="62"/>
      <c r="O3222" s="62"/>
      <c r="P3222" s="62"/>
      <c r="Q3222" s="62"/>
      <c r="R3222" s="62"/>
      <c r="S3222" s="62"/>
      <c r="T3222" s="62"/>
      <c r="U3222" s="62"/>
      <c r="V3222" s="62"/>
      <c r="W3222" s="62"/>
      <c r="X3222" s="62"/>
      <c r="Y3222" s="62"/>
      <c r="Z3222" s="62"/>
      <c r="AA3222" s="62"/>
      <c r="AB3222" s="62"/>
      <c r="AC3222" s="62"/>
      <c r="AD3222" s="62"/>
      <c r="AE3222" s="62"/>
    </row>
    <row r="3223" spans="5:31" x14ac:dyDescent="0.25">
      <c r="E3223" s="61"/>
      <c r="F3223" s="61"/>
      <c r="G3223" s="61"/>
      <c r="H3223" s="62"/>
      <c r="I3223" s="62"/>
      <c r="J3223" s="62"/>
      <c r="K3223" s="62"/>
      <c r="L3223" s="62"/>
      <c r="M3223" s="62"/>
      <c r="N3223" s="62"/>
      <c r="O3223" s="62"/>
      <c r="P3223" s="62"/>
      <c r="Q3223" s="62"/>
      <c r="R3223" s="62"/>
      <c r="S3223" s="62"/>
      <c r="T3223" s="62"/>
      <c r="U3223" s="62"/>
      <c r="V3223" s="62"/>
      <c r="W3223" s="62"/>
      <c r="X3223" s="62"/>
      <c r="Y3223" s="62"/>
      <c r="Z3223" s="62"/>
      <c r="AA3223" s="62"/>
      <c r="AB3223" s="62"/>
      <c r="AC3223" s="62"/>
      <c r="AD3223" s="62"/>
      <c r="AE3223" s="62"/>
    </row>
    <row r="3224" spans="5:31" x14ac:dyDescent="0.25">
      <c r="E3224" s="61"/>
      <c r="F3224" s="61"/>
      <c r="G3224" s="61"/>
      <c r="H3224" s="62"/>
      <c r="I3224" s="62"/>
      <c r="J3224" s="62"/>
      <c r="K3224" s="62"/>
      <c r="L3224" s="62"/>
      <c r="M3224" s="62"/>
      <c r="N3224" s="62"/>
      <c r="O3224" s="62"/>
      <c r="P3224" s="62"/>
      <c r="Q3224" s="62"/>
      <c r="R3224" s="62"/>
      <c r="S3224" s="62"/>
      <c r="T3224" s="62"/>
      <c r="U3224" s="62"/>
      <c r="V3224" s="62"/>
      <c r="W3224" s="62"/>
      <c r="X3224" s="62"/>
      <c r="Y3224" s="62"/>
      <c r="Z3224" s="62"/>
      <c r="AA3224" s="62"/>
      <c r="AB3224" s="62"/>
      <c r="AC3224" s="62"/>
      <c r="AD3224" s="62"/>
      <c r="AE3224" s="62"/>
    </row>
    <row r="3225" spans="5:31" x14ac:dyDescent="0.25">
      <c r="E3225" s="61"/>
      <c r="F3225" s="61"/>
      <c r="G3225" s="61"/>
      <c r="H3225" s="62"/>
      <c r="I3225" s="62"/>
      <c r="J3225" s="62"/>
      <c r="K3225" s="62"/>
      <c r="L3225" s="62"/>
      <c r="M3225" s="62"/>
      <c r="N3225" s="62"/>
      <c r="O3225" s="62"/>
      <c r="P3225" s="62"/>
      <c r="Q3225" s="62"/>
      <c r="R3225" s="62"/>
      <c r="S3225" s="62"/>
      <c r="T3225" s="62"/>
      <c r="U3225" s="62"/>
      <c r="V3225" s="62"/>
      <c r="W3225" s="62"/>
      <c r="X3225" s="62"/>
      <c r="Y3225" s="62"/>
      <c r="Z3225" s="62"/>
      <c r="AA3225" s="62"/>
      <c r="AB3225" s="62"/>
      <c r="AC3225" s="62"/>
      <c r="AD3225" s="62"/>
      <c r="AE3225" s="62"/>
    </row>
    <row r="3226" spans="5:31" x14ac:dyDescent="0.25">
      <c r="E3226" s="61"/>
      <c r="F3226" s="61"/>
      <c r="G3226" s="61"/>
      <c r="H3226" s="62"/>
      <c r="I3226" s="62"/>
      <c r="J3226" s="62"/>
      <c r="K3226" s="62"/>
      <c r="L3226" s="62"/>
      <c r="M3226" s="62"/>
      <c r="N3226" s="62"/>
      <c r="O3226" s="62"/>
      <c r="P3226" s="62"/>
      <c r="Q3226" s="62"/>
      <c r="R3226" s="62"/>
      <c r="S3226" s="62"/>
      <c r="T3226" s="62"/>
      <c r="U3226" s="62"/>
      <c r="V3226" s="62"/>
      <c r="W3226" s="62"/>
      <c r="X3226" s="62"/>
      <c r="Y3226" s="62"/>
      <c r="Z3226" s="62"/>
      <c r="AA3226" s="62"/>
      <c r="AB3226" s="62"/>
      <c r="AC3226" s="62"/>
      <c r="AD3226" s="62"/>
      <c r="AE3226" s="62"/>
    </row>
    <row r="3227" spans="5:31" x14ac:dyDescent="0.25">
      <c r="E3227" s="61"/>
      <c r="F3227" s="61"/>
      <c r="G3227" s="61"/>
      <c r="H3227" s="62"/>
      <c r="I3227" s="62"/>
      <c r="J3227" s="62"/>
      <c r="K3227" s="62"/>
      <c r="L3227" s="62"/>
      <c r="M3227" s="62"/>
      <c r="N3227" s="62"/>
      <c r="O3227" s="62"/>
      <c r="P3227" s="62"/>
      <c r="Q3227" s="62"/>
      <c r="R3227" s="62"/>
      <c r="S3227" s="62"/>
      <c r="T3227" s="62"/>
      <c r="U3227" s="62"/>
      <c r="V3227" s="62"/>
      <c r="W3227" s="62"/>
      <c r="X3227" s="62"/>
      <c r="Y3227" s="62"/>
      <c r="Z3227" s="62"/>
      <c r="AA3227" s="62"/>
      <c r="AB3227" s="62"/>
      <c r="AC3227" s="62"/>
      <c r="AD3227" s="62"/>
      <c r="AE3227" s="62"/>
    </row>
    <row r="3228" spans="5:31" x14ac:dyDescent="0.25">
      <c r="E3228" s="61"/>
      <c r="F3228" s="61"/>
      <c r="G3228" s="61"/>
      <c r="H3228" s="62"/>
      <c r="I3228" s="62"/>
      <c r="J3228" s="62"/>
      <c r="K3228" s="62"/>
      <c r="L3228" s="62"/>
      <c r="M3228" s="62"/>
      <c r="N3228" s="62"/>
      <c r="O3228" s="62"/>
      <c r="P3228" s="62"/>
      <c r="Q3228" s="62"/>
      <c r="R3228" s="62"/>
      <c r="S3228" s="62"/>
      <c r="T3228" s="62"/>
      <c r="U3228" s="62"/>
      <c r="V3228" s="62"/>
      <c r="W3228" s="62"/>
      <c r="X3228" s="62"/>
      <c r="Y3228" s="62"/>
      <c r="Z3228" s="62"/>
      <c r="AA3228" s="62"/>
      <c r="AB3228" s="62"/>
      <c r="AC3228" s="62"/>
      <c r="AD3228" s="62"/>
      <c r="AE3228" s="62"/>
    </row>
    <row r="3229" spans="5:31" x14ac:dyDescent="0.25">
      <c r="E3229" s="61"/>
      <c r="F3229" s="61"/>
      <c r="G3229" s="61"/>
      <c r="H3229" s="62"/>
      <c r="I3229" s="62"/>
      <c r="J3229" s="62"/>
      <c r="K3229" s="62"/>
      <c r="L3229" s="62"/>
      <c r="M3229" s="62"/>
      <c r="N3229" s="62"/>
      <c r="O3229" s="62"/>
      <c r="P3229" s="62"/>
      <c r="Q3229" s="62"/>
      <c r="R3229" s="62"/>
      <c r="S3229" s="62"/>
      <c r="T3229" s="62"/>
      <c r="U3229" s="62"/>
      <c r="V3229" s="62"/>
      <c r="W3229" s="62"/>
      <c r="X3229" s="62"/>
      <c r="Y3229" s="62"/>
      <c r="Z3229" s="62"/>
      <c r="AA3229" s="62"/>
      <c r="AB3229" s="62"/>
      <c r="AC3229" s="62"/>
      <c r="AD3229" s="62"/>
      <c r="AE3229" s="62"/>
    </row>
    <row r="3230" spans="5:31" x14ac:dyDescent="0.25">
      <c r="E3230" s="61"/>
      <c r="F3230" s="61"/>
      <c r="G3230" s="61"/>
      <c r="H3230" s="62"/>
      <c r="I3230" s="62"/>
      <c r="J3230" s="62"/>
      <c r="K3230" s="62"/>
      <c r="L3230" s="62"/>
      <c r="M3230" s="62"/>
      <c r="N3230" s="62"/>
      <c r="O3230" s="62"/>
      <c r="P3230" s="62"/>
      <c r="Q3230" s="62"/>
      <c r="R3230" s="62"/>
      <c r="S3230" s="62"/>
      <c r="T3230" s="62"/>
      <c r="U3230" s="62"/>
      <c r="V3230" s="62"/>
      <c r="W3230" s="62"/>
      <c r="X3230" s="62"/>
      <c r="Y3230" s="62"/>
      <c r="Z3230" s="62"/>
      <c r="AA3230" s="62"/>
      <c r="AB3230" s="62"/>
      <c r="AC3230" s="62"/>
      <c r="AD3230" s="62"/>
      <c r="AE3230" s="62"/>
    </row>
    <row r="3231" spans="5:31" x14ac:dyDescent="0.25">
      <c r="E3231" s="61"/>
      <c r="F3231" s="61"/>
      <c r="G3231" s="61"/>
      <c r="H3231" s="62"/>
      <c r="I3231" s="62"/>
      <c r="J3231" s="62"/>
      <c r="K3231" s="62"/>
      <c r="L3231" s="62"/>
      <c r="M3231" s="62"/>
      <c r="N3231" s="62"/>
      <c r="O3231" s="62"/>
      <c r="P3231" s="62"/>
      <c r="Q3231" s="62"/>
      <c r="R3231" s="62"/>
      <c r="S3231" s="62"/>
      <c r="T3231" s="62"/>
      <c r="U3231" s="62"/>
      <c r="V3231" s="62"/>
      <c r="W3231" s="62"/>
      <c r="X3231" s="62"/>
      <c r="Y3231" s="62"/>
      <c r="Z3231" s="62"/>
      <c r="AA3231" s="62"/>
      <c r="AB3231" s="62"/>
      <c r="AC3231" s="62"/>
      <c r="AD3231" s="62"/>
      <c r="AE3231" s="62"/>
    </row>
    <row r="3232" spans="5:31" x14ac:dyDescent="0.25">
      <c r="E3232" s="61"/>
      <c r="F3232" s="61"/>
      <c r="G3232" s="61"/>
      <c r="H3232" s="62"/>
      <c r="I3232" s="62"/>
      <c r="J3232" s="62"/>
      <c r="K3232" s="62"/>
      <c r="L3232" s="62"/>
      <c r="M3232" s="62"/>
      <c r="N3232" s="62"/>
      <c r="O3232" s="62"/>
      <c r="P3232" s="62"/>
      <c r="Q3232" s="62"/>
      <c r="R3232" s="62"/>
      <c r="S3232" s="62"/>
      <c r="T3232" s="62"/>
      <c r="U3232" s="62"/>
      <c r="V3232" s="62"/>
      <c r="W3232" s="62"/>
      <c r="X3232" s="62"/>
      <c r="Y3232" s="62"/>
      <c r="Z3232" s="62"/>
      <c r="AA3232" s="62"/>
      <c r="AB3232" s="62"/>
      <c r="AC3232" s="62"/>
      <c r="AD3232" s="62"/>
      <c r="AE3232" s="62"/>
    </row>
    <row r="3233" spans="5:31" x14ac:dyDescent="0.25">
      <c r="E3233" s="61"/>
      <c r="F3233" s="61"/>
      <c r="G3233" s="61"/>
      <c r="H3233" s="62"/>
      <c r="I3233" s="62"/>
      <c r="J3233" s="62"/>
      <c r="K3233" s="62"/>
      <c r="L3233" s="62"/>
      <c r="M3233" s="62"/>
      <c r="N3233" s="62"/>
      <c r="O3233" s="62"/>
      <c r="P3233" s="62"/>
      <c r="Q3233" s="62"/>
      <c r="R3233" s="62"/>
      <c r="S3233" s="62"/>
      <c r="T3233" s="62"/>
      <c r="U3233" s="62"/>
      <c r="V3233" s="62"/>
      <c r="W3233" s="62"/>
      <c r="X3233" s="62"/>
      <c r="Y3233" s="62"/>
      <c r="Z3233" s="62"/>
      <c r="AA3233" s="62"/>
      <c r="AB3233" s="62"/>
      <c r="AC3233" s="62"/>
      <c r="AD3233" s="62"/>
      <c r="AE3233" s="62"/>
    </row>
    <row r="3234" spans="5:31" x14ac:dyDescent="0.25">
      <c r="E3234" s="61"/>
      <c r="F3234" s="61"/>
      <c r="G3234" s="61"/>
      <c r="H3234" s="62"/>
      <c r="I3234" s="62"/>
      <c r="J3234" s="62"/>
      <c r="K3234" s="62"/>
      <c r="L3234" s="62"/>
      <c r="M3234" s="62"/>
      <c r="N3234" s="62"/>
      <c r="O3234" s="62"/>
      <c r="P3234" s="62"/>
      <c r="Q3234" s="62"/>
      <c r="R3234" s="62"/>
      <c r="S3234" s="62"/>
      <c r="T3234" s="62"/>
      <c r="U3234" s="62"/>
      <c r="V3234" s="62"/>
      <c r="W3234" s="62"/>
      <c r="X3234" s="62"/>
      <c r="Y3234" s="62"/>
      <c r="Z3234" s="62"/>
      <c r="AA3234" s="62"/>
      <c r="AB3234" s="62"/>
      <c r="AC3234" s="62"/>
      <c r="AD3234" s="62"/>
      <c r="AE3234" s="62"/>
    </row>
    <row r="3235" spans="5:31" x14ac:dyDescent="0.25">
      <c r="E3235" s="61"/>
      <c r="F3235" s="61"/>
      <c r="G3235" s="61"/>
      <c r="H3235" s="62"/>
      <c r="I3235" s="62"/>
      <c r="J3235" s="62"/>
      <c r="K3235" s="62"/>
      <c r="L3235" s="62"/>
      <c r="M3235" s="62"/>
      <c r="N3235" s="62"/>
      <c r="O3235" s="62"/>
      <c r="P3235" s="62"/>
      <c r="Q3235" s="62"/>
      <c r="R3235" s="62"/>
      <c r="S3235" s="62"/>
      <c r="T3235" s="62"/>
      <c r="U3235" s="62"/>
      <c r="V3235" s="62"/>
      <c r="W3235" s="62"/>
      <c r="X3235" s="62"/>
      <c r="Y3235" s="62"/>
      <c r="Z3235" s="62"/>
      <c r="AA3235" s="62"/>
      <c r="AB3235" s="62"/>
      <c r="AC3235" s="62"/>
      <c r="AD3235" s="62"/>
      <c r="AE3235" s="62"/>
    </row>
    <row r="3236" spans="5:31" x14ac:dyDescent="0.25">
      <c r="E3236" s="61"/>
      <c r="F3236" s="61"/>
      <c r="G3236" s="61"/>
      <c r="H3236" s="62"/>
      <c r="I3236" s="62"/>
      <c r="J3236" s="62"/>
      <c r="K3236" s="62"/>
      <c r="L3236" s="62"/>
      <c r="M3236" s="62"/>
      <c r="N3236" s="62"/>
      <c r="O3236" s="62"/>
      <c r="P3236" s="62"/>
      <c r="Q3236" s="62"/>
      <c r="R3236" s="62"/>
      <c r="S3236" s="62"/>
      <c r="T3236" s="62"/>
      <c r="U3236" s="62"/>
      <c r="V3236" s="62"/>
      <c r="W3236" s="62"/>
      <c r="X3236" s="62"/>
      <c r="Y3236" s="62"/>
      <c r="Z3236" s="62"/>
      <c r="AA3236" s="62"/>
      <c r="AB3236" s="62"/>
      <c r="AC3236" s="62"/>
      <c r="AD3236" s="62"/>
      <c r="AE3236" s="62"/>
    </row>
    <row r="3237" spans="5:31" x14ac:dyDescent="0.25">
      <c r="E3237" s="61"/>
      <c r="F3237" s="61"/>
      <c r="G3237" s="61"/>
      <c r="H3237" s="62"/>
      <c r="I3237" s="62"/>
      <c r="J3237" s="62"/>
      <c r="K3237" s="62"/>
      <c r="L3237" s="62"/>
      <c r="M3237" s="62"/>
      <c r="N3237" s="62"/>
      <c r="O3237" s="62"/>
      <c r="P3237" s="62"/>
      <c r="Q3237" s="62"/>
      <c r="R3237" s="62"/>
      <c r="S3237" s="62"/>
      <c r="T3237" s="62"/>
      <c r="U3237" s="62"/>
      <c r="V3237" s="62"/>
      <c r="W3237" s="62"/>
      <c r="X3237" s="62"/>
      <c r="Y3237" s="62"/>
      <c r="Z3237" s="62"/>
      <c r="AA3237" s="62"/>
      <c r="AB3237" s="62"/>
      <c r="AC3237" s="62"/>
      <c r="AD3237" s="62"/>
      <c r="AE3237" s="62"/>
    </row>
    <row r="3238" spans="5:31" x14ac:dyDescent="0.25">
      <c r="E3238" s="61"/>
      <c r="F3238" s="61"/>
      <c r="G3238" s="61"/>
      <c r="H3238" s="62"/>
      <c r="I3238" s="62"/>
      <c r="J3238" s="62"/>
      <c r="K3238" s="62"/>
      <c r="L3238" s="62"/>
      <c r="M3238" s="62"/>
      <c r="N3238" s="62"/>
      <c r="O3238" s="62"/>
      <c r="P3238" s="62"/>
      <c r="Q3238" s="62"/>
      <c r="R3238" s="62"/>
      <c r="S3238" s="62"/>
      <c r="T3238" s="62"/>
      <c r="U3238" s="62"/>
      <c r="V3238" s="62"/>
      <c r="W3238" s="62"/>
      <c r="X3238" s="62"/>
      <c r="Y3238" s="62"/>
      <c r="Z3238" s="62"/>
      <c r="AA3238" s="62"/>
      <c r="AB3238" s="62"/>
      <c r="AC3238" s="62"/>
      <c r="AD3238" s="62"/>
      <c r="AE3238" s="62"/>
    </row>
    <row r="3239" spans="5:31" x14ac:dyDescent="0.25">
      <c r="E3239" s="61"/>
      <c r="F3239" s="61"/>
      <c r="G3239" s="61"/>
      <c r="H3239" s="62"/>
      <c r="I3239" s="62"/>
      <c r="J3239" s="62"/>
      <c r="K3239" s="62"/>
      <c r="L3239" s="62"/>
      <c r="M3239" s="62"/>
      <c r="N3239" s="62"/>
      <c r="O3239" s="62"/>
      <c r="P3239" s="62"/>
      <c r="Q3239" s="62"/>
      <c r="R3239" s="62"/>
      <c r="S3239" s="62"/>
      <c r="T3239" s="62"/>
      <c r="U3239" s="62"/>
      <c r="V3239" s="62"/>
      <c r="W3239" s="62"/>
      <c r="X3239" s="62"/>
      <c r="Y3239" s="62"/>
      <c r="Z3239" s="62"/>
      <c r="AA3239" s="62"/>
      <c r="AB3239" s="62"/>
      <c r="AC3239" s="62"/>
      <c r="AD3239" s="62"/>
      <c r="AE3239" s="62"/>
    </row>
    <row r="3240" spans="5:31" x14ac:dyDescent="0.25">
      <c r="E3240" s="61"/>
      <c r="F3240" s="61"/>
      <c r="G3240" s="61"/>
      <c r="H3240" s="62"/>
      <c r="I3240" s="62"/>
      <c r="J3240" s="62"/>
      <c r="K3240" s="62"/>
      <c r="L3240" s="62"/>
      <c r="M3240" s="62"/>
      <c r="N3240" s="62"/>
      <c r="O3240" s="62"/>
      <c r="P3240" s="62"/>
      <c r="Q3240" s="62"/>
      <c r="R3240" s="62"/>
      <c r="S3240" s="62"/>
      <c r="T3240" s="62"/>
      <c r="U3240" s="62"/>
      <c r="V3240" s="62"/>
      <c r="W3240" s="62"/>
      <c r="X3240" s="62"/>
      <c r="Y3240" s="62"/>
      <c r="Z3240" s="62"/>
      <c r="AA3240" s="62"/>
      <c r="AB3240" s="62"/>
      <c r="AC3240" s="62"/>
      <c r="AD3240" s="62"/>
      <c r="AE3240" s="62"/>
    </row>
    <row r="3241" spans="5:31" x14ac:dyDescent="0.25">
      <c r="E3241" s="61"/>
      <c r="F3241" s="61"/>
      <c r="G3241" s="61"/>
      <c r="H3241" s="62"/>
      <c r="I3241" s="62"/>
      <c r="J3241" s="62"/>
      <c r="K3241" s="62"/>
      <c r="L3241" s="62"/>
      <c r="M3241" s="62"/>
      <c r="N3241" s="62"/>
      <c r="O3241" s="62"/>
      <c r="P3241" s="62"/>
      <c r="Q3241" s="62"/>
      <c r="R3241" s="62"/>
      <c r="S3241" s="62"/>
      <c r="T3241" s="62"/>
      <c r="U3241" s="62"/>
      <c r="V3241" s="62"/>
      <c r="W3241" s="62"/>
      <c r="X3241" s="62"/>
      <c r="Y3241" s="62"/>
      <c r="Z3241" s="62"/>
      <c r="AA3241" s="62"/>
      <c r="AB3241" s="62"/>
      <c r="AC3241" s="62"/>
      <c r="AD3241" s="62"/>
      <c r="AE3241" s="62"/>
    </row>
    <row r="3242" spans="5:31" x14ac:dyDescent="0.25">
      <c r="E3242" s="61"/>
      <c r="F3242" s="61"/>
      <c r="G3242" s="61"/>
      <c r="H3242" s="62"/>
      <c r="I3242" s="62"/>
      <c r="J3242" s="62"/>
      <c r="K3242" s="62"/>
      <c r="L3242" s="62"/>
      <c r="M3242" s="62"/>
      <c r="N3242" s="62"/>
      <c r="O3242" s="62"/>
      <c r="P3242" s="62"/>
      <c r="Q3242" s="62"/>
      <c r="R3242" s="62"/>
      <c r="S3242" s="62"/>
      <c r="T3242" s="62"/>
      <c r="U3242" s="62"/>
      <c r="V3242" s="62"/>
      <c r="W3242" s="62"/>
      <c r="X3242" s="62"/>
      <c r="Y3242" s="62"/>
      <c r="Z3242" s="62"/>
      <c r="AA3242" s="62"/>
      <c r="AB3242" s="62"/>
      <c r="AC3242" s="62"/>
      <c r="AD3242" s="62"/>
      <c r="AE3242" s="62"/>
    </row>
    <row r="3243" spans="5:31" x14ac:dyDescent="0.25">
      <c r="E3243" s="61"/>
      <c r="F3243" s="61"/>
      <c r="G3243" s="61"/>
      <c r="H3243" s="62"/>
      <c r="I3243" s="62"/>
      <c r="J3243" s="62"/>
      <c r="K3243" s="62"/>
      <c r="L3243" s="62"/>
      <c r="M3243" s="62"/>
      <c r="N3243" s="62"/>
      <c r="O3243" s="62"/>
      <c r="P3243" s="62"/>
      <c r="Q3243" s="62"/>
      <c r="R3243" s="62"/>
      <c r="S3243" s="62"/>
      <c r="T3243" s="62"/>
      <c r="U3243" s="62"/>
      <c r="V3243" s="62"/>
      <c r="W3243" s="62"/>
      <c r="X3243" s="62"/>
      <c r="Y3243" s="62"/>
      <c r="Z3243" s="62"/>
      <c r="AA3243" s="62"/>
      <c r="AB3243" s="62"/>
      <c r="AC3243" s="62"/>
      <c r="AD3243" s="62"/>
      <c r="AE3243" s="62"/>
    </row>
    <row r="3244" spans="5:31" x14ac:dyDescent="0.25">
      <c r="E3244" s="61"/>
      <c r="F3244" s="61"/>
      <c r="G3244" s="61"/>
      <c r="H3244" s="62"/>
      <c r="I3244" s="62"/>
      <c r="J3244" s="62"/>
      <c r="K3244" s="62"/>
      <c r="L3244" s="62"/>
      <c r="M3244" s="62"/>
      <c r="N3244" s="62"/>
      <c r="O3244" s="62"/>
      <c r="P3244" s="62"/>
      <c r="Q3244" s="62"/>
      <c r="R3244" s="62"/>
      <c r="S3244" s="62"/>
      <c r="T3244" s="62"/>
      <c r="U3244" s="62"/>
      <c r="V3244" s="62"/>
      <c r="W3244" s="62"/>
      <c r="X3244" s="62"/>
      <c r="Y3244" s="62"/>
      <c r="Z3244" s="62"/>
      <c r="AA3244" s="62"/>
      <c r="AB3244" s="62"/>
      <c r="AC3244" s="62"/>
      <c r="AD3244" s="62"/>
      <c r="AE3244" s="62"/>
    </row>
    <row r="3245" spans="5:31" x14ac:dyDescent="0.25">
      <c r="E3245" s="61"/>
      <c r="F3245" s="61"/>
      <c r="G3245" s="61"/>
      <c r="H3245" s="62"/>
      <c r="I3245" s="62"/>
      <c r="J3245" s="62"/>
      <c r="K3245" s="62"/>
      <c r="L3245" s="62"/>
      <c r="M3245" s="62"/>
      <c r="N3245" s="62"/>
      <c r="O3245" s="62"/>
      <c r="P3245" s="62"/>
      <c r="Q3245" s="62"/>
      <c r="R3245" s="62"/>
      <c r="S3245" s="62"/>
      <c r="T3245" s="62"/>
      <c r="U3245" s="62"/>
      <c r="V3245" s="62"/>
      <c r="W3245" s="62"/>
      <c r="X3245" s="62"/>
      <c r="Y3245" s="62"/>
      <c r="Z3245" s="62"/>
      <c r="AA3245" s="62"/>
      <c r="AB3245" s="62"/>
      <c r="AC3245" s="62"/>
      <c r="AD3245" s="62"/>
      <c r="AE3245" s="62"/>
    </row>
    <row r="3246" spans="5:31" x14ac:dyDescent="0.25">
      <c r="E3246" s="61"/>
      <c r="F3246" s="61"/>
      <c r="G3246" s="61"/>
      <c r="H3246" s="62"/>
      <c r="I3246" s="62"/>
      <c r="J3246" s="62"/>
      <c r="K3246" s="62"/>
      <c r="L3246" s="62"/>
      <c r="M3246" s="62"/>
      <c r="N3246" s="62"/>
      <c r="O3246" s="62"/>
      <c r="P3246" s="62"/>
      <c r="Q3246" s="62"/>
      <c r="R3246" s="62"/>
      <c r="S3246" s="62"/>
      <c r="T3246" s="62"/>
      <c r="U3246" s="62"/>
      <c r="V3246" s="62"/>
      <c r="W3246" s="62"/>
      <c r="X3246" s="62"/>
      <c r="Y3246" s="62"/>
      <c r="Z3246" s="62"/>
      <c r="AA3246" s="62"/>
      <c r="AB3246" s="62"/>
      <c r="AC3246" s="62"/>
      <c r="AD3246" s="62"/>
      <c r="AE3246" s="62"/>
    </row>
    <row r="3247" spans="5:31" x14ac:dyDescent="0.25">
      <c r="E3247" s="61"/>
      <c r="F3247" s="61"/>
      <c r="G3247" s="61"/>
      <c r="H3247" s="62"/>
      <c r="I3247" s="62"/>
      <c r="J3247" s="62"/>
      <c r="K3247" s="62"/>
      <c r="L3247" s="62"/>
      <c r="M3247" s="62"/>
      <c r="N3247" s="62"/>
      <c r="O3247" s="62"/>
      <c r="P3247" s="62"/>
      <c r="Q3247" s="62"/>
      <c r="R3247" s="62"/>
      <c r="S3247" s="62"/>
      <c r="T3247" s="62"/>
      <c r="U3247" s="62"/>
      <c r="V3247" s="62"/>
      <c r="W3247" s="62"/>
      <c r="X3247" s="62"/>
      <c r="Y3247" s="62"/>
      <c r="Z3247" s="62"/>
      <c r="AA3247" s="62"/>
      <c r="AB3247" s="62"/>
      <c r="AC3247" s="62"/>
      <c r="AD3247" s="62"/>
      <c r="AE3247" s="62"/>
    </row>
    <row r="3248" spans="5:31" x14ac:dyDescent="0.25">
      <c r="E3248" s="61"/>
      <c r="F3248" s="61"/>
      <c r="G3248" s="61"/>
      <c r="H3248" s="62"/>
      <c r="I3248" s="62"/>
      <c r="J3248" s="62"/>
      <c r="K3248" s="62"/>
      <c r="L3248" s="62"/>
      <c r="M3248" s="62"/>
      <c r="N3248" s="62"/>
      <c r="O3248" s="62"/>
      <c r="P3248" s="62"/>
      <c r="Q3248" s="62"/>
      <c r="R3248" s="62"/>
      <c r="S3248" s="62"/>
      <c r="T3248" s="62"/>
      <c r="U3248" s="62"/>
      <c r="V3248" s="62"/>
      <c r="W3248" s="62"/>
      <c r="X3248" s="62"/>
      <c r="Y3248" s="62"/>
      <c r="Z3248" s="62"/>
      <c r="AA3248" s="62"/>
      <c r="AB3248" s="62"/>
      <c r="AC3248" s="62"/>
      <c r="AD3248" s="62"/>
      <c r="AE3248" s="62"/>
    </row>
    <row r="3249" spans="5:31" x14ac:dyDescent="0.25">
      <c r="E3249" s="61"/>
      <c r="F3249" s="61"/>
      <c r="G3249" s="61"/>
      <c r="H3249" s="62"/>
      <c r="I3249" s="62"/>
      <c r="J3249" s="62"/>
      <c r="K3249" s="62"/>
      <c r="L3249" s="62"/>
      <c r="M3249" s="62"/>
      <c r="N3249" s="62"/>
      <c r="O3249" s="62"/>
      <c r="P3249" s="62"/>
      <c r="Q3249" s="62"/>
      <c r="R3249" s="62"/>
      <c r="S3249" s="62"/>
      <c r="T3249" s="62"/>
      <c r="U3249" s="62"/>
      <c r="V3249" s="62"/>
      <c r="W3249" s="62"/>
      <c r="X3249" s="62"/>
      <c r="Y3249" s="62"/>
      <c r="Z3249" s="62"/>
      <c r="AA3249" s="62"/>
      <c r="AB3249" s="62"/>
      <c r="AC3249" s="62"/>
      <c r="AD3249" s="62"/>
      <c r="AE3249" s="62"/>
    </row>
    <row r="3250" spans="5:31" x14ac:dyDescent="0.25">
      <c r="E3250" s="61"/>
      <c r="F3250" s="61"/>
      <c r="G3250" s="61"/>
      <c r="H3250" s="62"/>
      <c r="I3250" s="62"/>
      <c r="J3250" s="62"/>
      <c r="K3250" s="62"/>
      <c r="L3250" s="62"/>
      <c r="M3250" s="62"/>
      <c r="N3250" s="62"/>
      <c r="O3250" s="62"/>
      <c r="P3250" s="62"/>
      <c r="Q3250" s="62"/>
      <c r="R3250" s="62"/>
      <c r="S3250" s="62"/>
      <c r="T3250" s="62"/>
      <c r="U3250" s="62"/>
      <c r="V3250" s="62"/>
      <c r="W3250" s="62"/>
      <c r="X3250" s="62"/>
      <c r="Y3250" s="62"/>
      <c r="Z3250" s="62"/>
      <c r="AA3250" s="62"/>
      <c r="AB3250" s="62"/>
      <c r="AC3250" s="62"/>
      <c r="AD3250" s="62"/>
      <c r="AE3250" s="62"/>
    </row>
    <row r="3251" spans="5:31" x14ac:dyDescent="0.25">
      <c r="E3251" s="61"/>
      <c r="F3251" s="61"/>
      <c r="G3251" s="61"/>
      <c r="H3251" s="62"/>
      <c r="I3251" s="62"/>
      <c r="J3251" s="62"/>
      <c r="K3251" s="62"/>
      <c r="L3251" s="62"/>
      <c r="M3251" s="62"/>
      <c r="N3251" s="62"/>
      <c r="O3251" s="62"/>
      <c r="P3251" s="62"/>
      <c r="Q3251" s="62"/>
      <c r="R3251" s="62"/>
      <c r="S3251" s="62"/>
      <c r="T3251" s="62"/>
      <c r="U3251" s="62"/>
      <c r="V3251" s="62"/>
      <c r="W3251" s="62"/>
      <c r="X3251" s="62"/>
      <c r="Y3251" s="62"/>
      <c r="Z3251" s="62"/>
      <c r="AA3251" s="62"/>
      <c r="AB3251" s="62"/>
      <c r="AC3251" s="62"/>
      <c r="AD3251" s="62"/>
      <c r="AE3251" s="62"/>
    </row>
    <row r="3252" spans="5:31" x14ac:dyDescent="0.25">
      <c r="E3252" s="61"/>
      <c r="F3252" s="61"/>
      <c r="G3252" s="61"/>
      <c r="H3252" s="62"/>
      <c r="I3252" s="62"/>
      <c r="J3252" s="62"/>
      <c r="K3252" s="62"/>
      <c r="L3252" s="62"/>
      <c r="M3252" s="62"/>
      <c r="N3252" s="62"/>
      <c r="O3252" s="62"/>
      <c r="P3252" s="62"/>
      <c r="Q3252" s="62"/>
      <c r="R3252" s="62"/>
      <c r="S3252" s="62"/>
      <c r="T3252" s="62"/>
      <c r="U3252" s="62"/>
      <c r="V3252" s="62"/>
      <c r="W3252" s="62"/>
      <c r="X3252" s="62"/>
      <c r="Y3252" s="62"/>
      <c r="Z3252" s="62"/>
      <c r="AA3252" s="62"/>
      <c r="AB3252" s="62"/>
      <c r="AC3252" s="62"/>
      <c r="AD3252" s="62"/>
      <c r="AE3252" s="62"/>
    </row>
    <row r="3253" spans="5:31" x14ac:dyDescent="0.25">
      <c r="E3253" s="61"/>
      <c r="F3253" s="61"/>
      <c r="G3253" s="61"/>
      <c r="H3253" s="62"/>
      <c r="I3253" s="62"/>
      <c r="J3253" s="62"/>
      <c r="K3253" s="62"/>
      <c r="L3253" s="62"/>
      <c r="M3253" s="62"/>
      <c r="N3253" s="62"/>
      <c r="O3253" s="62"/>
      <c r="P3253" s="62"/>
      <c r="Q3253" s="62"/>
      <c r="R3253" s="62"/>
      <c r="S3253" s="62"/>
      <c r="T3253" s="62"/>
      <c r="U3253" s="62"/>
      <c r="V3253" s="62"/>
      <c r="W3253" s="62"/>
      <c r="X3253" s="62"/>
      <c r="Y3253" s="62"/>
      <c r="Z3253" s="62"/>
      <c r="AA3253" s="62"/>
      <c r="AB3253" s="62"/>
      <c r="AC3253" s="62"/>
      <c r="AD3253" s="62"/>
      <c r="AE3253" s="62"/>
    </row>
    <row r="3254" spans="5:31" x14ac:dyDescent="0.25">
      <c r="E3254" s="61"/>
      <c r="F3254" s="61"/>
      <c r="G3254" s="61"/>
      <c r="H3254" s="62"/>
      <c r="I3254" s="62"/>
      <c r="J3254" s="62"/>
      <c r="K3254" s="62"/>
      <c r="L3254" s="62"/>
      <c r="M3254" s="62"/>
      <c r="N3254" s="62"/>
      <c r="O3254" s="62"/>
      <c r="P3254" s="62"/>
      <c r="Q3254" s="62"/>
      <c r="R3254" s="62"/>
      <c r="S3254" s="62"/>
      <c r="T3254" s="62"/>
      <c r="U3254" s="62"/>
      <c r="V3254" s="62"/>
      <c r="W3254" s="62"/>
      <c r="X3254" s="62"/>
      <c r="Y3254" s="62"/>
      <c r="Z3254" s="62"/>
      <c r="AA3254" s="62"/>
      <c r="AB3254" s="62"/>
      <c r="AC3254" s="62"/>
      <c r="AD3254" s="62"/>
      <c r="AE3254" s="62"/>
    </row>
    <row r="3255" spans="5:31" x14ac:dyDescent="0.25">
      <c r="E3255" s="61"/>
      <c r="F3255" s="61"/>
      <c r="G3255" s="61"/>
      <c r="H3255" s="62"/>
      <c r="I3255" s="62"/>
      <c r="J3255" s="62"/>
      <c r="K3255" s="62"/>
      <c r="L3255" s="62"/>
      <c r="M3255" s="62"/>
      <c r="N3255" s="62"/>
      <c r="O3255" s="62"/>
      <c r="P3255" s="62"/>
      <c r="Q3255" s="62"/>
      <c r="R3255" s="62"/>
      <c r="S3255" s="62"/>
      <c r="T3255" s="62"/>
      <c r="U3255" s="62"/>
      <c r="V3255" s="62"/>
      <c r="W3255" s="62"/>
      <c r="X3255" s="62"/>
      <c r="Y3255" s="62"/>
      <c r="Z3255" s="62"/>
      <c r="AA3255" s="62"/>
      <c r="AB3255" s="62"/>
      <c r="AC3255" s="62"/>
      <c r="AD3255" s="62"/>
      <c r="AE3255" s="62"/>
    </row>
    <row r="3256" spans="5:31" x14ac:dyDescent="0.25">
      <c r="E3256" s="61"/>
      <c r="F3256" s="61"/>
      <c r="G3256" s="61"/>
      <c r="H3256" s="62"/>
      <c r="I3256" s="62"/>
      <c r="J3256" s="62"/>
      <c r="K3256" s="62"/>
      <c r="L3256" s="62"/>
      <c r="M3256" s="62"/>
      <c r="N3256" s="62"/>
      <c r="O3256" s="62"/>
      <c r="P3256" s="62"/>
      <c r="Q3256" s="62"/>
      <c r="R3256" s="62"/>
      <c r="S3256" s="62"/>
      <c r="T3256" s="62"/>
      <c r="U3256" s="62"/>
      <c r="V3256" s="62"/>
      <c r="W3256" s="62"/>
      <c r="X3256" s="62"/>
      <c r="Y3256" s="62"/>
      <c r="Z3256" s="62"/>
      <c r="AA3256" s="62"/>
      <c r="AB3256" s="62"/>
      <c r="AC3256" s="62"/>
      <c r="AD3256" s="62"/>
      <c r="AE3256" s="62"/>
    </row>
    <row r="3257" spans="5:31" x14ac:dyDescent="0.25">
      <c r="E3257" s="61"/>
      <c r="F3257" s="61"/>
      <c r="G3257" s="61"/>
      <c r="H3257" s="62"/>
      <c r="I3257" s="62"/>
      <c r="J3257" s="62"/>
      <c r="K3257" s="62"/>
      <c r="L3257" s="62"/>
      <c r="M3257" s="62"/>
      <c r="N3257" s="62"/>
      <c r="O3257" s="62"/>
      <c r="P3257" s="62"/>
      <c r="Q3257" s="62"/>
      <c r="R3257" s="62"/>
      <c r="S3257" s="62"/>
      <c r="T3257" s="62"/>
      <c r="U3257" s="62"/>
      <c r="V3257" s="62"/>
      <c r="W3257" s="62"/>
      <c r="X3257" s="62"/>
      <c r="Y3257" s="62"/>
      <c r="Z3257" s="62"/>
      <c r="AA3257" s="62"/>
      <c r="AB3257" s="62"/>
      <c r="AC3257" s="62"/>
      <c r="AD3257" s="62"/>
      <c r="AE3257" s="62"/>
    </row>
    <row r="3258" spans="5:31" x14ac:dyDescent="0.25">
      <c r="E3258" s="61"/>
      <c r="F3258" s="61"/>
      <c r="G3258" s="61"/>
      <c r="H3258" s="62"/>
      <c r="I3258" s="62"/>
      <c r="J3258" s="62"/>
      <c r="K3258" s="62"/>
      <c r="L3258" s="62"/>
      <c r="M3258" s="62"/>
      <c r="N3258" s="62"/>
      <c r="O3258" s="62"/>
      <c r="P3258" s="62"/>
      <c r="Q3258" s="62"/>
      <c r="R3258" s="62"/>
      <c r="S3258" s="62"/>
      <c r="T3258" s="62"/>
      <c r="U3258" s="62"/>
      <c r="V3258" s="62"/>
      <c r="W3258" s="62"/>
      <c r="X3258" s="62"/>
      <c r="Y3258" s="62"/>
      <c r="Z3258" s="62"/>
      <c r="AA3258" s="62"/>
      <c r="AB3258" s="62"/>
      <c r="AC3258" s="62"/>
      <c r="AD3258" s="62"/>
      <c r="AE3258" s="62"/>
    </row>
    <row r="3259" spans="5:31" x14ac:dyDescent="0.25">
      <c r="E3259" s="61"/>
      <c r="F3259" s="61"/>
      <c r="G3259" s="61"/>
      <c r="H3259" s="62"/>
      <c r="I3259" s="62"/>
      <c r="J3259" s="62"/>
      <c r="K3259" s="62"/>
      <c r="L3259" s="62"/>
      <c r="M3259" s="62"/>
      <c r="N3259" s="62"/>
      <c r="O3259" s="62"/>
      <c r="P3259" s="62"/>
      <c r="Q3259" s="62"/>
      <c r="R3259" s="62"/>
      <c r="S3259" s="62"/>
      <c r="T3259" s="62"/>
      <c r="U3259" s="62"/>
      <c r="V3259" s="62"/>
      <c r="W3259" s="62"/>
      <c r="X3259" s="62"/>
      <c r="Y3259" s="62"/>
      <c r="Z3259" s="62"/>
      <c r="AA3259" s="62"/>
      <c r="AB3259" s="62"/>
      <c r="AC3259" s="62"/>
      <c r="AD3259" s="62"/>
      <c r="AE3259" s="62"/>
    </row>
    <row r="3260" spans="5:31" x14ac:dyDescent="0.25">
      <c r="E3260" s="61"/>
      <c r="F3260" s="61"/>
      <c r="G3260" s="61"/>
      <c r="H3260" s="62"/>
      <c r="I3260" s="62"/>
      <c r="J3260" s="62"/>
      <c r="K3260" s="62"/>
      <c r="L3260" s="62"/>
      <c r="M3260" s="62"/>
      <c r="N3260" s="62"/>
      <c r="O3260" s="62"/>
      <c r="P3260" s="62"/>
      <c r="Q3260" s="62"/>
      <c r="R3260" s="62"/>
      <c r="S3260" s="62"/>
      <c r="T3260" s="62"/>
      <c r="U3260" s="62"/>
      <c r="V3260" s="62"/>
      <c r="W3260" s="62"/>
      <c r="X3260" s="62"/>
      <c r="Y3260" s="62"/>
      <c r="Z3260" s="62"/>
      <c r="AA3260" s="62"/>
      <c r="AB3260" s="62"/>
      <c r="AC3260" s="62"/>
      <c r="AD3260" s="62"/>
      <c r="AE3260" s="62"/>
    </row>
    <row r="3261" spans="5:31" x14ac:dyDescent="0.25">
      <c r="E3261" s="61"/>
      <c r="F3261" s="61"/>
      <c r="G3261" s="61"/>
      <c r="H3261" s="62"/>
      <c r="I3261" s="62"/>
      <c r="J3261" s="62"/>
      <c r="K3261" s="62"/>
      <c r="L3261" s="62"/>
      <c r="M3261" s="62"/>
      <c r="N3261" s="62"/>
      <c r="O3261" s="62"/>
      <c r="P3261" s="62"/>
      <c r="Q3261" s="62"/>
      <c r="R3261" s="62"/>
      <c r="S3261" s="62"/>
      <c r="T3261" s="62"/>
      <c r="U3261" s="62"/>
      <c r="V3261" s="62"/>
      <c r="W3261" s="62"/>
      <c r="X3261" s="62"/>
      <c r="Y3261" s="62"/>
      <c r="Z3261" s="62"/>
      <c r="AA3261" s="62"/>
      <c r="AB3261" s="62"/>
      <c r="AC3261" s="62"/>
      <c r="AD3261" s="62"/>
      <c r="AE3261" s="62"/>
    </row>
    <row r="3262" spans="5:31" x14ac:dyDescent="0.25">
      <c r="E3262" s="61"/>
      <c r="F3262" s="61"/>
      <c r="G3262" s="61"/>
      <c r="H3262" s="62"/>
      <c r="I3262" s="62"/>
      <c r="J3262" s="62"/>
      <c r="K3262" s="62"/>
      <c r="L3262" s="62"/>
      <c r="M3262" s="62"/>
      <c r="N3262" s="62"/>
      <c r="O3262" s="62"/>
      <c r="P3262" s="62"/>
      <c r="Q3262" s="62"/>
      <c r="R3262" s="62"/>
      <c r="S3262" s="62"/>
      <c r="T3262" s="62"/>
      <c r="U3262" s="62"/>
      <c r="V3262" s="62"/>
      <c r="W3262" s="62"/>
      <c r="X3262" s="62"/>
      <c r="Y3262" s="62"/>
      <c r="Z3262" s="62"/>
      <c r="AA3262" s="62"/>
      <c r="AB3262" s="62"/>
      <c r="AC3262" s="62"/>
      <c r="AD3262" s="62"/>
      <c r="AE3262" s="62"/>
    </row>
    <row r="3263" spans="5:31" x14ac:dyDescent="0.25">
      <c r="E3263" s="61"/>
      <c r="F3263" s="61"/>
      <c r="G3263" s="61"/>
      <c r="H3263" s="62"/>
      <c r="I3263" s="62"/>
      <c r="J3263" s="62"/>
      <c r="K3263" s="62"/>
      <c r="L3263" s="62"/>
      <c r="M3263" s="62"/>
      <c r="N3263" s="62"/>
      <c r="O3263" s="62"/>
      <c r="P3263" s="62"/>
      <c r="Q3263" s="62"/>
      <c r="R3263" s="62"/>
      <c r="S3263" s="62"/>
      <c r="T3263" s="62"/>
      <c r="U3263" s="62"/>
      <c r="V3263" s="62"/>
      <c r="W3263" s="62"/>
      <c r="X3263" s="62"/>
      <c r="Y3263" s="62"/>
      <c r="Z3263" s="62"/>
      <c r="AA3263" s="62"/>
      <c r="AB3263" s="62"/>
      <c r="AC3263" s="62"/>
      <c r="AD3263" s="62"/>
      <c r="AE3263" s="62"/>
    </row>
    <row r="3264" spans="5:31" x14ac:dyDescent="0.25">
      <c r="E3264" s="61"/>
      <c r="F3264" s="61"/>
      <c r="G3264" s="61"/>
      <c r="H3264" s="62"/>
      <c r="I3264" s="62"/>
      <c r="J3264" s="62"/>
      <c r="K3264" s="62"/>
      <c r="L3264" s="62"/>
      <c r="M3264" s="62"/>
      <c r="N3264" s="62"/>
      <c r="O3264" s="62"/>
      <c r="P3264" s="62"/>
      <c r="Q3264" s="62"/>
      <c r="R3264" s="62"/>
      <c r="S3264" s="62"/>
      <c r="T3264" s="62"/>
      <c r="U3264" s="62"/>
      <c r="V3264" s="62"/>
      <c r="W3264" s="62"/>
      <c r="X3264" s="62"/>
      <c r="Y3264" s="62"/>
      <c r="Z3264" s="62"/>
      <c r="AA3264" s="62"/>
      <c r="AB3264" s="62"/>
      <c r="AC3264" s="62"/>
      <c r="AD3264" s="62"/>
      <c r="AE3264" s="62"/>
    </row>
    <row r="3265" spans="5:31" x14ac:dyDescent="0.25">
      <c r="E3265" s="61"/>
      <c r="F3265" s="61"/>
      <c r="G3265" s="61"/>
      <c r="H3265" s="62"/>
      <c r="I3265" s="62"/>
      <c r="J3265" s="62"/>
      <c r="K3265" s="62"/>
      <c r="L3265" s="62"/>
      <c r="M3265" s="62"/>
      <c r="N3265" s="62"/>
      <c r="O3265" s="62"/>
      <c r="P3265" s="62"/>
      <c r="Q3265" s="62"/>
      <c r="R3265" s="62"/>
      <c r="S3265" s="62"/>
      <c r="T3265" s="62"/>
      <c r="U3265" s="62"/>
      <c r="V3265" s="62"/>
      <c r="W3265" s="62"/>
      <c r="X3265" s="62"/>
      <c r="Y3265" s="62"/>
      <c r="Z3265" s="62"/>
      <c r="AA3265" s="62"/>
      <c r="AB3265" s="62"/>
      <c r="AC3265" s="62"/>
      <c r="AD3265" s="62"/>
      <c r="AE3265" s="62"/>
    </row>
    <row r="3266" spans="5:31" x14ac:dyDescent="0.25">
      <c r="E3266" s="61"/>
      <c r="F3266" s="61"/>
      <c r="G3266" s="61"/>
      <c r="H3266" s="62"/>
      <c r="I3266" s="62"/>
      <c r="J3266" s="62"/>
      <c r="K3266" s="62"/>
      <c r="L3266" s="62"/>
      <c r="M3266" s="62"/>
      <c r="N3266" s="62"/>
      <c r="O3266" s="62"/>
      <c r="P3266" s="62"/>
      <c r="Q3266" s="62"/>
      <c r="R3266" s="62"/>
      <c r="S3266" s="62"/>
      <c r="T3266" s="62"/>
      <c r="U3266" s="62"/>
      <c r="V3266" s="62"/>
      <c r="W3266" s="62"/>
      <c r="X3266" s="62"/>
      <c r="Y3266" s="62"/>
      <c r="Z3266" s="62"/>
      <c r="AA3266" s="62"/>
      <c r="AB3266" s="62"/>
      <c r="AC3266" s="62"/>
      <c r="AD3266" s="62"/>
      <c r="AE3266" s="62"/>
    </row>
    <row r="3267" spans="5:31" x14ac:dyDescent="0.25">
      <c r="E3267" s="61"/>
      <c r="F3267" s="61"/>
      <c r="G3267" s="61"/>
      <c r="H3267" s="62"/>
      <c r="I3267" s="62"/>
      <c r="J3267" s="62"/>
      <c r="K3267" s="62"/>
      <c r="L3267" s="62"/>
      <c r="M3267" s="62"/>
      <c r="N3267" s="62"/>
      <c r="O3267" s="62"/>
      <c r="P3267" s="62"/>
      <c r="Q3267" s="62"/>
      <c r="R3267" s="62"/>
      <c r="S3267" s="62"/>
      <c r="T3267" s="62"/>
      <c r="U3267" s="62"/>
      <c r="V3267" s="62"/>
      <c r="W3267" s="62"/>
      <c r="X3267" s="62"/>
      <c r="Y3267" s="62"/>
      <c r="Z3267" s="62"/>
      <c r="AA3267" s="62"/>
      <c r="AB3267" s="62"/>
      <c r="AC3267" s="62"/>
      <c r="AD3267" s="62"/>
      <c r="AE3267" s="62"/>
    </row>
    <row r="3268" spans="5:31" x14ac:dyDescent="0.25">
      <c r="E3268" s="61"/>
      <c r="F3268" s="61"/>
      <c r="G3268" s="61"/>
      <c r="H3268" s="62"/>
      <c r="I3268" s="62"/>
      <c r="J3268" s="62"/>
      <c r="K3268" s="62"/>
      <c r="L3268" s="62"/>
      <c r="M3268" s="62"/>
      <c r="N3268" s="62"/>
      <c r="O3268" s="62"/>
      <c r="P3268" s="62"/>
      <c r="Q3268" s="62"/>
      <c r="R3268" s="62"/>
      <c r="S3268" s="62"/>
      <c r="T3268" s="62"/>
      <c r="U3268" s="62"/>
      <c r="V3268" s="62"/>
      <c r="W3268" s="62"/>
      <c r="X3268" s="62"/>
      <c r="Y3268" s="62"/>
      <c r="Z3268" s="62"/>
      <c r="AA3268" s="62"/>
      <c r="AB3268" s="62"/>
      <c r="AC3268" s="62"/>
      <c r="AD3268" s="62"/>
      <c r="AE3268" s="62"/>
    </row>
    <row r="3269" spans="5:31" x14ac:dyDescent="0.25">
      <c r="E3269" s="61"/>
      <c r="F3269" s="61"/>
      <c r="G3269" s="61"/>
      <c r="H3269" s="62"/>
      <c r="I3269" s="62"/>
      <c r="J3269" s="62"/>
      <c r="K3269" s="62"/>
      <c r="L3269" s="62"/>
      <c r="M3269" s="62"/>
      <c r="N3269" s="62"/>
      <c r="O3269" s="62"/>
      <c r="P3269" s="62"/>
      <c r="Q3269" s="62"/>
      <c r="R3269" s="62"/>
      <c r="S3269" s="62"/>
      <c r="T3269" s="62"/>
      <c r="U3269" s="62"/>
      <c r="V3269" s="62"/>
      <c r="W3269" s="62"/>
      <c r="X3269" s="62"/>
      <c r="Y3269" s="62"/>
      <c r="Z3269" s="62"/>
      <c r="AA3269" s="62"/>
      <c r="AB3269" s="62"/>
      <c r="AC3269" s="62"/>
      <c r="AD3269" s="62"/>
      <c r="AE3269" s="62"/>
    </row>
    <row r="3270" spans="5:31" x14ac:dyDescent="0.25">
      <c r="E3270" s="61"/>
      <c r="F3270" s="61"/>
      <c r="G3270" s="61"/>
      <c r="H3270" s="62"/>
      <c r="I3270" s="62"/>
      <c r="J3270" s="62"/>
      <c r="K3270" s="62"/>
      <c r="L3270" s="62"/>
      <c r="M3270" s="62"/>
      <c r="N3270" s="62"/>
      <c r="O3270" s="62"/>
      <c r="P3270" s="62"/>
      <c r="Q3270" s="62"/>
      <c r="R3270" s="62"/>
      <c r="S3270" s="62"/>
      <c r="T3270" s="62"/>
      <c r="U3270" s="62"/>
      <c r="V3270" s="62"/>
      <c r="W3270" s="62"/>
      <c r="X3270" s="62"/>
      <c r="Y3270" s="62"/>
      <c r="Z3270" s="62"/>
      <c r="AA3270" s="62"/>
      <c r="AB3270" s="62"/>
      <c r="AC3270" s="62"/>
      <c r="AD3270" s="62"/>
      <c r="AE3270" s="62"/>
    </row>
    <row r="3271" spans="5:31" x14ac:dyDescent="0.25">
      <c r="E3271" s="61"/>
      <c r="F3271" s="61"/>
      <c r="G3271" s="61"/>
      <c r="H3271" s="62"/>
      <c r="I3271" s="62"/>
      <c r="J3271" s="62"/>
      <c r="K3271" s="62"/>
      <c r="L3271" s="62"/>
      <c r="M3271" s="62"/>
      <c r="N3271" s="62"/>
      <c r="O3271" s="62"/>
      <c r="P3271" s="62"/>
      <c r="Q3271" s="62"/>
      <c r="R3271" s="62"/>
      <c r="S3271" s="62"/>
      <c r="T3271" s="62"/>
      <c r="U3271" s="62"/>
      <c r="V3271" s="62"/>
      <c r="W3271" s="62"/>
      <c r="X3271" s="62"/>
      <c r="Y3271" s="62"/>
      <c r="Z3271" s="62"/>
      <c r="AA3271" s="62"/>
      <c r="AB3271" s="62"/>
      <c r="AC3271" s="62"/>
      <c r="AD3271" s="62"/>
      <c r="AE3271" s="62"/>
    </row>
    <row r="3272" spans="5:31" x14ac:dyDescent="0.25">
      <c r="E3272" s="61"/>
      <c r="F3272" s="61"/>
      <c r="G3272" s="61"/>
      <c r="H3272" s="62"/>
      <c r="I3272" s="62"/>
      <c r="J3272" s="62"/>
      <c r="K3272" s="62"/>
      <c r="L3272" s="62"/>
      <c r="M3272" s="62"/>
      <c r="N3272" s="62"/>
      <c r="O3272" s="62"/>
      <c r="P3272" s="62"/>
      <c r="Q3272" s="62"/>
      <c r="R3272" s="62"/>
      <c r="S3272" s="62"/>
      <c r="T3272" s="62"/>
      <c r="U3272" s="62"/>
      <c r="V3272" s="62"/>
      <c r="W3272" s="62"/>
      <c r="X3272" s="62"/>
      <c r="Y3272" s="62"/>
      <c r="Z3272" s="62"/>
      <c r="AA3272" s="62"/>
      <c r="AB3272" s="62"/>
      <c r="AC3272" s="62"/>
      <c r="AD3272" s="62"/>
      <c r="AE3272" s="62"/>
    </row>
    <row r="3273" spans="5:31" x14ac:dyDescent="0.25">
      <c r="E3273" s="61"/>
      <c r="F3273" s="61"/>
      <c r="G3273" s="61"/>
      <c r="H3273" s="62"/>
      <c r="I3273" s="62"/>
      <c r="J3273" s="62"/>
      <c r="K3273" s="62"/>
      <c r="L3273" s="62"/>
      <c r="M3273" s="62"/>
      <c r="N3273" s="62"/>
      <c r="O3273" s="62"/>
      <c r="P3273" s="62"/>
      <c r="Q3273" s="62"/>
      <c r="R3273" s="62"/>
      <c r="S3273" s="62"/>
      <c r="T3273" s="62"/>
      <c r="U3273" s="62"/>
      <c r="V3273" s="62"/>
      <c r="W3273" s="62"/>
      <c r="X3273" s="62"/>
      <c r="Y3273" s="62"/>
      <c r="Z3273" s="62"/>
      <c r="AA3273" s="62"/>
      <c r="AB3273" s="62"/>
      <c r="AC3273" s="62"/>
      <c r="AD3273" s="62"/>
      <c r="AE3273" s="62"/>
    </row>
    <row r="3274" spans="5:31" x14ac:dyDescent="0.25">
      <c r="E3274" s="61"/>
      <c r="F3274" s="61"/>
      <c r="G3274" s="61"/>
      <c r="H3274" s="62"/>
      <c r="I3274" s="62"/>
      <c r="J3274" s="62"/>
      <c r="K3274" s="62"/>
      <c r="L3274" s="62"/>
      <c r="M3274" s="62"/>
      <c r="N3274" s="62"/>
      <c r="O3274" s="62"/>
      <c r="P3274" s="62"/>
      <c r="Q3274" s="62"/>
      <c r="R3274" s="62"/>
      <c r="S3274" s="62"/>
      <c r="T3274" s="62"/>
      <c r="U3274" s="62"/>
      <c r="V3274" s="62"/>
      <c r="W3274" s="62"/>
      <c r="X3274" s="62"/>
      <c r="Y3274" s="62"/>
      <c r="Z3274" s="62"/>
      <c r="AA3274" s="62"/>
      <c r="AB3274" s="62"/>
      <c r="AC3274" s="62"/>
      <c r="AD3274" s="62"/>
      <c r="AE3274" s="62"/>
    </row>
    <row r="3275" spans="5:31" x14ac:dyDescent="0.25">
      <c r="E3275" s="61"/>
      <c r="F3275" s="61"/>
      <c r="G3275" s="61"/>
      <c r="H3275" s="62"/>
      <c r="I3275" s="62"/>
      <c r="J3275" s="62"/>
      <c r="K3275" s="62"/>
      <c r="L3275" s="62"/>
      <c r="M3275" s="62"/>
      <c r="N3275" s="62"/>
      <c r="O3275" s="62"/>
      <c r="P3275" s="62"/>
      <c r="Q3275" s="62"/>
      <c r="R3275" s="62"/>
      <c r="S3275" s="62"/>
      <c r="T3275" s="62"/>
      <c r="U3275" s="62"/>
      <c r="V3275" s="62"/>
      <c r="W3275" s="62"/>
      <c r="X3275" s="62"/>
      <c r="Y3275" s="62"/>
      <c r="Z3275" s="62"/>
      <c r="AA3275" s="62"/>
      <c r="AB3275" s="62"/>
      <c r="AC3275" s="62"/>
      <c r="AD3275" s="62"/>
      <c r="AE3275" s="62"/>
    </row>
    <row r="3276" spans="5:31" x14ac:dyDescent="0.25">
      <c r="E3276" s="61"/>
      <c r="F3276" s="61"/>
      <c r="G3276" s="61"/>
      <c r="H3276" s="62"/>
      <c r="I3276" s="62"/>
      <c r="J3276" s="62"/>
      <c r="K3276" s="62"/>
      <c r="L3276" s="62"/>
      <c r="M3276" s="62"/>
      <c r="N3276" s="62"/>
      <c r="O3276" s="62"/>
      <c r="P3276" s="62"/>
      <c r="Q3276" s="62"/>
      <c r="R3276" s="62"/>
      <c r="S3276" s="62"/>
      <c r="T3276" s="62"/>
      <c r="U3276" s="62"/>
      <c r="V3276" s="62"/>
      <c r="W3276" s="62"/>
      <c r="X3276" s="62"/>
      <c r="Y3276" s="62"/>
      <c r="Z3276" s="62"/>
      <c r="AA3276" s="62"/>
      <c r="AB3276" s="62"/>
      <c r="AC3276" s="62"/>
      <c r="AD3276" s="62"/>
      <c r="AE3276" s="62"/>
    </row>
    <row r="3277" spans="5:31" x14ac:dyDescent="0.25">
      <c r="E3277" s="61"/>
      <c r="F3277" s="61"/>
      <c r="G3277" s="61"/>
      <c r="H3277" s="62"/>
      <c r="I3277" s="62"/>
      <c r="J3277" s="62"/>
      <c r="K3277" s="62"/>
      <c r="L3277" s="62"/>
      <c r="M3277" s="62"/>
      <c r="N3277" s="62"/>
      <c r="O3277" s="62"/>
      <c r="P3277" s="62"/>
      <c r="Q3277" s="62"/>
      <c r="R3277" s="62"/>
      <c r="S3277" s="62"/>
      <c r="T3277" s="62"/>
      <c r="U3277" s="62"/>
      <c r="V3277" s="62"/>
      <c r="W3277" s="62"/>
      <c r="X3277" s="62"/>
      <c r="Y3277" s="62"/>
      <c r="Z3277" s="62"/>
      <c r="AA3277" s="62"/>
      <c r="AB3277" s="62"/>
      <c r="AC3277" s="62"/>
      <c r="AD3277" s="62"/>
      <c r="AE3277" s="62"/>
    </row>
    <row r="3278" spans="5:31" x14ac:dyDescent="0.25">
      <c r="E3278" s="61"/>
      <c r="F3278" s="61"/>
      <c r="G3278" s="61"/>
      <c r="H3278" s="62"/>
      <c r="I3278" s="62"/>
      <c r="J3278" s="62"/>
      <c r="K3278" s="62"/>
      <c r="L3278" s="62"/>
      <c r="M3278" s="62"/>
      <c r="N3278" s="62"/>
      <c r="O3278" s="62"/>
      <c r="P3278" s="62"/>
      <c r="Q3278" s="62"/>
      <c r="R3278" s="62"/>
      <c r="S3278" s="62"/>
      <c r="T3278" s="62"/>
      <c r="U3278" s="62"/>
      <c r="V3278" s="62"/>
      <c r="W3278" s="62"/>
      <c r="X3278" s="62"/>
      <c r="Y3278" s="62"/>
      <c r="Z3278" s="62"/>
      <c r="AA3278" s="62"/>
      <c r="AB3278" s="62"/>
      <c r="AC3278" s="62"/>
      <c r="AD3278" s="62"/>
      <c r="AE3278" s="62"/>
    </row>
    <row r="3279" spans="5:31" x14ac:dyDescent="0.25">
      <c r="E3279" s="61"/>
      <c r="F3279" s="61"/>
      <c r="G3279" s="61"/>
      <c r="H3279" s="62"/>
      <c r="I3279" s="62"/>
      <c r="J3279" s="62"/>
      <c r="K3279" s="62"/>
      <c r="L3279" s="62"/>
      <c r="M3279" s="62"/>
      <c r="N3279" s="62"/>
      <c r="O3279" s="62"/>
      <c r="P3279" s="62"/>
      <c r="Q3279" s="62"/>
      <c r="R3279" s="62"/>
      <c r="S3279" s="62"/>
      <c r="T3279" s="62"/>
      <c r="U3279" s="62"/>
      <c r="V3279" s="62"/>
      <c r="W3279" s="62"/>
      <c r="X3279" s="62"/>
      <c r="Y3279" s="62"/>
      <c r="Z3279" s="62"/>
      <c r="AA3279" s="62"/>
      <c r="AB3279" s="62"/>
      <c r="AC3279" s="62"/>
      <c r="AD3279" s="62"/>
      <c r="AE3279" s="62"/>
    </row>
    <row r="3280" spans="5:31" x14ac:dyDescent="0.25">
      <c r="E3280" s="61"/>
      <c r="F3280" s="61"/>
      <c r="G3280" s="61"/>
      <c r="H3280" s="62"/>
      <c r="I3280" s="62"/>
      <c r="J3280" s="62"/>
      <c r="K3280" s="62"/>
      <c r="L3280" s="62"/>
      <c r="M3280" s="62"/>
      <c r="N3280" s="62"/>
      <c r="O3280" s="62"/>
      <c r="P3280" s="62"/>
      <c r="Q3280" s="62"/>
      <c r="R3280" s="62"/>
      <c r="S3280" s="62"/>
      <c r="T3280" s="62"/>
      <c r="U3280" s="62"/>
      <c r="V3280" s="62"/>
      <c r="W3280" s="62"/>
      <c r="X3280" s="62"/>
      <c r="Y3280" s="62"/>
      <c r="Z3280" s="62"/>
      <c r="AA3280" s="62"/>
      <c r="AB3280" s="62"/>
      <c r="AC3280" s="62"/>
      <c r="AD3280" s="62"/>
      <c r="AE3280" s="62"/>
    </row>
    <row r="3281" spans="5:31" x14ac:dyDescent="0.25">
      <c r="E3281" s="61"/>
      <c r="F3281" s="61"/>
      <c r="G3281" s="61"/>
      <c r="H3281" s="62"/>
      <c r="I3281" s="62"/>
      <c r="J3281" s="62"/>
      <c r="K3281" s="62"/>
      <c r="L3281" s="62"/>
      <c r="M3281" s="62"/>
      <c r="N3281" s="62"/>
      <c r="O3281" s="62"/>
      <c r="P3281" s="62"/>
      <c r="Q3281" s="62"/>
      <c r="R3281" s="62"/>
      <c r="S3281" s="62"/>
      <c r="T3281" s="62"/>
      <c r="U3281" s="62"/>
      <c r="V3281" s="62"/>
      <c r="W3281" s="62"/>
      <c r="X3281" s="62"/>
      <c r="Y3281" s="62"/>
      <c r="Z3281" s="62"/>
      <c r="AA3281" s="62"/>
      <c r="AB3281" s="62"/>
      <c r="AC3281" s="62"/>
      <c r="AD3281" s="62"/>
      <c r="AE3281" s="62"/>
    </row>
    <row r="3282" spans="5:31" x14ac:dyDescent="0.25">
      <c r="E3282" s="61"/>
      <c r="F3282" s="61"/>
      <c r="G3282" s="61"/>
      <c r="H3282" s="62"/>
      <c r="I3282" s="62"/>
      <c r="J3282" s="62"/>
      <c r="K3282" s="62"/>
      <c r="L3282" s="62"/>
      <c r="M3282" s="62"/>
      <c r="N3282" s="62"/>
      <c r="O3282" s="62"/>
      <c r="P3282" s="62"/>
      <c r="Q3282" s="62"/>
      <c r="R3282" s="62"/>
      <c r="S3282" s="62"/>
      <c r="T3282" s="62"/>
      <c r="U3282" s="62"/>
      <c r="V3282" s="62"/>
      <c r="W3282" s="62"/>
      <c r="X3282" s="62"/>
      <c r="Y3282" s="62"/>
      <c r="Z3282" s="62"/>
      <c r="AA3282" s="62"/>
      <c r="AB3282" s="62"/>
      <c r="AC3282" s="62"/>
      <c r="AD3282" s="62"/>
      <c r="AE3282" s="62"/>
    </row>
    <row r="3283" spans="5:31" x14ac:dyDescent="0.25">
      <c r="E3283" s="61"/>
      <c r="F3283" s="61"/>
      <c r="G3283" s="61"/>
      <c r="H3283" s="62"/>
      <c r="I3283" s="62"/>
      <c r="J3283" s="62"/>
      <c r="K3283" s="62"/>
      <c r="L3283" s="62"/>
      <c r="M3283" s="62"/>
      <c r="N3283" s="62"/>
      <c r="O3283" s="62"/>
      <c r="P3283" s="62"/>
      <c r="Q3283" s="62"/>
      <c r="R3283" s="62"/>
      <c r="S3283" s="62"/>
      <c r="T3283" s="62"/>
      <c r="U3283" s="62"/>
      <c r="V3283" s="62"/>
      <c r="W3283" s="62"/>
      <c r="X3283" s="62"/>
      <c r="Y3283" s="62"/>
      <c r="Z3283" s="62"/>
      <c r="AA3283" s="62"/>
      <c r="AB3283" s="62"/>
      <c r="AC3283" s="62"/>
      <c r="AD3283" s="62"/>
      <c r="AE3283" s="62"/>
    </row>
    <row r="3284" spans="5:31" x14ac:dyDescent="0.25">
      <c r="E3284" s="61"/>
      <c r="F3284" s="61"/>
      <c r="G3284" s="61"/>
      <c r="H3284" s="62"/>
      <c r="I3284" s="62"/>
      <c r="J3284" s="62"/>
      <c r="K3284" s="62"/>
      <c r="L3284" s="62"/>
      <c r="M3284" s="62"/>
      <c r="N3284" s="62"/>
      <c r="O3284" s="62"/>
      <c r="P3284" s="62"/>
      <c r="Q3284" s="62"/>
      <c r="R3284" s="62"/>
      <c r="S3284" s="62"/>
      <c r="T3284" s="62"/>
      <c r="U3284" s="62"/>
      <c r="V3284" s="62"/>
      <c r="W3284" s="62"/>
      <c r="X3284" s="62"/>
      <c r="Y3284" s="62"/>
      <c r="Z3284" s="62"/>
      <c r="AA3284" s="62"/>
      <c r="AB3284" s="62"/>
      <c r="AC3284" s="62"/>
      <c r="AD3284" s="62"/>
      <c r="AE3284" s="62"/>
    </row>
    <row r="3285" spans="5:31" x14ac:dyDescent="0.25">
      <c r="E3285" s="61"/>
      <c r="F3285" s="61"/>
      <c r="G3285" s="61"/>
      <c r="H3285" s="62"/>
      <c r="I3285" s="62"/>
      <c r="J3285" s="62"/>
      <c r="K3285" s="62"/>
      <c r="L3285" s="62"/>
      <c r="M3285" s="62"/>
      <c r="N3285" s="62"/>
      <c r="O3285" s="62"/>
      <c r="P3285" s="62"/>
      <c r="Q3285" s="62"/>
      <c r="R3285" s="62"/>
      <c r="S3285" s="62"/>
      <c r="T3285" s="62"/>
      <c r="U3285" s="62"/>
      <c r="V3285" s="62"/>
      <c r="W3285" s="62"/>
      <c r="X3285" s="62"/>
      <c r="Y3285" s="62"/>
      <c r="Z3285" s="62"/>
      <c r="AA3285" s="62"/>
      <c r="AB3285" s="62"/>
      <c r="AC3285" s="62"/>
      <c r="AD3285" s="62"/>
      <c r="AE3285" s="62"/>
    </row>
    <row r="3286" spans="5:31" x14ac:dyDescent="0.25">
      <c r="E3286" s="61"/>
      <c r="F3286" s="61"/>
      <c r="G3286" s="61"/>
      <c r="H3286" s="62"/>
      <c r="I3286" s="62"/>
      <c r="J3286" s="62"/>
      <c r="K3286" s="62"/>
      <c r="L3286" s="62"/>
      <c r="M3286" s="62"/>
      <c r="N3286" s="62"/>
      <c r="O3286" s="62"/>
      <c r="P3286" s="62"/>
      <c r="Q3286" s="62"/>
      <c r="R3286" s="62"/>
      <c r="S3286" s="62"/>
      <c r="T3286" s="62"/>
      <c r="U3286" s="62"/>
      <c r="V3286" s="62"/>
      <c r="W3286" s="62"/>
      <c r="X3286" s="62"/>
      <c r="Y3286" s="62"/>
      <c r="Z3286" s="62"/>
      <c r="AA3286" s="62"/>
      <c r="AB3286" s="62"/>
      <c r="AC3286" s="62"/>
      <c r="AD3286" s="62"/>
      <c r="AE3286" s="62"/>
    </row>
    <row r="3287" spans="5:31" x14ac:dyDescent="0.25">
      <c r="E3287" s="61"/>
      <c r="F3287" s="61"/>
      <c r="G3287" s="61"/>
      <c r="H3287" s="62"/>
      <c r="I3287" s="62"/>
      <c r="J3287" s="62"/>
      <c r="K3287" s="62"/>
      <c r="L3287" s="62"/>
      <c r="M3287" s="62"/>
      <c r="N3287" s="62"/>
      <c r="O3287" s="62"/>
      <c r="P3287" s="62"/>
      <c r="Q3287" s="62"/>
      <c r="R3287" s="62"/>
      <c r="S3287" s="62"/>
      <c r="T3287" s="62"/>
      <c r="U3287" s="62"/>
      <c r="V3287" s="62"/>
      <c r="W3287" s="62"/>
      <c r="X3287" s="62"/>
      <c r="Y3287" s="62"/>
      <c r="Z3287" s="62"/>
      <c r="AA3287" s="62"/>
      <c r="AB3287" s="62"/>
      <c r="AC3287" s="62"/>
      <c r="AD3287" s="62"/>
      <c r="AE3287" s="62"/>
    </row>
    <row r="3288" spans="5:31" x14ac:dyDescent="0.25">
      <c r="E3288" s="61"/>
      <c r="F3288" s="61"/>
      <c r="G3288" s="61"/>
      <c r="H3288" s="62"/>
      <c r="I3288" s="62"/>
      <c r="J3288" s="62"/>
      <c r="K3288" s="62"/>
      <c r="L3288" s="62"/>
      <c r="M3288" s="62"/>
      <c r="N3288" s="62"/>
      <c r="O3288" s="62"/>
      <c r="P3288" s="62"/>
      <c r="Q3288" s="62"/>
      <c r="R3288" s="62"/>
      <c r="S3288" s="62"/>
      <c r="T3288" s="62"/>
      <c r="U3288" s="62"/>
      <c r="V3288" s="62"/>
      <c r="W3288" s="62"/>
      <c r="X3288" s="62"/>
      <c r="Y3288" s="62"/>
      <c r="Z3288" s="62"/>
      <c r="AA3288" s="62"/>
      <c r="AB3288" s="62"/>
      <c r="AC3288" s="62"/>
      <c r="AD3288" s="62"/>
      <c r="AE3288" s="62"/>
    </row>
    <row r="3289" spans="5:31" x14ac:dyDescent="0.25">
      <c r="E3289" s="61"/>
      <c r="F3289" s="61"/>
      <c r="G3289" s="61"/>
      <c r="H3289" s="62"/>
      <c r="I3289" s="62"/>
      <c r="J3289" s="62"/>
      <c r="K3289" s="62"/>
      <c r="L3289" s="62"/>
      <c r="M3289" s="62"/>
      <c r="N3289" s="62"/>
      <c r="O3289" s="62"/>
      <c r="P3289" s="62"/>
      <c r="Q3289" s="62"/>
      <c r="R3289" s="62"/>
      <c r="S3289" s="62"/>
      <c r="T3289" s="62"/>
      <c r="U3289" s="62"/>
      <c r="V3289" s="62"/>
      <c r="W3289" s="62"/>
      <c r="X3289" s="62"/>
      <c r="Y3289" s="62"/>
      <c r="Z3289" s="62"/>
      <c r="AA3289" s="62"/>
      <c r="AB3289" s="62"/>
      <c r="AC3289" s="62"/>
      <c r="AD3289" s="62"/>
      <c r="AE3289" s="62"/>
    </row>
    <row r="3290" spans="5:31" x14ac:dyDescent="0.25">
      <c r="E3290" s="61"/>
      <c r="F3290" s="61"/>
      <c r="G3290" s="61"/>
      <c r="H3290" s="62"/>
      <c r="I3290" s="62"/>
      <c r="J3290" s="62"/>
      <c r="K3290" s="62"/>
      <c r="L3290" s="62"/>
      <c r="M3290" s="62"/>
      <c r="N3290" s="62"/>
      <c r="O3290" s="62"/>
      <c r="P3290" s="62"/>
      <c r="Q3290" s="62"/>
      <c r="R3290" s="62"/>
      <c r="S3290" s="62"/>
      <c r="T3290" s="62"/>
      <c r="U3290" s="62"/>
      <c r="V3290" s="62"/>
      <c r="W3290" s="62"/>
      <c r="X3290" s="62"/>
      <c r="Y3290" s="62"/>
      <c r="Z3290" s="62"/>
      <c r="AA3290" s="62"/>
      <c r="AB3290" s="62"/>
      <c r="AC3290" s="62"/>
      <c r="AD3290" s="62"/>
      <c r="AE3290" s="62"/>
    </row>
    <row r="3291" spans="5:31" x14ac:dyDescent="0.25">
      <c r="E3291" s="61"/>
      <c r="F3291" s="61"/>
      <c r="G3291" s="61"/>
      <c r="H3291" s="62"/>
      <c r="I3291" s="62"/>
      <c r="J3291" s="62"/>
      <c r="K3291" s="62"/>
      <c r="L3291" s="62"/>
      <c r="M3291" s="62"/>
      <c r="N3291" s="62"/>
      <c r="O3291" s="62"/>
      <c r="P3291" s="62"/>
      <c r="Q3291" s="62"/>
      <c r="R3291" s="62"/>
      <c r="S3291" s="62"/>
      <c r="T3291" s="62"/>
      <c r="U3291" s="62"/>
      <c r="V3291" s="62"/>
      <c r="W3291" s="62"/>
      <c r="X3291" s="62"/>
      <c r="Y3291" s="62"/>
      <c r="Z3291" s="62"/>
      <c r="AA3291" s="62"/>
      <c r="AB3291" s="62"/>
      <c r="AC3291" s="62"/>
      <c r="AD3291" s="62"/>
      <c r="AE3291" s="62"/>
    </row>
    <row r="3292" spans="5:31" x14ac:dyDescent="0.25">
      <c r="E3292" s="61"/>
      <c r="F3292" s="61"/>
      <c r="G3292" s="61"/>
      <c r="H3292" s="62"/>
      <c r="I3292" s="62"/>
      <c r="J3292" s="62"/>
      <c r="K3292" s="62"/>
      <c r="L3292" s="62"/>
      <c r="M3292" s="62"/>
      <c r="N3292" s="62"/>
      <c r="O3292" s="62"/>
      <c r="P3292" s="62"/>
      <c r="Q3292" s="62"/>
      <c r="R3292" s="62"/>
      <c r="S3292" s="62"/>
      <c r="T3292" s="62"/>
      <c r="U3292" s="62"/>
      <c r="V3292" s="62"/>
      <c r="W3292" s="62"/>
      <c r="X3292" s="62"/>
      <c r="Y3292" s="62"/>
      <c r="Z3292" s="62"/>
      <c r="AA3292" s="62"/>
      <c r="AB3292" s="62"/>
      <c r="AC3292" s="62"/>
      <c r="AD3292" s="62"/>
      <c r="AE3292" s="62"/>
    </row>
    <row r="3293" spans="5:31" x14ac:dyDescent="0.25">
      <c r="E3293" s="61"/>
      <c r="F3293" s="61"/>
      <c r="G3293" s="61"/>
      <c r="H3293" s="62"/>
      <c r="I3293" s="62"/>
      <c r="J3293" s="62"/>
      <c r="K3293" s="62"/>
      <c r="L3293" s="62"/>
      <c r="M3293" s="62"/>
      <c r="N3293" s="62"/>
      <c r="O3293" s="62"/>
      <c r="P3293" s="62"/>
      <c r="Q3293" s="62"/>
      <c r="R3293" s="62"/>
      <c r="S3293" s="62"/>
      <c r="T3293" s="62"/>
      <c r="U3293" s="62"/>
      <c r="V3293" s="62"/>
      <c r="W3293" s="62"/>
      <c r="X3293" s="62"/>
      <c r="Y3293" s="62"/>
      <c r="Z3293" s="62"/>
      <c r="AA3293" s="62"/>
      <c r="AB3293" s="62"/>
      <c r="AC3293" s="62"/>
      <c r="AD3293" s="62"/>
      <c r="AE3293" s="62"/>
    </row>
    <row r="3294" spans="5:31" x14ac:dyDescent="0.25">
      <c r="E3294" s="61"/>
      <c r="F3294" s="61"/>
      <c r="G3294" s="61"/>
      <c r="H3294" s="62"/>
      <c r="I3294" s="62"/>
      <c r="J3294" s="62"/>
      <c r="K3294" s="62"/>
      <c r="L3294" s="62"/>
      <c r="M3294" s="62"/>
      <c r="N3294" s="62"/>
      <c r="O3294" s="62"/>
      <c r="P3294" s="62"/>
      <c r="Q3294" s="62"/>
      <c r="R3294" s="62"/>
      <c r="S3294" s="62"/>
      <c r="T3294" s="62"/>
      <c r="U3294" s="62"/>
      <c r="V3294" s="62"/>
      <c r="W3294" s="62"/>
      <c r="X3294" s="62"/>
      <c r="Y3294" s="62"/>
      <c r="Z3294" s="62"/>
      <c r="AA3294" s="62"/>
      <c r="AB3294" s="62"/>
      <c r="AC3294" s="62"/>
      <c r="AD3294" s="62"/>
      <c r="AE3294" s="62"/>
    </row>
    <row r="3295" spans="5:31" x14ac:dyDescent="0.25">
      <c r="E3295" s="61"/>
      <c r="F3295" s="61"/>
      <c r="G3295" s="61"/>
      <c r="H3295" s="62"/>
      <c r="I3295" s="62"/>
      <c r="J3295" s="62"/>
      <c r="K3295" s="62"/>
      <c r="L3295" s="62"/>
      <c r="M3295" s="62"/>
      <c r="N3295" s="62"/>
      <c r="O3295" s="62"/>
      <c r="P3295" s="62"/>
      <c r="Q3295" s="62"/>
      <c r="R3295" s="62"/>
      <c r="S3295" s="62"/>
      <c r="T3295" s="62"/>
      <c r="U3295" s="62"/>
      <c r="V3295" s="62"/>
      <c r="W3295" s="62"/>
      <c r="X3295" s="62"/>
      <c r="Y3295" s="62"/>
      <c r="Z3295" s="62"/>
      <c r="AA3295" s="62"/>
      <c r="AB3295" s="62"/>
      <c r="AC3295" s="62"/>
      <c r="AD3295" s="62"/>
      <c r="AE3295" s="62"/>
    </row>
    <row r="3296" spans="5:31" x14ac:dyDescent="0.25">
      <c r="E3296" s="61"/>
      <c r="F3296" s="61"/>
      <c r="G3296" s="61"/>
      <c r="H3296" s="62"/>
      <c r="I3296" s="62"/>
      <c r="J3296" s="62"/>
      <c r="K3296" s="62"/>
      <c r="L3296" s="62"/>
      <c r="M3296" s="62"/>
      <c r="N3296" s="62"/>
      <c r="O3296" s="62"/>
      <c r="P3296" s="62"/>
      <c r="Q3296" s="62"/>
      <c r="R3296" s="62"/>
      <c r="S3296" s="62"/>
      <c r="T3296" s="62"/>
      <c r="U3296" s="62"/>
      <c r="V3296" s="62"/>
      <c r="W3296" s="62"/>
      <c r="X3296" s="62"/>
      <c r="Y3296" s="62"/>
      <c r="Z3296" s="62"/>
      <c r="AA3296" s="62"/>
      <c r="AB3296" s="62"/>
      <c r="AC3296" s="62"/>
      <c r="AD3296" s="62"/>
      <c r="AE3296" s="62"/>
    </row>
    <row r="3297" spans="5:31" x14ac:dyDescent="0.25">
      <c r="E3297" s="61"/>
      <c r="F3297" s="61"/>
      <c r="G3297" s="61"/>
      <c r="H3297" s="62"/>
      <c r="I3297" s="62"/>
      <c r="J3297" s="62"/>
      <c r="K3297" s="62"/>
      <c r="L3297" s="62"/>
      <c r="M3297" s="62"/>
      <c r="N3297" s="62"/>
      <c r="O3297" s="62"/>
      <c r="P3297" s="62"/>
      <c r="Q3297" s="62"/>
      <c r="R3297" s="62"/>
      <c r="S3297" s="62"/>
      <c r="T3297" s="62"/>
      <c r="U3297" s="62"/>
      <c r="V3297" s="62"/>
      <c r="W3297" s="62"/>
      <c r="X3297" s="62"/>
      <c r="Y3297" s="62"/>
      <c r="Z3297" s="62"/>
      <c r="AA3297" s="62"/>
      <c r="AB3297" s="62"/>
      <c r="AC3297" s="62"/>
      <c r="AD3297" s="62"/>
      <c r="AE3297" s="62"/>
    </row>
    <row r="3298" spans="5:31" x14ac:dyDescent="0.25">
      <c r="E3298" s="61"/>
      <c r="F3298" s="61"/>
      <c r="G3298" s="61"/>
      <c r="H3298" s="62"/>
      <c r="I3298" s="62"/>
      <c r="J3298" s="62"/>
      <c r="K3298" s="62"/>
      <c r="L3298" s="62"/>
      <c r="M3298" s="62"/>
      <c r="N3298" s="62"/>
      <c r="O3298" s="62"/>
      <c r="P3298" s="62"/>
      <c r="Q3298" s="62"/>
      <c r="R3298" s="62"/>
      <c r="S3298" s="62"/>
      <c r="T3298" s="62"/>
      <c r="U3298" s="62"/>
      <c r="V3298" s="62"/>
      <c r="W3298" s="62"/>
      <c r="X3298" s="62"/>
      <c r="Y3298" s="62"/>
      <c r="Z3298" s="62"/>
      <c r="AA3298" s="62"/>
      <c r="AB3298" s="62"/>
      <c r="AC3298" s="62"/>
      <c r="AD3298" s="62"/>
      <c r="AE3298" s="62"/>
    </row>
    <row r="3299" spans="5:31" x14ac:dyDescent="0.25">
      <c r="E3299" s="61"/>
      <c r="F3299" s="61"/>
      <c r="G3299" s="61"/>
      <c r="H3299" s="62"/>
      <c r="I3299" s="62"/>
      <c r="J3299" s="62"/>
      <c r="K3299" s="62"/>
      <c r="L3299" s="62"/>
      <c r="M3299" s="62"/>
      <c r="N3299" s="62"/>
      <c r="O3299" s="62"/>
      <c r="P3299" s="62"/>
      <c r="Q3299" s="62"/>
      <c r="R3299" s="62"/>
      <c r="S3299" s="62"/>
      <c r="T3299" s="62"/>
      <c r="U3299" s="62"/>
      <c r="V3299" s="62"/>
      <c r="W3299" s="62"/>
      <c r="X3299" s="62"/>
      <c r="Y3299" s="62"/>
      <c r="Z3299" s="62"/>
      <c r="AA3299" s="62"/>
      <c r="AB3299" s="62"/>
      <c r="AC3299" s="62"/>
      <c r="AD3299" s="62"/>
      <c r="AE3299" s="62"/>
    </row>
    <row r="3300" spans="5:31" x14ac:dyDescent="0.25">
      <c r="E3300" s="61"/>
      <c r="F3300" s="61"/>
      <c r="G3300" s="61"/>
      <c r="H3300" s="62"/>
      <c r="I3300" s="62"/>
      <c r="J3300" s="62"/>
      <c r="K3300" s="62"/>
      <c r="L3300" s="62"/>
      <c r="M3300" s="62"/>
      <c r="N3300" s="62"/>
      <c r="O3300" s="62"/>
      <c r="P3300" s="62"/>
      <c r="Q3300" s="62"/>
      <c r="R3300" s="62"/>
      <c r="S3300" s="62"/>
      <c r="T3300" s="62"/>
      <c r="U3300" s="62"/>
      <c r="V3300" s="62"/>
      <c r="W3300" s="62"/>
      <c r="X3300" s="62"/>
      <c r="Y3300" s="62"/>
      <c r="Z3300" s="62"/>
      <c r="AA3300" s="62"/>
      <c r="AB3300" s="62"/>
      <c r="AC3300" s="62"/>
      <c r="AD3300" s="62"/>
      <c r="AE3300" s="62"/>
    </row>
    <row r="3301" spans="5:31" x14ac:dyDescent="0.25">
      <c r="E3301" s="61"/>
      <c r="F3301" s="61"/>
      <c r="G3301" s="61"/>
      <c r="H3301" s="62"/>
      <c r="I3301" s="62"/>
      <c r="J3301" s="62"/>
      <c r="K3301" s="62"/>
      <c r="L3301" s="62"/>
      <c r="M3301" s="62"/>
      <c r="N3301" s="62"/>
      <c r="O3301" s="62"/>
      <c r="P3301" s="62"/>
      <c r="Q3301" s="62"/>
      <c r="R3301" s="62"/>
      <c r="S3301" s="62"/>
      <c r="T3301" s="62"/>
      <c r="U3301" s="62"/>
      <c r="V3301" s="62"/>
      <c r="W3301" s="62"/>
      <c r="X3301" s="62"/>
      <c r="Y3301" s="62"/>
      <c r="Z3301" s="62"/>
      <c r="AA3301" s="62"/>
      <c r="AB3301" s="62"/>
      <c r="AC3301" s="62"/>
      <c r="AD3301" s="62"/>
      <c r="AE3301" s="62"/>
    </row>
    <row r="3302" spans="5:31" x14ac:dyDescent="0.25">
      <c r="E3302" s="61"/>
      <c r="F3302" s="61"/>
      <c r="G3302" s="61"/>
      <c r="H3302" s="62"/>
      <c r="I3302" s="62"/>
      <c r="J3302" s="62"/>
      <c r="K3302" s="62"/>
      <c r="L3302" s="62"/>
      <c r="M3302" s="62"/>
      <c r="N3302" s="62"/>
      <c r="O3302" s="62"/>
      <c r="P3302" s="62"/>
      <c r="Q3302" s="62"/>
      <c r="R3302" s="62"/>
      <c r="S3302" s="62"/>
      <c r="T3302" s="62"/>
      <c r="U3302" s="62"/>
      <c r="V3302" s="62"/>
      <c r="W3302" s="62"/>
      <c r="X3302" s="62"/>
      <c r="Y3302" s="62"/>
      <c r="Z3302" s="62"/>
      <c r="AA3302" s="62"/>
      <c r="AB3302" s="62"/>
      <c r="AC3302" s="62"/>
      <c r="AD3302" s="62"/>
      <c r="AE3302" s="62"/>
    </row>
    <row r="3303" spans="5:31" x14ac:dyDescent="0.25">
      <c r="E3303" s="61"/>
      <c r="F3303" s="61"/>
      <c r="G3303" s="61"/>
      <c r="H3303" s="62"/>
      <c r="I3303" s="62"/>
      <c r="J3303" s="62"/>
      <c r="K3303" s="62"/>
      <c r="L3303" s="62"/>
      <c r="M3303" s="62"/>
      <c r="N3303" s="62"/>
      <c r="O3303" s="62"/>
      <c r="P3303" s="62"/>
      <c r="Q3303" s="62"/>
      <c r="R3303" s="62"/>
      <c r="S3303" s="62"/>
      <c r="T3303" s="62"/>
      <c r="U3303" s="62"/>
      <c r="V3303" s="62"/>
      <c r="W3303" s="62"/>
      <c r="X3303" s="62"/>
      <c r="Y3303" s="62"/>
      <c r="Z3303" s="62"/>
      <c r="AA3303" s="62"/>
      <c r="AB3303" s="62"/>
      <c r="AC3303" s="62"/>
      <c r="AD3303" s="62"/>
      <c r="AE3303" s="62"/>
    </row>
    <row r="3304" spans="5:31" x14ac:dyDescent="0.25">
      <c r="E3304" s="61"/>
      <c r="F3304" s="61"/>
      <c r="G3304" s="61"/>
      <c r="H3304" s="62"/>
      <c r="I3304" s="62"/>
      <c r="J3304" s="62"/>
      <c r="K3304" s="62"/>
      <c r="L3304" s="62"/>
      <c r="M3304" s="62"/>
      <c r="N3304" s="62"/>
      <c r="O3304" s="62"/>
      <c r="P3304" s="62"/>
      <c r="Q3304" s="62"/>
      <c r="R3304" s="62"/>
      <c r="S3304" s="62"/>
      <c r="T3304" s="62"/>
      <c r="U3304" s="62"/>
      <c r="V3304" s="62"/>
      <c r="W3304" s="62"/>
      <c r="X3304" s="62"/>
      <c r="Y3304" s="62"/>
      <c r="Z3304" s="62"/>
      <c r="AA3304" s="62"/>
      <c r="AB3304" s="62"/>
      <c r="AC3304" s="62"/>
      <c r="AD3304" s="62"/>
      <c r="AE3304" s="62"/>
    </row>
    <row r="3305" spans="5:31" x14ac:dyDescent="0.25">
      <c r="E3305" s="61"/>
      <c r="F3305" s="61"/>
      <c r="G3305" s="61"/>
      <c r="H3305" s="62"/>
      <c r="I3305" s="62"/>
      <c r="J3305" s="62"/>
      <c r="K3305" s="62"/>
      <c r="L3305" s="62"/>
      <c r="M3305" s="62"/>
      <c r="N3305" s="62"/>
      <c r="O3305" s="62"/>
      <c r="P3305" s="62"/>
      <c r="Q3305" s="62"/>
      <c r="R3305" s="62"/>
      <c r="S3305" s="62"/>
      <c r="T3305" s="62"/>
      <c r="U3305" s="62"/>
      <c r="V3305" s="62"/>
      <c r="W3305" s="62"/>
      <c r="X3305" s="62"/>
      <c r="Y3305" s="62"/>
      <c r="Z3305" s="62"/>
      <c r="AA3305" s="62"/>
      <c r="AB3305" s="62"/>
      <c r="AC3305" s="62"/>
      <c r="AD3305" s="62"/>
      <c r="AE3305" s="62"/>
    </row>
    <row r="3306" spans="5:31" x14ac:dyDescent="0.25">
      <c r="E3306" s="61"/>
      <c r="F3306" s="61"/>
      <c r="G3306" s="61"/>
      <c r="H3306" s="62"/>
      <c r="I3306" s="62"/>
      <c r="J3306" s="62"/>
      <c r="K3306" s="62"/>
      <c r="L3306" s="62"/>
      <c r="M3306" s="62"/>
      <c r="N3306" s="62"/>
      <c r="O3306" s="62"/>
      <c r="P3306" s="62"/>
      <c r="Q3306" s="62"/>
      <c r="R3306" s="62"/>
      <c r="S3306" s="62"/>
      <c r="T3306" s="62"/>
      <c r="U3306" s="62"/>
      <c r="V3306" s="62"/>
      <c r="W3306" s="62"/>
      <c r="X3306" s="62"/>
      <c r="Y3306" s="62"/>
      <c r="Z3306" s="62"/>
      <c r="AA3306" s="62"/>
      <c r="AB3306" s="62"/>
      <c r="AC3306" s="62"/>
      <c r="AD3306" s="62"/>
      <c r="AE3306" s="62"/>
    </row>
    <row r="3307" spans="5:31" x14ac:dyDescent="0.25">
      <c r="E3307" s="61"/>
      <c r="F3307" s="61"/>
      <c r="G3307" s="61"/>
      <c r="H3307" s="62"/>
      <c r="I3307" s="62"/>
      <c r="J3307" s="62"/>
      <c r="K3307" s="62"/>
      <c r="L3307" s="62"/>
      <c r="M3307" s="62"/>
      <c r="N3307" s="62"/>
      <c r="O3307" s="62"/>
      <c r="P3307" s="62"/>
      <c r="Q3307" s="62"/>
      <c r="R3307" s="62"/>
      <c r="S3307" s="62"/>
      <c r="T3307" s="62"/>
      <c r="U3307" s="62"/>
      <c r="V3307" s="62"/>
      <c r="W3307" s="62"/>
      <c r="X3307" s="62"/>
      <c r="Y3307" s="62"/>
      <c r="Z3307" s="62"/>
      <c r="AA3307" s="62"/>
      <c r="AB3307" s="62"/>
      <c r="AC3307" s="62"/>
      <c r="AD3307" s="62"/>
      <c r="AE3307" s="62"/>
    </row>
    <row r="3308" spans="5:31" x14ac:dyDescent="0.25">
      <c r="E3308" s="61"/>
      <c r="F3308" s="61"/>
      <c r="G3308" s="61"/>
      <c r="H3308" s="62"/>
      <c r="I3308" s="62"/>
      <c r="J3308" s="62"/>
      <c r="K3308" s="62"/>
      <c r="L3308" s="62"/>
      <c r="M3308" s="62"/>
      <c r="N3308" s="62"/>
      <c r="O3308" s="62"/>
      <c r="P3308" s="62"/>
      <c r="Q3308" s="62"/>
      <c r="R3308" s="62"/>
      <c r="S3308" s="62"/>
      <c r="T3308" s="62"/>
      <c r="U3308" s="62"/>
      <c r="V3308" s="62"/>
      <c r="W3308" s="62"/>
      <c r="X3308" s="62"/>
      <c r="Y3308" s="62"/>
      <c r="Z3308" s="62"/>
      <c r="AA3308" s="62"/>
      <c r="AB3308" s="62"/>
      <c r="AC3308" s="62"/>
      <c r="AD3308" s="62"/>
      <c r="AE3308" s="62"/>
    </row>
    <row r="3309" spans="5:31" x14ac:dyDescent="0.25">
      <c r="E3309" s="61"/>
      <c r="F3309" s="61"/>
      <c r="G3309" s="61"/>
      <c r="H3309" s="62"/>
      <c r="I3309" s="62"/>
      <c r="J3309" s="62"/>
      <c r="K3309" s="62"/>
      <c r="L3309" s="62"/>
      <c r="M3309" s="62"/>
      <c r="N3309" s="62"/>
      <c r="O3309" s="62"/>
      <c r="P3309" s="62"/>
      <c r="Q3309" s="62"/>
      <c r="R3309" s="62"/>
      <c r="S3309" s="62"/>
      <c r="T3309" s="62"/>
      <c r="U3309" s="62"/>
      <c r="V3309" s="62"/>
      <c r="W3309" s="62"/>
      <c r="X3309" s="62"/>
      <c r="Y3309" s="62"/>
      <c r="Z3309" s="62"/>
      <c r="AA3309" s="62"/>
      <c r="AB3309" s="62"/>
      <c r="AC3309" s="62"/>
      <c r="AD3309" s="62"/>
      <c r="AE3309" s="62"/>
    </row>
    <row r="3310" spans="5:31" x14ac:dyDescent="0.25">
      <c r="E3310" s="61"/>
      <c r="F3310" s="61"/>
      <c r="G3310" s="61"/>
      <c r="H3310" s="62"/>
      <c r="I3310" s="62"/>
      <c r="J3310" s="62"/>
      <c r="K3310" s="62"/>
      <c r="L3310" s="62"/>
      <c r="M3310" s="62"/>
      <c r="N3310" s="62"/>
      <c r="O3310" s="62"/>
      <c r="P3310" s="62"/>
      <c r="Q3310" s="62"/>
      <c r="R3310" s="62"/>
      <c r="S3310" s="62"/>
      <c r="T3310" s="62"/>
      <c r="U3310" s="62"/>
      <c r="V3310" s="62"/>
      <c r="W3310" s="62"/>
      <c r="X3310" s="62"/>
      <c r="Y3310" s="62"/>
      <c r="Z3310" s="62"/>
      <c r="AA3310" s="62"/>
      <c r="AB3310" s="62"/>
      <c r="AC3310" s="62"/>
      <c r="AD3310" s="62"/>
      <c r="AE3310" s="62"/>
    </row>
    <row r="3311" spans="5:31" x14ac:dyDescent="0.25">
      <c r="E3311" s="61"/>
      <c r="F3311" s="61"/>
      <c r="G3311" s="61"/>
      <c r="H3311" s="62"/>
      <c r="I3311" s="62"/>
      <c r="J3311" s="62"/>
      <c r="K3311" s="62"/>
      <c r="L3311" s="62"/>
      <c r="M3311" s="62"/>
      <c r="N3311" s="62"/>
      <c r="O3311" s="62"/>
      <c r="P3311" s="62"/>
      <c r="Q3311" s="62"/>
      <c r="R3311" s="62"/>
      <c r="S3311" s="62"/>
      <c r="T3311" s="62"/>
      <c r="U3311" s="62"/>
      <c r="V3311" s="62"/>
      <c r="W3311" s="62"/>
      <c r="X3311" s="62"/>
      <c r="Y3311" s="62"/>
      <c r="Z3311" s="62"/>
      <c r="AA3311" s="62"/>
      <c r="AB3311" s="62"/>
      <c r="AC3311" s="62"/>
      <c r="AD3311" s="62"/>
      <c r="AE3311" s="62"/>
    </row>
    <row r="3312" spans="5:31" x14ac:dyDescent="0.25">
      <c r="E3312" s="61"/>
      <c r="F3312" s="61"/>
      <c r="G3312" s="61"/>
      <c r="H3312" s="62"/>
      <c r="I3312" s="62"/>
      <c r="J3312" s="62"/>
      <c r="K3312" s="62"/>
      <c r="L3312" s="62"/>
      <c r="M3312" s="62"/>
      <c r="N3312" s="62"/>
      <c r="O3312" s="62"/>
      <c r="P3312" s="62"/>
      <c r="Q3312" s="62"/>
      <c r="R3312" s="62"/>
      <c r="S3312" s="62"/>
      <c r="T3312" s="62"/>
      <c r="U3312" s="62"/>
      <c r="V3312" s="62"/>
      <c r="W3312" s="62"/>
      <c r="X3312" s="62"/>
      <c r="Y3312" s="62"/>
      <c r="Z3312" s="62"/>
      <c r="AA3312" s="62"/>
      <c r="AB3312" s="62"/>
      <c r="AC3312" s="62"/>
      <c r="AD3312" s="62"/>
      <c r="AE3312" s="62"/>
    </row>
    <row r="3313" spans="5:31" x14ac:dyDescent="0.25">
      <c r="E3313" s="61"/>
      <c r="F3313" s="61"/>
      <c r="G3313" s="61"/>
      <c r="H3313" s="62"/>
      <c r="I3313" s="62"/>
      <c r="J3313" s="62"/>
      <c r="K3313" s="62"/>
      <c r="L3313" s="62"/>
      <c r="M3313" s="62"/>
      <c r="N3313" s="62"/>
      <c r="O3313" s="62"/>
      <c r="P3313" s="62"/>
      <c r="Q3313" s="62"/>
      <c r="R3313" s="62"/>
      <c r="S3313" s="62"/>
      <c r="T3313" s="62"/>
      <c r="U3313" s="62"/>
      <c r="V3313" s="62"/>
      <c r="W3313" s="62"/>
      <c r="X3313" s="62"/>
      <c r="Y3313" s="62"/>
      <c r="Z3313" s="62"/>
      <c r="AA3313" s="62"/>
      <c r="AB3313" s="62"/>
      <c r="AC3313" s="62"/>
      <c r="AD3313" s="62"/>
      <c r="AE3313" s="62"/>
    </row>
    <row r="3314" spans="5:31" x14ac:dyDescent="0.25">
      <c r="E3314" s="61"/>
      <c r="F3314" s="61"/>
      <c r="G3314" s="61"/>
      <c r="H3314" s="62"/>
      <c r="I3314" s="62"/>
      <c r="J3314" s="62"/>
      <c r="K3314" s="62"/>
      <c r="L3314" s="62"/>
      <c r="M3314" s="62"/>
      <c r="N3314" s="62"/>
      <c r="O3314" s="62"/>
      <c r="P3314" s="62"/>
      <c r="Q3314" s="62"/>
      <c r="R3314" s="62"/>
      <c r="S3314" s="62"/>
      <c r="T3314" s="62"/>
      <c r="U3314" s="62"/>
      <c r="V3314" s="62"/>
      <c r="W3314" s="62"/>
      <c r="X3314" s="62"/>
      <c r="Y3314" s="62"/>
      <c r="Z3314" s="62"/>
      <c r="AA3314" s="62"/>
      <c r="AB3314" s="62"/>
      <c r="AC3314" s="62"/>
      <c r="AD3314" s="62"/>
      <c r="AE3314" s="62"/>
    </row>
    <row r="3315" spans="5:31" x14ac:dyDescent="0.25">
      <c r="E3315" s="61"/>
      <c r="F3315" s="61"/>
      <c r="G3315" s="61"/>
      <c r="H3315" s="62"/>
      <c r="I3315" s="62"/>
      <c r="J3315" s="62"/>
      <c r="K3315" s="62"/>
      <c r="L3315" s="62"/>
      <c r="M3315" s="62"/>
      <c r="N3315" s="62"/>
      <c r="O3315" s="62"/>
      <c r="P3315" s="62"/>
      <c r="Q3315" s="62"/>
      <c r="R3315" s="62"/>
      <c r="S3315" s="62"/>
      <c r="T3315" s="62"/>
      <c r="U3315" s="62"/>
      <c r="V3315" s="62"/>
      <c r="W3315" s="62"/>
      <c r="X3315" s="62"/>
      <c r="Y3315" s="62"/>
      <c r="Z3315" s="62"/>
      <c r="AA3315" s="62"/>
      <c r="AB3315" s="62"/>
      <c r="AC3315" s="62"/>
      <c r="AD3315" s="62"/>
      <c r="AE3315" s="62"/>
    </row>
    <row r="3316" spans="5:31" x14ac:dyDescent="0.25">
      <c r="E3316" s="61"/>
      <c r="F3316" s="61"/>
      <c r="G3316" s="61"/>
      <c r="H3316" s="62"/>
      <c r="I3316" s="62"/>
      <c r="J3316" s="62"/>
      <c r="K3316" s="62"/>
      <c r="L3316" s="62"/>
      <c r="M3316" s="62"/>
      <c r="N3316" s="62"/>
      <c r="O3316" s="62"/>
      <c r="P3316" s="62"/>
      <c r="Q3316" s="62"/>
      <c r="R3316" s="62"/>
      <c r="S3316" s="62"/>
      <c r="T3316" s="62"/>
      <c r="U3316" s="62"/>
      <c r="V3316" s="62"/>
      <c r="W3316" s="62"/>
      <c r="X3316" s="62"/>
      <c r="Y3316" s="62"/>
      <c r="Z3316" s="62"/>
      <c r="AA3316" s="62"/>
      <c r="AB3316" s="62"/>
      <c r="AC3316" s="62"/>
      <c r="AD3316" s="62"/>
      <c r="AE3316" s="62"/>
    </row>
    <row r="3317" spans="5:31" x14ac:dyDescent="0.25">
      <c r="E3317" s="61"/>
      <c r="F3317" s="61"/>
      <c r="G3317" s="61"/>
      <c r="H3317" s="62"/>
      <c r="I3317" s="62"/>
      <c r="J3317" s="62"/>
      <c r="K3317" s="62"/>
      <c r="L3317" s="62"/>
      <c r="M3317" s="62"/>
      <c r="N3317" s="62"/>
      <c r="O3317" s="62"/>
      <c r="P3317" s="62"/>
      <c r="Q3317" s="62"/>
      <c r="R3317" s="62"/>
      <c r="S3317" s="62"/>
      <c r="T3317" s="62"/>
      <c r="U3317" s="62"/>
      <c r="V3317" s="62"/>
      <c r="W3317" s="62"/>
      <c r="X3317" s="62"/>
      <c r="Y3317" s="62"/>
      <c r="Z3317" s="62"/>
      <c r="AA3317" s="62"/>
      <c r="AB3317" s="62"/>
      <c r="AC3317" s="62"/>
      <c r="AD3317" s="62"/>
      <c r="AE3317" s="62"/>
    </row>
    <row r="3318" spans="5:31" x14ac:dyDescent="0.25">
      <c r="E3318" s="61"/>
      <c r="F3318" s="61"/>
      <c r="G3318" s="61"/>
      <c r="H3318" s="62"/>
      <c r="I3318" s="62"/>
      <c r="J3318" s="62"/>
      <c r="K3318" s="62"/>
      <c r="L3318" s="62"/>
      <c r="M3318" s="62"/>
      <c r="N3318" s="62"/>
      <c r="O3318" s="62"/>
      <c r="P3318" s="62"/>
      <c r="Q3318" s="62"/>
      <c r="R3318" s="62"/>
      <c r="S3318" s="62"/>
      <c r="T3318" s="62"/>
      <c r="U3318" s="62"/>
      <c r="V3318" s="62"/>
      <c r="W3318" s="62"/>
      <c r="X3318" s="62"/>
      <c r="Y3318" s="62"/>
      <c r="Z3318" s="62"/>
      <c r="AA3318" s="62"/>
      <c r="AB3318" s="62"/>
      <c r="AC3318" s="62"/>
      <c r="AD3318" s="62"/>
      <c r="AE3318" s="62"/>
    </row>
    <row r="3319" spans="5:31" x14ac:dyDescent="0.25">
      <c r="E3319" s="61"/>
      <c r="F3319" s="61"/>
      <c r="G3319" s="61"/>
      <c r="H3319" s="62"/>
      <c r="I3319" s="62"/>
      <c r="J3319" s="62"/>
      <c r="K3319" s="62"/>
      <c r="L3319" s="62"/>
      <c r="M3319" s="62"/>
      <c r="N3319" s="62"/>
      <c r="O3319" s="62"/>
      <c r="P3319" s="62"/>
      <c r="Q3319" s="62"/>
      <c r="R3319" s="62"/>
      <c r="S3319" s="62"/>
      <c r="T3319" s="62"/>
      <c r="U3319" s="62"/>
      <c r="V3319" s="62"/>
      <c r="W3319" s="62"/>
      <c r="X3319" s="62"/>
      <c r="Y3319" s="62"/>
      <c r="Z3319" s="62"/>
      <c r="AA3319" s="62"/>
      <c r="AB3319" s="62"/>
      <c r="AC3319" s="62"/>
      <c r="AD3319" s="62"/>
      <c r="AE3319" s="62"/>
    </row>
    <row r="3320" spans="5:31" x14ac:dyDescent="0.25">
      <c r="E3320" s="61"/>
      <c r="F3320" s="61"/>
      <c r="G3320" s="61"/>
      <c r="H3320" s="62"/>
      <c r="I3320" s="62"/>
      <c r="J3320" s="62"/>
      <c r="K3320" s="62"/>
      <c r="L3320" s="62"/>
      <c r="M3320" s="62"/>
      <c r="N3320" s="62"/>
      <c r="O3320" s="62"/>
      <c r="P3320" s="62"/>
      <c r="Q3320" s="62"/>
      <c r="R3320" s="62"/>
      <c r="S3320" s="62"/>
      <c r="T3320" s="62"/>
      <c r="U3320" s="62"/>
      <c r="V3320" s="62"/>
      <c r="W3320" s="62"/>
      <c r="X3320" s="62"/>
      <c r="Y3320" s="62"/>
      <c r="Z3320" s="62"/>
      <c r="AA3320" s="62"/>
      <c r="AB3320" s="62"/>
      <c r="AC3320" s="62"/>
      <c r="AD3320" s="62"/>
      <c r="AE3320" s="62"/>
    </row>
    <row r="3321" spans="5:31" x14ac:dyDescent="0.25">
      <c r="E3321" s="61"/>
      <c r="F3321" s="61"/>
      <c r="G3321" s="61"/>
      <c r="H3321" s="62"/>
      <c r="I3321" s="62"/>
      <c r="J3321" s="62"/>
      <c r="K3321" s="62"/>
      <c r="L3321" s="62"/>
      <c r="M3321" s="62"/>
      <c r="N3321" s="62"/>
      <c r="O3321" s="62"/>
      <c r="P3321" s="62"/>
      <c r="Q3321" s="62"/>
      <c r="R3321" s="62"/>
      <c r="S3321" s="62"/>
      <c r="T3321" s="62"/>
      <c r="U3321" s="62"/>
      <c r="V3321" s="62"/>
      <c r="W3321" s="62"/>
      <c r="X3321" s="62"/>
      <c r="Y3321" s="62"/>
      <c r="Z3321" s="62"/>
      <c r="AA3321" s="62"/>
      <c r="AB3321" s="62"/>
      <c r="AC3321" s="62"/>
      <c r="AD3321" s="62"/>
      <c r="AE3321" s="62"/>
    </row>
    <row r="3322" spans="5:31" x14ac:dyDescent="0.25">
      <c r="E3322" s="61"/>
      <c r="F3322" s="61"/>
      <c r="G3322" s="61"/>
      <c r="H3322" s="62"/>
      <c r="I3322" s="62"/>
      <c r="J3322" s="62"/>
      <c r="K3322" s="62"/>
      <c r="L3322" s="62"/>
      <c r="M3322" s="62"/>
      <c r="N3322" s="62"/>
      <c r="O3322" s="62"/>
      <c r="P3322" s="62"/>
      <c r="Q3322" s="62"/>
      <c r="R3322" s="62"/>
      <c r="S3322" s="62"/>
      <c r="T3322" s="62"/>
      <c r="U3322" s="62"/>
      <c r="V3322" s="62"/>
      <c r="W3322" s="62"/>
      <c r="X3322" s="62"/>
      <c r="Y3322" s="62"/>
      <c r="Z3322" s="62"/>
      <c r="AA3322" s="62"/>
      <c r="AB3322" s="62"/>
      <c r="AC3322" s="62"/>
      <c r="AD3322" s="62"/>
      <c r="AE3322" s="62"/>
    </row>
    <row r="3323" spans="5:31" x14ac:dyDescent="0.25">
      <c r="E3323" s="61"/>
      <c r="F3323" s="61"/>
      <c r="G3323" s="61"/>
      <c r="H3323" s="62"/>
      <c r="I3323" s="62"/>
      <c r="J3323" s="62"/>
      <c r="K3323" s="62"/>
      <c r="L3323" s="62"/>
      <c r="M3323" s="62"/>
      <c r="N3323" s="62"/>
      <c r="O3323" s="62"/>
      <c r="P3323" s="62"/>
      <c r="Q3323" s="62"/>
      <c r="R3323" s="62"/>
      <c r="S3323" s="62"/>
      <c r="T3323" s="62"/>
      <c r="U3323" s="62"/>
      <c r="V3323" s="62"/>
      <c r="W3323" s="62"/>
      <c r="X3323" s="62"/>
      <c r="Y3323" s="62"/>
      <c r="Z3323" s="62"/>
      <c r="AA3323" s="62"/>
      <c r="AB3323" s="62"/>
      <c r="AC3323" s="62"/>
      <c r="AD3323" s="62"/>
      <c r="AE3323" s="62"/>
    </row>
    <row r="3324" spans="5:31" x14ac:dyDescent="0.25">
      <c r="E3324" s="61"/>
      <c r="F3324" s="61"/>
      <c r="G3324" s="61"/>
      <c r="H3324" s="62"/>
      <c r="I3324" s="62"/>
      <c r="J3324" s="62"/>
      <c r="K3324" s="62"/>
      <c r="L3324" s="62"/>
      <c r="M3324" s="62"/>
      <c r="N3324" s="62"/>
      <c r="O3324" s="62"/>
      <c r="P3324" s="62"/>
      <c r="Q3324" s="62"/>
      <c r="R3324" s="62"/>
      <c r="S3324" s="62"/>
      <c r="T3324" s="62"/>
      <c r="U3324" s="62"/>
      <c r="V3324" s="62"/>
      <c r="W3324" s="62"/>
      <c r="X3324" s="62"/>
      <c r="Y3324" s="62"/>
      <c r="Z3324" s="62"/>
      <c r="AA3324" s="62"/>
      <c r="AB3324" s="62"/>
      <c r="AC3324" s="62"/>
      <c r="AD3324" s="62"/>
      <c r="AE3324" s="62"/>
    </row>
    <row r="3325" spans="5:31" x14ac:dyDescent="0.25">
      <c r="E3325" s="61"/>
      <c r="F3325" s="61"/>
      <c r="G3325" s="61"/>
      <c r="H3325" s="62"/>
      <c r="I3325" s="62"/>
      <c r="J3325" s="62"/>
      <c r="K3325" s="62"/>
      <c r="L3325" s="62"/>
      <c r="M3325" s="62"/>
      <c r="N3325" s="62"/>
      <c r="O3325" s="62"/>
      <c r="P3325" s="62"/>
      <c r="Q3325" s="62"/>
      <c r="R3325" s="62"/>
      <c r="S3325" s="62"/>
      <c r="T3325" s="62"/>
      <c r="U3325" s="62"/>
      <c r="V3325" s="62"/>
      <c r="W3325" s="62"/>
      <c r="X3325" s="62"/>
      <c r="Y3325" s="62"/>
      <c r="Z3325" s="62"/>
      <c r="AA3325" s="62"/>
      <c r="AB3325" s="62"/>
      <c r="AC3325" s="62"/>
      <c r="AD3325" s="62"/>
      <c r="AE3325" s="62"/>
    </row>
    <row r="3326" spans="5:31" x14ac:dyDescent="0.25">
      <c r="E3326" s="61"/>
      <c r="F3326" s="61"/>
      <c r="G3326" s="61"/>
      <c r="H3326" s="62"/>
      <c r="I3326" s="62"/>
      <c r="J3326" s="62"/>
      <c r="K3326" s="62"/>
      <c r="L3326" s="62"/>
      <c r="M3326" s="62"/>
      <c r="N3326" s="62"/>
      <c r="O3326" s="62"/>
      <c r="P3326" s="62"/>
      <c r="Q3326" s="62"/>
      <c r="R3326" s="62"/>
      <c r="S3326" s="62"/>
      <c r="T3326" s="62"/>
      <c r="U3326" s="62"/>
      <c r="V3326" s="62"/>
      <c r="W3326" s="62"/>
      <c r="X3326" s="62"/>
      <c r="Y3326" s="62"/>
      <c r="Z3326" s="62"/>
      <c r="AA3326" s="62"/>
      <c r="AB3326" s="62"/>
      <c r="AC3326" s="62"/>
      <c r="AD3326" s="62"/>
      <c r="AE3326" s="62"/>
    </row>
    <row r="3327" spans="5:31" x14ac:dyDescent="0.25">
      <c r="E3327" s="61"/>
      <c r="F3327" s="61"/>
      <c r="G3327" s="61"/>
      <c r="H3327" s="62"/>
      <c r="I3327" s="62"/>
      <c r="J3327" s="62"/>
      <c r="K3327" s="62"/>
      <c r="L3327" s="62"/>
      <c r="M3327" s="62"/>
      <c r="N3327" s="62"/>
      <c r="O3327" s="62"/>
      <c r="P3327" s="62"/>
      <c r="Q3327" s="62"/>
      <c r="R3327" s="62"/>
      <c r="S3327" s="62"/>
      <c r="T3327" s="62"/>
      <c r="U3327" s="62"/>
      <c r="V3327" s="62"/>
      <c r="W3327" s="62"/>
      <c r="X3327" s="62"/>
      <c r="Y3327" s="62"/>
      <c r="Z3327" s="62"/>
      <c r="AA3327" s="62"/>
      <c r="AB3327" s="62"/>
      <c r="AC3327" s="62"/>
      <c r="AD3327" s="62"/>
      <c r="AE3327" s="62"/>
    </row>
    <row r="3328" spans="5:31" x14ac:dyDescent="0.25">
      <c r="E3328" s="61"/>
      <c r="F3328" s="61"/>
      <c r="G3328" s="61"/>
      <c r="H3328" s="62"/>
      <c r="I3328" s="62"/>
      <c r="J3328" s="62"/>
      <c r="K3328" s="62"/>
      <c r="L3328" s="62"/>
      <c r="M3328" s="62"/>
      <c r="N3328" s="62"/>
      <c r="O3328" s="62"/>
      <c r="P3328" s="62"/>
      <c r="Q3328" s="62"/>
      <c r="R3328" s="62"/>
      <c r="S3328" s="62"/>
      <c r="T3328" s="62"/>
      <c r="U3328" s="62"/>
      <c r="V3328" s="62"/>
      <c r="W3328" s="62"/>
      <c r="X3328" s="62"/>
      <c r="Y3328" s="62"/>
      <c r="Z3328" s="62"/>
      <c r="AA3328" s="62"/>
      <c r="AB3328" s="62"/>
      <c r="AC3328" s="62"/>
      <c r="AD3328" s="62"/>
      <c r="AE3328" s="62"/>
    </row>
    <row r="3329" spans="5:31" x14ac:dyDescent="0.25">
      <c r="E3329" s="61"/>
      <c r="F3329" s="61"/>
      <c r="G3329" s="61"/>
      <c r="H3329" s="62"/>
      <c r="I3329" s="62"/>
      <c r="J3329" s="62"/>
      <c r="K3329" s="62"/>
      <c r="L3329" s="62"/>
      <c r="M3329" s="62"/>
      <c r="N3329" s="62"/>
      <c r="O3329" s="62"/>
      <c r="P3329" s="62"/>
      <c r="Q3329" s="62"/>
      <c r="R3329" s="62"/>
      <c r="S3329" s="62"/>
      <c r="T3329" s="62"/>
      <c r="U3329" s="62"/>
      <c r="V3329" s="62"/>
      <c r="W3329" s="62"/>
      <c r="X3329" s="62"/>
      <c r="Y3329" s="62"/>
      <c r="Z3329" s="62"/>
      <c r="AA3329" s="62"/>
      <c r="AB3329" s="62"/>
      <c r="AC3329" s="62"/>
      <c r="AD3329" s="62"/>
      <c r="AE3329" s="62"/>
    </row>
    <row r="3330" spans="5:31" x14ac:dyDescent="0.25">
      <c r="E3330" s="61"/>
      <c r="F3330" s="61"/>
      <c r="G3330" s="61"/>
      <c r="H3330" s="62"/>
      <c r="I3330" s="62"/>
      <c r="J3330" s="62"/>
      <c r="K3330" s="62"/>
      <c r="L3330" s="62"/>
      <c r="M3330" s="62"/>
      <c r="N3330" s="62"/>
      <c r="O3330" s="62"/>
      <c r="P3330" s="62"/>
      <c r="Q3330" s="62"/>
      <c r="R3330" s="62"/>
      <c r="S3330" s="62"/>
      <c r="T3330" s="62"/>
      <c r="U3330" s="62"/>
      <c r="V3330" s="62"/>
      <c r="W3330" s="62"/>
      <c r="X3330" s="62"/>
      <c r="Y3330" s="62"/>
      <c r="Z3330" s="62"/>
      <c r="AA3330" s="62"/>
      <c r="AB3330" s="62"/>
      <c r="AC3330" s="62"/>
      <c r="AD3330" s="62"/>
      <c r="AE3330" s="62"/>
    </row>
    <row r="3331" spans="5:31" x14ac:dyDescent="0.25">
      <c r="E3331" s="61"/>
      <c r="F3331" s="61"/>
      <c r="G3331" s="61"/>
      <c r="H3331" s="62"/>
      <c r="I3331" s="62"/>
      <c r="J3331" s="62"/>
      <c r="K3331" s="62"/>
      <c r="L3331" s="62"/>
      <c r="M3331" s="62"/>
      <c r="N3331" s="62"/>
      <c r="O3331" s="62"/>
      <c r="P3331" s="62"/>
      <c r="Q3331" s="62"/>
      <c r="R3331" s="62"/>
      <c r="S3331" s="62"/>
      <c r="T3331" s="62"/>
      <c r="U3331" s="62"/>
      <c r="V3331" s="62"/>
      <c r="W3331" s="62"/>
      <c r="X3331" s="62"/>
      <c r="Y3331" s="62"/>
      <c r="Z3331" s="62"/>
      <c r="AA3331" s="62"/>
      <c r="AB3331" s="62"/>
      <c r="AC3331" s="62"/>
      <c r="AD3331" s="62"/>
      <c r="AE3331" s="62"/>
    </row>
    <row r="3332" spans="5:31" x14ac:dyDescent="0.25">
      <c r="E3332" s="61"/>
      <c r="F3332" s="61"/>
      <c r="G3332" s="61"/>
      <c r="H3332" s="62"/>
      <c r="I3332" s="62"/>
      <c r="J3332" s="62"/>
      <c r="K3332" s="62"/>
      <c r="L3332" s="62"/>
      <c r="M3332" s="62"/>
      <c r="N3332" s="62"/>
      <c r="O3332" s="62"/>
      <c r="P3332" s="62"/>
      <c r="Q3332" s="62"/>
      <c r="R3332" s="62"/>
      <c r="S3332" s="62"/>
      <c r="T3332" s="62"/>
      <c r="U3332" s="62"/>
      <c r="V3332" s="62"/>
      <c r="W3332" s="62"/>
      <c r="X3332" s="62"/>
      <c r="Y3332" s="62"/>
      <c r="Z3332" s="62"/>
      <c r="AA3332" s="62"/>
      <c r="AB3332" s="62"/>
      <c r="AC3332" s="62"/>
      <c r="AD3332" s="62"/>
      <c r="AE3332" s="62"/>
    </row>
    <row r="3333" spans="5:31" x14ac:dyDescent="0.25">
      <c r="E3333" s="61"/>
      <c r="F3333" s="61"/>
      <c r="G3333" s="61"/>
      <c r="H3333" s="62"/>
      <c r="I3333" s="62"/>
      <c r="J3333" s="62"/>
      <c r="K3333" s="62"/>
      <c r="L3333" s="62"/>
      <c r="M3333" s="62"/>
      <c r="N3333" s="62"/>
      <c r="O3333" s="62"/>
      <c r="P3333" s="62"/>
      <c r="Q3333" s="62"/>
      <c r="R3333" s="62"/>
      <c r="S3333" s="62"/>
      <c r="T3333" s="62"/>
      <c r="U3333" s="62"/>
      <c r="V3333" s="62"/>
      <c r="W3333" s="62"/>
      <c r="X3333" s="62"/>
      <c r="Y3333" s="62"/>
      <c r="Z3333" s="62"/>
      <c r="AA3333" s="62"/>
      <c r="AB3333" s="62"/>
      <c r="AC3333" s="62"/>
      <c r="AD3333" s="62"/>
      <c r="AE3333" s="62"/>
    </row>
    <row r="3334" spans="5:31" x14ac:dyDescent="0.25">
      <c r="E3334" s="61"/>
      <c r="F3334" s="61"/>
      <c r="G3334" s="61"/>
      <c r="H3334" s="62"/>
      <c r="I3334" s="62"/>
      <c r="J3334" s="62"/>
      <c r="K3334" s="62"/>
      <c r="L3334" s="62"/>
      <c r="M3334" s="62"/>
      <c r="N3334" s="62"/>
      <c r="O3334" s="62"/>
      <c r="P3334" s="62"/>
      <c r="Q3334" s="62"/>
      <c r="R3334" s="62"/>
      <c r="S3334" s="62"/>
      <c r="T3334" s="62"/>
      <c r="U3334" s="62"/>
      <c r="V3334" s="62"/>
      <c r="W3334" s="62"/>
      <c r="X3334" s="62"/>
      <c r="Y3334" s="62"/>
      <c r="Z3334" s="62"/>
      <c r="AA3334" s="62"/>
      <c r="AB3334" s="62"/>
      <c r="AC3334" s="62"/>
      <c r="AD3334" s="62"/>
      <c r="AE3334" s="62"/>
    </row>
    <row r="3335" spans="5:31" x14ac:dyDescent="0.25">
      <c r="E3335" s="61"/>
      <c r="F3335" s="61"/>
      <c r="G3335" s="61"/>
      <c r="H3335" s="62"/>
      <c r="I3335" s="62"/>
      <c r="J3335" s="62"/>
      <c r="K3335" s="62"/>
      <c r="L3335" s="62"/>
      <c r="M3335" s="62"/>
      <c r="N3335" s="62"/>
      <c r="O3335" s="62"/>
      <c r="P3335" s="62"/>
      <c r="Q3335" s="62"/>
      <c r="R3335" s="62"/>
      <c r="S3335" s="62"/>
      <c r="T3335" s="62"/>
      <c r="U3335" s="62"/>
      <c r="V3335" s="62"/>
      <c r="W3335" s="62"/>
      <c r="X3335" s="62"/>
      <c r="Y3335" s="62"/>
      <c r="Z3335" s="62"/>
      <c r="AA3335" s="62"/>
      <c r="AB3335" s="62"/>
      <c r="AC3335" s="62"/>
      <c r="AD3335" s="62"/>
      <c r="AE3335" s="62"/>
    </row>
    <row r="3336" spans="5:31" x14ac:dyDescent="0.25">
      <c r="E3336" s="61"/>
      <c r="F3336" s="61"/>
      <c r="G3336" s="61"/>
      <c r="H3336" s="62"/>
      <c r="I3336" s="62"/>
      <c r="J3336" s="62"/>
      <c r="K3336" s="62"/>
      <c r="L3336" s="62"/>
      <c r="M3336" s="62"/>
      <c r="N3336" s="62"/>
      <c r="O3336" s="62"/>
      <c r="P3336" s="62"/>
      <c r="Q3336" s="62"/>
      <c r="R3336" s="62"/>
      <c r="S3336" s="62"/>
      <c r="T3336" s="62"/>
      <c r="U3336" s="62"/>
      <c r="V3336" s="62"/>
      <c r="W3336" s="62"/>
      <c r="X3336" s="62"/>
      <c r="Y3336" s="62"/>
      <c r="Z3336" s="62"/>
      <c r="AA3336" s="62"/>
      <c r="AB3336" s="62"/>
      <c r="AC3336" s="62"/>
      <c r="AD3336" s="62"/>
      <c r="AE3336" s="62"/>
    </row>
    <row r="3337" spans="5:31" x14ac:dyDescent="0.25">
      <c r="E3337" s="61"/>
      <c r="F3337" s="61"/>
      <c r="G3337" s="61"/>
      <c r="H3337" s="62"/>
      <c r="I3337" s="62"/>
      <c r="J3337" s="62"/>
      <c r="K3337" s="62"/>
      <c r="L3337" s="62"/>
      <c r="M3337" s="62"/>
      <c r="N3337" s="62"/>
      <c r="O3337" s="62"/>
      <c r="P3337" s="62"/>
      <c r="Q3337" s="62"/>
      <c r="R3337" s="62"/>
      <c r="S3337" s="62"/>
      <c r="T3337" s="62"/>
      <c r="U3337" s="62"/>
      <c r="V3337" s="62"/>
      <c r="W3337" s="62"/>
      <c r="X3337" s="62"/>
      <c r="Y3337" s="62"/>
      <c r="Z3337" s="62"/>
      <c r="AA3337" s="62"/>
      <c r="AB3337" s="62"/>
      <c r="AC3337" s="62"/>
      <c r="AD3337" s="62"/>
      <c r="AE3337" s="62"/>
    </row>
    <row r="3338" spans="5:31" x14ac:dyDescent="0.25">
      <c r="E3338" s="61"/>
      <c r="F3338" s="61"/>
      <c r="G3338" s="61"/>
      <c r="H3338" s="62"/>
      <c r="I3338" s="62"/>
      <c r="J3338" s="62"/>
      <c r="K3338" s="62"/>
      <c r="L3338" s="62"/>
      <c r="M3338" s="62"/>
      <c r="N3338" s="62"/>
      <c r="O3338" s="62"/>
      <c r="P3338" s="62"/>
      <c r="Q3338" s="62"/>
      <c r="R3338" s="62"/>
      <c r="S3338" s="62"/>
      <c r="T3338" s="62"/>
      <c r="U3338" s="62"/>
      <c r="V3338" s="62"/>
      <c r="W3338" s="62"/>
      <c r="X3338" s="62"/>
      <c r="Y3338" s="62"/>
      <c r="Z3338" s="62"/>
      <c r="AA3338" s="62"/>
      <c r="AB3338" s="62"/>
      <c r="AC3338" s="62"/>
      <c r="AD3338" s="62"/>
      <c r="AE3338" s="62"/>
    </row>
    <row r="3339" spans="5:31" x14ac:dyDescent="0.25">
      <c r="E3339" s="61"/>
      <c r="F3339" s="61"/>
      <c r="G3339" s="61"/>
      <c r="H3339" s="62"/>
      <c r="I3339" s="62"/>
      <c r="J3339" s="62"/>
      <c r="K3339" s="62"/>
      <c r="L3339" s="62"/>
      <c r="M3339" s="62"/>
      <c r="N3339" s="62"/>
      <c r="O3339" s="62"/>
      <c r="P3339" s="62"/>
      <c r="Q3339" s="62"/>
      <c r="R3339" s="62"/>
      <c r="S3339" s="62"/>
      <c r="T3339" s="62"/>
      <c r="U3339" s="62"/>
      <c r="V3339" s="62"/>
      <c r="W3339" s="62"/>
      <c r="X3339" s="62"/>
      <c r="Y3339" s="62"/>
      <c r="Z3339" s="62"/>
      <c r="AA3339" s="62"/>
      <c r="AB3339" s="62"/>
      <c r="AC3339" s="62"/>
      <c r="AD3339" s="62"/>
      <c r="AE3339" s="62"/>
    </row>
    <row r="3340" spans="5:31" x14ac:dyDescent="0.25">
      <c r="E3340" s="61"/>
      <c r="F3340" s="61"/>
      <c r="G3340" s="61"/>
      <c r="H3340" s="62"/>
      <c r="I3340" s="62"/>
      <c r="J3340" s="62"/>
      <c r="K3340" s="62"/>
      <c r="L3340" s="62"/>
      <c r="M3340" s="62"/>
      <c r="N3340" s="62"/>
      <c r="O3340" s="62"/>
      <c r="P3340" s="62"/>
      <c r="Q3340" s="62"/>
      <c r="R3340" s="62"/>
      <c r="S3340" s="62"/>
      <c r="T3340" s="62"/>
      <c r="U3340" s="62"/>
      <c r="V3340" s="62"/>
      <c r="W3340" s="62"/>
      <c r="X3340" s="62"/>
      <c r="Y3340" s="62"/>
      <c r="Z3340" s="62"/>
      <c r="AA3340" s="62"/>
      <c r="AB3340" s="62"/>
      <c r="AC3340" s="62"/>
      <c r="AD3340" s="62"/>
      <c r="AE3340" s="62"/>
    </row>
    <row r="3341" spans="5:31" x14ac:dyDescent="0.25">
      <c r="E3341" s="61"/>
      <c r="F3341" s="61"/>
      <c r="G3341" s="61"/>
      <c r="H3341" s="62"/>
      <c r="I3341" s="62"/>
      <c r="J3341" s="62"/>
      <c r="K3341" s="62"/>
      <c r="L3341" s="62"/>
      <c r="M3341" s="62"/>
      <c r="N3341" s="62"/>
      <c r="O3341" s="62"/>
      <c r="P3341" s="62"/>
      <c r="Q3341" s="62"/>
      <c r="R3341" s="62"/>
      <c r="S3341" s="62"/>
      <c r="T3341" s="62"/>
      <c r="U3341" s="62"/>
      <c r="V3341" s="62"/>
      <c r="W3341" s="62"/>
      <c r="X3341" s="62"/>
      <c r="Y3341" s="62"/>
      <c r="Z3341" s="62"/>
      <c r="AA3341" s="62"/>
      <c r="AB3341" s="62"/>
      <c r="AC3341" s="62"/>
      <c r="AD3341" s="62"/>
      <c r="AE3341" s="62"/>
    </row>
    <row r="3342" spans="5:31" x14ac:dyDescent="0.25">
      <c r="E3342" s="61"/>
      <c r="F3342" s="61"/>
      <c r="G3342" s="61"/>
      <c r="H3342" s="62"/>
      <c r="I3342" s="62"/>
      <c r="J3342" s="62"/>
      <c r="K3342" s="62"/>
      <c r="L3342" s="62"/>
      <c r="M3342" s="62"/>
      <c r="N3342" s="62"/>
      <c r="O3342" s="62"/>
      <c r="P3342" s="62"/>
      <c r="Q3342" s="62"/>
      <c r="R3342" s="62"/>
      <c r="S3342" s="62"/>
      <c r="T3342" s="62"/>
      <c r="U3342" s="62"/>
      <c r="V3342" s="62"/>
      <c r="W3342" s="62"/>
      <c r="X3342" s="62"/>
      <c r="Y3342" s="62"/>
      <c r="Z3342" s="62"/>
      <c r="AA3342" s="62"/>
      <c r="AB3342" s="62"/>
      <c r="AC3342" s="62"/>
      <c r="AD3342" s="62"/>
      <c r="AE3342" s="62"/>
    </row>
    <row r="3343" spans="5:31" x14ac:dyDescent="0.25">
      <c r="E3343" s="61"/>
      <c r="F3343" s="61"/>
      <c r="G3343" s="61"/>
      <c r="H3343" s="62"/>
      <c r="I3343" s="62"/>
      <c r="J3343" s="62"/>
      <c r="K3343" s="62"/>
      <c r="L3343" s="62"/>
      <c r="M3343" s="62"/>
      <c r="N3343" s="62"/>
      <c r="O3343" s="62"/>
      <c r="P3343" s="62"/>
      <c r="Q3343" s="62"/>
      <c r="R3343" s="62"/>
      <c r="S3343" s="62"/>
      <c r="T3343" s="62"/>
      <c r="U3343" s="62"/>
      <c r="V3343" s="62"/>
      <c r="W3343" s="62"/>
      <c r="X3343" s="62"/>
      <c r="Y3343" s="62"/>
      <c r="Z3343" s="62"/>
      <c r="AA3343" s="62"/>
      <c r="AB3343" s="62"/>
      <c r="AC3343" s="62"/>
      <c r="AD3343" s="62"/>
      <c r="AE3343" s="62"/>
    </row>
    <row r="3344" spans="5:31" x14ac:dyDescent="0.25">
      <c r="E3344" s="61"/>
      <c r="F3344" s="61"/>
      <c r="G3344" s="61"/>
      <c r="H3344" s="62"/>
      <c r="I3344" s="62"/>
      <c r="J3344" s="62"/>
      <c r="K3344" s="62"/>
      <c r="L3344" s="62"/>
      <c r="M3344" s="62"/>
      <c r="N3344" s="62"/>
      <c r="O3344" s="62"/>
      <c r="P3344" s="62"/>
      <c r="Q3344" s="62"/>
      <c r="R3344" s="62"/>
      <c r="S3344" s="62"/>
      <c r="T3344" s="62"/>
      <c r="U3344" s="62"/>
      <c r="V3344" s="62"/>
      <c r="W3344" s="62"/>
      <c r="X3344" s="62"/>
      <c r="Y3344" s="62"/>
      <c r="Z3344" s="62"/>
      <c r="AA3344" s="62"/>
      <c r="AB3344" s="62"/>
      <c r="AC3344" s="62"/>
      <c r="AD3344" s="62"/>
      <c r="AE3344" s="62"/>
    </row>
    <row r="3345" spans="5:31" x14ac:dyDescent="0.25">
      <c r="E3345" s="61"/>
      <c r="F3345" s="61"/>
      <c r="G3345" s="61"/>
      <c r="H3345" s="62"/>
      <c r="I3345" s="62"/>
      <c r="J3345" s="62"/>
      <c r="K3345" s="62"/>
      <c r="L3345" s="62"/>
      <c r="M3345" s="62"/>
      <c r="N3345" s="62"/>
      <c r="O3345" s="62"/>
      <c r="P3345" s="62"/>
      <c r="Q3345" s="62"/>
      <c r="R3345" s="62"/>
      <c r="S3345" s="62"/>
      <c r="T3345" s="62"/>
      <c r="U3345" s="62"/>
      <c r="V3345" s="62"/>
      <c r="W3345" s="62"/>
      <c r="X3345" s="62"/>
      <c r="Y3345" s="62"/>
      <c r="Z3345" s="62"/>
      <c r="AA3345" s="62"/>
      <c r="AB3345" s="62"/>
      <c r="AC3345" s="62"/>
      <c r="AD3345" s="62"/>
      <c r="AE3345" s="62"/>
    </row>
    <row r="3346" spans="5:31" x14ac:dyDescent="0.25">
      <c r="E3346" s="61"/>
      <c r="F3346" s="61"/>
      <c r="G3346" s="61"/>
      <c r="H3346" s="62"/>
      <c r="I3346" s="62"/>
      <c r="J3346" s="62"/>
      <c r="K3346" s="62"/>
      <c r="L3346" s="62"/>
      <c r="M3346" s="62"/>
      <c r="N3346" s="62"/>
      <c r="O3346" s="62"/>
      <c r="P3346" s="62"/>
      <c r="Q3346" s="62"/>
      <c r="R3346" s="62"/>
      <c r="S3346" s="62"/>
      <c r="T3346" s="62"/>
      <c r="U3346" s="62"/>
      <c r="V3346" s="62"/>
      <c r="W3346" s="62"/>
      <c r="X3346" s="62"/>
      <c r="Y3346" s="62"/>
      <c r="Z3346" s="62"/>
      <c r="AA3346" s="62"/>
      <c r="AB3346" s="62"/>
      <c r="AC3346" s="62"/>
      <c r="AD3346" s="62"/>
      <c r="AE3346" s="62"/>
    </row>
    <row r="3347" spans="5:31" x14ac:dyDescent="0.25">
      <c r="E3347" s="61"/>
      <c r="F3347" s="61"/>
      <c r="G3347" s="61"/>
      <c r="H3347" s="62"/>
      <c r="I3347" s="62"/>
      <c r="J3347" s="62"/>
      <c r="K3347" s="62"/>
      <c r="L3347" s="62"/>
      <c r="M3347" s="62"/>
      <c r="N3347" s="62"/>
      <c r="O3347" s="62"/>
      <c r="P3347" s="62"/>
      <c r="Q3347" s="62"/>
      <c r="R3347" s="62"/>
      <c r="S3347" s="62"/>
      <c r="T3347" s="62"/>
      <c r="U3347" s="62"/>
      <c r="V3347" s="62"/>
      <c r="W3347" s="62"/>
      <c r="X3347" s="62"/>
      <c r="Y3347" s="62"/>
      <c r="Z3347" s="62"/>
      <c r="AA3347" s="62"/>
      <c r="AB3347" s="62"/>
      <c r="AC3347" s="62"/>
      <c r="AD3347" s="62"/>
      <c r="AE3347" s="62"/>
    </row>
    <row r="3348" spans="5:31" x14ac:dyDescent="0.25">
      <c r="E3348" s="61"/>
      <c r="F3348" s="61"/>
      <c r="G3348" s="61"/>
      <c r="H3348" s="62"/>
      <c r="I3348" s="62"/>
      <c r="J3348" s="62"/>
      <c r="K3348" s="62"/>
      <c r="L3348" s="62"/>
      <c r="M3348" s="62"/>
      <c r="N3348" s="62"/>
      <c r="O3348" s="62"/>
      <c r="P3348" s="62"/>
      <c r="Q3348" s="62"/>
      <c r="R3348" s="62"/>
      <c r="S3348" s="62"/>
      <c r="T3348" s="62"/>
      <c r="U3348" s="62"/>
      <c r="V3348" s="62"/>
      <c r="W3348" s="62"/>
      <c r="X3348" s="62"/>
      <c r="Y3348" s="62"/>
      <c r="Z3348" s="62"/>
      <c r="AA3348" s="62"/>
      <c r="AB3348" s="62"/>
      <c r="AC3348" s="62"/>
      <c r="AD3348" s="62"/>
      <c r="AE3348" s="62"/>
    </row>
    <row r="3349" spans="5:31" x14ac:dyDescent="0.25">
      <c r="E3349" s="61"/>
      <c r="F3349" s="61"/>
      <c r="G3349" s="61"/>
      <c r="H3349" s="62"/>
      <c r="I3349" s="62"/>
      <c r="J3349" s="62"/>
      <c r="K3349" s="62"/>
      <c r="L3349" s="62"/>
      <c r="M3349" s="62"/>
      <c r="N3349" s="62"/>
      <c r="O3349" s="62"/>
      <c r="P3349" s="62"/>
      <c r="Q3349" s="62"/>
      <c r="R3349" s="62"/>
      <c r="S3349" s="62"/>
      <c r="T3349" s="62"/>
      <c r="U3349" s="62"/>
      <c r="V3349" s="62"/>
      <c r="W3349" s="62"/>
      <c r="X3349" s="62"/>
      <c r="Y3349" s="62"/>
      <c r="Z3349" s="62"/>
      <c r="AA3349" s="62"/>
      <c r="AB3349" s="62"/>
      <c r="AC3349" s="62"/>
      <c r="AD3349" s="62"/>
      <c r="AE3349" s="62"/>
    </row>
    <row r="3350" spans="5:31" x14ac:dyDescent="0.25">
      <c r="E3350" s="61"/>
      <c r="F3350" s="61"/>
      <c r="G3350" s="61"/>
      <c r="H3350" s="62"/>
      <c r="I3350" s="62"/>
      <c r="J3350" s="62"/>
      <c r="K3350" s="62"/>
      <c r="L3350" s="62"/>
      <c r="M3350" s="62"/>
      <c r="N3350" s="62"/>
      <c r="O3350" s="62"/>
      <c r="P3350" s="62"/>
      <c r="Q3350" s="62"/>
      <c r="R3350" s="62"/>
      <c r="S3350" s="62"/>
      <c r="T3350" s="62"/>
      <c r="U3350" s="62"/>
      <c r="V3350" s="62"/>
      <c r="W3350" s="62"/>
      <c r="X3350" s="62"/>
      <c r="Y3350" s="62"/>
      <c r="Z3350" s="62"/>
      <c r="AA3350" s="62"/>
      <c r="AB3350" s="62"/>
      <c r="AC3350" s="62"/>
      <c r="AD3350" s="62"/>
      <c r="AE3350" s="62"/>
    </row>
    <row r="3351" spans="5:31" x14ac:dyDescent="0.25">
      <c r="E3351" s="61"/>
      <c r="F3351" s="61"/>
      <c r="G3351" s="61"/>
      <c r="H3351" s="62"/>
      <c r="I3351" s="62"/>
      <c r="J3351" s="62"/>
      <c r="K3351" s="62"/>
      <c r="L3351" s="62"/>
      <c r="M3351" s="62"/>
      <c r="N3351" s="62"/>
      <c r="O3351" s="62"/>
      <c r="P3351" s="62"/>
      <c r="Q3351" s="62"/>
      <c r="R3351" s="62"/>
      <c r="S3351" s="62"/>
      <c r="T3351" s="62"/>
      <c r="U3351" s="62"/>
      <c r="V3351" s="62"/>
      <c r="W3351" s="62"/>
      <c r="X3351" s="62"/>
      <c r="Y3351" s="62"/>
      <c r="Z3351" s="62"/>
      <c r="AA3351" s="62"/>
      <c r="AB3351" s="62"/>
      <c r="AC3351" s="62"/>
      <c r="AD3351" s="62"/>
      <c r="AE3351" s="62"/>
    </row>
    <row r="3352" spans="5:31" x14ac:dyDescent="0.25">
      <c r="E3352" s="61"/>
      <c r="F3352" s="61"/>
      <c r="G3352" s="61"/>
      <c r="H3352" s="62"/>
      <c r="I3352" s="62"/>
      <c r="J3352" s="62"/>
      <c r="K3352" s="62"/>
      <c r="L3352" s="62"/>
      <c r="M3352" s="62"/>
      <c r="N3352" s="62"/>
      <c r="O3352" s="62"/>
      <c r="P3352" s="62"/>
      <c r="Q3352" s="62"/>
      <c r="R3352" s="62"/>
      <c r="S3352" s="62"/>
      <c r="T3352" s="62"/>
      <c r="U3352" s="62"/>
      <c r="V3352" s="62"/>
      <c r="W3352" s="62"/>
      <c r="X3352" s="62"/>
      <c r="Y3352" s="62"/>
      <c r="Z3352" s="62"/>
      <c r="AA3352" s="62"/>
      <c r="AB3352" s="62"/>
      <c r="AC3352" s="62"/>
      <c r="AD3352" s="62"/>
      <c r="AE3352" s="62"/>
    </row>
    <row r="3353" spans="5:31" x14ac:dyDescent="0.25">
      <c r="E3353" s="61"/>
      <c r="F3353" s="61"/>
      <c r="G3353" s="61"/>
      <c r="H3353" s="62"/>
      <c r="I3353" s="62"/>
      <c r="J3353" s="62"/>
      <c r="K3353" s="62"/>
      <c r="L3353" s="62"/>
      <c r="M3353" s="62"/>
      <c r="N3353" s="62"/>
      <c r="O3353" s="62"/>
      <c r="P3353" s="62"/>
      <c r="Q3353" s="62"/>
      <c r="R3353" s="62"/>
      <c r="S3353" s="62"/>
      <c r="T3353" s="62"/>
      <c r="U3353" s="62"/>
      <c r="V3353" s="62"/>
      <c r="W3353" s="62"/>
      <c r="X3353" s="62"/>
      <c r="Y3353" s="62"/>
      <c r="Z3353" s="62"/>
      <c r="AA3353" s="62"/>
      <c r="AB3353" s="62"/>
      <c r="AC3353" s="62"/>
      <c r="AD3353" s="62"/>
      <c r="AE3353" s="62"/>
    </row>
    <row r="3354" spans="5:31" x14ac:dyDescent="0.25">
      <c r="E3354" s="61"/>
      <c r="F3354" s="61"/>
      <c r="G3354" s="61"/>
      <c r="H3354" s="62"/>
      <c r="I3354" s="62"/>
      <c r="J3354" s="62"/>
      <c r="K3354" s="62"/>
      <c r="L3354" s="62"/>
      <c r="M3354" s="62"/>
      <c r="N3354" s="62"/>
      <c r="O3354" s="62"/>
      <c r="P3354" s="62"/>
      <c r="Q3354" s="62"/>
      <c r="R3354" s="62"/>
      <c r="S3354" s="62"/>
      <c r="T3354" s="62"/>
      <c r="U3354" s="62"/>
      <c r="V3354" s="62"/>
      <c r="W3354" s="62"/>
      <c r="X3354" s="62"/>
      <c r="Y3354" s="62"/>
      <c r="Z3354" s="62"/>
      <c r="AA3354" s="62"/>
      <c r="AB3354" s="62"/>
      <c r="AC3354" s="62"/>
      <c r="AD3354" s="62"/>
      <c r="AE3354" s="62"/>
    </row>
    <row r="3355" spans="5:31" x14ac:dyDescent="0.25">
      <c r="E3355" s="61"/>
      <c r="F3355" s="61"/>
      <c r="G3355" s="61"/>
      <c r="H3355" s="62"/>
      <c r="I3355" s="62"/>
      <c r="J3355" s="62"/>
      <c r="K3355" s="62"/>
      <c r="L3355" s="62"/>
      <c r="M3355" s="62"/>
      <c r="N3355" s="62"/>
      <c r="O3355" s="62"/>
      <c r="P3355" s="62"/>
      <c r="Q3355" s="62"/>
      <c r="R3355" s="62"/>
      <c r="S3355" s="62"/>
      <c r="T3355" s="62"/>
      <c r="U3355" s="62"/>
      <c r="V3355" s="62"/>
      <c r="W3355" s="62"/>
      <c r="X3355" s="62"/>
      <c r="Y3355" s="62"/>
      <c r="Z3355" s="62"/>
      <c r="AA3355" s="62"/>
      <c r="AB3355" s="62"/>
      <c r="AC3355" s="62"/>
      <c r="AD3355" s="62"/>
      <c r="AE3355" s="62"/>
    </row>
    <row r="3356" spans="5:31" x14ac:dyDescent="0.25">
      <c r="E3356" s="61"/>
      <c r="F3356" s="61"/>
      <c r="G3356" s="61"/>
      <c r="H3356" s="62"/>
      <c r="I3356" s="62"/>
      <c r="J3356" s="62"/>
      <c r="K3356" s="62"/>
      <c r="L3356" s="62"/>
      <c r="M3356" s="62"/>
      <c r="N3356" s="62"/>
      <c r="O3356" s="62"/>
      <c r="P3356" s="62"/>
      <c r="Q3356" s="62"/>
      <c r="R3356" s="62"/>
      <c r="S3356" s="62"/>
      <c r="T3356" s="62"/>
      <c r="U3356" s="62"/>
      <c r="V3356" s="62"/>
      <c r="W3356" s="62"/>
      <c r="X3356" s="62"/>
      <c r="Y3356" s="62"/>
      <c r="Z3356" s="62"/>
      <c r="AA3356" s="62"/>
      <c r="AB3356" s="62"/>
      <c r="AC3356" s="62"/>
      <c r="AD3356" s="62"/>
      <c r="AE3356" s="62"/>
    </row>
    <row r="3357" spans="5:31" x14ac:dyDescent="0.25">
      <c r="E3357" s="61"/>
      <c r="F3357" s="61"/>
      <c r="G3357" s="61"/>
      <c r="H3357" s="62"/>
      <c r="I3357" s="62"/>
      <c r="J3357" s="62"/>
      <c r="K3357" s="62"/>
      <c r="L3357" s="62"/>
      <c r="M3357" s="62"/>
      <c r="N3357" s="62"/>
      <c r="O3357" s="62"/>
      <c r="P3357" s="62"/>
      <c r="Q3357" s="62"/>
      <c r="R3357" s="62"/>
      <c r="S3357" s="62"/>
      <c r="T3357" s="62"/>
      <c r="U3357" s="62"/>
      <c r="V3357" s="62"/>
      <c r="W3357" s="62"/>
      <c r="X3357" s="62"/>
      <c r="Y3357" s="62"/>
      <c r="Z3357" s="62"/>
      <c r="AA3357" s="62"/>
      <c r="AB3357" s="62"/>
      <c r="AC3357" s="62"/>
      <c r="AD3357" s="62"/>
      <c r="AE3357" s="62"/>
    </row>
    <row r="3358" spans="5:31" x14ac:dyDescent="0.25">
      <c r="E3358" s="61"/>
      <c r="F3358" s="61"/>
      <c r="G3358" s="61"/>
      <c r="H3358" s="62"/>
      <c r="I3358" s="62"/>
      <c r="J3358" s="62"/>
      <c r="K3358" s="62"/>
      <c r="L3358" s="62"/>
      <c r="M3358" s="62"/>
      <c r="N3358" s="62"/>
      <c r="O3358" s="62"/>
      <c r="P3358" s="62"/>
      <c r="Q3358" s="62"/>
      <c r="R3358" s="62"/>
      <c r="S3358" s="62"/>
      <c r="T3358" s="62"/>
      <c r="U3358" s="62"/>
      <c r="V3358" s="62"/>
      <c r="W3358" s="62"/>
      <c r="X3358" s="62"/>
      <c r="Y3358" s="62"/>
      <c r="Z3358" s="62"/>
      <c r="AA3358" s="62"/>
      <c r="AB3358" s="62"/>
      <c r="AC3358" s="62"/>
      <c r="AD3358" s="62"/>
      <c r="AE3358" s="62"/>
    </row>
    <row r="3359" spans="5:31" x14ac:dyDescent="0.25">
      <c r="E3359" s="61"/>
      <c r="F3359" s="61"/>
      <c r="G3359" s="61"/>
      <c r="H3359" s="62"/>
      <c r="I3359" s="62"/>
      <c r="J3359" s="62"/>
      <c r="K3359" s="62"/>
      <c r="L3359" s="62"/>
      <c r="M3359" s="62"/>
      <c r="N3359" s="62"/>
      <c r="O3359" s="62"/>
      <c r="P3359" s="62"/>
      <c r="Q3359" s="62"/>
      <c r="R3359" s="62"/>
      <c r="S3359" s="62"/>
      <c r="T3359" s="62"/>
      <c r="U3359" s="62"/>
      <c r="V3359" s="62"/>
      <c r="W3359" s="62"/>
      <c r="X3359" s="62"/>
      <c r="Y3359" s="62"/>
      <c r="Z3359" s="62"/>
      <c r="AA3359" s="62"/>
      <c r="AB3359" s="62"/>
      <c r="AC3359" s="62"/>
      <c r="AD3359" s="62"/>
      <c r="AE3359" s="62"/>
    </row>
    <row r="3360" spans="5:31" x14ac:dyDescent="0.25">
      <c r="E3360" s="61"/>
      <c r="F3360" s="61"/>
      <c r="G3360" s="61"/>
      <c r="H3360" s="62"/>
      <c r="I3360" s="62"/>
      <c r="J3360" s="62"/>
      <c r="K3360" s="62"/>
      <c r="L3360" s="62"/>
      <c r="M3360" s="62"/>
      <c r="N3360" s="62"/>
      <c r="O3360" s="62"/>
      <c r="P3360" s="62"/>
      <c r="Q3360" s="62"/>
      <c r="R3360" s="62"/>
      <c r="S3360" s="62"/>
      <c r="T3360" s="62"/>
      <c r="U3360" s="62"/>
      <c r="V3360" s="62"/>
      <c r="W3360" s="62"/>
      <c r="X3360" s="62"/>
      <c r="Y3360" s="62"/>
      <c r="Z3360" s="62"/>
      <c r="AA3360" s="62"/>
      <c r="AB3360" s="62"/>
      <c r="AC3360" s="62"/>
      <c r="AD3360" s="62"/>
      <c r="AE3360" s="62"/>
    </row>
    <row r="3361" spans="5:31" x14ac:dyDescent="0.25">
      <c r="E3361" s="61"/>
      <c r="F3361" s="61"/>
      <c r="G3361" s="61"/>
      <c r="H3361" s="62"/>
      <c r="I3361" s="62"/>
      <c r="J3361" s="62"/>
      <c r="K3361" s="62"/>
      <c r="L3361" s="62"/>
      <c r="M3361" s="62"/>
      <c r="N3361" s="62"/>
      <c r="O3361" s="62"/>
      <c r="P3361" s="62"/>
      <c r="Q3361" s="62"/>
      <c r="R3361" s="62"/>
      <c r="S3361" s="62"/>
      <c r="T3361" s="62"/>
      <c r="U3361" s="62"/>
      <c r="V3361" s="62"/>
      <c r="W3361" s="62"/>
      <c r="X3361" s="62"/>
      <c r="Y3361" s="62"/>
      <c r="Z3361" s="62"/>
      <c r="AA3361" s="62"/>
      <c r="AB3361" s="62"/>
      <c r="AC3361" s="62"/>
      <c r="AD3361" s="62"/>
      <c r="AE3361" s="62"/>
    </row>
    <row r="3362" spans="5:31" x14ac:dyDescent="0.25">
      <c r="E3362" s="61"/>
      <c r="F3362" s="61"/>
      <c r="G3362" s="61"/>
      <c r="H3362" s="62"/>
      <c r="I3362" s="62"/>
      <c r="J3362" s="62"/>
      <c r="K3362" s="62"/>
      <c r="L3362" s="62"/>
      <c r="M3362" s="62"/>
      <c r="N3362" s="62"/>
      <c r="O3362" s="62"/>
      <c r="P3362" s="62"/>
      <c r="Q3362" s="62"/>
      <c r="R3362" s="62"/>
      <c r="S3362" s="62"/>
      <c r="T3362" s="62"/>
      <c r="U3362" s="62"/>
      <c r="V3362" s="62"/>
      <c r="W3362" s="62"/>
      <c r="X3362" s="62"/>
      <c r="Y3362" s="62"/>
      <c r="Z3362" s="62"/>
      <c r="AA3362" s="62"/>
      <c r="AB3362" s="62"/>
      <c r="AC3362" s="62"/>
      <c r="AD3362" s="62"/>
      <c r="AE3362" s="62"/>
    </row>
    <row r="3363" spans="5:31" x14ac:dyDescent="0.25">
      <c r="E3363" s="61"/>
      <c r="F3363" s="61"/>
      <c r="G3363" s="61"/>
      <c r="H3363" s="62"/>
      <c r="I3363" s="62"/>
      <c r="J3363" s="62"/>
      <c r="K3363" s="62"/>
      <c r="L3363" s="62"/>
      <c r="M3363" s="62"/>
      <c r="N3363" s="62"/>
      <c r="O3363" s="62"/>
      <c r="P3363" s="62"/>
      <c r="Q3363" s="62"/>
      <c r="R3363" s="62"/>
      <c r="S3363" s="62"/>
      <c r="T3363" s="62"/>
      <c r="U3363" s="62"/>
      <c r="V3363" s="62"/>
      <c r="W3363" s="62"/>
      <c r="X3363" s="62"/>
      <c r="Y3363" s="62"/>
      <c r="Z3363" s="62"/>
      <c r="AA3363" s="62"/>
      <c r="AB3363" s="62"/>
      <c r="AC3363" s="62"/>
      <c r="AD3363" s="62"/>
      <c r="AE3363" s="62"/>
    </row>
    <row r="3364" spans="5:31" x14ac:dyDescent="0.25">
      <c r="E3364" s="61"/>
      <c r="F3364" s="61"/>
      <c r="G3364" s="61"/>
      <c r="H3364" s="62"/>
      <c r="I3364" s="62"/>
      <c r="J3364" s="62"/>
      <c r="K3364" s="62"/>
      <c r="L3364" s="62"/>
      <c r="M3364" s="62"/>
      <c r="N3364" s="62"/>
      <c r="O3364" s="62"/>
      <c r="P3364" s="62"/>
      <c r="Q3364" s="62"/>
      <c r="R3364" s="62"/>
      <c r="S3364" s="62"/>
      <c r="T3364" s="62"/>
      <c r="U3364" s="62"/>
      <c r="V3364" s="62"/>
      <c r="W3364" s="62"/>
      <c r="X3364" s="62"/>
      <c r="Y3364" s="62"/>
      <c r="Z3364" s="62"/>
      <c r="AA3364" s="62"/>
      <c r="AB3364" s="62"/>
      <c r="AC3364" s="62"/>
      <c r="AD3364" s="62"/>
      <c r="AE3364" s="62"/>
    </row>
    <row r="3365" spans="5:31" x14ac:dyDescent="0.25">
      <c r="E3365" s="61"/>
      <c r="F3365" s="61"/>
      <c r="G3365" s="61"/>
      <c r="H3365" s="62"/>
      <c r="I3365" s="62"/>
      <c r="J3365" s="62"/>
      <c r="K3365" s="62"/>
      <c r="L3365" s="62"/>
      <c r="M3365" s="62"/>
      <c r="N3365" s="62"/>
      <c r="O3365" s="62"/>
      <c r="P3365" s="62"/>
      <c r="Q3365" s="62"/>
      <c r="R3365" s="62"/>
      <c r="S3365" s="62"/>
      <c r="T3365" s="62"/>
      <c r="U3365" s="62"/>
      <c r="V3365" s="62"/>
      <c r="W3365" s="62"/>
      <c r="X3365" s="62"/>
      <c r="Y3365" s="62"/>
      <c r="Z3365" s="62"/>
      <c r="AA3365" s="62"/>
      <c r="AB3365" s="62"/>
      <c r="AC3365" s="62"/>
      <c r="AD3365" s="62"/>
      <c r="AE3365" s="62"/>
    </row>
    <row r="3366" spans="5:31" x14ac:dyDescent="0.25">
      <c r="E3366" s="61"/>
      <c r="F3366" s="61"/>
      <c r="G3366" s="61"/>
      <c r="H3366" s="62"/>
      <c r="I3366" s="62"/>
      <c r="J3366" s="62"/>
      <c r="K3366" s="62"/>
      <c r="L3366" s="62"/>
      <c r="M3366" s="62"/>
      <c r="N3366" s="62"/>
      <c r="O3366" s="62"/>
      <c r="P3366" s="62"/>
      <c r="Q3366" s="62"/>
      <c r="R3366" s="62"/>
      <c r="S3366" s="62"/>
      <c r="T3366" s="62"/>
      <c r="U3366" s="62"/>
      <c r="V3366" s="62"/>
      <c r="W3366" s="62"/>
      <c r="X3366" s="62"/>
      <c r="Y3366" s="62"/>
      <c r="Z3366" s="62"/>
      <c r="AA3366" s="62"/>
      <c r="AB3366" s="62"/>
      <c r="AC3366" s="62"/>
      <c r="AD3366" s="62"/>
      <c r="AE3366" s="62"/>
    </row>
    <row r="3367" spans="5:31" x14ac:dyDescent="0.25">
      <c r="E3367" s="61"/>
      <c r="F3367" s="61"/>
      <c r="G3367" s="61"/>
      <c r="H3367" s="62"/>
      <c r="I3367" s="62"/>
      <c r="J3367" s="62"/>
      <c r="K3367" s="62"/>
      <c r="L3367" s="62"/>
      <c r="M3367" s="62"/>
      <c r="N3367" s="62"/>
      <c r="O3367" s="62"/>
      <c r="P3367" s="62"/>
      <c r="Q3367" s="62"/>
      <c r="R3367" s="62"/>
      <c r="S3367" s="62"/>
      <c r="T3367" s="62"/>
      <c r="U3367" s="62"/>
      <c r="V3367" s="62"/>
      <c r="W3367" s="62"/>
      <c r="X3367" s="62"/>
      <c r="Y3367" s="62"/>
      <c r="Z3367" s="62"/>
      <c r="AA3367" s="62"/>
      <c r="AB3367" s="62"/>
      <c r="AC3367" s="62"/>
      <c r="AD3367" s="62"/>
      <c r="AE3367" s="62"/>
    </row>
    <row r="3368" spans="5:31" x14ac:dyDescent="0.25">
      <c r="E3368" s="61"/>
      <c r="F3368" s="61"/>
      <c r="G3368" s="61"/>
      <c r="H3368" s="62"/>
      <c r="I3368" s="62"/>
      <c r="J3368" s="62"/>
      <c r="K3368" s="62"/>
      <c r="L3368" s="62"/>
      <c r="M3368" s="62"/>
      <c r="N3368" s="62"/>
      <c r="O3368" s="62"/>
      <c r="P3368" s="62"/>
      <c r="Q3368" s="62"/>
      <c r="R3368" s="62"/>
      <c r="S3368" s="62"/>
      <c r="T3368" s="62"/>
      <c r="U3368" s="62"/>
      <c r="V3368" s="62"/>
      <c r="W3368" s="62"/>
      <c r="X3368" s="62"/>
      <c r="Y3368" s="62"/>
      <c r="Z3368" s="62"/>
      <c r="AA3368" s="62"/>
      <c r="AB3368" s="62"/>
      <c r="AC3368" s="62"/>
      <c r="AD3368" s="62"/>
      <c r="AE3368" s="62"/>
    </row>
    <row r="3369" spans="5:31" x14ac:dyDescent="0.25">
      <c r="E3369" s="61"/>
      <c r="F3369" s="61"/>
      <c r="G3369" s="61"/>
      <c r="H3369" s="62"/>
      <c r="I3369" s="62"/>
      <c r="J3369" s="62"/>
      <c r="K3369" s="62"/>
      <c r="L3369" s="62"/>
      <c r="M3369" s="62"/>
      <c r="N3369" s="62"/>
      <c r="O3369" s="62"/>
      <c r="P3369" s="62"/>
      <c r="Q3369" s="62"/>
      <c r="R3369" s="62"/>
      <c r="S3369" s="62"/>
      <c r="T3369" s="62"/>
      <c r="U3369" s="62"/>
      <c r="V3369" s="62"/>
      <c r="W3369" s="62"/>
      <c r="X3369" s="62"/>
      <c r="Y3369" s="62"/>
      <c r="Z3369" s="62"/>
      <c r="AA3369" s="62"/>
      <c r="AB3369" s="62"/>
      <c r="AC3369" s="62"/>
      <c r="AD3369" s="62"/>
      <c r="AE3369" s="62"/>
    </row>
    <row r="3370" spans="5:31" x14ac:dyDescent="0.25">
      <c r="E3370" s="61"/>
      <c r="F3370" s="61"/>
      <c r="G3370" s="61"/>
      <c r="H3370" s="62"/>
      <c r="I3370" s="62"/>
      <c r="J3370" s="62"/>
      <c r="K3370" s="62"/>
      <c r="L3370" s="62"/>
      <c r="M3370" s="62"/>
      <c r="N3370" s="62"/>
      <c r="O3370" s="62"/>
      <c r="P3370" s="62"/>
      <c r="Q3370" s="62"/>
      <c r="R3370" s="62"/>
      <c r="S3370" s="62"/>
      <c r="T3370" s="62"/>
      <c r="U3370" s="62"/>
      <c r="V3370" s="62"/>
      <c r="W3370" s="62"/>
      <c r="X3370" s="62"/>
      <c r="Y3370" s="62"/>
      <c r="Z3370" s="62"/>
      <c r="AA3370" s="62"/>
      <c r="AB3370" s="62"/>
      <c r="AC3370" s="62"/>
      <c r="AD3370" s="62"/>
      <c r="AE3370" s="62"/>
    </row>
    <row r="3371" spans="5:31" x14ac:dyDescent="0.25">
      <c r="E3371" s="61"/>
      <c r="F3371" s="61"/>
      <c r="G3371" s="61"/>
      <c r="H3371" s="62"/>
      <c r="I3371" s="62"/>
      <c r="J3371" s="62"/>
      <c r="K3371" s="62"/>
      <c r="L3371" s="62"/>
      <c r="M3371" s="62"/>
      <c r="N3371" s="62"/>
      <c r="O3371" s="62"/>
      <c r="P3371" s="62"/>
      <c r="Q3371" s="62"/>
      <c r="R3371" s="62"/>
      <c r="S3371" s="62"/>
      <c r="T3371" s="62"/>
      <c r="U3371" s="62"/>
      <c r="V3371" s="62"/>
      <c r="W3371" s="62"/>
      <c r="X3371" s="62"/>
      <c r="Y3371" s="62"/>
      <c r="Z3371" s="62"/>
      <c r="AA3371" s="62"/>
      <c r="AB3371" s="62"/>
      <c r="AC3371" s="62"/>
      <c r="AD3371" s="62"/>
      <c r="AE3371" s="62"/>
    </row>
    <row r="3372" spans="5:31" x14ac:dyDescent="0.25">
      <c r="E3372" s="61"/>
      <c r="F3372" s="61"/>
      <c r="G3372" s="61"/>
      <c r="H3372" s="62"/>
      <c r="I3372" s="62"/>
      <c r="J3372" s="62"/>
      <c r="K3372" s="62"/>
      <c r="L3372" s="62"/>
      <c r="M3372" s="62"/>
      <c r="N3372" s="62"/>
      <c r="O3372" s="62"/>
      <c r="P3372" s="62"/>
      <c r="Q3372" s="62"/>
      <c r="R3372" s="62"/>
      <c r="S3372" s="62"/>
      <c r="T3372" s="62"/>
      <c r="U3372" s="62"/>
      <c r="V3372" s="62"/>
      <c r="W3372" s="62"/>
      <c r="X3372" s="62"/>
      <c r="Y3372" s="62"/>
      <c r="Z3372" s="62"/>
      <c r="AA3372" s="62"/>
      <c r="AB3372" s="62"/>
      <c r="AC3372" s="62"/>
      <c r="AD3372" s="62"/>
      <c r="AE3372" s="62"/>
    </row>
    <row r="3373" spans="5:31" x14ac:dyDescent="0.25">
      <c r="E3373" s="61"/>
      <c r="F3373" s="61"/>
      <c r="G3373" s="61"/>
      <c r="H3373" s="62"/>
      <c r="I3373" s="62"/>
      <c r="J3373" s="62"/>
      <c r="K3373" s="62"/>
      <c r="L3373" s="62"/>
      <c r="M3373" s="62"/>
      <c r="N3373" s="62"/>
      <c r="O3373" s="62"/>
      <c r="P3373" s="62"/>
      <c r="Q3373" s="62"/>
      <c r="R3373" s="62"/>
      <c r="S3373" s="62"/>
      <c r="T3373" s="62"/>
      <c r="U3373" s="62"/>
      <c r="V3373" s="62"/>
      <c r="W3373" s="62"/>
      <c r="X3373" s="62"/>
      <c r="Y3373" s="62"/>
      <c r="Z3373" s="62"/>
      <c r="AA3373" s="62"/>
      <c r="AB3373" s="62"/>
      <c r="AC3373" s="62"/>
      <c r="AD3373" s="62"/>
      <c r="AE3373" s="62"/>
    </row>
    <row r="3374" spans="5:31" x14ac:dyDescent="0.25">
      <c r="E3374" s="61"/>
      <c r="F3374" s="61"/>
      <c r="G3374" s="61"/>
      <c r="H3374" s="62"/>
      <c r="I3374" s="62"/>
      <c r="J3374" s="62"/>
      <c r="K3374" s="62"/>
      <c r="L3374" s="62"/>
      <c r="M3374" s="62"/>
      <c r="N3374" s="62"/>
      <c r="O3374" s="62"/>
      <c r="P3374" s="62"/>
      <c r="Q3374" s="62"/>
      <c r="R3374" s="62"/>
      <c r="S3374" s="62"/>
      <c r="T3374" s="62"/>
      <c r="U3374" s="62"/>
      <c r="V3374" s="62"/>
      <c r="W3374" s="62"/>
      <c r="X3374" s="62"/>
      <c r="Y3374" s="62"/>
      <c r="Z3374" s="62"/>
      <c r="AA3374" s="62"/>
      <c r="AB3374" s="62"/>
      <c r="AC3374" s="62"/>
      <c r="AD3374" s="62"/>
      <c r="AE3374" s="62"/>
    </row>
    <row r="3375" spans="5:31" x14ac:dyDescent="0.25">
      <c r="E3375" s="61"/>
      <c r="F3375" s="61"/>
      <c r="G3375" s="61"/>
      <c r="H3375" s="62"/>
      <c r="I3375" s="62"/>
      <c r="J3375" s="62"/>
      <c r="K3375" s="62"/>
      <c r="L3375" s="62"/>
      <c r="M3375" s="62"/>
      <c r="N3375" s="62"/>
      <c r="O3375" s="62"/>
      <c r="P3375" s="62"/>
      <c r="Q3375" s="62"/>
      <c r="R3375" s="62"/>
      <c r="S3375" s="62"/>
      <c r="T3375" s="62"/>
      <c r="U3375" s="62"/>
      <c r="V3375" s="62"/>
      <c r="W3375" s="62"/>
      <c r="X3375" s="62"/>
      <c r="Y3375" s="62"/>
      <c r="Z3375" s="62"/>
      <c r="AA3375" s="62"/>
      <c r="AB3375" s="62"/>
      <c r="AC3375" s="62"/>
      <c r="AD3375" s="62"/>
      <c r="AE3375" s="62"/>
    </row>
    <row r="3376" spans="5:31" x14ac:dyDescent="0.25">
      <c r="E3376" s="61"/>
      <c r="F3376" s="61"/>
      <c r="G3376" s="61"/>
      <c r="H3376" s="62"/>
      <c r="I3376" s="62"/>
      <c r="J3376" s="62"/>
      <c r="K3376" s="62"/>
      <c r="L3376" s="62"/>
      <c r="M3376" s="62"/>
      <c r="N3376" s="62"/>
      <c r="O3376" s="62"/>
      <c r="P3376" s="62"/>
      <c r="Q3376" s="62"/>
      <c r="R3376" s="62"/>
      <c r="S3376" s="62"/>
      <c r="T3376" s="62"/>
      <c r="U3376" s="62"/>
      <c r="V3376" s="62"/>
      <c r="W3376" s="62"/>
      <c r="X3376" s="62"/>
      <c r="Y3376" s="62"/>
      <c r="Z3376" s="62"/>
      <c r="AA3376" s="62"/>
      <c r="AB3376" s="62"/>
      <c r="AC3376" s="62"/>
      <c r="AD3376" s="62"/>
      <c r="AE3376" s="62"/>
    </row>
    <row r="3377" spans="5:31" x14ac:dyDescent="0.25">
      <c r="E3377" s="61"/>
      <c r="F3377" s="61"/>
      <c r="G3377" s="61"/>
      <c r="H3377" s="62"/>
      <c r="I3377" s="62"/>
      <c r="J3377" s="62"/>
      <c r="K3377" s="62"/>
      <c r="L3377" s="62"/>
      <c r="M3377" s="62"/>
      <c r="N3377" s="62"/>
      <c r="O3377" s="62"/>
      <c r="P3377" s="62"/>
      <c r="Q3377" s="62"/>
      <c r="R3377" s="62"/>
      <c r="S3377" s="62"/>
      <c r="T3377" s="62"/>
      <c r="U3377" s="62"/>
      <c r="V3377" s="62"/>
      <c r="W3377" s="62"/>
      <c r="X3377" s="62"/>
      <c r="Y3377" s="62"/>
      <c r="Z3377" s="62"/>
      <c r="AA3377" s="62"/>
      <c r="AB3377" s="62"/>
      <c r="AC3377" s="62"/>
      <c r="AD3377" s="62"/>
      <c r="AE3377" s="62"/>
    </row>
    <row r="3378" spans="5:31" x14ac:dyDescent="0.25">
      <c r="E3378" s="61"/>
      <c r="F3378" s="61"/>
      <c r="G3378" s="61"/>
      <c r="H3378" s="62"/>
      <c r="I3378" s="62"/>
      <c r="J3378" s="62"/>
      <c r="K3378" s="62"/>
      <c r="L3378" s="62"/>
      <c r="M3378" s="62"/>
      <c r="N3378" s="62"/>
      <c r="O3378" s="62"/>
      <c r="P3378" s="62"/>
      <c r="Q3378" s="62"/>
      <c r="R3378" s="62"/>
      <c r="S3378" s="62"/>
      <c r="T3378" s="62"/>
      <c r="U3378" s="62"/>
      <c r="V3378" s="62"/>
      <c r="W3378" s="62"/>
      <c r="X3378" s="62"/>
      <c r="Y3378" s="62"/>
      <c r="Z3378" s="62"/>
      <c r="AA3378" s="62"/>
      <c r="AB3378" s="62"/>
      <c r="AC3378" s="62"/>
      <c r="AD3378" s="62"/>
      <c r="AE3378" s="62"/>
    </row>
    <row r="3379" spans="5:31" x14ac:dyDescent="0.25">
      <c r="E3379" s="61"/>
      <c r="F3379" s="61"/>
      <c r="G3379" s="61"/>
      <c r="H3379" s="62"/>
      <c r="I3379" s="62"/>
      <c r="J3379" s="62"/>
      <c r="K3379" s="62"/>
      <c r="L3379" s="62"/>
      <c r="M3379" s="62"/>
      <c r="N3379" s="62"/>
      <c r="O3379" s="62"/>
      <c r="P3379" s="62"/>
      <c r="Q3379" s="62"/>
      <c r="R3379" s="62"/>
      <c r="S3379" s="62"/>
      <c r="T3379" s="62"/>
      <c r="U3379" s="62"/>
      <c r="V3379" s="62"/>
      <c r="W3379" s="62"/>
      <c r="X3379" s="62"/>
      <c r="Y3379" s="62"/>
      <c r="Z3379" s="62"/>
      <c r="AA3379" s="62"/>
      <c r="AB3379" s="62"/>
      <c r="AC3379" s="62"/>
      <c r="AD3379" s="62"/>
      <c r="AE3379" s="62"/>
    </row>
    <row r="3380" spans="5:31" x14ac:dyDescent="0.25">
      <c r="E3380" s="61"/>
      <c r="F3380" s="61"/>
      <c r="G3380" s="61"/>
      <c r="H3380" s="62"/>
      <c r="I3380" s="62"/>
      <c r="J3380" s="62"/>
      <c r="K3380" s="62"/>
      <c r="L3380" s="62"/>
      <c r="M3380" s="62"/>
      <c r="N3380" s="62"/>
      <c r="O3380" s="62"/>
      <c r="P3380" s="62"/>
      <c r="Q3380" s="62"/>
      <c r="R3380" s="62"/>
      <c r="S3380" s="62"/>
      <c r="T3380" s="62"/>
      <c r="U3380" s="62"/>
      <c r="V3380" s="62"/>
      <c r="W3380" s="62"/>
      <c r="X3380" s="62"/>
      <c r="Y3380" s="62"/>
      <c r="Z3380" s="62"/>
      <c r="AA3380" s="62"/>
      <c r="AB3380" s="62"/>
      <c r="AC3380" s="62"/>
      <c r="AD3380" s="62"/>
      <c r="AE3380" s="62"/>
    </row>
    <row r="3381" spans="5:31" x14ac:dyDescent="0.25">
      <c r="E3381" s="61"/>
      <c r="F3381" s="61"/>
      <c r="G3381" s="61"/>
      <c r="H3381" s="62"/>
      <c r="I3381" s="62"/>
      <c r="J3381" s="62"/>
      <c r="K3381" s="62"/>
      <c r="L3381" s="62"/>
      <c r="M3381" s="62"/>
      <c r="N3381" s="62"/>
      <c r="O3381" s="62"/>
      <c r="P3381" s="62"/>
      <c r="Q3381" s="62"/>
      <c r="R3381" s="62"/>
      <c r="S3381" s="62"/>
      <c r="T3381" s="62"/>
      <c r="U3381" s="62"/>
      <c r="V3381" s="62"/>
      <c r="W3381" s="62"/>
      <c r="X3381" s="62"/>
      <c r="Y3381" s="62"/>
      <c r="Z3381" s="62"/>
      <c r="AA3381" s="62"/>
      <c r="AB3381" s="62"/>
      <c r="AC3381" s="62"/>
      <c r="AD3381" s="62"/>
      <c r="AE3381" s="62"/>
    </row>
    <row r="3382" spans="5:31" x14ac:dyDescent="0.25">
      <c r="E3382" s="61"/>
      <c r="F3382" s="61"/>
      <c r="G3382" s="61"/>
      <c r="H3382" s="62"/>
      <c r="I3382" s="62"/>
      <c r="J3382" s="62"/>
      <c r="K3382" s="62"/>
      <c r="L3382" s="62"/>
      <c r="M3382" s="62"/>
      <c r="N3382" s="62"/>
      <c r="O3382" s="62"/>
      <c r="P3382" s="62"/>
      <c r="Q3382" s="62"/>
      <c r="R3382" s="62"/>
      <c r="S3382" s="62"/>
      <c r="T3382" s="62"/>
      <c r="U3382" s="62"/>
      <c r="V3382" s="62"/>
      <c r="W3382" s="62"/>
      <c r="X3382" s="62"/>
      <c r="Y3382" s="62"/>
      <c r="Z3382" s="62"/>
      <c r="AA3382" s="62"/>
      <c r="AB3382" s="62"/>
      <c r="AC3382" s="62"/>
      <c r="AD3382" s="62"/>
      <c r="AE3382" s="62"/>
    </row>
    <row r="3383" spans="5:31" x14ac:dyDescent="0.25">
      <c r="E3383" s="61"/>
      <c r="F3383" s="61"/>
      <c r="G3383" s="61"/>
      <c r="H3383" s="62"/>
      <c r="I3383" s="62"/>
      <c r="J3383" s="62"/>
      <c r="K3383" s="62"/>
      <c r="L3383" s="62"/>
      <c r="M3383" s="62"/>
      <c r="N3383" s="62"/>
      <c r="O3383" s="62"/>
      <c r="P3383" s="62"/>
      <c r="Q3383" s="62"/>
      <c r="R3383" s="62"/>
      <c r="S3383" s="62"/>
      <c r="T3383" s="62"/>
      <c r="U3383" s="62"/>
      <c r="V3383" s="62"/>
      <c r="W3383" s="62"/>
      <c r="X3383" s="62"/>
      <c r="Y3383" s="62"/>
      <c r="Z3383" s="62"/>
      <c r="AA3383" s="62"/>
      <c r="AB3383" s="62"/>
      <c r="AC3383" s="62"/>
      <c r="AD3383" s="62"/>
      <c r="AE3383" s="62"/>
    </row>
    <row r="3384" spans="5:31" x14ac:dyDescent="0.25">
      <c r="E3384" s="61"/>
      <c r="F3384" s="61"/>
      <c r="G3384" s="61"/>
      <c r="H3384" s="62"/>
      <c r="I3384" s="62"/>
      <c r="J3384" s="62"/>
      <c r="K3384" s="62"/>
      <c r="L3384" s="62"/>
      <c r="M3384" s="62"/>
      <c r="N3384" s="62"/>
      <c r="O3384" s="62"/>
      <c r="P3384" s="62"/>
      <c r="Q3384" s="62"/>
      <c r="R3384" s="62"/>
      <c r="S3384" s="62"/>
      <c r="T3384" s="62"/>
      <c r="U3384" s="62"/>
      <c r="V3384" s="62"/>
      <c r="W3384" s="62"/>
      <c r="X3384" s="62"/>
      <c r="Y3384" s="62"/>
      <c r="Z3384" s="62"/>
      <c r="AA3384" s="62"/>
      <c r="AB3384" s="62"/>
      <c r="AC3384" s="62"/>
      <c r="AD3384" s="62"/>
      <c r="AE3384" s="62"/>
    </row>
    <row r="3385" spans="5:31" x14ac:dyDescent="0.25">
      <c r="E3385" s="61"/>
      <c r="F3385" s="61"/>
      <c r="G3385" s="61"/>
      <c r="H3385" s="62"/>
      <c r="I3385" s="62"/>
      <c r="J3385" s="62"/>
      <c r="K3385" s="62"/>
      <c r="L3385" s="62"/>
      <c r="M3385" s="62"/>
      <c r="N3385" s="62"/>
      <c r="O3385" s="62"/>
      <c r="P3385" s="62"/>
      <c r="Q3385" s="62"/>
      <c r="R3385" s="62"/>
      <c r="S3385" s="62"/>
      <c r="T3385" s="62"/>
      <c r="U3385" s="62"/>
      <c r="V3385" s="62"/>
      <c r="W3385" s="62"/>
      <c r="X3385" s="62"/>
      <c r="Y3385" s="62"/>
      <c r="Z3385" s="62"/>
      <c r="AA3385" s="62"/>
      <c r="AB3385" s="62"/>
      <c r="AC3385" s="62"/>
      <c r="AD3385" s="62"/>
      <c r="AE3385" s="62"/>
    </row>
    <row r="3386" spans="5:31" x14ac:dyDescent="0.25">
      <c r="E3386" s="61"/>
      <c r="F3386" s="61"/>
      <c r="G3386" s="61"/>
      <c r="H3386" s="62"/>
      <c r="I3386" s="62"/>
      <c r="J3386" s="62"/>
      <c r="K3386" s="62"/>
      <c r="L3386" s="62"/>
      <c r="M3386" s="62"/>
      <c r="N3386" s="62"/>
      <c r="O3386" s="62"/>
      <c r="P3386" s="62"/>
      <c r="Q3386" s="62"/>
      <c r="R3386" s="62"/>
      <c r="S3386" s="62"/>
      <c r="T3386" s="62"/>
      <c r="U3386" s="62"/>
      <c r="V3386" s="62"/>
      <c r="W3386" s="62"/>
      <c r="X3386" s="62"/>
      <c r="Y3386" s="62"/>
      <c r="Z3386" s="62"/>
      <c r="AA3386" s="62"/>
      <c r="AB3386" s="62"/>
      <c r="AC3386" s="62"/>
      <c r="AD3386" s="62"/>
      <c r="AE3386" s="62"/>
    </row>
    <row r="3387" spans="5:31" x14ac:dyDescent="0.25">
      <c r="E3387" s="61"/>
      <c r="F3387" s="61"/>
      <c r="G3387" s="61"/>
      <c r="H3387" s="62"/>
      <c r="I3387" s="62"/>
      <c r="J3387" s="62"/>
      <c r="K3387" s="62"/>
      <c r="L3387" s="62"/>
      <c r="M3387" s="62"/>
      <c r="N3387" s="62"/>
      <c r="O3387" s="62"/>
      <c r="P3387" s="62"/>
      <c r="Q3387" s="62"/>
      <c r="R3387" s="62"/>
      <c r="S3387" s="62"/>
      <c r="T3387" s="62"/>
      <c r="U3387" s="62"/>
      <c r="V3387" s="62"/>
      <c r="W3387" s="62"/>
      <c r="X3387" s="62"/>
      <c r="Y3387" s="62"/>
      <c r="Z3387" s="62"/>
      <c r="AA3387" s="62"/>
      <c r="AB3387" s="62"/>
      <c r="AC3387" s="62"/>
      <c r="AD3387" s="62"/>
      <c r="AE3387" s="62"/>
    </row>
    <row r="3388" spans="5:31" x14ac:dyDescent="0.25">
      <c r="E3388" s="61"/>
      <c r="F3388" s="61"/>
      <c r="G3388" s="61"/>
      <c r="H3388" s="62"/>
      <c r="I3388" s="62"/>
      <c r="J3388" s="62"/>
      <c r="K3388" s="62"/>
      <c r="L3388" s="62"/>
      <c r="M3388" s="62"/>
      <c r="N3388" s="62"/>
      <c r="O3388" s="62"/>
      <c r="P3388" s="62"/>
      <c r="Q3388" s="62"/>
      <c r="R3388" s="62"/>
      <c r="S3388" s="62"/>
      <c r="T3388" s="62"/>
      <c r="U3388" s="62"/>
      <c r="V3388" s="62"/>
      <c r="W3388" s="62"/>
      <c r="X3388" s="62"/>
      <c r="Y3388" s="62"/>
      <c r="Z3388" s="62"/>
      <c r="AA3388" s="62"/>
      <c r="AB3388" s="62"/>
      <c r="AC3388" s="62"/>
      <c r="AD3388" s="62"/>
      <c r="AE3388" s="62"/>
    </row>
    <row r="3389" spans="5:31" x14ac:dyDescent="0.25">
      <c r="E3389" s="61"/>
      <c r="F3389" s="61"/>
      <c r="G3389" s="61"/>
      <c r="H3389" s="62"/>
      <c r="I3389" s="62"/>
      <c r="J3389" s="62"/>
      <c r="K3389" s="62"/>
      <c r="L3389" s="62"/>
      <c r="M3389" s="62"/>
      <c r="N3389" s="62"/>
      <c r="O3389" s="62"/>
      <c r="P3389" s="62"/>
      <c r="Q3389" s="62"/>
      <c r="R3389" s="62"/>
      <c r="S3389" s="62"/>
      <c r="T3389" s="62"/>
      <c r="U3389" s="62"/>
      <c r="V3389" s="62"/>
      <c r="W3389" s="62"/>
      <c r="X3389" s="62"/>
      <c r="Y3389" s="62"/>
      <c r="Z3389" s="62"/>
      <c r="AA3389" s="62"/>
      <c r="AB3389" s="62"/>
      <c r="AC3389" s="62"/>
      <c r="AD3389" s="62"/>
      <c r="AE3389" s="62"/>
    </row>
    <row r="3390" spans="5:31" x14ac:dyDescent="0.25">
      <c r="E3390" s="61"/>
      <c r="F3390" s="61"/>
      <c r="G3390" s="61"/>
      <c r="H3390" s="62"/>
      <c r="I3390" s="62"/>
      <c r="J3390" s="62"/>
      <c r="K3390" s="62"/>
      <c r="L3390" s="62"/>
      <c r="M3390" s="62"/>
      <c r="N3390" s="62"/>
      <c r="O3390" s="62"/>
      <c r="P3390" s="62"/>
      <c r="Q3390" s="62"/>
      <c r="R3390" s="62"/>
      <c r="S3390" s="62"/>
      <c r="T3390" s="62"/>
      <c r="U3390" s="62"/>
      <c r="V3390" s="62"/>
      <c r="W3390" s="62"/>
      <c r="X3390" s="62"/>
      <c r="Y3390" s="62"/>
      <c r="Z3390" s="62"/>
      <c r="AA3390" s="62"/>
      <c r="AB3390" s="62"/>
      <c r="AC3390" s="62"/>
      <c r="AD3390" s="62"/>
      <c r="AE3390" s="62"/>
    </row>
    <row r="3391" spans="5:31" x14ac:dyDescent="0.25">
      <c r="E3391" s="61"/>
      <c r="F3391" s="61"/>
      <c r="G3391" s="61"/>
      <c r="H3391" s="62"/>
      <c r="I3391" s="62"/>
      <c r="J3391" s="62"/>
      <c r="K3391" s="62"/>
      <c r="L3391" s="62"/>
      <c r="M3391" s="62"/>
      <c r="N3391" s="62"/>
      <c r="O3391" s="62"/>
      <c r="P3391" s="62"/>
      <c r="Q3391" s="62"/>
      <c r="R3391" s="62"/>
      <c r="S3391" s="62"/>
      <c r="T3391" s="62"/>
      <c r="U3391" s="62"/>
      <c r="V3391" s="62"/>
      <c r="W3391" s="62"/>
      <c r="X3391" s="62"/>
      <c r="Y3391" s="62"/>
      <c r="Z3391" s="62"/>
      <c r="AA3391" s="62"/>
      <c r="AB3391" s="62"/>
      <c r="AC3391" s="62"/>
      <c r="AD3391" s="62"/>
      <c r="AE3391" s="62"/>
    </row>
    <row r="3392" spans="5:31" x14ac:dyDescent="0.25">
      <c r="E3392" s="61"/>
      <c r="F3392" s="61"/>
      <c r="G3392" s="61"/>
      <c r="H3392" s="62"/>
      <c r="I3392" s="62"/>
      <c r="J3392" s="62"/>
      <c r="K3392" s="62"/>
      <c r="L3392" s="62"/>
      <c r="M3392" s="62"/>
      <c r="N3392" s="62"/>
      <c r="O3392" s="62"/>
      <c r="P3392" s="62"/>
      <c r="Q3392" s="62"/>
      <c r="R3392" s="62"/>
      <c r="S3392" s="62"/>
      <c r="T3392" s="62"/>
      <c r="U3392" s="62"/>
      <c r="V3392" s="62"/>
      <c r="W3392" s="62"/>
      <c r="X3392" s="62"/>
      <c r="Y3392" s="62"/>
      <c r="Z3392" s="62"/>
      <c r="AA3392" s="62"/>
      <c r="AB3392" s="62"/>
      <c r="AC3392" s="62"/>
      <c r="AD3392" s="62"/>
      <c r="AE3392" s="62"/>
    </row>
    <row r="3393" spans="5:31" x14ac:dyDescent="0.25">
      <c r="E3393" s="61"/>
      <c r="F3393" s="61"/>
      <c r="G3393" s="61"/>
      <c r="H3393" s="62"/>
      <c r="I3393" s="62"/>
      <c r="J3393" s="62"/>
      <c r="K3393" s="62"/>
      <c r="L3393" s="62"/>
      <c r="M3393" s="62"/>
      <c r="N3393" s="62"/>
      <c r="O3393" s="62"/>
      <c r="P3393" s="62"/>
      <c r="Q3393" s="62"/>
      <c r="R3393" s="62"/>
      <c r="S3393" s="62"/>
      <c r="T3393" s="62"/>
      <c r="U3393" s="62"/>
      <c r="V3393" s="62"/>
      <c r="W3393" s="62"/>
      <c r="X3393" s="62"/>
      <c r="Y3393" s="62"/>
      <c r="Z3393" s="62"/>
      <c r="AA3393" s="62"/>
      <c r="AB3393" s="62"/>
      <c r="AC3393" s="62"/>
      <c r="AD3393" s="62"/>
      <c r="AE3393" s="62"/>
    </row>
    <row r="3394" spans="5:31" x14ac:dyDescent="0.25">
      <c r="E3394" s="61"/>
      <c r="F3394" s="61"/>
      <c r="G3394" s="61"/>
      <c r="H3394" s="62"/>
      <c r="I3394" s="62"/>
      <c r="J3394" s="62"/>
      <c r="K3394" s="62"/>
      <c r="L3394" s="62"/>
      <c r="M3394" s="62"/>
      <c r="N3394" s="62"/>
      <c r="O3394" s="62"/>
      <c r="P3394" s="62"/>
      <c r="Q3394" s="62"/>
      <c r="R3394" s="62"/>
      <c r="S3394" s="62"/>
      <c r="T3394" s="62"/>
      <c r="U3394" s="62"/>
      <c r="V3394" s="62"/>
      <c r="W3394" s="62"/>
      <c r="X3394" s="62"/>
      <c r="Y3394" s="62"/>
      <c r="Z3394" s="62"/>
      <c r="AA3394" s="62"/>
      <c r="AB3394" s="62"/>
      <c r="AC3394" s="62"/>
      <c r="AD3394" s="62"/>
      <c r="AE3394" s="62"/>
    </row>
    <row r="3395" spans="5:31" x14ac:dyDescent="0.25">
      <c r="E3395" s="61"/>
      <c r="F3395" s="61"/>
      <c r="G3395" s="61"/>
      <c r="H3395" s="62"/>
      <c r="I3395" s="62"/>
      <c r="J3395" s="62"/>
      <c r="K3395" s="62"/>
      <c r="L3395" s="62"/>
      <c r="M3395" s="62"/>
      <c r="N3395" s="62"/>
      <c r="O3395" s="62"/>
      <c r="P3395" s="62"/>
      <c r="Q3395" s="62"/>
      <c r="R3395" s="62"/>
      <c r="S3395" s="62"/>
      <c r="T3395" s="62"/>
      <c r="U3395" s="62"/>
      <c r="V3395" s="62"/>
      <c r="W3395" s="62"/>
      <c r="X3395" s="62"/>
      <c r="Y3395" s="62"/>
      <c r="Z3395" s="62"/>
      <c r="AA3395" s="62"/>
      <c r="AB3395" s="62"/>
      <c r="AC3395" s="62"/>
      <c r="AD3395" s="62"/>
      <c r="AE3395" s="62"/>
    </row>
    <row r="3396" spans="5:31" x14ac:dyDescent="0.25">
      <c r="E3396" s="61"/>
      <c r="F3396" s="61"/>
      <c r="G3396" s="61"/>
      <c r="H3396" s="62"/>
      <c r="I3396" s="62"/>
      <c r="J3396" s="62"/>
      <c r="K3396" s="62"/>
      <c r="L3396" s="62"/>
      <c r="M3396" s="62"/>
      <c r="N3396" s="62"/>
      <c r="O3396" s="62"/>
      <c r="P3396" s="62"/>
      <c r="Q3396" s="62"/>
      <c r="R3396" s="62"/>
      <c r="S3396" s="62"/>
      <c r="T3396" s="62"/>
      <c r="U3396" s="62"/>
      <c r="V3396" s="62"/>
      <c r="W3396" s="62"/>
      <c r="X3396" s="62"/>
      <c r="Y3396" s="62"/>
      <c r="Z3396" s="62"/>
      <c r="AA3396" s="62"/>
      <c r="AB3396" s="62"/>
      <c r="AC3396" s="62"/>
      <c r="AD3396" s="62"/>
      <c r="AE3396" s="62"/>
    </row>
    <row r="3397" spans="5:31" x14ac:dyDescent="0.25">
      <c r="E3397" s="61"/>
      <c r="F3397" s="61"/>
      <c r="G3397" s="61"/>
      <c r="H3397" s="62"/>
      <c r="I3397" s="62"/>
      <c r="J3397" s="62"/>
      <c r="K3397" s="62"/>
      <c r="L3397" s="62"/>
      <c r="M3397" s="62"/>
      <c r="N3397" s="62"/>
      <c r="O3397" s="62"/>
      <c r="P3397" s="62"/>
      <c r="Q3397" s="62"/>
      <c r="R3397" s="62"/>
      <c r="S3397" s="62"/>
      <c r="T3397" s="62"/>
      <c r="U3397" s="62"/>
      <c r="V3397" s="62"/>
      <c r="W3397" s="62"/>
      <c r="X3397" s="62"/>
      <c r="Y3397" s="62"/>
      <c r="Z3397" s="62"/>
      <c r="AA3397" s="62"/>
      <c r="AB3397" s="62"/>
      <c r="AC3397" s="62"/>
      <c r="AD3397" s="62"/>
      <c r="AE3397" s="62"/>
    </row>
    <row r="3398" spans="5:31" x14ac:dyDescent="0.25">
      <c r="E3398" s="61"/>
      <c r="F3398" s="61"/>
      <c r="G3398" s="61"/>
      <c r="H3398" s="62"/>
      <c r="I3398" s="62"/>
      <c r="J3398" s="62"/>
      <c r="K3398" s="62"/>
      <c r="L3398" s="62"/>
      <c r="M3398" s="62"/>
      <c r="N3398" s="62"/>
      <c r="O3398" s="62"/>
      <c r="P3398" s="62"/>
      <c r="Q3398" s="62"/>
      <c r="R3398" s="62"/>
      <c r="S3398" s="62"/>
      <c r="T3398" s="62"/>
      <c r="U3398" s="62"/>
      <c r="V3398" s="62"/>
      <c r="W3398" s="62"/>
      <c r="X3398" s="62"/>
      <c r="Y3398" s="62"/>
      <c r="Z3398" s="62"/>
      <c r="AA3398" s="62"/>
      <c r="AB3398" s="62"/>
      <c r="AC3398" s="62"/>
      <c r="AD3398" s="62"/>
      <c r="AE3398" s="62"/>
    </row>
    <row r="3399" spans="5:31" x14ac:dyDescent="0.25">
      <c r="E3399" s="61"/>
      <c r="F3399" s="61"/>
      <c r="G3399" s="61"/>
      <c r="H3399" s="62"/>
      <c r="I3399" s="62"/>
      <c r="J3399" s="62"/>
      <c r="K3399" s="62"/>
      <c r="L3399" s="62"/>
      <c r="M3399" s="62"/>
      <c r="N3399" s="62"/>
      <c r="O3399" s="62"/>
      <c r="P3399" s="62"/>
      <c r="Q3399" s="62"/>
      <c r="R3399" s="62"/>
      <c r="S3399" s="62"/>
      <c r="T3399" s="62"/>
      <c r="U3399" s="62"/>
      <c r="V3399" s="62"/>
      <c r="W3399" s="62"/>
      <c r="X3399" s="62"/>
      <c r="Y3399" s="62"/>
      <c r="Z3399" s="62"/>
      <c r="AA3399" s="62"/>
      <c r="AB3399" s="62"/>
      <c r="AC3399" s="62"/>
      <c r="AD3399" s="62"/>
      <c r="AE3399" s="62"/>
    </row>
    <row r="3400" spans="5:31" x14ac:dyDescent="0.25">
      <c r="E3400" s="61"/>
      <c r="F3400" s="61"/>
      <c r="G3400" s="61"/>
      <c r="H3400" s="62"/>
      <c r="I3400" s="62"/>
      <c r="J3400" s="62"/>
      <c r="K3400" s="62"/>
      <c r="L3400" s="62"/>
      <c r="M3400" s="62"/>
      <c r="N3400" s="62"/>
      <c r="O3400" s="62"/>
      <c r="P3400" s="62"/>
      <c r="Q3400" s="62"/>
      <c r="R3400" s="62"/>
      <c r="S3400" s="62"/>
      <c r="T3400" s="62"/>
      <c r="U3400" s="62"/>
      <c r="V3400" s="62"/>
      <c r="W3400" s="62"/>
      <c r="X3400" s="62"/>
      <c r="Y3400" s="62"/>
      <c r="Z3400" s="62"/>
      <c r="AA3400" s="62"/>
      <c r="AB3400" s="62"/>
      <c r="AC3400" s="62"/>
      <c r="AD3400" s="62"/>
      <c r="AE3400" s="62"/>
    </row>
    <row r="3401" spans="5:31" x14ac:dyDescent="0.25">
      <c r="E3401" s="61"/>
      <c r="F3401" s="61"/>
      <c r="G3401" s="61"/>
      <c r="H3401" s="62"/>
      <c r="I3401" s="62"/>
      <c r="J3401" s="62"/>
      <c r="K3401" s="62"/>
      <c r="L3401" s="62"/>
      <c r="M3401" s="62"/>
      <c r="N3401" s="62"/>
      <c r="O3401" s="62"/>
      <c r="P3401" s="62"/>
      <c r="Q3401" s="62"/>
      <c r="R3401" s="62"/>
      <c r="S3401" s="62"/>
      <c r="T3401" s="62"/>
      <c r="U3401" s="62"/>
      <c r="V3401" s="62"/>
      <c r="W3401" s="62"/>
      <c r="X3401" s="62"/>
      <c r="Y3401" s="62"/>
      <c r="Z3401" s="62"/>
      <c r="AA3401" s="62"/>
      <c r="AB3401" s="62"/>
      <c r="AC3401" s="62"/>
      <c r="AD3401" s="62"/>
      <c r="AE3401" s="62"/>
    </row>
    <row r="3402" spans="5:31" x14ac:dyDescent="0.25">
      <c r="E3402" s="61"/>
      <c r="F3402" s="61"/>
      <c r="G3402" s="61"/>
      <c r="H3402" s="62"/>
      <c r="I3402" s="62"/>
      <c r="J3402" s="62"/>
      <c r="K3402" s="62"/>
      <c r="L3402" s="62"/>
      <c r="M3402" s="62"/>
      <c r="N3402" s="62"/>
      <c r="O3402" s="62"/>
      <c r="P3402" s="62"/>
      <c r="Q3402" s="62"/>
      <c r="R3402" s="62"/>
      <c r="S3402" s="62"/>
      <c r="T3402" s="62"/>
      <c r="U3402" s="62"/>
      <c r="V3402" s="62"/>
      <c r="W3402" s="62"/>
      <c r="X3402" s="62"/>
      <c r="Y3402" s="62"/>
      <c r="Z3402" s="62"/>
      <c r="AA3402" s="62"/>
      <c r="AB3402" s="62"/>
      <c r="AC3402" s="62"/>
      <c r="AD3402" s="62"/>
      <c r="AE3402" s="62"/>
    </row>
    <row r="3403" spans="5:31" x14ac:dyDescent="0.25">
      <c r="E3403" s="61"/>
      <c r="F3403" s="61"/>
      <c r="G3403" s="61"/>
      <c r="H3403" s="62"/>
      <c r="I3403" s="62"/>
      <c r="J3403" s="62"/>
      <c r="K3403" s="62"/>
      <c r="L3403" s="62"/>
      <c r="M3403" s="62"/>
      <c r="N3403" s="62"/>
      <c r="O3403" s="62"/>
      <c r="P3403" s="62"/>
      <c r="Q3403" s="62"/>
      <c r="R3403" s="62"/>
      <c r="S3403" s="62"/>
      <c r="T3403" s="62"/>
      <c r="U3403" s="62"/>
      <c r="V3403" s="62"/>
      <c r="W3403" s="62"/>
      <c r="X3403" s="62"/>
      <c r="Y3403" s="62"/>
      <c r="Z3403" s="62"/>
      <c r="AA3403" s="62"/>
      <c r="AB3403" s="62"/>
      <c r="AC3403" s="62"/>
      <c r="AD3403" s="62"/>
      <c r="AE3403" s="62"/>
    </row>
    <row r="3404" spans="5:31" x14ac:dyDescent="0.25">
      <c r="E3404" s="61"/>
      <c r="F3404" s="61"/>
      <c r="G3404" s="61"/>
      <c r="H3404" s="62"/>
      <c r="I3404" s="62"/>
      <c r="J3404" s="62"/>
      <c r="K3404" s="62"/>
      <c r="L3404" s="62"/>
      <c r="M3404" s="62"/>
      <c r="N3404" s="62"/>
      <c r="O3404" s="62"/>
      <c r="P3404" s="62"/>
      <c r="Q3404" s="62"/>
      <c r="R3404" s="62"/>
      <c r="S3404" s="62"/>
      <c r="T3404" s="62"/>
      <c r="U3404" s="62"/>
      <c r="V3404" s="62"/>
      <c r="W3404" s="62"/>
      <c r="X3404" s="62"/>
      <c r="Y3404" s="62"/>
      <c r="Z3404" s="62"/>
      <c r="AA3404" s="62"/>
      <c r="AB3404" s="62"/>
      <c r="AC3404" s="62"/>
      <c r="AD3404" s="62"/>
      <c r="AE3404" s="62"/>
    </row>
    <row r="3405" spans="5:31" x14ac:dyDescent="0.25">
      <c r="E3405" s="61"/>
      <c r="F3405" s="61"/>
      <c r="G3405" s="61"/>
      <c r="H3405" s="62"/>
      <c r="I3405" s="62"/>
      <c r="J3405" s="62"/>
      <c r="K3405" s="62"/>
      <c r="L3405" s="62"/>
      <c r="M3405" s="62"/>
      <c r="N3405" s="62"/>
      <c r="O3405" s="62"/>
      <c r="P3405" s="62"/>
      <c r="Q3405" s="62"/>
      <c r="R3405" s="62"/>
      <c r="S3405" s="62"/>
      <c r="T3405" s="62"/>
      <c r="U3405" s="62"/>
      <c r="V3405" s="62"/>
      <c r="W3405" s="62"/>
      <c r="X3405" s="62"/>
      <c r="Y3405" s="62"/>
      <c r="Z3405" s="62"/>
      <c r="AA3405" s="62"/>
      <c r="AB3405" s="62"/>
      <c r="AC3405" s="62"/>
      <c r="AD3405" s="62"/>
      <c r="AE3405" s="62"/>
    </row>
    <row r="3406" spans="5:31" x14ac:dyDescent="0.25">
      <c r="E3406" s="61"/>
      <c r="F3406" s="61"/>
      <c r="G3406" s="61"/>
      <c r="H3406" s="62"/>
      <c r="I3406" s="62"/>
      <c r="J3406" s="62"/>
      <c r="K3406" s="62"/>
      <c r="L3406" s="62"/>
      <c r="M3406" s="62"/>
      <c r="N3406" s="62"/>
      <c r="O3406" s="62"/>
      <c r="P3406" s="62"/>
      <c r="Q3406" s="62"/>
      <c r="R3406" s="62"/>
      <c r="S3406" s="62"/>
      <c r="T3406" s="62"/>
      <c r="U3406" s="62"/>
      <c r="V3406" s="62"/>
      <c r="W3406" s="62"/>
      <c r="X3406" s="62"/>
      <c r="Y3406" s="62"/>
      <c r="Z3406" s="62"/>
      <c r="AA3406" s="62"/>
      <c r="AB3406" s="62"/>
      <c r="AC3406" s="62"/>
      <c r="AD3406" s="62"/>
      <c r="AE3406" s="62"/>
    </row>
    <row r="3407" spans="5:31" x14ac:dyDescent="0.25">
      <c r="E3407" s="61"/>
      <c r="F3407" s="61"/>
      <c r="G3407" s="61"/>
      <c r="H3407" s="62"/>
      <c r="I3407" s="62"/>
      <c r="J3407" s="62"/>
      <c r="K3407" s="62"/>
      <c r="L3407" s="62"/>
      <c r="M3407" s="62"/>
      <c r="N3407" s="62"/>
      <c r="O3407" s="62"/>
      <c r="P3407" s="62"/>
      <c r="Q3407" s="62"/>
      <c r="R3407" s="62"/>
      <c r="S3407" s="62"/>
      <c r="T3407" s="62"/>
      <c r="U3407" s="62"/>
      <c r="V3407" s="62"/>
      <c r="W3407" s="62"/>
      <c r="X3407" s="62"/>
      <c r="Y3407" s="62"/>
      <c r="Z3407" s="62"/>
      <c r="AA3407" s="62"/>
      <c r="AB3407" s="62"/>
      <c r="AC3407" s="62"/>
      <c r="AD3407" s="62"/>
      <c r="AE3407" s="62"/>
    </row>
    <row r="3408" spans="5:31" x14ac:dyDescent="0.25">
      <c r="E3408" s="61"/>
      <c r="F3408" s="61"/>
      <c r="G3408" s="61"/>
      <c r="H3408" s="62"/>
      <c r="I3408" s="62"/>
      <c r="J3408" s="62"/>
      <c r="K3408" s="62"/>
      <c r="L3408" s="62"/>
      <c r="M3408" s="62"/>
      <c r="N3408" s="62"/>
      <c r="O3408" s="62"/>
      <c r="P3408" s="62"/>
      <c r="Q3408" s="62"/>
      <c r="R3408" s="62"/>
      <c r="S3408" s="62"/>
      <c r="T3408" s="62"/>
      <c r="U3408" s="62"/>
      <c r="V3408" s="62"/>
      <c r="W3408" s="62"/>
      <c r="X3408" s="62"/>
      <c r="Y3408" s="62"/>
      <c r="Z3408" s="62"/>
      <c r="AA3408" s="62"/>
      <c r="AB3408" s="62"/>
      <c r="AC3408" s="62"/>
      <c r="AD3408" s="62"/>
      <c r="AE3408" s="62"/>
    </row>
    <row r="3409" spans="5:31" x14ac:dyDescent="0.25">
      <c r="E3409" s="61"/>
      <c r="F3409" s="61"/>
      <c r="G3409" s="61"/>
      <c r="H3409" s="62"/>
      <c r="I3409" s="62"/>
      <c r="J3409" s="62"/>
      <c r="K3409" s="62"/>
      <c r="L3409" s="62"/>
      <c r="M3409" s="62"/>
      <c r="N3409" s="62"/>
      <c r="O3409" s="62"/>
      <c r="P3409" s="62"/>
      <c r="Q3409" s="62"/>
      <c r="R3409" s="62"/>
      <c r="S3409" s="62"/>
      <c r="T3409" s="62"/>
      <c r="U3409" s="62"/>
      <c r="V3409" s="62"/>
      <c r="W3409" s="62"/>
      <c r="X3409" s="62"/>
      <c r="Y3409" s="62"/>
      <c r="Z3409" s="62"/>
      <c r="AA3409" s="62"/>
      <c r="AB3409" s="62"/>
      <c r="AC3409" s="62"/>
      <c r="AD3409" s="62"/>
      <c r="AE3409" s="62"/>
    </row>
    <row r="3410" spans="5:31" x14ac:dyDescent="0.25">
      <c r="E3410" s="61"/>
      <c r="F3410" s="61"/>
      <c r="G3410" s="61"/>
      <c r="H3410" s="62"/>
      <c r="I3410" s="62"/>
      <c r="J3410" s="62"/>
      <c r="K3410" s="62"/>
      <c r="L3410" s="62"/>
      <c r="M3410" s="62"/>
      <c r="N3410" s="62"/>
      <c r="O3410" s="62"/>
      <c r="P3410" s="62"/>
      <c r="Q3410" s="62"/>
      <c r="R3410" s="62"/>
      <c r="S3410" s="62"/>
      <c r="T3410" s="62"/>
      <c r="U3410" s="62"/>
      <c r="V3410" s="62"/>
      <c r="W3410" s="62"/>
      <c r="X3410" s="62"/>
      <c r="Y3410" s="62"/>
      <c r="Z3410" s="62"/>
      <c r="AA3410" s="62"/>
      <c r="AB3410" s="62"/>
      <c r="AC3410" s="62"/>
      <c r="AD3410" s="62"/>
      <c r="AE3410" s="62"/>
    </row>
    <row r="3411" spans="5:31" x14ac:dyDescent="0.25">
      <c r="E3411" s="61"/>
      <c r="F3411" s="61"/>
      <c r="G3411" s="61"/>
      <c r="H3411" s="62"/>
      <c r="I3411" s="62"/>
      <c r="J3411" s="62"/>
      <c r="K3411" s="62"/>
      <c r="L3411" s="62"/>
      <c r="M3411" s="62"/>
      <c r="N3411" s="62"/>
      <c r="O3411" s="62"/>
      <c r="P3411" s="62"/>
      <c r="Q3411" s="62"/>
      <c r="R3411" s="62"/>
      <c r="S3411" s="62"/>
      <c r="T3411" s="62"/>
      <c r="U3411" s="62"/>
      <c r="V3411" s="62"/>
      <c r="W3411" s="62"/>
      <c r="X3411" s="62"/>
      <c r="Y3411" s="62"/>
      <c r="Z3411" s="62"/>
      <c r="AA3411" s="62"/>
      <c r="AB3411" s="62"/>
      <c r="AC3411" s="62"/>
      <c r="AD3411" s="62"/>
      <c r="AE3411" s="62"/>
    </row>
    <row r="3412" spans="5:31" x14ac:dyDescent="0.25">
      <c r="E3412" s="61"/>
      <c r="F3412" s="61"/>
      <c r="G3412" s="61"/>
      <c r="H3412" s="62"/>
      <c r="I3412" s="62"/>
      <c r="J3412" s="62"/>
      <c r="K3412" s="62"/>
      <c r="L3412" s="62"/>
      <c r="M3412" s="62"/>
      <c r="N3412" s="62"/>
      <c r="O3412" s="62"/>
      <c r="P3412" s="62"/>
      <c r="Q3412" s="62"/>
      <c r="R3412" s="62"/>
      <c r="S3412" s="62"/>
      <c r="T3412" s="62"/>
      <c r="U3412" s="62"/>
      <c r="V3412" s="62"/>
      <c r="W3412" s="62"/>
      <c r="X3412" s="62"/>
      <c r="Y3412" s="62"/>
      <c r="Z3412" s="62"/>
      <c r="AA3412" s="62"/>
      <c r="AB3412" s="62"/>
      <c r="AC3412" s="62"/>
      <c r="AD3412" s="62"/>
      <c r="AE3412" s="62"/>
    </row>
    <row r="3413" spans="5:31" x14ac:dyDescent="0.25">
      <c r="E3413" s="61"/>
      <c r="F3413" s="61"/>
      <c r="G3413" s="61"/>
      <c r="H3413" s="62"/>
      <c r="I3413" s="62"/>
      <c r="J3413" s="62"/>
      <c r="K3413" s="62"/>
      <c r="L3413" s="62"/>
      <c r="M3413" s="62"/>
      <c r="N3413" s="62"/>
      <c r="O3413" s="62"/>
      <c r="P3413" s="62"/>
      <c r="Q3413" s="62"/>
      <c r="R3413" s="62"/>
      <c r="S3413" s="62"/>
      <c r="T3413" s="62"/>
      <c r="U3413" s="62"/>
      <c r="V3413" s="62"/>
      <c r="W3413" s="62"/>
      <c r="X3413" s="62"/>
      <c r="Y3413" s="62"/>
      <c r="Z3413" s="62"/>
      <c r="AA3413" s="62"/>
      <c r="AB3413" s="62"/>
      <c r="AC3413" s="62"/>
      <c r="AD3413" s="62"/>
      <c r="AE3413" s="62"/>
    </row>
    <row r="3414" spans="5:31" x14ac:dyDescent="0.25">
      <c r="E3414" s="61"/>
      <c r="F3414" s="61"/>
      <c r="G3414" s="61"/>
      <c r="H3414" s="62"/>
      <c r="I3414" s="62"/>
      <c r="J3414" s="62"/>
      <c r="K3414" s="62"/>
      <c r="L3414" s="62"/>
      <c r="M3414" s="62"/>
      <c r="N3414" s="62"/>
      <c r="O3414" s="62"/>
      <c r="P3414" s="62"/>
      <c r="Q3414" s="62"/>
      <c r="R3414" s="62"/>
      <c r="S3414" s="62"/>
      <c r="T3414" s="62"/>
      <c r="U3414" s="62"/>
      <c r="V3414" s="62"/>
      <c r="W3414" s="62"/>
      <c r="X3414" s="62"/>
      <c r="Y3414" s="62"/>
      <c r="Z3414" s="62"/>
      <c r="AA3414" s="62"/>
      <c r="AB3414" s="62"/>
      <c r="AC3414" s="62"/>
      <c r="AD3414" s="62"/>
      <c r="AE3414" s="62"/>
    </row>
    <row r="3415" spans="5:31" x14ac:dyDescent="0.25">
      <c r="E3415" s="61"/>
      <c r="F3415" s="61"/>
      <c r="G3415" s="61"/>
      <c r="H3415" s="62"/>
      <c r="I3415" s="62"/>
      <c r="J3415" s="62"/>
      <c r="K3415" s="62"/>
      <c r="L3415" s="62"/>
      <c r="M3415" s="62"/>
      <c r="N3415" s="62"/>
      <c r="O3415" s="62"/>
      <c r="P3415" s="62"/>
      <c r="Q3415" s="62"/>
      <c r="R3415" s="62"/>
      <c r="S3415" s="62"/>
      <c r="T3415" s="62"/>
      <c r="U3415" s="62"/>
      <c r="V3415" s="62"/>
      <c r="W3415" s="62"/>
      <c r="X3415" s="62"/>
      <c r="Y3415" s="62"/>
      <c r="Z3415" s="62"/>
      <c r="AA3415" s="62"/>
      <c r="AB3415" s="62"/>
      <c r="AC3415" s="62"/>
      <c r="AD3415" s="62"/>
      <c r="AE3415" s="62"/>
    </row>
    <row r="3416" spans="5:31" x14ac:dyDescent="0.25">
      <c r="E3416" s="61"/>
      <c r="F3416" s="61"/>
      <c r="G3416" s="61"/>
      <c r="H3416" s="62"/>
      <c r="I3416" s="62"/>
      <c r="J3416" s="62"/>
      <c r="K3416" s="62"/>
      <c r="L3416" s="62"/>
      <c r="M3416" s="62"/>
      <c r="N3416" s="62"/>
      <c r="O3416" s="62"/>
      <c r="P3416" s="62"/>
      <c r="Q3416" s="62"/>
      <c r="R3416" s="62"/>
      <c r="S3416" s="62"/>
      <c r="T3416" s="62"/>
      <c r="U3416" s="62"/>
      <c r="V3416" s="62"/>
      <c r="W3416" s="62"/>
      <c r="X3416" s="62"/>
      <c r="Y3416" s="62"/>
      <c r="Z3416" s="62"/>
      <c r="AA3416" s="62"/>
      <c r="AB3416" s="62"/>
      <c r="AC3416" s="62"/>
      <c r="AD3416" s="62"/>
      <c r="AE3416" s="62"/>
    </row>
    <row r="3417" spans="5:31" x14ac:dyDescent="0.25">
      <c r="E3417" s="61"/>
      <c r="F3417" s="61"/>
      <c r="G3417" s="61"/>
      <c r="H3417" s="62"/>
      <c r="I3417" s="62"/>
      <c r="J3417" s="62"/>
      <c r="K3417" s="62"/>
      <c r="L3417" s="62"/>
      <c r="M3417" s="62"/>
      <c r="N3417" s="62"/>
      <c r="O3417" s="62"/>
      <c r="P3417" s="62"/>
      <c r="Q3417" s="62"/>
      <c r="R3417" s="62"/>
      <c r="S3417" s="62"/>
      <c r="T3417" s="62"/>
      <c r="U3417" s="62"/>
      <c r="V3417" s="62"/>
      <c r="W3417" s="62"/>
      <c r="X3417" s="62"/>
      <c r="Y3417" s="62"/>
      <c r="Z3417" s="62"/>
      <c r="AA3417" s="62"/>
      <c r="AB3417" s="62"/>
      <c r="AC3417" s="62"/>
      <c r="AD3417" s="62"/>
      <c r="AE3417" s="62"/>
    </row>
    <row r="3418" spans="5:31" x14ac:dyDescent="0.25">
      <c r="E3418" s="61"/>
      <c r="F3418" s="61"/>
      <c r="G3418" s="61"/>
      <c r="H3418" s="62"/>
      <c r="I3418" s="62"/>
      <c r="J3418" s="62"/>
      <c r="K3418" s="62"/>
      <c r="L3418" s="62"/>
      <c r="M3418" s="62"/>
      <c r="N3418" s="62"/>
      <c r="O3418" s="62"/>
      <c r="P3418" s="62"/>
      <c r="Q3418" s="62"/>
      <c r="R3418" s="62"/>
      <c r="S3418" s="62"/>
      <c r="T3418" s="62"/>
      <c r="U3418" s="62"/>
      <c r="V3418" s="62"/>
      <c r="W3418" s="62"/>
      <c r="X3418" s="62"/>
      <c r="Y3418" s="62"/>
      <c r="Z3418" s="62"/>
      <c r="AA3418" s="62"/>
      <c r="AB3418" s="62"/>
      <c r="AC3418" s="62"/>
      <c r="AD3418" s="62"/>
      <c r="AE3418" s="62"/>
    </row>
    <row r="3419" spans="5:31" x14ac:dyDescent="0.25">
      <c r="E3419" s="61"/>
      <c r="F3419" s="61"/>
      <c r="G3419" s="61"/>
      <c r="H3419" s="62"/>
      <c r="I3419" s="62"/>
      <c r="J3419" s="62"/>
      <c r="K3419" s="62"/>
      <c r="L3419" s="62"/>
      <c r="M3419" s="62"/>
      <c r="N3419" s="62"/>
      <c r="O3419" s="62"/>
      <c r="P3419" s="62"/>
      <c r="Q3419" s="62"/>
      <c r="R3419" s="62"/>
      <c r="S3419" s="62"/>
      <c r="T3419" s="62"/>
      <c r="U3419" s="62"/>
      <c r="V3419" s="62"/>
      <c r="W3419" s="62"/>
      <c r="X3419" s="62"/>
      <c r="Y3419" s="62"/>
      <c r="Z3419" s="62"/>
      <c r="AA3419" s="62"/>
      <c r="AB3419" s="62"/>
      <c r="AC3419" s="62"/>
      <c r="AD3419" s="62"/>
      <c r="AE3419" s="62"/>
    </row>
    <row r="3420" spans="5:31" x14ac:dyDescent="0.25">
      <c r="E3420" s="61"/>
      <c r="F3420" s="61"/>
      <c r="G3420" s="61"/>
      <c r="H3420" s="62"/>
      <c r="I3420" s="62"/>
      <c r="J3420" s="62"/>
      <c r="K3420" s="62"/>
      <c r="L3420" s="62"/>
      <c r="M3420" s="62"/>
      <c r="N3420" s="62"/>
      <c r="O3420" s="62"/>
      <c r="P3420" s="62"/>
      <c r="Q3420" s="62"/>
      <c r="R3420" s="62"/>
      <c r="S3420" s="62"/>
      <c r="T3420" s="62"/>
      <c r="U3420" s="62"/>
      <c r="V3420" s="62"/>
      <c r="W3420" s="62"/>
      <c r="X3420" s="62"/>
      <c r="Y3420" s="62"/>
      <c r="Z3420" s="62"/>
      <c r="AA3420" s="62"/>
      <c r="AB3420" s="62"/>
      <c r="AC3420" s="62"/>
      <c r="AD3420" s="62"/>
      <c r="AE3420" s="62"/>
    </row>
    <row r="3421" spans="5:31" x14ac:dyDescent="0.25">
      <c r="E3421" s="61"/>
      <c r="F3421" s="61"/>
      <c r="G3421" s="61"/>
      <c r="H3421" s="62"/>
      <c r="I3421" s="62"/>
      <c r="J3421" s="62"/>
      <c r="K3421" s="62"/>
      <c r="L3421" s="62"/>
      <c r="M3421" s="62"/>
      <c r="N3421" s="62"/>
      <c r="O3421" s="62"/>
      <c r="P3421" s="62"/>
      <c r="Q3421" s="62"/>
      <c r="R3421" s="62"/>
      <c r="S3421" s="62"/>
      <c r="T3421" s="62"/>
      <c r="U3421" s="62"/>
      <c r="V3421" s="62"/>
      <c r="W3421" s="62"/>
      <c r="X3421" s="62"/>
      <c r="Y3421" s="62"/>
      <c r="Z3421" s="62"/>
      <c r="AA3421" s="62"/>
      <c r="AB3421" s="62"/>
      <c r="AC3421" s="62"/>
      <c r="AD3421" s="62"/>
      <c r="AE3421" s="62"/>
    </row>
    <row r="3422" spans="5:31" x14ac:dyDescent="0.25">
      <c r="E3422" s="61"/>
      <c r="F3422" s="61"/>
      <c r="G3422" s="61"/>
      <c r="H3422" s="62"/>
      <c r="I3422" s="62"/>
      <c r="J3422" s="62"/>
      <c r="K3422" s="62"/>
      <c r="L3422" s="62"/>
      <c r="M3422" s="62"/>
      <c r="N3422" s="62"/>
      <c r="O3422" s="62"/>
      <c r="P3422" s="62"/>
      <c r="Q3422" s="62"/>
      <c r="R3422" s="62"/>
      <c r="S3422" s="62"/>
      <c r="T3422" s="62"/>
      <c r="U3422" s="62"/>
      <c r="V3422" s="62"/>
      <c r="W3422" s="62"/>
      <c r="X3422" s="62"/>
      <c r="Y3422" s="62"/>
      <c r="Z3422" s="62"/>
      <c r="AA3422" s="62"/>
      <c r="AB3422" s="62"/>
      <c r="AC3422" s="62"/>
      <c r="AD3422" s="62"/>
      <c r="AE3422" s="62"/>
    </row>
    <row r="3423" spans="5:31" x14ac:dyDescent="0.25">
      <c r="E3423" s="61"/>
      <c r="F3423" s="61"/>
      <c r="G3423" s="61"/>
      <c r="H3423" s="62"/>
      <c r="I3423" s="62"/>
      <c r="J3423" s="62"/>
      <c r="K3423" s="62"/>
      <c r="L3423" s="62"/>
      <c r="M3423" s="62"/>
      <c r="N3423" s="62"/>
      <c r="O3423" s="62"/>
      <c r="P3423" s="62"/>
      <c r="Q3423" s="62"/>
      <c r="R3423" s="62"/>
      <c r="S3423" s="62"/>
      <c r="T3423" s="62"/>
      <c r="U3423" s="62"/>
      <c r="V3423" s="62"/>
      <c r="W3423" s="62"/>
      <c r="X3423" s="62"/>
      <c r="Y3423" s="62"/>
      <c r="Z3423" s="62"/>
      <c r="AA3423" s="62"/>
      <c r="AB3423" s="62"/>
      <c r="AC3423" s="62"/>
      <c r="AD3423" s="62"/>
      <c r="AE3423" s="62"/>
    </row>
    <row r="3424" spans="5:31" x14ac:dyDescent="0.25">
      <c r="E3424" s="61"/>
      <c r="F3424" s="61"/>
      <c r="G3424" s="61"/>
      <c r="H3424" s="62"/>
      <c r="I3424" s="62"/>
      <c r="J3424" s="62"/>
      <c r="K3424" s="62"/>
      <c r="L3424" s="62"/>
      <c r="M3424" s="62"/>
      <c r="N3424" s="62"/>
      <c r="O3424" s="62"/>
      <c r="P3424" s="62"/>
      <c r="Q3424" s="62"/>
      <c r="R3424" s="62"/>
      <c r="S3424" s="62"/>
      <c r="T3424" s="62"/>
      <c r="U3424" s="62"/>
      <c r="V3424" s="62"/>
      <c r="W3424" s="62"/>
      <c r="X3424" s="62"/>
      <c r="Y3424" s="62"/>
      <c r="Z3424" s="62"/>
      <c r="AA3424" s="62"/>
      <c r="AB3424" s="62"/>
      <c r="AC3424" s="62"/>
      <c r="AD3424" s="62"/>
      <c r="AE3424" s="62"/>
    </row>
    <row r="3425" spans="5:31" x14ac:dyDescent="0.25">
      <c r="E3425" s="61"/>
      <c r="F3425" s="61"/>
      <c r="G3425" s="61"/>
      <c r="H3425" s="62"/>
      <c r="I3425" s="62"/>
      <c r="J3425" s="62"/>
      <c r="K3425" s="62"/>
      <c r="L3425" s="62"/>
      <c r="M3425" s="62"/>
      <c r="N3425" s="62"/>
      <c r="O3425" s="62"/>
      <c r="P3425" s="62"/>
      <c r="Q3425" s="62"/>
      <c r="R3425" s="62"/>
      <c r="S3425" s="62"/>
      <c r="T3425" s="62"/>
      <c r="U3425" s="62"/>
      <c r="V3425" s="62"/>
      <c r="W3425" s="62"/>
      <c r="X3425" s="62"/>
      <c r="Y3425" s="62"/>
      <c r="Z3425" s="62"/>
      <c r="AA3425" s="62"/>
      <c r="AB3425" s="62"/>
      <c r="AC3425" s="62"/>
      <c r="AD3425" s="62"/>
      <c r="AE3425" s="62"/>
    </row>
    <row r="3426" spans="5:31" x14ac:dyDescent="0.25">
      <c r="E3426" s="61"/>
      <c r="F3426" s="61"/>
      <c r="G3426" s="61"/>
      <c r="H3426" s="62"/>
      <c r="I3426" s="62"/>
      <c r="J3426" s="62"/>
      <c r="K3426" s="62"/>
      <c r="L3426" s="62"/>
      <c r="M3426" s="62"/>
      <c r="N3426" s="62"/>
      <c r="O3426" s="62"/>
      <c r="P3426" s="62"/>
      <c r="Q3426" s="62"/>
      <c r="R3426" s="62"/>
      <c r="S3426" s="62"/>
      <c r="T3426" s="62"/>
      <c r="U3426" s="62"/>
      <c r="V3426" s="62"/>
      <c r="W3426" s="62"/>
      <c r="X3426" s="62"/>
      <c r="Y3426" s="62"/>
      <c r="Z3426" s="62"/>
      <c r="AA3426" s="62"/>
      <c r="AB3426" s="62"/>
      <c r="AC3426" s="62"/>
      <c r="AD3426" s="62"/>
      <c r="AE3426" s="62"/>
    </row>
    <row r="3427" spans="5:31" x14ac:dyDescent="0.25">
      <c r="E3427" s="61"/>
      <c r="F3427" s="61"/>
      <c r="G3427" s="61"/>
      <c r="H3427" s="62"/>
      <c r="I3427" s="62"/>
      <c r="J3427" s="62"/>
      <c r="K3427" s="62"/>
      <c r="L3427" s="62"/>
      <c r="M3427" s="62"/>
      <c r="N3427" s="62"/>
      <c r="O3427" s="62"/>
      <c r="P3427" s="62"/>
      <c r="Q3427" s="62"/>
      <c r="R3427" s="62"/>
      <c r="S3427" s="62"/>
      <c r="T3427" s="62"/>
      <c r="U3427" s="62"/>
      <c r="V3427" s="62"/>
      <c r="W3427" s="62"/>
      <c r="X3427" s="62"/>
      <c r="Y3427" s="62"/>
      <c r="Z3427" s="62"/>
      <c r="AA3427" s="62"/>
      <c r="AB3427" s="62"/>
      <c r="AC3427" s="62"/>
      <c r="AD3427" s="62"/>
      <c r="AE3427" s="62"/>
    </row>
    <row r="3428" spans="5:31" x14ac:dyDescent="0.25">
      <c r="E3428" s="61"/>
      <c r="F3428" s="61"/>
      <c r="G3428" s="61"/>
      <c r="H3428" s="62"/>
      <c r="I3428" s="62"/>
      <c r="J3428" s="62"/>
      <c r="K3428" s="62"/>
      <c r="L3428" s="62"/>
      <c r="M3428" s="62"/>
      <c r="N3428" s="62"/>
      <c r="O3428" s="62"/>
      <c r="P3428" s="62"/>
      <c r="Q3428" s="62"/>
      <c r="R3428" s="62"/>
      <c r="S3428" s="62"/>
      <c r="T3428" s="62"/>
      <c r="U3428" s="62"/>
      <c r="V3428" s="62"/>
      <c r="W3428" s="62"/>
      <c r="X3428" s="62"/>
      <c r="Y3428" s="62"/>
      <c r="Z3428" s="62"/>
      <c r="AA3428" s="62"/>
      <c r="AB3428" s="62"/>
      <c r="AC3428" s="62"/>
      <c r="AD3428" s="62"/>
      <c r="AE3428" s="62"/>
    </row>
    <row r="3429" spans="5:31" x14ac:dyDescent="0.25">
      <c r="E3429" s="61"/>
      <c r="F3429" s="61"/>
      <c r="G3429" s="61"/>
      <c r="H3429" s="62"/>
      <c r="I3429" s="62"/>
      <c r="J3429" s="62"/>
      <c r="K3429" s="62"/>
      <c r="L3429" s="62"/>
      <c r="M3429" s="62"/>
      <c r="N3429" s="62"/>
      <c r="O3429" s="62"/>
      <c r="P3429" s="62"/>
      <c r="Q3429" s="62"/>
      <c r="R3429" s="62"/>
      <c r="S3429" s="62"/>
      <c r="T3429" s="62"/>
      <c r="U3429" s="62"/>
      <c r="V3429" s="62"/>
      <c r="W3429" s="62"/>
      <c r="X3429" s="62"/>
      <c r="Y3429" s="62"/>
      <c r="Z3429" s="62"/>
      <c r="AA3429" s="62"/>
      <c r="AB3429" s="62"/>
      <c r="AC3429" s="62"/>
      <c r="AD3429" s="62"/>
      <c r="AE3429" s="62"/>
    </row>
    <row r="3430" spans="5:31" x14ac:dyDescent="0.25">
      <c r="E3430" s="61"/>
      <c r="F3430" s="61"/>
      <c r="G3430" s="61"/>
      <c r="H3430" s="62"/>
      <c r="I3430" s="62"/>
      <c r="J3430" s="62"/>
      <c r="K3430" s="62"/>
      <c r="L3430" s="62"/>
      <c r="M3430" s="62"/>
      <c r="N3430" s="62"/>
      <c r="O3430" s="62"/>
      <c r="P3430" s="62"/>
      <c r="Q3430" s="62"/>
      <c r="R3430" s="62"/>
      <c r="S3430" s="62"/>
      <c r="T3430" s="62"/>
      <c r="U3430" s="62"/>
      <c r="V3430" s="62"/>
      <c r="W3430" s="62"/>
      <c r="X3430" s="62"/>
      <c r="Y3430" s="62"/>
      <c r="Z3430" s="62"/>
      <c r="AA3430" s="62"/>
      <c r="AB3430" s="62"/>
      <c r="AC3430" s="62"/>
      <c r="AD3430" s="62"/>
      <c r="AE3430" s="62"/>
    </row>
    <row r="3431" spans="5:31" x14ac:dyDescent="0.25">
      <c r="E3431" s="61"/>
      <c r="F3431" s="61"/>
      <c r="G3431" s="61"/>
      <c r="H3431" s="62"/>
      <c r="I3431" s="62"/>
      <c r="J3431" s="62"/>
      <c r="K3431" s="62"/>
      <c r="L3431" s="62"/>
      <c r="M3431" s="62"/>
      <c r="N3431" s="62"/>
      <c r="O3431" s="62"/>
      <c r="P3431" s="62"/>
      <c r="Q3431" s="62"/>
      <c r="R3431" s="62"/>
      <c r="S3431" s="62"/>
      <c r="T3431" s="62"/>
      <c r="U3431" s="62"/>
      <c r="V3431" s="62"/>
      <c r="W3431" s="62"/>
      <c r="X3431" s="62"/>
      <c r="Y3431" s="62"/>
      <c r="Z3431" s="62"/>
      <c r="AA3431" s="62"/>
      <c r="AB3431" s="62"/>
      <c r="AC3431" s="62"/>
      <c r="AD3431" s="62"/>
      <c r="AE3431" s="62"/>
    </row>
    <row r="3432" spans="5:31" x14ac:dyDescent="0.25">
      <c r="E3432" s="61"/>
      <c r="F3432" s="61"/>
      <c r="G3432" s="61"/>
      <c r="H3432" s="62"/>
      <c r="I3432" s="62"/>
      <c r="J3432" s="62"/>
      <c r="K3432" s="62"/>
      <c r="L3432" s="62"/>
      <c r="M3432" s="62"/>
      <c r="N3432" s="62"/>
      <c r="O3432" s="62"/>
      <c r="P3432" s="62"/>
      <c r="Q3432" s="62"/>
      <c r="R3432" s="62"/>
      <c r="S3432" s="62"/>
      <c r="T3432" s="62"/>
      <c r="U3432" s="62"/>
      <c r="V3432" s="62"/>
      <c r="W3432" s="62"/>
      <c r="X3432" s="62"/>
      <c r="Y3432" s="62"/>
      <c r="Z3432" s="62"/>
      <c r="AA3432" s="62"/>
      <c r="AB3432" s="62"/>
      <c r="AC3432" s="62"/>
      <c r="AD3432" s="62"/>
      <c r="AE3432" s="62"/>
    </row>
    <row r="3433" spans="5:31" x14ac:dyDescent="0.25">
      <c r="E3433" s="61"/>
      <c r="F3433" s="61"/>
      <c r="G3433" s="61"/>
      <c r="H3433" s="62"/>
      <c r="I3433" s="62"/>
      <c r="J3433" s="62"/>
      <c r="K3433" s="62"/>
      <c r="L3433" s="62"/>
      <c r="M3433" s="62"/>
      <c r="N3433" s="62"/>
      <c r="O3433" s="62"/>
      <c r="P3433" s="62"/>
      <c r="Q3433" s="62"/>
      <c r="R3433" s="62"/>
      <c r="S3433" s="62"/>
      <c r="T3433" s="62"/>
      <c r="U3433" s="62"/>
      <c r="V3433" s="62"/>
      <c r="W3433" s="62"/>
      <c r="X3433" s="62"/>
      <c r="Y3433" s="62"/>
      <c r="Z3433" s="62"/>
      <c r="AA3433" s="62"/>
      <c r="AB3433" s="62"/>
      <c r="AC3433" s="62"/>
      <c r="AD3433" s="62"/>
      <c r="AE3433" s="62"/>
    </row>
    <row r="3434" spans="5:31" x14ac:dyDescent="0.25">
      <c r="E3434" s="61"/>
      <c r="F3434" s="61"/>
      <c r="G3434" s="61"/>
      <c r="H3434" s="62"/>
      <c r="I3434" s="62"/>
      <c r="J3434" s="62"/>
      <c r="K3434" s="62"/>
      <c r="L3434" s="62"/>
      <c r="M3434" s="62"/>
      <c r="N3434" s="62"/>
      <c r="O3434" s="62"/>
      <c r="P3434" s="62"/>
      <c r="Q3434" s="62"/>
      <c r="R3434" s="62"/>
      <c r="S3434" s="62"/>
      <c r="T3434" s="62"/>
      <c r="U3434" s="62"/>
      <c r="V3434" s="62"/>
      <c r="W3434" s="62"/>
      <c r="X3434" s="62"/>
      <c r="Y3434" s="62"/>
      <c r="Z3434" s="62"/>
      <c r="AA3434" s="62"/>
      <c r="AB3434" s="62"/>
      <c r="AC3434" s="62"/>
      <c r="AD3434" s="62"/>
      <c r="AE3434" s="62"/>
    </row>
    <row r="3435" spans="5:31" x14ac:dyDescent="0.25">
      <c r="E3435" s="61"/>
      <c r="F3435" s="61"/>
      <c r="G3435" s="61"/>
      <c r="H3435" s="62"/>
      <c r="I3435" s="62"/>
      <c r="J3435" s="62"/>
      <c r="K3435" s="62"/>
      <c r="L3435" s="62"/>
      <c r="M3435" s="62"/>
      <c r="N3435" s="62"/>
      <c r="O3435" s="62"/>
      <c r="P3435" s="62"/>
      <c r="Q3435" s="62"/>
      <c r="R3435" s="62"/>
      <c r="S3435" s="62"/>
      <c r="T3435" s="62"/>
      <c r="U3435" s="62"/>
      <c r="V3435" s="62"/>
      <c r="W3435" s="62"/>
      <c r="X3435" s="62"/>
      <c r="Y3435" s="62"/>
      <c r="Z3435" s="62"/>
      <c r="AA3435" s="62"/>
      <c r="AB3435" s="62"/>
      <c r="AC3435" s="62"/>
      <c r="AD3435" s="62"/>
      <c r="AE3435" s="62"/>
    </row>
    <row r="3436" spans="5:31" x14ac:dyDescent="0.25">
      <c r="E3436" s="61"/>
      <c r="F3436" s="61"/>
      <c r="G3436" s="61"/>
      <c r="H3436" s="62"/>
      <c r="I3436" s="62"/>
      <c r="J3436" s="62"/>
      <c r="K3436" s="62"/>
      <c r="L3436" s="62"/>
      <c r="M3436" s="62"/>
      <c r="N3436" s="62"/>
      <c r="O3436" s="62"/>
      <c r="P3436" s="62"/>
      <c r="Q3436" s="62"/>
      <c r="R3436" s="62"/>
      <c r="S3436" s="62"/>
      <c r="T3436" s="62"/>
      <c r="U3436" s="62"/>
      <c r="V3436" s="62"/>
      <c r="W3436" s="62"/>
      <c r="X3436" s="62"/>
      <c r="Y3436" s="62"/>
      <c r="Z3436" s="62"/>
      <c r="AA3436" s="62"/>
      <c r="AB3436" s="62"/>
      <c r="AC3436" s="62"/>
      <c r="AD3436" s="62"/>
      <c r="AE3436" s="62"/>
    </row>
    <row r="3437" spans="5:31" x14ac:dyDescent="0.25">
      <c r="E3437" s="61"/>
      <c r="F3437" s="61"/>
      <c r="G3437" s="61"/>
      <c r="H3437" s="62"/>
      <c r="I3437" s="62"/>
      <c r="J3437" s="62"/>
      <c r="K3437" s="62"/>
      <c r="L3437" s="62"/>
      <c r="M3437" s="62"/>
      <c r="N3437" s="62"/>
      <c r="O3437" s="62"/>
      <c r="P3437" s="62"/>
      <c r="Q3437" s="62"/>
      <c r="R3437" s="62"/>
      <c r="S3437" s="62"/>
      <c r="T3437" s="62"/>
      <c r="U3437" s="62"/>
      <c r="V3437" s="62"/>
      <c r="W3437" s="62"/>
      <c r="X3437" s="62"/>
      <c r="Y3437" s="62"/>
      <c r="Z3437" s="62"/>
      <c r="AA3437" s="62"/>
      <c r="AB3437" s="62"/>
      <c r="AC3437" s="62"/>
      <c r="AD3437" s="62"/>
      <c r="AE3437" s="62"/>
    </row>
    <row r="3438" spans="5:31" x14ac:dyDescent="0.25">
      <c r="E3438" s="61"/>
      <c r="F3438" s="61"/>
      <c r="G3438" s="61"/>
      <c r="H3438" s="62"/>
      <c r="I3438" s="62"/>
      <c r="J3438" s="62"/>
      <c r="K3438" s="62"/>
      <c r="L3438" s="62"/>
      <c r="M3438" s="62"/>
      <c r="N3438" s="62"/>
      <c r="O3438" s="62"/>
      <c r="P3438" s="62"/>
      <c r="Q3438" s="62"/>
      <c r="R3438" s="62"/>
      <c r="S3438" s="62"/>
      <c r="T3438" s="62"/>
      <c r="U3438" s="62"/>
      <c r="V3438" s="62"/>
      <c r="W3438" s="62"/>
      <c r="X3438" s="62"/>
      <c r="Y3438" s="62"/>
      <c r="Z3438" s="62"/>
      <c r="AA3438" s="62"/>
      <c r="AB3438" s="62"/>
      <c r="AC3438" s="62"/>
      <c r="AD3438" s="62"/>
      <c r="AE3438" s="62"/>
    </row>
    <row r="3439" spans="5:31" x14ac:dyDescent="0.25">
      <c r="E3439" s="61"/>
      <c r="F3439" s="61"/>
      <c r="G3439" s="61"/>
      <c r="H3439" s="62"/>
      <c r="I3439" s="62"/>
      <c r="J3439" s="62"/>
      <c r="K3439" s="62"/>
      <c r="L3439" s="62"/>
      <c r="M3439" s="62"/>
      <c r="N3439" s="62"/>
      <c r="O3439" s="62"/>
      <c r="P3439" s="62"/>
      <c r="Q3439" s="62"/>
      <c r="R3439" s="62"/>
      <c r="S3439" s="62"/>
      <c r="T3439" s="62"/>
      <c r="U3439" s="62"/>
      <c r="V3439" s="62"/>
      <c r="W3439" s="62"/>
      <c r="X3439" s="62"/>
      <c r="Y3439" s="62"/>
      <c r="Z3439" s="62"/>
      <c r="AA3439" s="62"/>
      <c r="AB3439" s="62"/>
      <c r="AC3439" s="62"/>
      <c r="AD3439" s="62"/>
      <c r="AE3439" s="62"/>
    </row>
    <row r="3440" spans="5:31" x14ac:dyDescent="0.25">
      <c r="E3440" s="61"/>
      <c r="F3440" s="61"/>
      <c r="G3440" s="61"/>
      <c r="H3440" s="62"/>
      <c r="I3440" s="62"/>
      <c r="J3440" s="62"/>
      <c r="K3440" s="62"/>
      <c r="L3440" s="62"/>
      <c r="M3440" s="62"/>
      <c r="N3440" s="62"/>
      <c r="O3440" s="62"/>
      <c r="P3440" s="62"/>
      <c r="Q3440" s="62"/>
      <c r="R3440" s="62"/>
      <c r="S3440" s="62"/>
      <c r="T3440" s="62"/>
      <c r="U3440" s="62"/>
      <c r="V3440" s="62"/>
      <c r="W3440" s="62"/>
      <c r="X3440" s="62"/>
      <c r="Y3440" s="62"/>
      <c r="Z3440" s="62"/>
      <c r="AA3440" s="62"/>
      <c r="AB3440" s="62"/>
      <c r="AC3440" s="62"/>
      <c r="AD3440" s="62"/>
      <c r="AE3440" s="62"/>
    </row>
    <row r="3441" spans="5:31" x14ac:dyDescent="0.25">
      <c r="E3441" s="61"/>
      <c r="F3441" s="61"/>
      <c r="G3441" s="61"/>
      <c r="H3441" s="62"/>
      <c r="I3441" s="62"/>
      <c r="J3441" s="62"/>
      <c r="K3441" s="62"/>
      <c r="L3441" s="62"/>
      <c r="M3441" s="62"/>
      <c r="N3441" s="62"/>
      <c r="O3441" s="62"/>
      <c r="P3441" s="62"/>
      <c r="Q3441" s="62"/>
      <c r="R3441" s="62"/>
      <c r="S3441" s="62"/>
      <c r="T3441" s="62"/>
      <c r="U3441" s="62"/>
      <c r="V3441" s="62"/>
      <c r="W3441" s="62"/>
      <c r="X3441" s="62"/>
      <c r="Y3441" s="62"/>
      <c r="Z3441" s="62"/>
      <c r="AA3441" s="62"/>
      <c r="AB3441" s="62"/>
      <c r="AC3441" s="62"/>
      <c r="AD3441" s="62"/>
      <c r="AE3441" s="62"/>
    </row>
    <row r="3442" spans="5:31" x14ac:dyDescent="0.25">
      <c r="E3442" s="61"/>
      <c r="F3442" s="61"/>
      <c r="G3442" s="61"/>
      <c r="H3442" s="62"/>
      <c r="I3442" s="62"/>
      <c r="J3442" s="62"/>
      <c r="K3442" s="62"/>
      <c r="L3442" s="62"/>
      <c r="M3442" s="62"/>
      <c r="N3442" s="62"/>
      <c r="O3442" s="62"/>
      <c r="P3442" s="62"/>
      <c r="Q3442" s="62"/>
      <c r="R3442" s="62"/>
      <c r="S3442" s="62"/>
      <c r="T3442" s="62"/>
      <c r="U3442" s="62"/>
      <c r="V3442" s="62"/>
      <c r="W3442" s="62"/>
      <c r="X3442" s="62"/>
      <c r="Y3442" s="62"/>
      <c r="Z3442" s="62"/>
      <c r="AA3442" s="62"/>
      <c r="AB3442" s="62"/>
      <c r="AC3442" s="62"/>
      <c r="AD3442" s="62"/>
      <c r="AE3442" s="62"/>
    </row>
    <row r="3443" spans="5:31" x14ac:dyDescent="0.25">
      <c r="E3443" s="61"/>
      <c r="F3443" s="61"/>
      <c r="G3443" s="61"/>
      <c r="H3443" s="62"/>
      <c r="I3443" s="62"/>
      <c r="J3443" s="62"/>
      <c r="K3443" s="62"/>
      <c r="L3443" s="62"/>
      <c r="M3443" s="62"/>
      <c r="N3443" s="62"/>
      <c r="O3443" s="62"/>
      <c r="P3443" s="62"/>
      <c r="Q3443" s="62"/>
      <c r="R3443" s="62"/>
      <c r="S3443" s="62"/>
      <c r="T3443" s="62"/>
      <c r="U3443" s="62"/>
      <c r="V3443" s="62"/>
      <c r="W3443" s="62"/>
      <c r="X3443" s="62"/>
      <c r="Y3443" s="62"/>
      <c r="Z3443" s="62"/>
      <c r="AA3443" s="62"/>
      <c r="AB3443" s="62"/>
      <c r="AC3443" s="62"/>
      <c r="AD3443" s="62"/>
      <c r="AE3443" s="62"/>
    </row>
    <row r="3444" spans="5:31" x14ac:dyDescent="0.25">
      <c r="E3444" s="61"/>
      <c r="F3444" s="61"/>
      <c r="G3444" s="61"/>
      <c r="H3444" s="62"/>
      <c r="I3444" s="62"/>
      <c r="J3444" s="62"/>
      <c r="K3444" s="62"/>
      <c r="L3444" s="62"/>
      <c r="M3444" s="62"/>
      <c r="N3444" s="62"/>
      <c r="O3444" s="62"/>
      <c r="P3444" s="62"/>
      <c r="Q3444" s="62"/>
      <c r="R3444" s="62"/>
      <c r="S3444" s="62"/>
      <c r="T3444" s="62"/>
      <c r="U3444" s="62"/>
      <c r="V3444" s="62"/>
      <c r="W3444" s="62"/>
      <c r="X3444" s="62"/>
      <c r="Y3444" s="62"/>
      <c r="Z3444" s="62"/>
      <c r="AA3444" s="62"/>
      <c r="AB3444" s="62"/>
      <c r="AC3444" s="62"/>
      <c r="AD3444" s="62"/>
      <c r="AE3444" s="62"/>
    </row>
    <row r="3445" spans="5:31" x14ac:dyDescent="0.25">
      <c r="E3445" s="61"/>
      <c r="F3445" s="61"/>
      <c r="G3445" s="61"/>
      <c r="H3445" s="62"/>
      <c r="I3445" s="62"/>
      <c r="J3445" s="62"/>
      <c r="K3445" s="62"/>
      <c r="L3445" s="62"/>
      <c r="M3445" s="62"/>
      <c r="N3445" s="62"/>
      <c r="O3445" s="62"/>
      <c r="P3445" s="62"/>
      <c r="Q3445" s="62"/>
      <c r="R3445" s="62"/>
      <c r="S3445" s="62"/>
      <c r="T3445" s="62"/>
      <c r="U3445" s="62"/>
      <c r="V3445" s="62"/>
      <c r="W3445" s="62"/>
      <c r="X3445" s="62"/>
      <c r="Y3445" s="62"/>
      <c r="Z3445" s="62"/>
      <c r="AA3445" s="62"/>
      <c r="AB3445" s="62"/>
      <c r="AC3445" s="62"/>
      <c r="AD3445" s="62"/>
      <c r="AE3445" s="62"/>
    </row>
    <row r="3446" spans="5:31" x14ac:dyDescent="0.25">
      <c r="E3446" s="61"/>
      <c r="F3446" s="61"/>
      <c r="G3446" s="61"/>
      <c r="H3446" s="62"/>
      <c r="I3446" s="62"/>
      <c r="J3446" s="62"/>
      <c r="K3446" s="62"/>
      <c r="L3446" s="62"/>
      <c r="M3446" s="62"/>
      <c r="N3446" s="62"/>
      <c r="O3446" s="62"/>
      <c r="P3446" s="62"/>
      <c r="Q3446" s="62"/>
      <c r="R3446" s="62"/>
      <c r="S3446" s="62"/>
      <c r="T3446" s="62"/>
      <c r="U3446" s="62"/>
      <c r="V3446" s="62"/>
      <c r="W3446" s="62"/>
      <c r="X3446" s="62"/>
      <c r="Y3446" s="62"/>
      <c r="Z3446" s="62"/>
      <c r="AA3446" s="62"/>
      <c r="AB3446" s="62"/>
      <c r="AC3446" s="62"/>
      <c r="AD3446" s="62"/>
      <c r="AE3446" s="62"/>
    </row>
    <row r="3447" spans="5:31" x14ac:dyDescent="0.25">
      <c r="E3447" s="61"/>
      <c r="F3447" s="61"/>
      <c r="G3447" s="61"/>
      <c r="H3447" s="62"/>
      <c r="I3447" s="62"/>
      <c r="J3447" s="62"/>
      <c r="K3447" s="62"/>
      <c r="L3447" s="62"/>
      <c r="M3447" s="62"/>
      <c r="N3447" s="62"/>
      <c r="O3447" s="62"/>
      <c r="P3447" s="62"/>
      <c r="Q3447" s="62"/>
      <c r="R3447" s="62"/>
      <c r="S3447" s="62"/>
      <c r="T3447" s="62"/>
      <c r="U3447" s="62"/>
      <c r="V3447" s="62"/>
      <c r="W3447" s="62"/>
      <c r="X3447" s="62"/>
      <c r="Y3447" s="62"/>
      <c r="Z3447" s="62"/>
      <c r="AA3447" s="62"/>
      <c r="AB3447" s="62"/>
      <c r="AC3447" s="62"/>
      <c r="AD3447" s="62"/>
      <c r="AE3447" s="62"/>
    </row>
    <row r="3448" spans="5:31" x14ac:dyDescent="0.25">
      <c r="E3448" s="61"/>
      <c r="F3448" s="61"/>
      <c r="G3448" s="61"/>
      <c r="H3448" s="62"/>
      <c r="I3448" s="62"/>
      <c r="J3448" s="62"/>
      <c r="K3448" s="62"/>
      <c r="L3448" s="62"/>
      <c r="M3448" s="62"/>
      <c r="N3448" s="62"/>
      <c r="O3448" s="62"/>
      <c r="P3448" s="62"/>
      <c r="Q3448" s="62"/>
      <c r="R3448" s="62"/>
      <c r="S3448" s="62"/>
      <c r="T3448" s="62"/>
      <c r="U3448" s="62"/>
      <c r="V3448" s="62"/>
      <c r="W3448" s="62"/>
      <c r="X3448" s="62"/>
      <c r="Y3448" s="62"/>
      <c r="Z3448" s="62"/>
      <c r="AA3448" s="62"/>
      <c r="AB3448" s="62"/>
      <c r="AC3448" s="62"/>
      <c r="AD3448" s="62"/>
      <c r="AE3448" s="62"/>
    </row>
    <row r="3449" spans="5:31" x14ac:dyDescent="0.25">
      <c r="E3449" s="61"/>
      <c r="F3449" s="61"/>
      <c r="G3449" s="61"/>
      <c r="H3449" s="62"/>
      <c r="I3449" s="62"/>
      <c r="J3449" s="62"/>
      <c r="K3449" s="62"/>
      <c r="L3449" s="62"/>
      <c r="M3449" s="62"/>
      <c r="N3449" s="62"/>
      <c r="O3449" s="62"/>
      <c r="P3449" s="62"/>
      <c r="Q3449" s="62"/>
      <c r="R3449" s="62"/>
      <c r="S3449" s="62"/>
      <c r="T3449" s="62"/>
      <c r="U3449" s="62"/>
      <c r="V3449" s="62"/>
      <c r="W3449" s="62"/>
      <c r="X3449" s="62"/>
      <c r="Y3449" s="62"/>
      <c r="Z3449" s="62"/>
      <c r="AA3449" s="62"/>
      <c r="AB3449" s="62"/>
      <c r="AC3449" s="62"/>
      <c r="AD3449" s="62"/>
      <c r="AE3449" s="62"/>
    </row>
    <row r="3450" spans="5:31" x14ac:dyDescent="0.25">
      <c r="E3450" s="61"/>
      <c r="F3450" s="61"/>
      <c r="G3450" s="61"/>
      <c r="H3450" s="62"/>
      <c r="I3450" s="62"/>
      <c r="J3450" s="62"/>
      <c r="K3450" s="62"/>
      <c r="L3450" s="62"/>
      <c r="M3450" s="62"/>
      <c r="N3450" s="62"/>
      <c r="O3450" s="62"/>
      <c r="P3450" s="62"/>
      <c r="Q3450" s="62"/>
      <c r="R3450" s="62"/>
      <c r="S3450" s="62"/>
      <c r="T3450" s="62"/>
      <c r="U3450" s="62"/>
      <c r="V3450" s="62"/>
      <c r="W3450" s="62"/>
      <c r="X3450" s="62"/>
      <c r="Y3450" s="62"/>
      <c r="Z3450" s="62"/>
      <c r="AA3450" s="62"/>
      <c r="AB3450" s="62"/>
      <c r="AC3450" s="62"/>
      <c r="AD3450" s="62"/>
      <c r="AE3450" s="62"/>
    </row>
    <row r="3451" spans="5:31" x14ac:dyDescent="0.25">
      <c r="E3451" s="61"/>
      <c r="F3451" s="61"/>
      <c r="G3451" s="61"/>
      <c r="H3451" s="62"/>
      <c r="I3451" s="62"/>
      <c r="J3451" s="62"/>
      <c r="K3451" s="62"/>
      <c r="L3451" s="62"/>
      <c r="M3451" s="62"/>
      <c r="N3451" s="62"/>
      <c r="O3451" s="62"/>
      <c r="P3451" s="62"/>
      <c r="Q3451" s="62"/>
      <c r="R3451" s="62"/>
      <c r="S3451" s="62"/>
      <c r="T3451" s="62"/>
      <c r="U3451" s="62"/>
      <c r="V3451" s="62"/>
      <c r="W3451" s="62"/>
      <c r="X3451" s="62"/>
      <c r="Y3451" s="62"/>
      <c r="Z3451" s="62"/>
      <c r="AA3451" s="62"/>
      <c r="AB3451" s="62"/>
      <c r="AC3451" s="62"/>
      <c r="AD3451" s="62"/>
      <c r="AE3451" s="62"/>
    </row>
    <row r="3452" spans="5:31" x14ac:dyDescent="0.25">
      <c r="E3452" s="61"/>
      <c r="F3452" s="61"/>
      <c r="G3452" s="61"/>
      <c r="H3452" s="62"/>
      <c r="I3452" s="62"/>
      <c r="J3452" s="62"/>
      <c r="K3452" s="62"/>
      <c r="L3452" s="62"/>
      <c r="M3452" s="62"/>
      <c r="N3452" s="62"/>
      <c r="O3452" s="62"/>
      <c r="P3452" s="62"/>
      <c r="Q3452" s="62"/>
      <c r="R3452" s="62"/>
      <c r="S3452" s="62"/>
      <c r="T3452" s="62"/>
      <c r="U3452" s="62"/>
      <c r="V3452" s="62"/>
      <c r="W3452" s="62"/>
      <c r="X3452" s="62"/>
      <c r="Y3452" s="62"/>
      <c r="Z3452" s="62"/>
      <c r="AA3452" s="62"/>
      <c r="AB3452" s="62"/>
      <c r="AC3452" s="62"/>
      <c r="AD3452" s="62"/>
      <c r="AE3452" s="62"/>
    </row>
    <row r="3453" spans="5:31" x14ac:dyDescent="0.25">
      <c r="E3453" s="61"/>
      <c r="F3453" s="61"/>
      <c r="G3453" s="61"/>
      <c r="H3453" s="62"/>
      <c r="I3453" s="62"/>
      <c r="J3453" s="62"/>
      <c r="K3453" s="62"/>
      <c r="L3453" s="62"/>
      <c r="M3453" s="62"/>
      <c r="N3453" s="62"/>
      <c r="O3453" s="62"/>
      <c r="P3453" s="62"/>
      <c r="Q3453" s="62"/>
      <c r="R3453" s="62"/>
      <c r="S3453" s="62"/>
      <c r="T3453" s="62"/>
      <c r="U3453" s="62"/>
      <c r="V3453" s="62"/>
      <c r="W3453" s="62"/>
      <c r="X3453" s="62"/>
      <c r="Y3453" s="62"/>
      <c r="Z3453" s="62"/>
      <c r="AA3453" s="62"/>
      <c r="AB3453" s="62"/>
      <c r="AC3453" s="62"/>
      <c r="AD3453" s="62"/>
      <c r="AE3453" s="62"/>
    </row>
    <row r="3454" spans="5:31" x14ac:dyDescent="0.25">
      <c r="E3454" s="61"/>
      <c r="F3454" s="61"/>
      <c r="G3454" s="61"/>
      <c r="H3454" s="62"/>
      <c r="I3454" s="62"/>
      <c r="J3454" s="62"/>
      <c r="K3454" s="62"/>
      <c r="L3454" s="62"/>
      <c r="M3454" s="62"/>
      <c r="N3454" s="62"/>
      <c r="O3454" s="62"/>
      <c r="P3454" s="62"/>
      <c r="Q3454" s="62"/>
      <c r="R3454" s="62"/>
      <c r="S3454" s="62"/>
      <c r="T3454" s="62"/>
      <c r="U3454" s="62"/>
      <c r="V3454" s="62"/>
      <c r="W3454" s="62"/>
      <c r="X3454" s="62"/>
      <c r="Y3454" s="62"/>
      <c r="Z3454" s="62"/>
      <c r="AA3454" s="62"/>
      <c r="AB3454" s="62"/>
      <c r="AC3454" s="62"/>
      <c r="AD3454" s="62"/>
      <c r="AE3454" s="62"/>
    </row>
    <row r="3455" spans="5:31" x14ac:dyDescent="0.25">
      <c r="E3455" s="61"/>
      <c r="F3455" s="61"/>
      <c r="G3455" s="61"/>
      <c r="H3455" s="62"/>
      <c r="I3455" s="62"/>
      <c r="J3455" s="62"/>
      <c r="K3455" s="62"/>
      <c r="L3455" s="62"/>
      <c r="M3455" s="62"/>
      <c r="N3455" s="62"/>
      <c r="O3455" s="62"/>
      <c r="P3455" s="62"/>
      <c r="Q3455" s="62"/>
      <c r="R3455" s="62"/>
      <c r="S3455" s="62"/>
      <c r="T3455" s="62"/>
      <c r="U3455" s="62"/>
      <c r="V3455" s="62"/>
      <c r="W3455" s="62"/>
      <c r="X3455" s="62"/>
      <c r="Y3455" s="62"/>
      <c r="Z3455" s="62"/>
      <c r="AA3455" s="62"/>
      <c r="AB3455" s="62"/>
      <c r="AC3455" s="62"/>
      <c r="AD3455" s="62"/>
      <c r="AE3455" s="62"/>
    </row>
    <row r="3456" spans="5:31" x14ac:dyDescent="0.25">
      <c r="E3456" s="61"/>
      <c r="F3456" s="61"/>
      <c r="G3456" s="61"/>
      <c r="H3456" s="62"/>
      <c r="I3456" s="62"/>
      <c r="J3456" s="62"/>
      <c r="K3456" s="62"/>
      <c r="L3456" s="62"/>
      <c r="M3456" s="62"/>
      <c r="N3456" s="62"/>
      <c r="O3456" s="62"/>
      <c r="P3456" s="62"/>
      <c r="Q3456" s="62"/>
      <c r="R3456" s="62"/>
      <c r="S3456" s="62"/>
      <c r="T3456" s="62"/>
      <c r="U3456" s="62"/>
      <c r="V3456" s="62"/>
      <c r="W3456" s="62"/>
      <c r="X3456" s="62"/>
      <c r="Y3456" s="62"/>
      <c r="Z3456" s="62"/>
      <c r="AA3456" s="62"/>
      <c r="AB3456" s="62"/>
      <c r="AC3456" s="62"/>
      <c r="AD3456" s="62"/>
      <c r="AE3456" s="62"/>
    </row>
    <row r="3457" spans="5:31" x14ac:dyDescent="0.25">
      <c r="E3457" s="61"/>
      <c r="F3457" s="61"/>
      <c r="G3457" s="61"/>
      <c r="H3457" s="62"/>
      <c r="I3457" s="62"/>
      <c r="J3457" s="62"/>
      <c r="K3457" s="62"/>
      <c r="L3457" s="62"/>
      <c r="M3457" s="62"/>
      <c r="N3457" s="62"/>
      <c r="O3457" s="62"/>
      <c r="P3457" s="62"/>
      <c r="Q3457" s="62"/>
      <c r="R3457" s="62"/>
      <c r="S3457" s="62"/>
      <c r="T3457" s="62"/>
      <c r="U3457" s="62"/>
      <c r="V3457" s="62"/>
      <c r="W3457" s="62"/>
      <c r="X3457" s="62"/>
      <c r="Y3457" s="62"/>
      <c r="Z3457" s="62"/>
      <c r="AA3457" s="62"/>
      <c r="AB3457" s="62"/>
      <c r="AC3457" s="62"/>
      <c r="AD3457" s="62"/>
      <c r="AE3457" s="62"/>
    </row>
    <row r="3458" spans="5:31" x14ac:dyDescent="0.25">
      <c r="E3458" s="61"/>
      <c r="F3458" s="61"/>
      <c r="G3458" s="61"/>
      <c r="H3458" s="62"/>
      <c r="I3458" s="62"/>
      <c r="J3458" s="62"/>
      <c r="K3458" s="62"/>
      <c r="L3458" s="62"/>
      <c r="M3458" s="62"/>
      <c r="N3458" s="62"/>
      <c r="O3458" s="62"/>
      <c r="P3458" s="62"/>
      <c r="Q3458" s="62"/>
      <c r="R3458" s="62"/>
      <c r="S3458" s="62"/>
      <c r="T3458" s="62"/>
      <c r="U3458" s="62"/>
      <c r="V3458" s="62"/>
      <c r="W3458" s="62"/>
      <c r="X3458" s="62"/>
      <c r="Y3458" s="62"/>
      <c r="Z3458" s="62"/>
      <c r="AA3458" s="62"/>
      <c r="AB3458" s="62"/>
      <c r="AC3458" s="62"/>
      <c r="AD3458" s="62"/>
      <c r="AE3458" s="62"/>
    </row>
    <row r="3459" spans="5:31" x14ac:dyDescent="0.25">
      <c r="E3459" s="61"/>
      <c r="F3459" s="61"/>
      <c r="G3459" s="61"/>
      <c r="H3459" s="62"/>
      <c r="I3459" s="62"/>
      <c r="J3459" s="62"/>
      <c r="K3459" s="62"/>
      <c r="L3459" s="62"/>
      <c r="M3459" s="62"/>
      <c r="N3459" s="62"/>
      <c r="O3459" s="62"/>
      <c r="P3459" s="62"/>
      <c r="Q3459" s="62"/>
      <c r="R3459" s="62"/>
      <c r="S3459" s="62"/>
      <c r="T3459" s="62"/>
      <c r="U3459" s="62"/>
      <c r="V3459" s="62"/>
      <c r="W3459" s="62"/>
      <c r="X3459" s="62"/>
      <c r="Y3459" s="62"/>
      <c r="Z3459" s="62"/>
      <c r="AA3459" s="62"/>
      <c r="AB3459" s="62"/>
      <c r="AC3459" s="62"/>
      <c r="AD3459" s="62"/>
      <c r="AE3459" s="62"/>
    </row>
    <row r="3460" spans="5:31" x14ac:dyDescent="0.25">
      <c r="E3460" s="61"/>
      <c r="F3460" s="61"/>
      <c r="G3460" s="61"/>
      <c r="H3460" s="62"/>
      <c r="I3460" s="62"/>
      <c r="J3460" s="62"/>
      <c r="K3460" s="62"/>
      <c r="L3460" s="62"/>
      <c r="M3460" s="62"/>
      <c r="N3460" s="62"/>
      <c r="O3460" s="62"/>
      <c r="P3460" s="62"/>
      <c r="Q3460" s="62"/>
      <c r="R3460" s="62"/>
      <c r="S3460" s="62"/>
      <c r="T3460" s="62"/>
      <c r="U3460" s="62"/>
      <c r="V3460" s="62"/>
      <c r="W3460" s="62"/>
      <c r="X3460" s="62"/>
      <c r="Y3460" s="62"/>
      <c r="Z3460" s="62"/>
      <c r="AA3460" s="62"/>
      <c r="AB3460" s="62"/>
      <c r="AC3460" s="62"/>
      <c r="AD3460" s="62"/>
      <c r="AE3460" s="62"/>
    </row>
    <row r="3461" spans="5:31" x14ac:dyDescent="0.25">
      <c r="E3461" s="61"/>
      <c r="F3461" s="61"/>
      <c r="G3461" s="61"/>
      <c r="H3461" s="62"/>
      <c r="I3461" s="62"/>
      <c r="J3461" s="62"/>
      <c r="K3461" s="62"/>
      <c r="L3461" s="62"/>
      <c r="M3461" s="62"/>
      <c r="N3461" s="62"/>
      <c r="O3461" s="62"/>
      <c r="P3461" s="62"/>
      <c r="Q3461" s="62"/>
      <c r="R3461" s="62"/>
      <c r="S3461" s="62"/>
      <c r="T3461" s="62"/>
      <c r="U3461" s="62"/>
      <c r="V3461" s="62"/>
      <c r="W3461" s="62"/>
      <c r="X3461" s="62"/>
      <c r="Y3461" s="62"/>
      <c r="Z3461" s="62"/>
      <c r="AA3461" s="62"/>
      <c r="AB3461" s="62"/>
      <c r="AC3461" s="62"/>
      <c r="AD3461" s="62"/>
      <c r="AE3461" s="62"/>
    </row>
    <row r="3462" spans="5:31" x14ac:dyDescent="0.25">
      <c r="E3462" s="61"/>
      <c r="F3462" s="61"/>
      <c r="G3462" s="61"/>
      <c r="H3462" s="62"/>
      <c r="I3462" s="62"/>
      <c r="J3462" s="62"/>
      <c r="K3462" s="62"/>
      <c r="L3462" s="62"/>
      <c r="M3462" s="62"/>
      <c r="N3462" s="62"/>
      <c r="O3462" s="62"/>
      <c r="P3462" s="62"/>
      <c r="Q3462" s="62"/>
      <c r="R3462" s="62"/>
      <c r="S3462" s="62"/>
      <c r="T3462" s="62"/>
      <c r="U3462" s="62"/>
      <c r="V3462" s="62"/>
      <c r="W3462" s="62"/>
      <c r="X3462" s="62"/>
      <c r="Y3462" s="62"/>
      <c r="Z3462" s="62"/>
      <c r="AA3462" s="62"/>
      <c r="AB3462" s="62"/>
      <c r="AC3462" s="62"/>
      <c r="AD3462" s="62"/>
      <c r="AE3462" s="62"/>
    </row>
    <row r="3463" spans="5:31" x14ac:dyDescent="0.25">
      <c r="E3463" s="61"/>
      <c r="F3463" s="61"/>
      <c r="G3463" s="61"/>
      <c r="H3463" s="62"/>
      <c r="I3463" s="62"/>
      <c r="J3463" s="62"/>
      <c r="K3463" s="62"/>
      <c r="L3463" s="62"/>
      <c r="M3463" s="62"/>
      <c r="N3463" s="62"/>
      <c r="O3463" s="62"/>
      <c r="P3463" s="62"/>
      <c r="Q3463" s="62"/>
      <c r="R3463" s="62"/>
      <c r="S3463" s="62"/>
      <c r="T3463" s="62"/>
      <c r="U3463" s="62"/>
      <c r="V3463" s="62"/>
      <c r="W3463" s="62"/>
      <c r="X3463" s="62"/>
      <c r="Y3463" s="62"/>
      <c r="Z3463" s="62"/>
      <c r="AA3463" s="62"/>
      <c r="AB3463" s="62"/>
      <c r="AC3463" s="62"/>
      <c r="AD3463" s="62"/>
      <c r="AE3463" s="62"/>
    </row>
    <row r="3464" spans="5:31" x14ac:dyDescent="0.25">
      <c r="E3464" s="61"/>
      <c r="F3464" s="61"/>
      <c r="G3464" s="61"/>
      <c r="H3464" s="62"/>
      <c r="I3464" s="62"/>
      <c r="J3464" s="62"/>
      <c r="K3464" s="62"/>
      <c r="L3464" s="62"/>
      <c r="M3464" s="62"/>
      <c r="N3464" s="62"/>
      <c r="O3464" s="62"/>
      <c r="P3464" s="62"/>
      <c r="Q3464" s="62"/>
      <c r="R3464" s="62"/>
      <c r="S3464" s="62"/>
      <c r="T3464" s="62"/>
      <c r="U3464" s="62"/>
      <c r="V3464" s="62"/>
      <c r="W3464" s="62"/>
      <c r="X3464" s="62"/>
      <c r="Y3464" s="62"/>
      <c r="Z3464" s="62"/>
      <c r="AA3464" s="62"/>
      <c r="AB3464" s="62"/>
      <c r="AC3464" s="62"/>
      <c r="AD3464" s="62"/>
      <c r="AE3464" s="62"/>
    </row>
    <row r="3465" spans="5:31" x14ac:dyDescent="0.25">
      <c r="E3465" s="61"/>
      <c r="F3465" s="61"/>
      <c r="G3465" s="61"/>
      <c r="H3465" s="62"/>
      <c r="I3465" s="62"/>
      <c r="J3465" s="62"/>
      <c r="K3465" s="62"/>
      <c r="L3465" s="62"/>
      <c r="M3465" s="62"/>
      <c r="N3465" s="62"/>
      <c r="O3465" s="62"/>
      <c r="P3465" s="62"/>
      <c r="Q3465" s="62"/>
      <c r="R3465" s="62"/>
      <c r="S3465" s="62"/>
      <c r="T3465" s="62"/>
      <c r="U3465" s="62"/>
      <c r="V3465" s="62"/>
      <c r="W3465" s="62"/>
      <c r="X3465" s="62"/>
      <c r="Y3465" s="62"/>
      <c r="Z3465" s="62"/>
      <c r="AA3465" s="62"/>
      <c r="AB3465" s="62"/>
      <c r="AC3465" s="62"/>
      <c r="AD3465" s="62"/>
      <c r="AE3465" s="62"/>
    </row>
    <row r="3466" spans="5:31" x14ac:dyDescent="0.25">
      <c r="E3466" s="61"/>
      <c r="F3466" s="61"/>
      <c r="G3466" s="61"/>
      <c r="H3466" s="62"/>
      <c r="I3466" s="62"/>
      <c r="J3466" s="62"/>
      <c r="K3466" s="62"/>
      <c r="L3466" s="62"/>
      <c r="M3466" s="62"/>
      <c r="N3466" s="62"/>
      <c r="O3466" s="62"/>
      <c r="P3466" s="62"/>
      <c r="Q3466" s="62"/>
      <c r="R3466" s="62"/>
      <c r="S3466" s="62"/>
      <c r="T3466" s="62"/>
      <c r="U3466" s="62"/>
      <c r="V3466" s="62"/>
      <c r="W3466" s="62"/>
      <c r="X3466" s="62"/>
      <c r="Y3466" s="62"/>
      <c r="Z3466" s="62"/>
      <c r="AA3466" s="62"/>
      <c r="AB3466" s="62"/>
      <c r="AC3466" s="62"/>
      <c r="AD3466" s="62"/>
      <c r="AE3466" s="62"/>
    </row>
    <row r="3467" spans="5:31" x14ac:dyDescent="0.25">
      <c r="E3467" s="61"/>
      <c r="F3467" s="61"/>
      <c r="G3467" s="61"/>
      <c r="H3467" s="62"/>
      <c r="I3467" s="62"/>
      <c r="J3467" s="62"/>
      <c r="K3467" s="62"/>
      <c r="L3467" s="62"/>
      <c r="M3467" s="62"/>
      <c r="N3467" s="62"/>
      <c r="O3467" s="62"/>
      <c r="P3467" s="62"/>
      <c r="Q3467" s="62"/>
      <c r="R3467" s="62"/>
      <c r="S3467" s="62"/>
      <c r="T3467" s="62"/>
      <c r="U3467" s="62"/>
      <c r="V3467" s="62"/>
      <c r="W3467" s="62"/>
      <c r="X3467" s="62"/>
      <c r="Y3467" s="62"/>
      <c r="Z3467" s="62"/>
      <c r="AA3467" s="62"/>
      <c r="AB3467" s="62"/>
      <c r="AC3467" s="62"/>
      <c r="AD3467" s="62"/>
      <c r="AE3467" s="62"/>
    </row>
    <row r="3468" spans="5:31" x14ac:dyDescent="0.25">
      <c r="E3468" s="61"/>
      <c r="F3468" s="61"/>
      <c r="G3468" s="61"/>
      <c r="H3468" s="62"/>
      <c r="I3468" s="62"/>
      <c r="J3468" s="62"/>
      <c r="K3468" s="62"/>
      <c r="L3468" s="62"/>
      <c r="M3468" s="62"/>
      <c r="N3468" s="62"/>
      <c r="O3468" s="62"/>
      <c r="P3468" s="62"/>
      <c r="Q3468" s="62"/>
      <c r="R3468" s="62"/>
      <c r="S3468" s="62"/>
      <c r="T3468" s="62"/>
      <c r="U3468" s="62"/>
      <c r="V3468" s="62"/>
      <c r="W3468" s="62"/>
      <c r="X3468" s="62"/>
      <c r="Y3468" s="62"/>
      <c r="Z3468" s="62"/>
      <c r="AA3468" s="62"/>
      <c r="AB3468" s="62"/>
      <c r="AC3468" s="62"/>
      <c r="AD3468" s="62"/>
      <c r="AE3468" s="62"/>
    </row>
    <row r="3469" spans="5:31" x14ac:dyDescent="0.25">
      <c r="E3469" s="61"/>
      <c r="F3469" s="61"/>
      <c r="G3469" s="61"/>
      <c r="H3469" s="62"/>
      <c r="I3469" s="62"/>
      <c r="J3469" s="62"/>
      <c r="K3469" s="62"/>
      <c r="L3469" s="62"/>
      <c r="M3469" s="62"/>
      <c r="N3469" s="62"/>
      <c r="O3469" s="62"/>
      <c r="P3469" s="62"/>
      <c r="Q3469" s="62"/>
      <c r="R3469" s="62"/>
      <c r="S3469" s="62"/>
      <c r="T3469" s="62"/>
      <c r="U3469" s="62"/>
      <c r="V3469" s="62"/>
      <c r="W3469" s="62"/>
      <c r="X3469" s="62"/>
      <c r="Y3469" s="62"/>
      <c r="Z3469" s="62"/>
      <c r="AA3469" s="62"/>
      <c r="AB3469" s="62"/>
      <c r="AC3469" s="62"/>
      <c r="AD3469" s="62"/>
      <c r="AE3469" s="62"/>
    </row>
    <row r="3470" spans="5:31" x14ac:dyDescent="0.25">
      <c r="E3470" s="61"/>
      <c r="F3470" s="61"/>
      <c r="G3470" s="61"/>
      <c r="H3470" s="62"/>
      <c r="I3470" s="62"/>
      <c r="J3470" s="62"/>
      <c r="K3470" s="62"/>
      <c r="L3470" s="62"/>
      <c r="M3470" s="62"/>
      <c r="N3470" s="62"/>
      <c r="O3470" s="62"/>
      <c r="P3470" s="62"/>
      <c r="Q3470" s="62"/>
      <c r="R3470" s="62"/>
      <c r="S3470" s="62"/>
      <c r="T3470" s="62"/>
      <c r="U3470" s="62"/>
      <c r="V3470" s="62"/>
      <c r="W3470" s="62"/>
      <c r="X3470" s="62"/>
      <c r="Y3470" s="62"/>
      <c r="Z3470" s="62"/>
      <c r="AA3470" s="62"/>
      <c r="AB3470" s="62"/>
      <c r="AC3470" s="62"/>
      <c r="AD3470" s="62"/>
      <c r="AE3470" s="62"/>
    </row>
    <row r="3471" spans="5:31" x14ac:dyDescent="0.25">
      <c r="E3471" s="61"/>
      <c r="F3471" s="61"/>
      <c r="G3471" s="61"/>
      <c r="H3471" s="62"/>
      <c r="I3471" s="62"/>
      <c r="J3471" s="62"/>
      <c r="K3471" s="62"/>
      <c r="L3471" s="62"/>
      <c r="M3471" s="62"/>
      <c r="N3471" s="62"/>
      <c r="O3471" s="62"/>
      <c r="P3471" s="62"/>
      <c r="Q3471" s="62"/>
      <c r="R3471" s="62"/>
      <c r="S3471" s="62"/>
      <c r="T3471" s="62"/>
      <c r="U3471" s="62"/>
      <c r="V3471" s="62"/>
      <c r="W3471" s="62"/>
      <c r="X3471" s="62"/>
      <c r="Y3471" s="62"/>
      <c r="Z3471" s="62"/>
      <c r="AA3471" s="62"/>
      <c r="AB3471" s="62"/>
      <c r="AC3471" s="62"/>
      <c r="AD3471" s="62"/>
      <c r="AE3471" s="62"/>
    </row>
    <row r="3472" spans="5:31" x14ac:dyDescent="0.25">
      <c r="E3472" s="61"/>
      <c r="F3472" s="61"/>
      <c r="G3472" s="61"/>
      <c r="H3472" s="62"/>
      <c r="I3472" s="62"/>
      <c r="J3472" s="62"/>
      <c r="K3472" s="62"/>
      <c r="L3472" s="62"/>
      <c r="M3472" s="62"/>
      <c r="N3472" s="62"/>
      <c r="O3472" s="62"/>
      <c r="P3472" s="62"/>
      <c r="Q3472" s="62"/>
      <c r="R3472" s="62"/>
      <c r="S3472" s="62"/>
      <c r="T3472" s="62"/>
      <c r="U3472" s="62"/>
      <c r="V3472" s="62"/>
      <c r="W3472" s="62"/>
      <c r="X3472" s="62"/>
      <c r="Y3472" s="62"/>
      <c r="Z3472" s="62"/>
      <c r="AA3472" s="62"/>
      <c r="AB3472" s="62"/>
      <c r="AC3472" s="62"/>
      <c r="AD3472" s="62"/>
      <c r="AE3472" s="62"/>
    </row>
    <row r="3473" spans="5:31" x14ac:dyDescent="0.25">
      <c r="E3473" s="61"/>
      <c r="F3473" s="61"/>
      <c r="G3473" s="61"/>
      <c r="H3473" s="62"/>
      <c r="I3473" s="62"/>
      <c r="J3473" s="62"/>
      <c r="K3473" s="62"/>
      <c r="L3473" s="62"/>
      <c r="M3473" s="62"/>
      <c r="N3473" s="62"/>
      <c r="O3473" s="62"/>
      <c r="P3473" s="62"/>
      <c r="Q3473" s="62"/>
      <c r="R3473" s="62"/>
      <c r="S3473" s="62"/>
      <c r="T3473" s="62"/>
      <c r="U3473" s="62"/>
      <c r="V3473" s="62"/>
      <c r="W3473" s="62"/>
      <c r="X3473" s="62"/>
      <c r="Y3473" s="62"/>
      <c r="Z3473" s="62"/>
      <c r="AA3473" s="62"/>
      <c r="AB3473" s="62"/>
      <c r="AC3473" s="62"/>
      <c r="AD3473" s="62"/>
      <c r="AE3473" s="62"/>
    </row>
    <row r="3474" spans="5:31" x14ac:dyDescent="0.25">
      <c r="E3474" s="61"/>
      <c r="F3474" s="61"/>
      <c r="G3474" s="61"/>
      <c r="H3474" s="62"/>
      <c r="I3474" s="62"/>
      <c r="J3474" s="62"/>
      <c r="K3474" s="62"/>
      <c r="L3474" s="62"/>
      <c r="M3474" s="62"/>
      <c r="N3474" s="62"/>
      <c r="O3474" s="62"/>
      <c r="P3474" s="62"/>
      <c r="Q3474" s="62"/>
      <c r="R3474" s="62"/>
      <c r="S3474" s="62"/>
      <c r="T3474" s="62"/>
      <c r="U3474" s="62"/>
      <c r="V3474" s="62"/>
      <c r="W3474" s="62"/>
      <c r="X3474" s="62"/>
      <c r="Y3474" s="62"/>
      <c r="Z3474" s="62"/>
      <c r="AA3474" s="62"/>
      <c r="AB3474" s="62"/>
      <c r="AC3474" s="62"/>
      <c r="AD3474" s="62"/>
      <c r="AE3474" s="62"/>
    </row>
    <row r="3475" spans="5:31" x14ac:dyDescent="0.25">
      <c r="E3475" s="61"/>
      <c r="F3475" s="61"/>
      <c r="G3475" s="61"/>
      <c r="H3475" s="62"/>
      <c r="I3475" s="62"/>
      <c r="J3475" s="62"/>
      <c r="K3475" s="62"/>
      <c r="L3475" s="62"/>
      <c r="M3475" s="62"/>
      <c r="N3475" s="62"/>
      <c r="O3475" s="62"/>
      <c r="P3475" s="62"/>
      <c r="Q3475" s="62"/>
      <c r="R3475" s="62"/>
      <c r="S3475" s="62"/>
      <c r="T3475" s="62"/>
      <c r="U3475" s="62"/>
      <c r="V3475" s="62"/>
      <c r="W3475" s="62"/>
      <c r="X3475" s="62"/>
      <c r="Y3475" s="62"/>
      <c r="Z3475" s="62"/>
      <c r="AA3475" s="62"/>
      <c r="AB3475" s="62"/>
      <c r="AC3475" s="62"/>
      <c r="AD3475" s="62"/>
      <c r="AE3475" s="62"/>
    </row>
    <row r="3476" spans="5:31" x14ac:dyDescent="0.25">
      <c r="E3476" s="61"/>
      <c r="F3476" s="61"/>
      <c r="G3476" s="61"/>
      <c r="H3476" s="62"/>
      <c r="I3476" s="62"/>
      <c r="J3476" s="62"/>
      <c r="K3476" s="62"/>
      <c r="L3476" s="62"/>
      <c r="M3476" s="62"/>
      <c r="N3476" s="62"/>
      <c r="O3476" s="62"/>
      <c r="P3476" s="62"/>
      <c r="Q3476" s="62"/>
      <c r="R3476" s="62"/>
      <c r="S3476" s="62"/>
      <c r="T3476" s="62"/>
      <c r="U3476" s="62"/>
      <c r="V3476" s="62"/>
      <c r="W3476" s="62"/>
      <c r="X3476" s="62"/>
      <c r="Y3476" s="62"/>
      <c r="Z3476" s="62"/>
      <c r="AA3476" s="62"/>
      <c r="AB3476" s="62"/>
      <c r="AC3476" s="62"/>
      <c r="AD3476" s="62"/>
      <c r="AE3476" s="62"/>
    </row>
    <row r="3477" spans="5:31" x14ac:dyDescent="0.25">
      <c r="E3477" s="61"/>
      <c r="F3477" s="61"/>
      <c r="G3477" s="61"/>
      <c r="H3477" s="62"/>
      <c r="I3477" s="62"/>
      <c r="J3477" s="62"/>
      <c r="K3477" s="62"/>
      <c r="L3477" s="62"/>
      <c r="M3477" s="62"/>
      <c r="N3477" s="62"/>
      <c r="O3477" s="62"/>
      <c r="P3477" s="62"/>
      <c r="Q3477" s="62"/>
      <c r="R3477" s="62"/>
      <c r="S3477" s="62"/>
      <c r="T3477" s="62"/>
      <c r="U3477" s="62"/>
      <c r="V3477" s="62"/>
      <c r="W3477" s="62"/>
      <c r="X3477" s="62"/>
      <c r="Y3477" s="62"/>
      <c r="Z3477" s="62"/>
      <c r="AA3477" s="62"/>
      <c r="AB3477" s="62"/>
      <c r="AC3477" s="62"/>
      <c r="AD3477" s="62"/>
      <c r="AE3477" s="62"/>
    </row>
    <row r="3478" spans="5:31" x14ac:dyDescent="0.25">
      <c r="E3478" s="61"/>
      <c r="F3478" s="61"/>
      <c r="G3478" s="61"/>
      <c r="H3478" s="62"/>
      <c r="I3478" s="62"/>
      <c r="J3478" s="62"/>
      <c r="K3478" s="62"/>
      <c r="L3478" s="62"/>
      <c r="M3478" s="62"/>
      <c r="N3478" s="62"/>
      <c r="O3478" s="62"/>
      <c r="P3478" s="62"/>
      <c r="Q3478" s="62"/>
      <c r="R3478" s="62"/>
      <c r="S3478" s="62"/>
      <c r="T3478" s="62"/>
      <c r="U3478" s="62"/>
      <c r="V3478" s="62"/>
      <c r="W3478" s="62"/>
      <c r="X3478" s="62"/>
      <c r="Y3478" s="62"/>
      <c r="Z3478" s="62"/>
      <c r="AA3478" s="62"/>
      <c r="AB3478" s="62"/>
      <c r="AC3478" s="62"/>
      <c r="AD3478" s="62"/>
      <c r="AE3478" s="62"/>
    </row>
    <row r="3479" spans="5:31" x14ac:dyDescent="0.25">
      <c r="E3479" s="61"/>
      <c r="F3479" s="61"/>
      <c r="G3479" s="61"/>
      <c r="H3479" s="62"/>
      <c r="I3479" s="62"/>
      <c r="J3479" s="62"/>
      <c r="K3479" s="62"/>
      <c r="L3479" s="62"/>
      <c r="M3479" s="62"/>
      <c r="N3479" s="62"/>
      <c r="O3479" s="62"/>
      <c r="P3479" s="62"/>
      <c r="Q3479" s="62"/>
      <c r="R3479" s="62"/>
      <c r="S3479" s="62"/>
      <c r="T3479" s="62"/>
      <c r="U3479" s="62"/>
      <c r="V3479" s="62"/>
      <c r="W3479" s="62"/>
      <c r="X3479" s="62"/>
      <c r="Y3479" s="62"/>
      <c r="Z3479" s="62"/>
      <c r="AA3479" s="62"/>
      <c r="AB3479" s="62"/>
      <c r="AC3479" s="62"/>
      <c r="AD3479" s="62"/>
      <c r="AE3479" s="62"/>
    </row>
    <row r="3480" spans="5:31" x14ac:dyDescent="0.25">
      <c r="E3480" s="61"/>
      <c r="F3480" s="61"/>
      <c r="G3480" s="61"/>
      <c r="H3480" s="62"/>
      <c r="I3480" s="62"/>
      <c r="J3480" s="62"/>
      <c r="K3480" s="62"/>
      <c r="L3480" s="62"/>
      <c r="M3480" s="62"/>
      <c r="N3480" s="62"/>
      <c r="O3480" s="62"/>
      <c r="P3480" s="62"/>
      <c r="Q3480" s="62"/>
      <c r="R3480" s="62"/>
      <c r="S3480" s="62"/>
      <c r="T3480" s="62"/>
      <c r="U3480" s="62"/>
      <c r="V3480" s="62"/>
      <c r="W3480" s="62"/>
      <c r="X3480" s="62"/>
      <c r="Y3480" s="62"/>
      <c r="Z3480" s="62"/>
      <c r="AA3480" s="62"/>
      <c r="AB3480" s="62"/>
      <c r="AC3480" s="62"/>
      <c r="AD3480" s="62"/>
      <c r="AE3480" s="62"/>
    </row>
    <row r="3481" spans="5:31" x14ac:dyDescent="0.25">
      <c r="E3481" s="61"/>
      <c r="F3481" s="61"/>
      <c r="G3481" s="61"/>
      <c r="H3481" s="62"/>
      <c r="I3481" s="62"/>
      <c r="J3481" s="62"/>
      <c r="K3481" s="62"/>
      <c r="L3481" s="62"/>
      <c r="M3481" s="62"/>
      <c r="N3481" s="62"/>
      <c r="O3481" s="62"/>
      <c r="P3481" s="62"/>
      <c r="Q3481" s="62"/>
      <c r="R3481" s="62"/>
      <c r="S3481" s="62"/>
      <c r="T3481" s="62"/>
      <c r="U3481" s="62"/>
      <c r="V3481" s="62"/>
      <c r="W3481" s="62"/>
      <c r="X3481" s="62"/>
      <c r="Y3481" s="62"/>
      <c r="Z3481" s="62"/>
      <c r="AA3481" s="62"/>
      <c r="AB3481" s="62"/>
      <c r="AC3481" s="62"/>
      <c r="AD3481" s="62"/>
      <c r="AE3481" s="62"/>
    </row>
    <row r="3482" spans="5:31" x14ac:dyDescent="0.25">
      <c r="E3482" s="61"/>
      <c r="F3482" s="61"/>
      <c r="G3482" s="61"/>
      <c r="H3482" s="62"/>
      <c r="I3482" s="62"/>
      <c r="J3482" s="62"/>
      <c r="K3482" s="62"/>
      <c r="L3482" s="62"/>
      <c r="M3482" s="62"/>
      <c r="N3482" s="62"/>
      <c r="O3482" s="62"/>
      <c r="P3482" s="62"/>
      <c r="Q3482" s="62"/>
      <c r="R3482" s="62"/>
      <c r="S3482" s="62"/>
      <c r="T3482" s="62"/>
      <c r="U3482" s="62"/>
      <c r="V3482" s="62"/>
      <c r="W3482" s="62"/>
      <c r="X3482" s="62"/>
      <c r="Y3482" s="62"/>
      <c r="Z3482" s="62"/>
      <c r="AA3482" s="62"/>
      <c r="AB3482" s="62"/>
      <c r="AC3482" s="62"/>
      <c r="AD3482" s="62"/>
      <c r="AE3482" s="62"/>
    </row>
    <row r="3483" spans="5:31" x14ac:dyDescent="0.25">
      <c r="E3483" s="61"/>
      <c r="F3483" s="61"/>
      <c r="G3483" s="61"/>
      <c r="H3483" s="62"/>
      <c r="I3483" s="62"/>
      <c r="J3483" s="62"/>
      <c r="K3483" s="62"/>
      <c r="L3483" s="62"/>
      <c r="M3483" s="62"/>
      <c r="N3483" s="62"/>
      <c r="O3483" s="62"/>
      <c r="P3483" s="62"/>
      <c r="Q3483" s="62"/>
      <c r="R3483" s="62"/>
      <c r="S3483" s="62"/>
      <c r="T3483" s="62"/>
      <c r="U3483" s="62"/>
      <c r="V3483" s="62"/>
      <c r="W3483" s="62"/>
      <c r="X3483" s="62"/>
      <c r="Y3483" s="62"/>
      <c r="Z3483" s="62"/>
      <c r="AA3483" s="62"/>
      <c r="AB3483" s="62"/>
      <c r="AC3483" s="62"/>
      <c r="AD3483" s="62"/>
      <c r="AE3483" s="62"/>
    </row>
    <row r="3484" spans="5:31" x14ac:dyDescent="0.25">
      <c r="E3484" s="61"/>
      <c r="F3484" s="61"/>
      <c r="G3484" s="61"/>
      <c r="H3484" s="62"/>
      <c r="I3484" s="62"/>
      <c r="J3484" s="62"/>
      <c r="K3484" s="62"/>
      <c r="L3484" s="62"/>
      <c r="M3484" s="62"/>
      <c r="N3484" s="62"/>
      <c r="O3484" s="62"/>
      <c r="P3484" s="62"/>
      <c r="Q3484" s="62"/>
      <c r="R3484" s="62"/>
      <c r="S3484" s="62"/>
      <c r="T3484" s="62"/>
      <c r="U3484" s="62"/>
      <c r="V3484" s="62"/>
      <c r="W3484" s="62"/>
      <c r="X3484" s="62"/>
      <c r="Y3484" s="62"/>
      <c r="Z3484" s="62"/>
      <c r="AA3484" s="62"/>
      <c r="AB3484" s="62"/>
      <c r="AC3484" s="62"/>
      <c r="AD3484" s="62"/>
      <c r="AE3484" s="62"/>
    </row>
    <row r="3485" spans="5:31" x14ac:dyDescent="0.25">
      <c r="E3485" s="61"/>
      <c r="F3485" s="61"/>
      <c r="G3485" s="61"/>
      <c r="H3485" s="62"/>
      <c r="I3485" s="62"/>
      <c r="J3485" s="62"/>
      <c r="K3485" s="62"/>
      <c r="L3485" s="62"/>
      <c r="M3485" s="62"/>
      <c r="N3485" s="62"/>
      <c r="O3485" s="62"/>
      <c r="P3485" s="62"/>
      <c r="Q3485" s="62"/>
      <c r="R3485" s="62"/>
      <c r="S3485" s="62"/>
      <c r="T3485" s="62"/>
      <c r="U3485" s="62"/>
      <c r="V3485" s="62"/>
      <c r="W3485" s="62"/>
      <c r="X3485" s="62"/>
      <c r="Y3485" s="62"/>
      <c r="Z3485" s="62"/>
      <c r="AA3485" s="62"/>
      <c r="AB3485" s="62"/>
      <c r="AC3485" s="62"/>
      <c r="AD3485" s="62"/>
      <c r="AE3485" s="62"/>
    </row>
    <row r="3486" spans="5:31" x14ac:dyDescent="0.25">
      <c r="E3486" s="61"/>
      <c r="F3486" s="61"/>
      <c r="G3486" s="61"/>
      <c r="H3486" s="62"/>
      <c r="I3486" s="62"/>
      <c r="J3486" s="62"/>
      <c r="K3486" s="62"/>
      <c r="L3486" s="62"/>
      <c r="M3486" s="62"/>
      <c r="N3486" s="62"/>
      <c r="O3486" s="62"/>
      <c r="P3486" s="62"/>
      <c r="Q3486" s="62"/>
      <c r="R3486" s="62"/>
      <c r="S3486" s="62"/>
      <c r="T3486" s="62"/>
      <c r="U3486" s="62"/>
      <c r="V3486" s="62"/>
      <c r="W3486" s="62"/>
      <c r="X3486" s="62"/>
      <c r="Y3486" s="62"/>
      <c r="Z3486" s="62"/>
      <c r="AA3486" s="62"/>
      <c r="AB3486" s="62"/>
      <c r="AC3486" s="62"/>
      <c r="AD3486" s="62"/>
      <c r="AE3486" s="62"/>
    </row>
    <row r="3487" spans="5:31" x14ac:dyDescent="0.25">
      <c r="E3487" s="61"/>
      <c r="F3487" s="61"/>
      <c r="G3487" s="61"/>
      <c r="H3487" s="62"/>
      <c r="I3487" s="62"/>
      <c r="J3487" s="62"/>
      <c r="K3487" s="62"/>
      <c r="L3487" s="62"/>
      <c r="M3487" s="62"/>
      <c r="N3487" s="62"/>
      <c r="O3487" s="62"/>
      <c r="P3487" s="62"/>
      <c r="Q3487" s="62"/>
      <c r="R3487" s="62"/>
      <c r="S3487" s="62"/>
      <c r="T3487" s="62"/>
      <c r="U3487" s="62"/>
      <c r="V3487" s="62"/>
      <c r="W3487" s="62"/>
      <c r="X3487" s="62"/>
      <c r="Y3487" s="62"/>
      <c r="Z3487" s="62"/>
      <c r="AA3487" s="62"/>
      <c r="AB3487" s="62"/>
      <c r="AC3487" s="62"/>
      <c r="AD3487" s="62"/>
      <c r="AE3487" s="62"/>
    </row>
    <row r="3488" spans="5:31" x14ac:dyDescent="0.25">
      <c r="E3488" s="61"/>
      <c r="F3488" s="61"/>
      <c r="G3488" s="61"/>
      <c r="H3488" s="62"/>
      <c r="I3488" s="62"/>
      <c r="J3488" s="62"/>
      <c r="K3488" s="62"/>
      <c r="L3488" s="62"/>
      <c r="M3488" s="62"/>
      <c r="N3488" s="62"/>
      <c r="O3488" s="62"/>
      <c r="P3488" s="62"/>
      <c r="Q3488" s="62"/>
      <c r="R3488" s="62"/>
      <c r="S3488" s="62"/>
      <c r="T3488" s="62"/>
      <c r="U3488" s="62"/>
      <c r="V3488" s="62"/>
      <c r="W3488" s="62"/>
      <c r="X3488" s="62"/>
      <c r="Y3488" s="62"/>
      <c r="Z3488" s="62"/>
      <c r="AA3488" s="62"/>
      <c r="AB3488" s="62"/>
      <c r="AC3488" s="62"/>
      <c r="AD3488" s="62"/>
      <c r="AE3488" s="62"/>
    </row>
    <row r="3489" spans="5:31" x14ac:dyDescent="0.25">
      <c r="E3489" s="61"/>
      <c r="F3489" s="61"/>
      <c r="G3489" s="61"/>
      <c r="H3489" s="62"/>
      <c r="I3489" s="62"/>
      <c r="J3489" s="62"/>
      <c r="K3489" s="62"/>
      <c r="L3489" s="62"/>
      <c r="M3489" s="62"/>
      <c r="N3489" s="62"/>
      <c r="O3489" s="62"/>
      <c r="P3489" s="62"/>
      <c r="Q3489" s="62"/>
      <c r="R3489" s="62"/>
      <c r="S3489" s="62"/>
      <c r="T3489" s="62"/>
      <c r="U3489" s="62"/>
      <c r="V3489" s="62"/>
      <c r="W3489" s="62"/>
      <c r="X3489" s="62"/>
      <c r="Y3489" s="62"/>
      <c r="Z3489" s="62"/>
      <c r="AA3489" s="62"/>
      <c r="AB3489" s="62"/>
      <c r="AC3489" s="62"/>
      <c r="AD3489" s="62"/>
      <c r="AE3489" s="62"/>
    </row>
    <row r="3490" spans="5:31" x14ac:dyDescent="0.25">
      <c r="E3490" s="61"/>
      <c r="F3490" s="61"/>
      <c r="G3490" s="61"/>
      <c r="H3490" s="62"/>
      <c r="I3490" s="62"/>
      <c r="J3490" s="62"/>
      <c r="K3490" s="62"/>
      <c r="L3490" s="62"/>
      <c r="M3490" s="62"/>
      <c r="N3490" s="62"/>
      <c r="O3490" s="62"/>
      <c r="P3490" s="62"/>
      <c r="Q3490" s="62"/>
      <c r="R3490" s="62"/>
      <c r="S3490" s="62"/>
      <c r="T3490" s="62"/>
      <c r="U3490" s="62"/>
      <c r="V3490" s="62"/>
      <c r="W3490" s="62"/>
      <c r="X3490" s="62"/>
      <c r="Y3490" s="62"/>
      <c r="Z3490" s="62"/>
      <c r="AA3490" s="62"/>
      <c r="AB3490" s="62"/>
      <c r="AC3490" s="62"/>
      <c r="AD3490" s="62"/>
      <c r="AE3490" s="62"/>
    </row>
    <row r="3491" spans="5:31" x14ac:dyDescent="0.25">
      <c r="E3491" s="61"/>
      <c r="F3491" s="61"/>
      <c r="G3491" s="61"/>
      <c r="H3491" s="62"/>
      <c r="I3491" s="62"/>
      <c r="J3491" s="62"/>
      <c r="K3491" s="62"/>
      <c r="L3491" s="62"/>
      <c r="M3491" s="62"/>
      <c r="N3491" s="62"/>
      <c r="O3491" s="62"/>
      <c r="P3491" s="62"/>
      <c r="Q3491" s="62"/>
      <c r="R3491" s="62"/>
      <c r="S3491" s="62"/>
      <c r="T3491" s="62"/>
      <c r="U3491" s="62"/>
      <c r="V3491" s="62"/>
      <c r="W3491" s="62"/>
      <c r="X3491" s="62"/>
      <c r="Y3491" s="62"/>
      <c r="Z3491" s="62"/>
      <c r="AA3491" s="62"/>
      <c r="AB3491" s="62"/>
      <c r="AC3491" s="62"/>
      <c r="AD3491" s="62"/>
      <c r="AE3491" s="62"/>
    </row>
    <row r="3492" spans="5:31" x14ac:dyDescent="0.25">
      <c r="E3492" s="61"/>
      <c r="F3492" s="61"/>
      <c r="G3492" s="61"/>
      <c r="H3492" s="62"/>
      <c r="I3492" s="62"/>
      <c r="J3492" s="62"/>
      <c r="K3492" s="62"/>
      <c r="L3492" s="62"/>
      <c r="M3492" s="62"/>
      <c r="N3492" s="62"/>
      <c r="O3492" s="62"/>
      <c r="P3492" s="62"/>
      <c r="Q3492" s="62"/>
      <c r="R3492" s="62"/>
      <c r="S3492" s="62"/>
      <c r="T3492" s="62"/>
      <c r="U3492" s="62"/>
      <c r="V3492" s="62"/>
      <c r="W3492" s="62"/>
      <c r="X3492" s="62"/>
      <c r="Y3492" s="62"/>
      <c r="Z3492" s="62"/>
      <c r="AA3492" s="62"/>
      <c r="AB3492" s="62"/>
      <c r="AC3492" s="62"/>
      <c r="AD3492" s="62"/>
      <c r="AE3492" s="62"/>
    </row>
    <row r="3493" spans="5:31" x14ac:dyDescent="0.25">
      <c r="E3493" s="61"/>
      <c r="F3493" s="61"/>
      <c r="G3493" s="61"/>
      <c r="H3493" s="62"/>
      <c r="I3493" s="62"/>
      <c r="J3493" s="62"/>
      <c r="K3493" s="62"/>
      <c r="L3493" s="62"/>
      <c r="M3493" s="62"/>
      <c r="N3493" s="62"/>
      <c r="O3493" s="62"/>
      <c r="P3493" s="62"/>
      <c r="Q3493" s="62"/>
      <c r="R3493" s="62"/>
      <c r="S3493" s="62"/>
      <c r="T3493" s="62"/>
      <c r="U3493" s="62"/>
      <c r="V3493" s="62"/>
      <c r="W3493" s="62"/>
      <c r="X3493" s="62"/>
      <c r="Y3493" s="62"/>
      <c r="Z3493" s="62"/>
      <c r="AA3493" s="62"/>
      <c r="AB3493" s="62"/>
      <c r="AC3493" s="62"/>
      <c r="AD3493" s="62"/>
      <c r="AE3493" s="62"/>
    </row>
    <row r="3494" spans="5:31" x14ac:dyDescent="0.25">
      <c r="E3494" s="61"/>
      <c r="F3494" s="61"/>
      <c r="G3494" s="61"/>
      <c r="H3494" s="62"/>
      <c r="I3494" s="62"/>
      <c r="J3494" s="62"/>
      <c r="K3494" s="62"/>
      <c r="L3494" s="62"/>
      <c r="M3494" s="62"/>
      <c r="N3494" s="62"/>
      <c r="O3494" s="62"/>
      <c r="P3494" s="62"/>
      <c r="Q3494" s="62"/>
      <c r="R3494" s="62"/>
      <c r="S3494" s="62"/>
      <c r="T3494" s="62"/>
      <c r="U3494" s="62"/>
      <c r="V3494" s="62"/>
      <c r="W3494" s="62"/>
      <c r="X3494" s="62"/>
      <c r="Y3494" s="62"/>
      <c r="Z3494" s="62"/>
      <c r="AA3494" s="62"/>
      <c r="AB3494" s="62"/>
      <c r="AC3494" s="62"/>
      <c r="AD3494" s="62"/>
      <c r="AE3494" s="62"/>
    </row>
    <row r="3495" spans="5:31" x14ac:dyDescent="0.25">
      <c r="E3495" s="61"/>
      <c r="F3495" s="61"/>
      <c r="G3495" s="61"/>
      <c r="H3495" s="62"/>
      <c r="I3495" s="62"/>
      <c r="J3495" s="62"/>
      <c r="K3495" s="62"/>
      <c r="L3495" s="62"/>
      <c r="M3495" s="62"/>
      <c r="N3495" s="62"/>
      <c r="O3495" s="62"/>
      <c r="P3495" s="62"/>
      <c r="Q3495" s="62"/>
      <c r="R3495" s="62"/>
      <c r="S3495" s="62"/>
      <c r="T3495" s="62"/>
      <c r="U3495" s="62"/>
      <c r="V3495" s="62"/>
      <c r="W3495" s="62"/>
      <c r="X3495" s="62"/>
      <c r="Y3495" s="62"/>
      <c r="Z3495" s="62"/>
      <c r="AA3495" s="62"/>
      <c r="AB3495" s="62"/>
      <c r="AC3495" s="62"/>
      <c r="AD3495" s="62"/>
      <c r="AE3495" s="62"/>
    </row>
    <row r="3496" spans="5:31" x14ac:dyDescent="0.25">
      <c r="E3496" s="61"/>
      <c r="F3496" s="61"/>
      <c r="G3496" s="61"/>
      <c r="H3496" s="62"/>
      <c r="I3496" s="62"/>
      <c r="J3496" s="62"/>
      <c r="K3496" s="62"/>
      <c r="L3496" s="62"/>
      <c r="M3496" s="62"/>
      <c r="N3496" s="62"/>
      <c r="O3496" s="62"/>
      <c r="P3496" s="62"/>
      <c r="Q3496" s="62"/>
      <c r="R3496" s="62"/>
      <c r="S3496" s="62"/>
      <c r="T3496" s="62"/>
      <c r="U3496" s="62"/>
      <c r="V3496" s="62"/>
      <c r="W3496" s="62"/>
      <c r="X3496" s="62"/>
      <c r="Y3496" s="62"/>
      <c r="Z3496" s="62"/>
      <c r="AA3496" s="62"/>
      <c r="AB3496" s="62"/>
      <c r="AC3496" s="62"/>
      <c r="AD3496" s="62"/>
      <c r="AE3496" s="62"/>
    </row>
    <row r="3497" spans="5:31" x14ac:dyDescent="0.25">
      <c r="E3497" s="61"/>
      <c r="F3497" s="61"/>
      <c r="G3497" s="61"/>
      <c r="H3497" s="62"/>
      <c r="I3497" s="62"/>
      <c r="J3497" s="62"/>
      <c r="K3497" s="62"/>
      <c r="L3497" s="62"/>
      <c r="M3497" s="62"/>
      <c r="N3497" s="62"/>
      <c r="O3497" s="62"/>
      <c r="P3497" s="62"/>
      <c r="Q3497" s="62"/>
      <c r="R3497" s="62"/>
      <c r="S3497" s="62"/>
      <c r="T3497" s="62"/>
      <c r="U3497" s="62"/>
      <c r="V3497" s="62"/>
      <c r="W3497" s="62"/>
      <c r="X3497" s="62"/>
      <c r="Y3497" s="62"/>
      <c r="Z3497" s="62"/>
      <c r="AA3497" s="62"/>
      <c r="AB3497" s="62"/>
      <c r="AC3497" s="62"/>
      <c r="AD3497" s="62"/>
      <c r="AE3497" s="62"/>
    </row>
    <row r="3498" spans="5:31" x14ac:dyDescent="0.25">
      <c r="E3498" s="61"/>
      <c r="F3498" s="61"/>
      <c r="G3498" s="61"/>
      <c r="H3498" s="62"/>
      <c r="I3498" s="62"/>
      <c r="J3498" s="62"/>
      <c r="K3498" s="62"/>
      <c r="L3498" s="62"/>
      <c r="M3498" s="62"/>
      <c r="N3498" s="62"/>
      <c r="O3498" s="62"/>
      <c r="P3498" s="62"/>
      <c r="Q3498" s="62"/>
      <c r="R3498" s="62"/>
      <c r="S3498" s="62"/>
      <c r="T3498" s="62"/>
      <c r="U3498" s="62"/>
      <c r="V3498" s="62"/>
      <c r="W3498" s="62"/>
      <c r="X3498" s="62"/>
      <c r="Y3498" s="62"/>
      <c r="Z3498" s="62"/>
      <c r="AA3498" s="62"/>
      <c r="AB3498" s="62"/>
      <c r="AC3498" s="62"/>
      <c r="AD3498" s="62"/>
      <c r="AE3498" s="62"/>
    </row>
    <row r="3499" spans="5:31" x14ac:dyDescent="0.25">
      <c r="E3499" s="61"/>
      <c r="F3499" s="61"/>
      <c r="G3499" s="61"/>
      <c r="H3499" s="62"/>
      <c r="I3499" s="62"/>
      <c r="J3499" s="62"/>
      <c r="K3499" s="62"/>
      <c r="L3499" s="62"/>
      <c r="M3499" s="62"/>
      <c r="N3499" s="62"/>
      <c r="O3499" s="62"/>
      <c r="P3499" s="62"/>
      <c r="Q3499" s="62"/>
      <c r="R3499" s="62"/>
      <c r="S3499" s="62"/>
      <c r="T3499" s="62"/>
      <c r="U3499" s="62"/>
      <c r="V3499" s="62"/>
      <c r="W3499" s="62"/>
      <c r="X3499" s="62"/>
      <c r="Y3499" s="62"/>
      <c r="Z3499" s="62"/>
      <c r="AA3499" s="62"/>
      <c r="AB3499" s="62"/>
      <c r="AC3499" s="62"/>
      <c r="AD3499" s="62"/>
      <c r="AE3499" s="62"/>
    </row>
    <row r="3500" spans="5:31" x14ac:dyDescent="0.25">
      <c r="E3500" s="61"/>
      <c r="F3500" s="61"/>
      <c r="G3500" s="61"/>
      <c r="H3500" s="62"/>
      <c r="I3500" s="62"/>
      <c r="J3500" s="62"/>
      <c r="K3500" s="62"/>
      <c r="L3500" s="62"/>
      <c r="M3500" s="62"/>
      <c r="N3500" s="62"/>
      <c r="O3500" s="62"/>
      <c r="P3500" s="62"/>
      <c r="Q3500" s="62"/>
      <c r="R3500" s="62"/>
      <c r="S3500" s="62"/>
      <c r="T3500" s="62"/>
      <c r="U3500" s="62"/>
      <c r="V3500" s="62"/>
      <c r="W3500" s="62"/>
      <c r="X3500" s="62"/>
      <c r="Y3500" s="62"/>
      <c r="Z3500" s="62"/>
      <c r="AA3500" s="62"/>
      <c r="AB3500" s="62"/>
      <c r="AC3500" s="62"/>
      <c r="AD3500" s="62"/>
      <c r="AE3500" s="62"/>
    </row>
    <row r="3501" spans="5:31" x14ac:dyDescent="0.25">
      <c r="E3501" s="61"/>
      <c r="F3501" s="61"/>
      <c r="G3501" s="61"/>
      <c r="H3501" s="62"/>
      <c r="I3501" s="62"/>
      <c r="J3501" s="62"/>
      <c r="K3501" s="62"/>
      <c r="L3501" s="62"/>
      <c r="M3501" s="62"/>
      <c r="N3501" s="62"/>
      <c r="O3501" s="62"/>
      <c r="P3501" s="62"/>
      <c r="Q3501" s="62"/>
      <c r="R3501" s="62"/>
      <c r="S3501" s="62"/>
      <c r="T3501" s="62"/>
      <c r="U3501" s="62"/>
      <c r="V3501" s="62"/>
      <c r="W3501" s="62"/>
      <c r="X3501" s="62"/>
      <c r="Y3501" s="62"/>
      <c r="Z3501" s="62"/>
      <c r="AA3501" s="62"/>
      <c r="AB3501" s="62"/>
      <c r="AC3501" s="62"/>
      <c r="AD3501" s="62"/>
      <c r="AE3501" s="62"/>
    </row>
    <row r="3502" spans="5:31" x14ac:dyDescent="0.25">
      <c r="E3502" s="61"/>
      <c r="F3502" s="61"/>
      <c r="G3502" s="61"/>
      <c r="H3502" s="62"/>
      <c r="I3502" s="62"/>
      <c r="J3502" s="62"/>
      <c r="K3502" s="62"/>
      <c r="L3502" s="62"/>
      <c r="M3502" s="62"/>
      <c r="N3502" s="62"/>
      <c r="O3502" s="62"/>
      <c r="P3502" s="62"/>
      <c r="Q3502" s="62"/>
      <c r="R3502" s="62"/>
      <c r="S3502" s="62"/>
      <c r="T3502" s="62"/>
      <c r="U3502" s="62"/>
      <c r="V3502" s="62"/>
      <c r="W3502" s="62"/>
      <c r="X3502" s="62"/>
      <c r="Y3502" s="62"/>
      <c r="Z3502" s="62"/>
      <c r="AA3502" s="62"/>
      <c r="AB3502" s="62"/>
      <c r="AC3502" s="62"/>
      <c r="AD3502" s="62"/>
      <c r="AE3502" s="62"/>
    </row>
    <row r="3503" spans="5:31" x14ac:dyDescent="0.25">
      <c r="E3503" s="61"/>
      <c r="F3503" s="61"/>
      <c r="G3503" s="61"/>
      <c r="H3503" s="62"/>
      <c r="I3503" s="62"/>
      <c r="J3503" s="62"/>
      <c r="K3503" s="62"/>
      <c r="L3503" s="62"/>
      <c r="M3503" s="62"/>
      <c r="N3503" s="62"/>
      <c r="O3503" s="62"/>
      <c r="P3503" s="62"/>
      <c r="Q3503" s="62"/>
      <c r="R3503" s="62"/>
      <c r="S3503" s="62"/>
      <c r="T3503" s="62"/>
      <c r="U3503" s="62"/>
      <c r="V3503" s="62"/>
      <c r="W3503" s="62"/>
      <c r="X3503" s="62"/>
      <c r="Y3503" s="62"/>
      <c r="Z3503" s="62"/>
      <c r="AA3503" s="62"/>
      <c r="AB3503" s="62"/>
      <c r="AC3503" s="62"/>
      <c r="AD3503" s="62"/>
      <c r="AE3503" s="62"/>
    </row>
    <row r="3504" spans="5:31" x14ac:dyDescent="0.25">
      <c r="E3504" s="61"/>
      <c r="F3504" s="61"/>
      <c r="G3504" s="61"/>
      <c r="H3504" s="62"/>
      <c r="I3504" s="62"/>
      <c r="J3504" s="62"/>
      <c r="K3504" s="62"/>
      <c r="L3504" s="62"/>
      <c r="M3504" s="62"/>
      <c r="N3504" s="62"/>
      <c r="O3504" s="62"/>
      <c r="P3504" s="62"/>
      <c r="Q3504" s="62"/>
      <c r="R3504" s="62"/>
      <c r="S3504" s="62"/>
      <c r="T3504" s="62"/>
      <c r="U3504" s="62"/>
      <c r="V3504" s="62"/>
      <c r="W3504" s="62"/>
      <c r="X3504" s="62"/>
      <c r="Y3504" s="62"/>
      <c r="Z3504" s="62"/>
      <c r="AA3504" s="62"/>
      <c r="AB3504" s="62"/>
      <c r="AC3504" s="62"/>
      <c r="AD3504" s="62"/>
      <c r="AE3504" s="62"/>
    </row>
    <row r="3505" spans="5:31" x14ac:dyDescent="0.25">
      <c r="E3505" s="61"/>
      <c r="F3505" s="61"/>
      <c r="G3505" s="61"/>
      <c r="H3505" s="62"/>
      <c r="I3505" s="62"/>
      <c r="J3505" s="62"/>
      <c r="K3505" s="62"/>
      <c r="L3505" s="62"/>
      <c r="M3505" s="62"/>
      <c r="N3505" s="62"/>
      <c r="O3505" s="62"/>
      <c r="P3505" s="62"/>
      <c r="Q3505" s="62"/>
      <c r="R3505" s="62"/>
      <c r="S3505" s="62"/>
      <c r="T3505" s="62"/>
      <c r="U3505" s="62"/>
      <c r="V3505" s="62"/>
      <c r="W3505" s="62"/>
      <c r="X3505" s="62"/>
      <c r="Y3505" s="62"/>
      <c r="Z3505" s="62"/>
      <c r="AA3505" s="62"/>
      <c r="AB3505" s="62"/>
      <c r="AC3505" s="62"/>
      <c r="AD3505" s="62"/>
      <c r="AE3505" s="62"/>
    </row>
    <row r="3506" spans="5:31" x14ac:dyDescent="0.25">
      <c r="E3506" s="61"/>
      <c r="F3506" s="61"/>
      <c r="G3506" s="61"/>
      <c r="H3506" s="62"/>
      <c r="I3506" s="62"/>
      <c r="J3506" s="62"/>
      <c r="K3506" s="62"/>
      <c r="L3506" s="62"/>
      <c r="M3506" s="62"/>
      <c r="N3506" s="62"/>
      <c r="O3506" s="62"/>
      <c r="P3506" s="62"/>
      <c r="Q3506" s="62"/>
      <c r="R3506" s="62"/>
      <c r="S3506" s="62"/>
      <c r="T3506" s="62"/>
      <c r="U3506" s="62"/>
      <c r="V3506" s="62"/>
      <c r="W3506" s="62"/>
      <c r="X3506" s="62"/>
      <c r="Y3506" s="62"/>
      <c r="Z3506" s="62"/>
      <c r="AA3506" s="62"/>
      <c r="AB3506" s="62"/>
      <c r="AC3506" s="62"/>
      <c r="AD3506" s="62"/>
      <c r="AE3506" s="62"/>
    </row>
    <row r="3507" spans="5:31" x14ac:dyDescent="0.25">
      <c r="E3507" s="61"/>
      <c r="F3507" s="61"/>
      <c r="G3507" s="61"/>
      <c r="H3507" s="62"/>
      <c r="I3507" s="62"/>
      <c r="J3507" s="62"/>
      <c r="K3507" s="62"/>
      <c r="L3507" s="62"/>
      <c r="M3507" s="62"/>
      <c r="N3507" s="62"/>
      <c r="O3507" s="62"/>
      <c r="P3507" s="62"/>
      <c r="Q3507" s="62"/>
      <c r="R3507" s="62"/>
      <c r="S3507" s="62"/>
      <c r="T3507" s="62"/>
      <c r="U3507" s="62"/>
      <c r="V3507" s="62"/>
      <c r="W3507" s="62"/>
      <c r="X3507" s="62"/>
      <c r="Y3507" s="62"/>
      <c r="Z3507" s="62"/>
      <c r="AA3507" s="62"/>
      <c r="AB3507" s="62"/>
      <c r="AC3507" s="62"/>
      <c r="AD3507" s="62"/>
      <c r="AE3507" s="62"/>
    </row>
    <row r="3508" spans="5:31" x14ac:dyDescent="0.25">
      <c r="E3508" s="61"/>
      <c r="F3508" s="61"/>
      <c r="G3508" s="61"/>
      <c r="H3508" s="62"/>
      <c r="I3508" s="62"/>
      <c r="J3508" s="62"/>
      <c r="K3508" s="62"/>
      <c r="L3508" s="62"/>
      <c r="M3508" s="62"/>
      <c r="N3508" s="62"/>
      <c r="O3508" s="62"/>
      <c r="P3508" s="62"/>
      <c r="Q3508" s="62"/>
      <c r="R3508" s="62"/>
      <c r="S3508" s="62"/>
      <c r="T3508" s="62"/>
      <c r="U3508" s="62"/>
      <c r="V3508" s="62"/>
      <c r="W3508" s="62"/>
      <c r="X3508" s="62"/>
      <c r="Y3508" s="62"/>
      <c r="Z3508" s="62"/>
      <c r="AA3508" s="62"/>
      <c r="AB3508" s="62"/>
      <c r="AC3508" s="62"/>
      <c r="AD3508" s="62"/>
      <c r="AE3508" s="62"/>
    </row>
    <row r="3509" spans="5:31" x14ac:dyDescent="0.25">
      <c r="E3509" s="61"/>
      <c r="F3509" s="61"/>
      <c r="G3509" s="61"/>
      <c r="H3509" s="62"/>
      <c r="I3509" s="62"/>
      <c r="J3509" s="62"/>
      <c r="K3509" s="62"/>
      <c r="L3509" s="62"/>
      <c r="M3509" s="62"/>
      <c r="N3509" s="62"/>
      <c r="O3509" s="62"/>
      <c r="P3509" s="62"/>
      <c r="Q3509" s="62"/>
      <c r="R3509" s="62"/>
      <c r="S3509" s="62"/>
      <c r="T3509" s="62"/>
      <c r="U3509" s="62"/>
      <c r="V3509" s="62"/>
      <c r="W3509" s="62"/>
      <c r="X3509" s="62"/>
      <c r="Y3509" s="62"/>
      <c r="Z3509" s="62"/>
      <c r="AA3509" s="62"/>
      <c r="AB3509" s="62"/>
      <c r="AC3509" s="62"/>
      <c r="AD3509" s="62"/>
      <c r="AE3509" s="62"/>
    </row>
    <row r="3510" spans="5:31" x14ac:dyDescent="0.25">
      <c r="E3510" s="61"/>
      <c r="F3510" s="61"/>
      <c r="G3510" s="61"/>
      <c r="H3510" s="62"/>
      <c r="I3510" s="62"/>
      <c r="J3510" s="62"/>
      <c r="K3510" s="62"/>
      <c r="L3510" s="62"/>
      <c r="M3510" s="62"/>
      <c r="N3510" s="62"/>
      <c r="O3510" s="62"/>
      <c r="P3510" s="62"/>
      <c r="Q3510" s="62"/>
      <c r="R3510" s="62"/>
      <c r="S3510" s="62"/>
      <c r="T3510" s="62"/>
      <c r="U3510" s="62"/>
      <c r="V3510" s="62"/>
      <c r="W3510" s="62"/>
      <c r="X3510" s="62"/>
      <c r="Y3510" s="62"/>
      <c r="Z3510" s="62"/>
      <c r="AA3510" s="62"/>
      <c r="AB3510" s="62"/>
      <c r="AC3510" s="62"/>
      <c r="AD3510" s="62"/>
      <c r="AE3510" s="62"/>
    </row>
    <row r="3511" spans="5:31" x14ac:dyDescent="0.25">
      <c r="E3511" s="61"/>
      <c r="F3511" s="61"/>
      <c r="G3511" s="61"/>
      <c r="H3511" s="62"/>
      <c r="I3511" s="62"/>
      <c r="J3511" s="62"/>
      <c r="K3511" s="62"/>
      <c r="L3511" s="62"/>
      <c r="M3511" s="62"/>
      <c r="N3511" s="62"/>
      <c r="O3511" s="62"/>
      <c r="P3511" s="62"/>
      <c r="Q3511" s="62"/>
      <c r="R3511" s="62"/>
      <c r="S3511" s="62"/>
      <c r="T3511" s="62"/>
      <c r="U3511" s="62"/>
      <c r="V3511" s="62"/>
      <c r="W3511" s="62"/>
      <c r="X3511" s="62"/>
      <c r="Y3511" s="62"/>
      <c r="Z3511" s="62"/>
      <c r="AA3511" s="62"/>
      <c r="AB3511" s="62"/>
      <c r="AC3511" s="62"/>
      <c r="AD3511" s="62"/>
      <c r="AE3511" s="62"/>
    </row>
    <row r="3512" spans="5:31" x14ac:dyDescent="0.25">
      <c r="E3512" s="61"/>
      <c r="F3512" s="61"/>
      <c r="G3512" s="61"/>
      <c r="H3512" s="62"/>
      <c r="I3512" s="62"/>
      <c r="J3512" s="62"/>
      <c r="K3512" s="62"/>
      <c r="L3512" s="62"/>
      <c r="M3512" s="62"/>
      <c r="N3512" s="62"/>
      <c r="O3512" s="62"/>
      <c r="P3512" s="62"/>
      <c r="Q3512" s="62"/>
      <c r="R3512" s="62"/>
      <c r="S3512" s="62"/>
      <c r="T3512" s="62"/>
      <c r="U3512" s="62"/>
      <c r="V3512" s="62"/>
      <c r="W3512" s="62"/>
      <c r="X3512" s="62"/>
      <c r="Y3512" s="62"/>
      <c r="Z3512" s="62"/>
      <c r="AA3512" s="62"/>
      <c r="AB3512" s="62"/>
      <c r="AC3512" s="62"/>
      <c r="AD3512" s="62"/>
      <c r="AE3512" s="62"/>
    </row>
    <row r="3513" spans="5:31" x14ac:dyDescent="0.25">
      <c r="E3513" s="61"/>
      <c r="F3513" s="61"/>
      <c r="G3513" s="61"/>
      <c r="H3513" s="62"/>
      <c r="I3513" s="62"/>
      <c r="J3513" s="62"/>
      <c r="K3513" s="62"/>
      <c r="L3513" s="62"/>
      <c r="M3513" s="62"/>
      <c r="N3513" s="62"/>
      <c r="O3513" s="62"/>
      <c r="P3513" s="62"/>
      <c r="Q3513" s="62"/>
      <c r="R3513" s="62"/>
      <c r="S3513" s="62"/>
      <c r="T3513" s="62"/>
      <c r="U3513" s="62"/>
      <c r="V3513" s="62"/>
      <c r="W3513" s="62"/>
      <c r="X3513" s="62"/>
      <c r="Y3513" s="62"/>
      <c r="Z3513" s="62"/>
      <c r="AA3513" s="62"/>
      <c r="AB3513" s="62"/>
      <c r="AC3513" s="62"/>
      <c r="AD3513" s="62"/>
      <c r="AE3513" s="62"/>
    </row>
    <row r="3514" spans="5:31" x14ac:dyDescent="0.25">
      <c r="E3514" s="61"/>
      <c r="F3514" s="61"/>
      <c r="G3514" s="61"/>
      <c r="H3514" s="62"/>
      <c r="I3514" s="62"/>
      <c r="J3514" s="62"/>
      <c r="K3514" s="62"/>
      <c r="L3514" s="62"/>
      <c r="M3514" s="62"/>
      <c r="N3514" s="62"/>
      <c r="O3514" s="62"/>
      <c r="P3514" s="62"/>
      <c r="Q3514" s="62"/>
      <c r="R3514" s="62"/>
      <c r="S3514" s="62"/>
      <c r="T3514" s="62"/>
      <c r="U3514" s="62"/>
      <c r="V3514" s="62"/>
      <c r="W3514" s="62"/>
      <c r="X3514" s="62"/>
      <c r="Y3514" s="62"/>
      <c r="Z3514" s="62"/>
      <c r="AA3514" s="62"/>
      <c r="AB3514" s="62"/>
      <c r="AC3514" s="62"/>
      <c r="AD3514" s="62"/>
      <c r="AE3514" s="62"/>
    </row>
    <row r="3515" spans="5:31" x14ac:dyDescent="0.25">
      <c r="E3515" s="61"/>
      <c r="F3515" s="61"/>
      <c r="G3515" s="61"/>
      <c r="H3515" s="62"/>
      <c r="I3515" s="62"/>
      <c r="J3515" s="62"/>
      <c r="K3515" s="62"/>
      <c r="L3515" s="62"/>
      <c r="M3515" s="62"/>
      <c r="N3515" s="62"/>
      <c r="O3515" s="62"/>
      <c r="P3515" s="62"/>
      <c r="Q3515" s="62"/>
      <c r="R3515" s="62"/>
      <c r="S3515" s="62"/>
      <c r="T3515" s="62"/>
      <c r="U3515" s="62"/>
      <c r="V3515" s="62"/>
      <c r="W3515" s="62"/>
      <c r="X3515" s="62"/>
      <c r="Y3515" s="62"/>
      <c r="Z3515" s="62"/>
      <c r="AA3515" s="62"/>
      <c r="AB3515" s="62"/>
      <c r="AC3515" s="62"/>
      <c r="AD3515" s="62"/>
      <c r="AE3515" s="62"/>
    </row>
    <row r="3516" spans="5:31" x14ac:dyDescent="0.25">
      <c r="E3516" s="61"/>
      <c r="F3516" s="61"/>
      <c r="G3516" s="61"/>
      <c r="H3516" s="62"/>
      <c r="I3516" s="62"/>
      <c r="J3516" s="62"/>
      <c r="K3516" s="62"/>
      <c r="L3516" s="62"/>
      <c r="M3516" s="62"/>
      <c r="N3516" s="62"/>
      <c r="O3516" s="62"/>
      <c r="P3516" s="62"/>
      <c r="Q3516" s="62"/>
      <c r="R3516" s="62"/>
      <c r="S3516" s="62"/>
      <c r="T3516" s="62"/>
      <c r="U3516" s="62"/>
      <c r="V3516" s="62"/>
      <c r="W3516" s="62"/>
      <c r="X3516" s="62"/>
      <c r="Y3516" s="62"/>
      <c r="Z3516" s="62"/>
      <c r="AA3516" s="62"/>
      <c r="AB3516" s="62"/>
      <c r="AC3516" s="62"/>
      <c r="AD3516" s="62"/>
      <c r="AE3516" s="62"/>
    </row>
    <row r="3517" spans="5:31" x14ac:dyDescent="0.25">
      <c r="E3517" s="61"/>
      <c r="F3517" s="61"/>
      <c r="G3517" s="61"/>
      <c r="H3517" s="62"/>
      <c r="I3517" s="62"/>
      <c r="J3517" s="62"/>
      <c r="K3517" s="62"/>
      <c r="L3517" s="62"/>
      <c r="M3517" s="62"/>
      <c r="N3517" s="62"/>
      <c r="O3517" s="62"/>
      <c r="P3517" s="62"/>
      <c r="Q3517" s="62"/>
      <c r="R3517" s="62"/>
      <c r="S3517" s="62"/>
      <c r="T3517" s="62"/>
      <c r="U3517" s="62"/>
      <c r="V3517" s="62"/>
      <c r="W3517" s="62"/>
      <c r="X3517" s="62"/>
      <c r="Y3517" s="62"/>
      <c r="Z3517" s="62"/>
      <c r="AA3517" s="62"/>
      <c r="AB3517" s="62"/>
      <c r="AC3517" s="62"/>
      <c r="AD3517" s="62"/>
      <c r="AE3517" s="62"/>
    </row>
    <row r="3518" spans="5:31" x14ac:dyDescent="0.25">
      <c r="E3518" s="61"/>
      <c r="F3518" s="61"/>
      <c r="G3518" s="61"/>
      <c r="H3518" s="62"/>
      <c r="I3518" s="62"/>
      <c r="J3518" s="62"/>
      <c r="K3518" s="62"/>
      <c r="L3518" s="62"/>
      <c r="M3518" s="62"/>
      <c r="N3518" s="62"/>
      <c r="O3518" s="62"/>
      <c r="P3518" s="62"/>
      <c r="Q3518" s="62"/>
      <c r="R3518" s="62"/>
      <c r="S3518" s="62"/>
      <c r="T3518" s="62"/>
      <c r="U3518" s="62"/>
      <c r="V3518" s="62"/>
      <c r="W3518" s="62"/>
      <c r="X3518" s="62"/>
      <c r="Y3518" s="62"/>
      <c r="Z3518" s="62"/>
      <c r="AA3518" s="62"/>
      <c r="AB3518" s="62"/>
      <c r="AC3518" s="62"/>
      <c r="AD3518" s="62"/>
      <c r="AE3518" s="62"/>
    </row>
    <row r="3519" spans="5:31" x14ac:dyDescent="0.25">
      <c r="E3519" s="61"/>
      <c r="F3519" s="61"/>
      <c r="G3519" s="61"/>
      <c r="H3519" s="62"/>
      <c r="I3519" s="62"/>
      <c r="J3519" s="62"/>
      <c r="K3519" s="62"/>
      <c r="L3519" s="62"/>
      <c r="M3519" s="62"/>
      <c r="N3519" s="62"/>
      <c r="O3519" s="62"/>
      <c r="P3519" s="62"/>
      <c r="Q3519" s="62"/>
      <c r="R3519" s="62"/>
      <c r="S3519" s="62"/>
      <c r="T3519" s="62"/>
      <c r="U3519" s="62"/>
      <c r="V3519" s="62"/>
      <c r="W3519" s="62"/>
      <c r="X3519" s="62"/>
      <c r="Y3519" s="62"/>
      <c r="Z3519" s="62"/>
      <c r="AA3519" s="62"/>
      <c r="AB3519" s="62"/>
      <c r="AC3519" s="62"/>
      <c r="AD3519" s="62"/>
      <c r="AE3519" s="62"/>
    </row>
    <row r="3520" spans="5:31" x14ac:dyDescent="0.25">
      <c r="E3520" s="61"/>
      <c r="F3520" s="61"/>
      <c r="G3520" s="61"/>
      <c r="H3520" s="62"/>
      <c r="I3520" s="62"/>
      <c r="J3520" s="62"/>
      <c r="K3520" s="62"/>
      <c r="L3520" s="62"/>
      <c r="M3520" s="62"/>
      <c r="N3520" s="62"/>
      <c r="O3520" s="62"/>
      <c r="P3520" s="62"/>
      <c r="Q3520" s="62"/>
      <c r="R3520" s="62"/>
      <c r="S3520" s="62"/>
      <c r="T3520" s="62"/>
      <c r="U3520" s="62"/>
      <c r="V3520" s="62"/>
      <c r="W3520" s="62"/>
      <c r="X3520" s="62"/>
      <c r="Y3520" s="62"/>
      <c r="Z3520" s="62"/>
      <c r="AA3520" s="62"/>
      <c r="AB3520" s="62"/>
      <c r="AC3520" s="62"/>
      <c r="AD3520" s="62"/>
      <c r="AE3520" s="62"/>
    </row>
    <row r="3521" spans="5:31" x14ac:dyDescent="0.25">
      <c r="E3521" s="61"/>
      <c r="F3521" s="61"/>
      <c r="G3521" s="61"/>
      <c r="H3521" s="62"/>
      <c r="I3521" s="62"/>
      <c r="J3521" s="62"/>
      <c r="K3521" s="62"/>
      <c r="L3521" s="62"/>
      <c r="M3521" s="62"/>
      <c r="N3521" s="62"/>
      <c r="O3521" s="62"/>
      <c r="P3521" s="62"/>
      <c r="Q3521" s="62"/>
      <c r="R3521" s="62"/>
      <c r="S3521" s="62"/>
      <c r="T3521" s="62"/>
      <c r="U3521" s="62"/>
      <c r="V3521" s="62"/>
      <c r="W3521" s="62"/>
      <c r="X3521" s="62"/>
      <c r="Y3521" s="62"/>
      <c r="Z3521" s="62"/>
      <c r="AA3521" s="62"/>
      <c r="AB3521" s="62"/>
      <c r="AC3521" s="62"/>
      <c r="AD3521" s="62"/>
      <c r="AE3521" s="62"/>
    </row>
    <row r="3522" spans="5:31" x14ac:dyDescent="0.25">
      <c r="E3522" s="61"/>
      <c r="F3522" s="61"/>
      <c r="G3522" s="61"/>
      <c r="H3522" s="62"/>
      <c r="I3522" s="62"/>
      <c r="J3522" s="62"/>
      <c r="K3522" s="62"/>
      <c r="L3522" s="62"/>
      <c r="M3522" s="62"/>
      <c r="N3522" s="62"/>
      <c r="O3522" s="62"/>
      <c r="P3522" s="62"/>
      <c r="Q3522" s="62"/>
      <c r="R3522" s="62"/>
      <c r="S3522" s="62"/>
      <c r="T3522" s="62"/>
      <c r="U3522" s="62"/>
      <c r="V3522" s="62"/>
      <c r="W3522" s="62"/>
      <c r="X3522" s="62"/>
      <c r="Y3522" s="62"/>
      <c r="Z3522" s="62"/>
      <c r="AA3522" s="62"/>
      <c r="AB3522" s="62"/>
      <c r="AC3522" s="62"/>
      <c r="AD3522" s="62"/>
      <c r="AE3522" s="62"/>
    </row>
    <row r="3523" spans="5:31" x14ac:dyDescent="0.25">
      <c r="E3523" s="61"/>
      <c r="F3523" s="61"/>
      <c r="G3523" s="61"/>
      <c r="H3523" s="62"/>
      <c r="I3523" s="62"/>
      <c r="J3523" s="62"/>
      <c r="K3523" s="62"/>
      <c r="L3523" s="62"/>
      <c r="M3523" s="62"/>
      <c r="N3523" s="62"/>
      <c r="O3523" s="62"/>
      <c r="P3523" s="62"/>
      <c r="Q3523" s="62"/>
      <c r="R3523" s="62"/>
      <c r="S3523" s="62"/>
      <c r="T3523" s="62"/>
      <c r="U3523" s="62"/>
      <c r="V3523" s="62"/>
      <c r="W3523" s="62"/>
      <c r="X3523" s="62"/>
      <c r="Y3523" s="62"/>
      <c r="Z3523" s="62"/>
      <c r="AA3523" s="62"/>
      <c r="AB3523" s="62"/>
      <c r="AC3523" s="62"/>
      <c r="AD3523" s="62"/>
      <c r="AE3523" s="62"/>
    </row>
    <row r="3524" spans="5:31" x14ac:dyDescent="0.25">
      <c r="E3524" s="61"/>
      <c r="F3524" s="61"/>
      <c r="G3524" s="61"/>
      <c r="H3524" s="62"/>
      <c r="I3524" s="62"/>
      <c r="J3524" s="62"/>
      <c r="K3524" s="62"/>
      <c r="L3524" s="62"/>
      <c r="M3524" s="62"/>
      <c r="N3524" s="62"/>
      <c r="O3524" s="62"/>
      <c r="P3524" s="62"/>
      <c r="Q3524" s="62"/>
      <c r="R3524" s="62"/>
      <c r="S3524" s="62"/>
      <c r="T3524" s="62"/>
      <c r="U3524" s="62"/>
      <c r="V3524" s="62"/>
      <c r="W3524" s="62"/>
      <c r="X3524" s="62"/>
      <c r="Y3524" s="62"/>
      <c r="Z3524" s="62"/>
      <c r="AA3524" s="62"/>
      <c r="AB3524" s="62"/>
      <c r="AC3524" s="62"/>
      <c r="AD3524" s="62"/>
      <c r="AE3524" s="62"/>
    </row>
    <row r="3525" spans="5:31" x14ac:dyDescent="0.25">
      <c r="E3525" s="61"/>
      <c r="F3525" s="61"/>
      <c r="G3525" s="61"/>
      <c r="H3525" s="62"/>
      <c r="I3525" s="62"/>
      <c r="J3525" s="62"/>
      <c r="K3525" s="62"/>
      <c r="L3525" s="62"/>
      <c r="M3525" s="62"/>
      <c r="N3525" s="62"/>
      <c r="O3525" s="62"/>
      <c r="P3525" s="62"/>
      <c r="Q3525" s="62"/>
      <c r="R3525" s="62"/>
      <c r="S3525" s="62"/>
      <c r="T3525" s="62"/>
      <c r="U3525" s="62"/>
      <c r="V3525" s="62"/>
      <c r="W3525" s="62"/>
      <c r="X3525" s="62"/>
      <c r="Y3525" s="62"/>
      <c r="Z3525" s="62"/>
      <c r="AA3525" s="62"/>
      <c r="AB3525" s="62"/>
      <c r="AC3525" s="62"/>
      <c r="AD3525" s="62"/>
      <c r="AE3525" s="62"/>
    </row>
    <row r="3526" spans="5:31" x14ac:dyDescent="0.25">
      <c r="E3526" s="61"/>
      <c r="F3526" s="61"/>
      <c r="G3526" s="61"/>
      <c r="H3526" s="62"/>
      <c r="I3526" s="62"/>
      <c r="J3526" s="62"/>
      <c r="K3526" s="62"/>
      <c r="L3526" s="62"/>
      <c r="M3526" s="62"/>
      <c r="N3526" s="62"/>
      <c r="O3526" s="62"/>
      <c r="P3526" s="62"/>
      <c r="Q3526" s="62"/>
      <c r="R3526" s="62"/>
      <c r="S3526" s="62"/>
      <c r="T3526" s="62"/>
      <c r="U3526" s="62"/>
      <c r="V3526" s="62"/>
      <c r="W3526" s="62"/>
      <c r="X3526" s="62"/>
      <c r="Y3526" s="62"/>
      <c r="Z3526" s="62"/>
      <c r="AA3526" s="62"/>
      <c r="AB3526" s="62"/>
      <c r="AC3526" s="62"/>
      <c r="AD3526" s="62"/>
      <c r="AE3526" s="62"/>
    </row>
    <row r="3527" spans="5:31" x14ac:dyDescent="0.25">
      <c r="E3527" s="61"/>
      <c r="F3527" s="61"/>
      <c r="G3527" s="61"/>
      <c r="H3527" s="62"/>
      <c r="I3527" s="62"/>
      <c r="J3527" s="62"/>
      <c r="K3527" s="62"/>
      <c r="L3527" s="62"/>
      <c r="M3527" s="62"/>
      <c r="N3527" s="62"/>
      <c r="O3527" s="62"/>
      <c r="P3527" s="62"/>
      <c r="Q3527" s="62"/>
      <c r="R3527" s="62"/>
      <c r="S3527" s="62"/>
      <c r="T3527" s="62"/>
      <c r="U3527" s="62"/>
      <c r="V3527" s="62"/>
      <c r="W3527" s="62"/>
      <c r="X3527" s="62"/>
      <c r="Y3527" s="62"/>
      <c r="Z3527" s="62"/>
      <c r="AA3527" s="62"/>
      <c r="AB3527" s="62"/>
      <c r="AC3527" s="62"/>
      <c r="AD3527" s="62"/>
      <c r="AE3527" s="62"/>
    </row>
    <row r="3528" spans="5:31" x14ac:dyDescent="0.25">
      <c r="E3528" s="61"/>
      <c r="F3528" s="61"/>
      <c r="G3528" s="61"/>
      <c r="H3528" s="62"/>
      <c r="I3528" s="62"/>
      <c r="J3528" s="62"/>
      <c r="K3528" s="62"/>
      <c r="L3528" s="62"/>
      <c r="M3528" s="62"/>
      <c r="N3528" s="62"/>
      <c r="O3528" s="62"/>
      <c r="P3528" s="62"/>
      <c r="Q3528" s="62"/>
      <c r="R3528" s="62"/>
      <c r="S3528" s="62"/>
      <c r="T3528" s="62"/>
      <c r="U3528" s="62"/>
      <c r="V3528" s="62"/>
      <c r="W3528" s="62"/>
      <c r="X3528" s="62"/>
      <c r="Y3528" s="62"/>
      <c r="Z3528" s="62"/>
      <c r="AA3528" s="62"/>
      <c r="AB3528" s="62"/>
      <c r="AC3528" s="62"/>
      <c r="AD3528" s="62"/>
      <c r="AE3528" s="62"/>
    </row>
    <row r="3529" spans="5:31" x14ac:dyDescent="0.25">
      <c r="E3529" s="61"/>
      <c r="F3529" s="61"/>
      <c r="G3529" s="61"/>
      <c r="H3529" s="62"/>
      <c r="I3529" s="62"/>
      <c r="J3529" s="62"/>
      <c r="K3529" s="62"/>
      <c r="L3529" s="62"/>
      <c r="M3529" s="62"/>
      <c r="N3529" s="62"/>
      <c r="O3529" s="62"/>
      <c r="P3529" s="62"/>
      <c r="Q3529" s="62"/>
      <c r="R3529" s="62"/>
      <c r="S3529" s="62"/>
      <c r="T3529" s="62"/>
      <c r="U3529" s="62"/>
      <c r="V3529" s="62"/>
      <c r="W3529" s="62"/>
      <c r="X3529" s="62"/>
      <c r="Y3529" s="62"/>
      <c r="Z3529" s="62"/>
      <c r="AA3529" s="62"/>
      <c r="AB3529" s="62"/>
      <c r="AC3529" s="62"/>
      <c r="AD3529" s="62"/>
      <c r="AE3529" s="62"/>
    </row>
    <row r="3530" spans="5:31" x14ac:dyDescent="0.25">
      <c r="E3530" s="61"/>
      <c r="F3530" s="61"/>
      <c r="G3530" s="61"/>
      <c r="H3530" s="62"/>
      <c r="I3530" s="62"/>
      <c r="J3530" s="62"/>
      <c r="K3530" s="62"/>
      <c r="L3530" s="62"/>
      <c r="M3530" s="62"/>
      <c r="N3530" s="62"/>
      <c r="O3530" s="62"/>
      <c r="P3530" s="62"/>
      <c r="Q3530" s="62"/>
      <c r="R3530" s="62"/>
      <c r="S3530" s="62"/>
      <c r="T3530" s="62"/>
      <c r="U3530" s="62"/>
      <c r="V3530" s="62"/>
      <c r="W3530" s="62"/>
      <c r="X3530" s="62"/>
      <c r="Y3530" s="62"/>
      <c r="Z3530" s="62"/>
      <c r="AA3530" s="62"/>
      <c r="AB3530" s="62"/>
      <c r="AC3530" s="62"/>
      <c r="AD3530" s="62"/>
      <c r="AE3530" s="62"/>
    </row>
    <row r="3531" spans="5:31" x14ac:dyDescent="0.25">
      <c r="E3531" s="61"/>
      <c r="F3531" s="61"/>
      <c r="G3531" s="61"/>
      <c r="H3531" s="62"/>
      <c r="I3531" s="62"/>
      <c r="J3531" s="62"/>
      <c r="K3531" s="62"/>
      <c r="L3531" s="62"/>
      <c r="M3531" s="62"/>
      <c r="N3531" s="62"/>
      <c r="O3531" s="62"/>
      <c r="P3531" s="62"/>
      <c r="Q3531" s="62"/>
      <c r="R3531" s="62"/>
      <c r="S3531" s="62"/>
      <c r="T3531" s="62"/>
      <c r="U3531" s="62"/>
      <c r="V3531" s="62"/>
      <c r="W3531" s="62"/>
      <c r="X3531" s="62"/>
      <c r="Y3531" s="62"/>
      <c r="Z3531" s="62"/>
      <c r="AA3531" s="62"/>
      <c r="AB3531" s="62"/>
      <c r="AC3531" s="62"/>
      <c r="AD3531" s="62"/>
      <c r="AE3531" s="62"/>
    </row>
    <row r="3532" spans="5:31" x14ac:dyDescent="0.25">
      <c r="E3532" s="61"/>
      <c r="F3532" s="61"/>
      <c r="G3532" s="61"/>
      <c r="H3532" s="62"/>
      <c r="I3532" s="62"/>
      <c r="J3532" s="62"/>
      <c r="K3532" s="62"/>
      <c r="L3532" s="62"/>
      <c r="M3532" s="62"/>
      <c r="N3532" s="62"/>
      <c r="O3532" s="62"/>
      <c r="P3532" s="62"/>
      <c r="Q3532" s="62"/>
      <c r="R3532" s="62"/>
      <c r="S3532" s="62"/>
      <c r="T3532" s="62"/>
      <c r="U3532" s="62"/>
      <c r="V3532" s="62"/>
      <c r="W3532" s="62"/>
      <c r="X3532" s="62"/>
      <c r="Y3532" s="62"/>
      <c r="Z3532" s="62"/>
      <c r="AA3532" s="62"/>
      <c r="AB3532" s="62"/>
      <c r="AC3532" s="62"/>
      <c r="AD3532" s="62"/>
      <c r="AE3532" s="62"/>
    </row>
    <row r="3533" spans="5:31" x14ac:dyDescent="0.25">
      <c r="E3533" s="61"/>
      <c r="F3533" s="61"/>
      <c r="G3533" s="61"/>
      <c r="H3533" s="62"/>
      <c r="I3533" s="62"/>
      <c r="J3533" s="62"/>
      <c r="K3533" s="62"/>
      <c r="L3533" s="62"/>
      <c r="M3533" s="62"/>
      <c r="N3533" s="62"/>
      <c r="O3533" s="62"/>
      <c r="P3533" s="62"/>
      <c r="Q3533" s="62"/>
      <c r="R3533" s="62"/>
      <c r="S3533" s="62"/>
      <c r="T3533" s="62"/>
      <c r="U3533" s="62"/>
      <c r="V3533" s="62"/>
      <c r="W3533" s="62"/>
      <c r="X3533" s="62"/>
      <c r="Y3533" s="62"/>
      <c r="Z3533" s="62"/>
      <c r="AA3533" s="62"/>
      <c r="AB3533" s="62"/>
      <c r="AC3533" s="62"/>
      <c r="AD3533" s="62"/>
      <c r="AE3533" s="62"/>
    </row>
    <row r="3534" spans="5:31" x14ac:dyDescent="0.25">
      <c r="E3534" s="61"/>
      <c r="F3534" s="61"/>
      <c r="G3534" s="61"/>
      <c r="H3534" s="62"/>
      <c r="I3534" s="62"/>
      <c r="J3534" s="62"/>
      <c r="K3534" s="62"/>
      <c r="L3534" s="62"/>
      <c r="M3534" s="62"/>
      <c r="N3534" s="62"/>
      <c r="O3534" s="62"/>
      <c r="P3534" s="62"/>
      <c r="Q3534" s="62"/>
      <c r="R3534" s="62"/>
      <c r="S3534" s="62"/>
      <c r="T3534" s="62"/>
      <c r="U3534" s="62"/>
      <c r="V3534" s="62"/>
      <c r="W3534" s="62"/>
      <c r="X3534" s="62"/>
      <c r="Y3534" s="62"/>
      <c r="Z3534" s="62"/>
      <c r="AA3534" s="62"/>
      <c r="AB3534" s="62"/>
      <c r="AC3534" s="62"/>
      <c r="AD3534" s="62"/>
      <c r="AE3534" s="62"/>
    </row>
    <row r="3535" spans="5:31" x14ac:dyDescent="0.25">
      <c r="E3535" s="61"/>
      <c r="F3535" s="61"/>
      <c r="G3535" s="61"/>
      <c r="H3535" s="62"/>
      <c r="I3535" s="62"/>
      <c r="J3535" s="62"/>
      <c r="K3535" s="62"/>
      <c r="L3535" s="62"/>
      <c r="M3535" s="62"/>
      <c r="N3535" s="62"/>
      <c r="O3535" s="62"/>
      <c r="P3535" s="62"/>
      <c r="Q3535" s="62"/>
      <c r="R3535" s="62"/>
      <c r="S3535" s="62"/>
      <c r="T3535" s="62"/>
      <c r="U3535" s="62"/>
      <c r="V3535" s="62"/>
      <c r="W3535" s="62"/>
      <c r="X3535" s="62"/>
      <c r="Y3535" s="62"/>
      <c r="Z3535" s="62"/>
      <c r="AA3535" s="62"/>
      <c r="AB3535" s="62"/>
      <c r="AC3535" s="62"/>
      <c r="AD3535" s="62"/>
      <c r="AE3535" s="62"/>
    </row>
    <row r="3536" spans="5:31" x14ac:dyDescent="0.25">
      <c r="E3536" s="61"/>
      <c r="F3536" s="61"/>
      <c r="G3536" s="61"/>
      <c r="H3536" s="62"/>
      <c r="I3536" s="62"/>
      <c r="J3536" s="62"/>
      <c r="K3536" s="62"/>
      <c r="L3536" s="62"/>
      <c r="M3536" s="62"/>
      <c r="N3536" s="62"/>
      <c r="O3536" s="62"/>
      <c r="P3536" s="62"/>
      <c r="Q3536" s="62"/>
      <c r="R3536" s="62"/>
      <c r="S3536" s="62"/>
      <c r="T3536" s="62"/>
      <c r="U3536" s="62"/>
      <c r="V3536" s="62"/>
      <c r="W3536" s="62"/>
      <c r="X3536" s="62"/>
      <c r="Y3536" s="62"/>
      <c r="Z3536" s="62"/>
      <c r="AA3536" s="62"/>
      <c r="AB3536" s="62"/>
      <c r="AC3536" s="62"/>
      <c r="AD3536" s="62"/>
      <c r="AE3536" s="62"/>
    </row>
    <row r="3537" spans="5:31" x14ac:dyDescent="0.25">
      <c r="E3537" s="61"/>
      <c r="F3537" s="61"/>
      <c r="G3537" s="61"/>
      <c r="H3537" s="62"/>
      <c r="I3537" s="62"/>
      <c r="J3537" s="62"/>
      <c r="K3537" s="62"/>
      <c r="L3537" s="62"/>
      <c r="M3537" s="62"/>
      <c r="N3537" s="62"/>
      <c r="O3537" s="62"/>
      <c r="P3537" s="62"/>
      <c r="Q3537" s="62"/>
      <c r="R3537" s="62"/>
      <c r="S3537" s="62"/>
      <c r="T3537" s="62"/>
      <c r="U3537" s="62"/>
      <c r="V3537" s="62"/>
      <c r="W3537" s="62"/>
      <c r="X3537" s="62"/>
      <c r="Y3537" s="62"/>
      <c r="Z3537" s="62"/>
      <c r="AA3537" s="62"/>
      <c r="AB3537" s="62"/>
      <c r="AC3537" s="62"/>
      <c r="AD3537" s="62"/>
      <c r="AE3537" s="62"/>
    </row>
    <row r="3538" spans="5:31" x14ac:dyDescent="0.25">
      <c r="E3538" s="61"/>
      <c r="F3538" s="61"/>
      <c r="G3538" s="61"/>
      <c r="H3538" s="62"/>
      <c r="I3538" s="62"/>
      <c r="J3538" s="62"/>
      <c r="K3538" s="62"/>
      <c r="L3538" s="62"/>
      <c r="M3538" s="62"/>
      <c r="N3538" s="62"/>
      <c r="O3538" s="62"/>
      <c r="P3538" s="62"/>
      <c r="Q3538" s="62"/>
      <c r="R3538" s="62"/>
      <c r="S3538" s="62"/>
      <c r="T3538" s="62"/>
      <c r="U3538" s="62"/>
      <c r="V3538" s="62"/>
      <c r="W3538" s="62"/>
      <c r="X3538" s="62"/>
      <c r="Y3538" s="62"/>
      <c r="Z3538" s="62"/>
      <c r="AA3538" s="62"/>
      <c r="AB3538" s="62"/>
      <c r="AC3538" s="62"/>
      <c r="AD3538" s="62"/>
      <c r="AE3538" s="62"/>
    </row>
    <row r="3539" spans="5:31" x14ac:dyDescent="0.25">
      <c r="E3539" s="61"/>
      <c r="F3539" s="61"/>
      <c r="G3539" s="61"/>
      <c r="H3539" s="62"/>
      <c r="I3539" s="62"/>
      <c r="J3539" s="62"/>
      <c r="K3539" s="62"/>
      <c r="L3539" s="62"/>
      <c r="M3539" s="62"/>
      <c r="N3539" s="62"/>
      <c r="O3539" s="62"/>
      <c r="P3539" s="62"/>
      <c r="Q3539" s="62"/>
      <c r="R3539" s="62"/>
      <c r="S3539" s="62"/>
      <c r="T3539" s="62"/>
      <c r="U3539" s="62"/>
      <c r="V3539" s="62"/>
      <c r="W3539" s="62"/>
      <c r="X3539" s="62"/>
      <c r="Y3539" s="62"/>
      <c r="Z3539" s="62"/>
      <c r="AA3539" s="62"/>
      <c r="AB3539" s="62"/>
      <c r="AC3539" s="62"/>
      <c r="AD3539" s="62"/>
      <c r="AE3539" s="62"/>
    </row>
    <row r="3540" spans="5:31" x14ac:dyDescent="0.25">
      <c r="E3540" s="61"/>
      <c r="F3540" s="61"/>
      <c r="G3540" s="61"/>
      <c r="H3540" s="62"/>
      <c r="I3540" s="62"/>
      <c r="J3540" s="62"/>
      <c r="K3540" s="62"/>
      <c r="L3540" s="62"/>
      <c r="M3540" s="62"/>
      <c r="N3540" s="62"/>
      <c r="O3540" s="62"/>
      <c r="P3540" s="62"/>
      <c r="Q3540" s="62"/>
      <c r="R3540" s="62"/>
      <c r="S3540" s="62"/>
      <c r="T3540" s="62"/>
      <c r="U3540" s="62"/>
      <c r="V3540" s="62"/>
      <c r="W3540" s="62"/>
      <c r="X3540" s="62"/>
      <c r="Y3540" s="62"/>
      <c r="Z3540" s="62"/>
      <c r="AA3540" s="62"/>
      <c r="AB3540" s="62"/>
      <c r="AC3540" s="62"/>
      <c r="AD3540" s="62"/>
      <c r="AE3540" s="62"/>
    </row>
    <row r="3541" spans="5:31" x14ac:dyDescent="0.25">
      <c r="E3541" s="61"/>
      <c r="F3541" s="61"/>
      <c r="G3541" s="61"/>
      <c r="H3541" s="62"/>
      <c r="I3541" s="62"/>
      <c r="J3541" s="62"/>
      <c r="K3541" s="62"/>
      <c r="L3541" s="62"/>
      <c r="M3541" s="62"/>
      <c r="N3541" s="62"/>
      <c r="O3541" s="62"/>
      <c r="P3541" s="62"/>
      <c r="Q3541" s="62"/>
      <c r="R3541" s="62"/>
      <c r="S3541" s="62"/>
      <c r="T3541" s="62"/>
      <c r="U3541" s="62"/>
      <c r="V3541" s="62"/>
      <c r="W3541" s="62"/>
      <c r="X3541" s="62"/>
      <c r="Y3541" s="62"/>
      <c r="Z3541" s="62"/>
      <c r="AA3541" s="62"/>
      <c r="AB3541" s="62"/>
      <c r="AC3541" s="62"/>
      <c r="AD3541" s="62"/>
      <c r="AE3541" s="62"/>
    </row>
    <row r="3542" spans="5:31" x14ac:dyDescent="0.25">
      <c r="E3542" s="61"/>
      <c r="F3542" s="61"/>
      <c r="G3542" s="61"/>
      <c r="H3542" s="62"/>
      <c r="I3542" s="62"/>
      <c r="J3542" s="62"/>
      <c r="K3542" s="62"/>
      <c r="L3542" s="62"/>
      <c r="M3542" s="62"/>
      <c r="N3542" s="62"/>
      <c r="O3542" s="62"/>
      <c r="P3542" s="62"/>
      <c r="Q3542" s="62"/>
      <c r="R3542" s="62"/>
      <c r="S3542" s="62"/>
      <c r="T3542" s="62"/>
      <c r="U3542" s="62"/>
      <c r="V3542" s="62"/>
      <c r="W3542" s="62"/>
      <c r="X3542" s="62"/>
      <c r="Y3542" s="62"/>
      <c r="Z3542" s="62"/>
      <c r="AA3542" s="62"/>
      <c r="AB3542" s="62"/>
      <c r="AC3542" s="62"/>
      <c r="AD3542" s="62"/>
      <c r="AE3542" s="62"/>
    </row>
    <row r="3543" spans="5:31" x14ac:dyDescent="0.25">
      <c r="E3543" s="61"/>
      <c r="F3543" s="61"/>
      <c r="G3543" s="61"/>
      <c r="H3543" s="62"/>
      <c r="I3543" s="62"/>
      <c r="J3543" s="62"/>
      <c r="K3543" s="62"/>
      <c r="L3543" s="62"/>
      <c r="M3543" s="62"/>
      <c r="N3543" s="62"/>
      <c r="O3543" s="62"/>
      <c r="P3543" s="62"/>
      <c r="Q3543" s="62"/>
      <c r="R3543" s="62"/>
      <c r="S3543" s="62"/>
      <c r="T3543" s="62"/>
      <c r="U3543" s="62"/>
      <c r="V3543" s="62"/>
      <c r="W3543" s="62"/>
      <c r="X3543" s="62"/>
      <c r="Y3543" s="62"/>
      <c r="Z3543" s="62"/>
      <c r="AA3543" s="62"/>
      <c r="AB3543" s="62"/>
      <c r="AC3543" s="62"/>
      <c r="AD3543" s="62"/>
      <c r="AE3543" s="62"/>
    </row>
    <row r="3544" spans="5:31" x14ac:dyDescent="0.25">
      <c r="E3544" s="61"/>
      <c r="F3544" s="61"/>
      <c r="G3544" s="61"/>
      <c r="H3544" s="62"/>
      <c r="I3544" s="62"/>
      <c r="J3544" s="62"/>
      <c r="K3544" s="62"/>
      <c r="L3544" s="62"/>
      <c r="M3544" s="62"/>
      <c r="N3544" s="62"/>
      <c r="O3544" s="62"/>
      <c r="P3544" s="62"/>
      <c r="Q3544" s="62"/>
      <c r="R3544" s="62"/>
      <c r="S3544" s="62"/>
      <c r="T3544" s="62"/>
      <c r="U3544" s="62"/>
      <c r="V3544" s="62"/>
      <c r="W3544" s="62"/>
      <c r="X3544" s="62"/>
      <c r="Y3544" s="62"/>
      <c r="Z3544" s="62"/>
      <c r="AA3544" s="62"/>
      <c r="AB3544" s="62"/>
      <c r="AC3544" s="62"/>
      <c r="AD3544" s="62"/>
      <c r="AE3544" s="62"/>
    </row>
    <row r="3545" spans="5:31" x14ac:dyDescent="0.25">
      <c r="E3545" s="61"/>
      <c r="F3545" s="61"/>
      <c r="G3545" s="61"/>
      <c r="H3545" s="62"/>
      <c r="I3545" s="62"/>
      <c r="J3545" s="62"/>
      <c r="K3545" s="62"/>
      <c r="L3545" s="62"/>
      <c r="M3545" s="62"/>
      <c r="N3545" s="62"/>
      <c r="O3545" s="62"/>
      <c r="P3545" s="62"/>
      <c r="Q3545" s="62"/>
      <c r="R3545" s="62"/>
      <c r="S3545" s="62"/>
      <c r="T3545" s="62"/>
      <c r="U3545" s="62"/>
      <c r="V3545" s="62"/>
      <c r="W3545" s="62"/>
      <c r="X3545" s="62"/>
      <c r="Y3545" s="62"/>
      <c r="Z3545" s="62"/>
      <c r="AA3545" s="62"/>
      <c r="AB3545" s="62"/>
      <c r="AC3545" s="62"/>
      <c r="AD3545" s="62"/>
      <c r="AE3545" s="62"/>
    </row>
    <row r="3546" spans="5:31" x14ac:dyDescent="0.25">
      <c r="E3546" s="61"/>
      <c r="F3546" s="61"/>
      <c r="G3546" s="61"/>
      <c r="H3546" s="62"/>
      <c r="I3546" s="62"/>
      <c r="J3546" s="62"/>
      <c r="K3546" s="62"/>
      <c r="L3546" s="62"/>
      <c r="M3546" s="62"/>
      <c r="N3546" s="62"/>
      <c r="O3546" s="62"/>
      <c r="P3546" s="62"/>
      <c r="Q3546" s="62"/>
      <c r="R3546" s="62"/>
      <c r="S3546" s="62"/>
      <c r="T3546" s="62"/>
      <c r="U3546" s="62"/>
      <c r="V3546" s="62"/>
      <c r="W3546" s="62"/>
      <c r="X3546" s="62"/>
      <c r="Y3546" s="62"/>
      <c r="Z3546" s="62"/>
      <c r="AA3546" s="62"/>
      <c r="AB3546" s="62"/>
      <c r="AC3546" s="62"/>
      <c r="AD3546" s="62"/>
      <c r="AE3546" s="62"/>
    </row>
    <row r="3547" spans="5:31" x14ac:dyDescent="0.25">
      <c r="E3547" s="61"/>
      <c r="F3547" s="61"/>
      <c r="G3547" s="61"/>
      <c r="H3547" s="62"/>
      <c r="I3547" s="62"/>
      <c r="J3547" s="62"/>
      <c r="K3547" s="62"/>
      <c r="L3547" s="62"/>
      <c r="M3547" s="62"/>
      <c r="N3547" s="62"/>
      <c r="O3547" s="62"/>
      <c r="P3547" s="62"/>
      <c r="Q3547" s="62"/>
      <c r="R3547" s="62"/>
      <c r="S3547" s="62"/>
      <c r="T3547" s="62"/>
      <c r="U3547" s="62"/>
      <c r="V3547" s="62"/>
      <c r="W3547" s="62"/>
      <c r="X3547" s="62"/>
      <c r="Y3547" s="62"/>
      <c r="Z3547" s="62"/>
      <c r="AA3547" s="62"/>
      <c r="AB3547" s="62"/>
      <c r="AC3547" s="62"/>
      <c r="AD3547" s="62"/>
      <c r="AE3547" s="62"/>
    </row>
    <row r="3548" spans="5:31" x14ac:dyDescent="0.25">
      <c r="E3548" s="61"/>
      <c r="F3548" s="61"/>
      <c r="G3548" s="61"/>
      <c r="H3548" s="62"/>
      <c r="I3548" s="62"/>
      <c r="J3548" s="62"/>
      <c r="K3548" s="62"/>
      <c r="L3548" s="62"/>
      <c r="M3548" s="62"/>
      <c r="N3548" s="62"/>
      <c r="O3548" s="62"/>
      <c r="P3548" s="62"/>
      <c r="Q3548" s="62"/>
      <c r="R3548" s="62"/>
      <c r="S3548" s="62"/>
      <c r="T3548" s="62"/>
      <c r="U3548" s="62"/>
      <c r="V3548" s="62"/>
      <c r="W3548" s="62"/>
      <c r="X3548" s="62"/>
      <c r="Y3548" s="62"/>
      <c r="Z3548" s="62"/>
      <c r="AA3548" s="62"/>
      <c r="AB3548" s="62"/>
      <c r="AC3548" s="62"/>
      <c r="AD3548" s="62"/>
      <c r="AE3548" s="62"/>
    </row>
    <row r="3549" spans="5:31" x14ac:dyDescent="0.25">
      <c r="E3549" s="61"/>
      <c r="F3549" s="61"/>
      <c r="G3549" s="61"/>
      <c r="H3549" s="62"/>
      <c r="I3549" s="62"/>
      <c r="J3549" s="62"/>
      <c r="K3549" s="62"/>
      <c r="L3549" s="62"/>
      <c r="M3549" s="62"/>
      <c r="N3549" s="62"/>
      <c r="O3549" s="62"/>
      <c r="P3549" s="62"/>
      <c r="Q3549" s="62"/>
      <c r="R3549" s="62"/>
      <c r="S3549" s="62"/>
      <c r="T3549" s="62"/>
      <c r="U3549" s="62"/>
      <c r="V3549" s="62"/>
      <c r="W3549" s="62"/>
      <c r="X3549" s="62"/>
      <c r="Y3549" s="62"/>
      <c r="Z3549" s="62"/>
      <c r="AA3549" s="62"/>
      <c r="AB3549" s="62"/>
      <c r="AC3549" s="62"/>
      <c r="AD3549" s="62"/>
      <c r="AE3549" s="62"/>
    </row>
    <row r="3550" spans="5:31" x14ac:dyDescent="0.25">
      <c r="E3550" s="61"/>
      <c r="F3550" s="61"/>
      <c r="G3550" s="61"/>
      <c r="H3550" s="62"/>
      <c r="I3550" s="62"/>
      <c r="J3550" s="62"/>
      <c r="K3550" s="62"/>
      <c r="L3550" s="62"/>
      <c r="M3550" s="62"/>
      <c r="N3550" s="62"/>
      <c r="O3550" s="62"/>
      <c r="P3550" s="62"/>
      <c r="Q3550" s="62"/>
      <c r="R3550" s="62"/>
      <c r="S3550" s="62"/>
      <c r="T3550" s="62"/>
      <c r="U3550" s="62"/>
      <c r="V3550" s="62"/>
      <c r="W3550" s="62"/>
      <c r="X3550" s="62"/>
      <c r="Y3550" s="62"/>
      <c r="Z3550" s="62"/>
      <c r="AA3550" s="62"/>
      <c r="AB3550" s="62"/>
      <c r="AC3550" s="62"/>
      <c r="AD3550" s="62"/>
      <c r="AE3550" s="62"/>
    </row>
    <row r="3551" spans="5:31" x14ac:dyDescent="0.25">
      <c r="E3551" s="61"/>
      <c r="F3551" s="61"/>
      <c r="G3551" s="61"/>
      <c r="H3551" s="62"/>
      <c r="I3551" s="62"/>
      <c r="J3551" s="62"/>
      <c r="K3551" s="62"/>
      <c r="L3551" s="62"/>
      <c r="M3551" s="62"/>
      <c r="N3551" s="62"/>
      <c r="O3551" s="62"/>
      <c r="P3551" s="62"/>
      <c r="Q3551" s="62"/>
      <c r="R3551" s="62"/>
      <c r="S3551" s="62"/>
      <c r="T3551" s="62"/>
      <c r="U3551" s="62"/>
      <c r="V3551" s="62"/>
      <c r="W3551" s="62"/>
      <c r="X3551" s="62"/>
      <c r="Y3551" s="62"/>
      <c r="Z3551" s="62"/>
      <c r="AA3551" s="62"/>
      <c r="AB3551" s="62"/>
      <c r="AC3551" s="62"/>
      <c r="AD3551" s="62"/>
      <c r="AE3551" s="62"/>
    </row>
    <row r="3552" spans="5:31" x14ac:dyDescent="0.25">
      <c r="E3552" s="61"/>
      <c r="F3552" s="61"/>
      <c r="G3552" s="61"/>
      <c r="H3552" s="62"/>
      <c r="I3552" s="62"/>
      <c r="J3552" s="62"/>
      <c r="K3552" s="62"/>
      <c r="L3552" s="62"/>
      <c r="M3552" s="62"/>
      <c r="N3552" s="62"/>
      <c r="O3552" s="62"/>
      <c r="P3552" s="62"/>
      <c r="Q3552" s="62"/>
      <c r="R3552" s="62"/>
      <c r="S3552" s="62"/>
      <c r="T3552" s="62"/>
      <c r="U3552" s="62"/>
      <c r="V3552" s="62"/>
      <c r="W3552" s="62"/>
      <c r="X3552" s="62"/>
      <c r="Y3552" s="62"/>
      <c r="Z3552" s="62"/>
      <c r="AA3552" s="62"/>
      <c r="AB3552" s="62"/>
      <c r="AC3552" s="62"/>
      <c r="AD3552" s="62"/>
      <c r="AE3552" s="62"/>
    </row>
    <row r="3553" spans="5:31" x14ac:dyDescent="0.25">
      <c r="E3553" s="61"/>
      <c r="F3553" s="61"/>
      <c r="G3553" s="61"/>
      <c r="H3553" s="62"/>
      <c r="I3553" s="62"/>
      <c r="J3553" s="62"/>
      <c r="K3553" s="62"/>
      <c r="L3553" s="62"/>
      <c r="M3553" s="62"/>
      <c r="N3553" s="62"/>
      <c r="O3553" s="62"/>
      <c r="P3553" s="62"/>
      <c r="Q3553" s="62"/>
      <c r="R3553" s="62"/>
      <c r="S3553" s="62"/>
      <c r="T3553" s="62"/>
      <c r="U3553" s="62"/>
      <c r="V3553" s="62"/>
      <c r="W3553" s="62"/>
      <c r="X3553" s="62"/>
      <c r="Y3553" s="62"/>
      <c r="Z3553" s="62"/>
      <c r="AA3553" s="62"/>
      <c r="AB3553" s="62"/>
      <c r="AC3553" s="62"/>
      <c r="AD3553" s="62"/>
      <c r="AE3553" s="62"/>
    </row>
    <row r="3554" spans="5:31" x14ac:dyDescent="0.25">
      <c r="E3554" s="61"/>
      <c r="F3554" s="61"/>
      <c r="G3554" s="61"/>
      <c r="H3554" s="62"/>
      <c r="I3554" s="62"/>
      <c r="J3554" s="62"/>
      <c r="K3554" s="62"/>
      <c r="L3554" s="62"/>
      <c r="M3554" s="62"/>
      <c r="N3554" s="62"/>
      <c r="O3554" s="62"/>
      <c r="P3554" s="62"/>
      <c r="Q3554" s="62"/>
      <c r="R3554" s="62"/>
      <c r="S3554" s="62"/>
      <c r="T3554" s="62"/>
      <c r="U3554" s="62"/>
      <c r="V3554" s="62"/>
      <c r="W3554" s="62"/>
      <c r="X3554" s="62"/>
      <c r="Y3554" s="62"/>
      <c r="Z3554" s="62"/>
      <c r="AA3554" s="62"/>
      <c r="AB3554" s="62"/>
      <c r="AC3554" s="62"/>
      <c r="AD3554" s="62"/>
      <c r="AE3554" s="62"/>
    </row>
    <row r="3555" spans="5:31" x14ac:dyDescent="0.25">
      <c r="E3555" s="61"/>
      <c r="F3555" s="61"/>
      <c r="G3555" s="61"/>
      <c r="H3555" s="62"/>
      <c r="I3555" s="62"/>
      <c r="J3555" s="62"/>
      <c r="K3555" s="62"/>
      <c r="L3555" s="62"/>
      <c r="M3555" s="62"/>
      <c r="N3555" s="62"/>
      <c r="O3555" s="62"/>
      <c r="P3555" s="62"/>
      <c r="Q3555" s="62"/>
      <c r="R3555" s="62"/>
      <c r="S3555" s="62"/>
      <c r="T3555" s="62"/>
      <c r="U3555" s="62"/>
      <c r="V3555" s="62"/>
      <c r="W3555" s="62"/>
      <c r="X3555" s="62"/>
      <c r="Y3555" s="62"/>
      <c r="Z3555" s="62"/>
      <c r="AA3555" s="62"/>
      <c r="AB3555" s="62"/>
      <c r="AC3555" s="62"/>
      <c r="AD3555" s="62"/>
      <c r="AE3555" s="62"/>
    </row>
    <row r="3556" spans="5:31" x14ac:dyDescent="0.25">
      <c r="E3556" s="61"/>
      <c r="F3556" s="61"/>
      <c r="G3556" s="61"/>
      <c r="H3556" s="62"/>
      <c r="I3556" s="62"/>
      <c r="J3556" s="62"/>
      <c r="K3556" s="62"/>
      <c r="L3556" s="62"/>
      <c r="M3556" s="62"/>
      <c r="N3556" s="62"/>
      <c r="O3556" s="62"/>
      <c r="P3556" s="62"/>
      <c r="Q3556" s="62"/>
      <c r="R3556" s="62"/>
      <c r="S3556" s="62"/>
      <c r="T3556" s="62"/>
      <c r="U3556" s="62"/>
      <c r="V3556" s="62"/>
      <c r="W3556" s="62"/>
      <c r="X3556" s="62"/>
      <c r="Y3556" s="62"/>
      <c r="Z3556" s="62"/>
      <c r="AA3556" s="62"/>
      <c r="AB3556" s="62"/>
      <c r="AC3556" s="62"/>
      <c r="AD3556" s="62"/>
      <c r="AE3556" s="62"/>
    </row>
    <row r="3557" spans="5:31" x14ac:dyDescent="0.25">
      <c r="E3557" s="61"/>
      <c r="F3557" s="61"/>
      <c r="G3557" s="61"/>
      <c r="H3557" s="62"/>
      <c r="I3557" s="62"/>
      <c r="J3557" s="62"/>
      <c r="K3557" s="62"/>
      <c r="L3557" s="62"/>
      <c r="M3557" s="62"/>
      <c r="N3557" s="62"/>
      <c r="O3557" s="62"/>
      <c r="P3557" s="62"/>
      <c r="Q3557" s="62"/>
      <c r="R3557" s="62"/>
      <c r="S3557" s="62"/>
      <c r="T3557" s="62"/>
      <c r="U3557" s="62"/>
      <c r="V3557" s="62"/>
      <c r="W3557" s="62"/>
      <c r="X3557" s="62"/>
      <c r="Y3557" s="62"/>
      <c r="Z3557" s="62"/>
      <c r="AA3557" s="62"/>
      <c r="AB3557" s="62"/>
      <c r="AC3557" s="62"/>
      <c r="AD3557" s="62"/>
      <c r="AE3557" s="62"/>
    </row>
    <row r="3558" spans="5:31" x14ac:dyDescent="0.25">
      <c r="E3558" s="61"/>
      <c r="F3558" s="61"/>
      <c r="G3558" s="61"/>
      <c r="H3558" s="62"/>
      <c r="I3558" s="62"/>
      <c r="J3558" s="62"/>
      <c r="K3558" s="62"/>
      <c r="L3558" s="62"/>
      <c r="M3558" s="62"/>
      <c r="N3558" s="62"/>
      <c r="O3558" s="62"/>
      <c r="P3558" s="62"/>
      <c r="Q3558" s="62"/>
      <c r="R3558" s="62"/>
      <c r="S3558" s="62"/>
      <c r="T3558" s="62"/>
      <c r="U3558" s="62"/>
      <c r="V3558" s="62"/>
      <c r="W3558" s="62"/>
      <c r="X3558" s="62"/>
      <c r="Y3558" s="62"/>
      <c r="Z3558" s="62"/>
      <c r="AA3558" s="62"/>
      <c r="AB3558" s="62"/>
      <c r="AC3558" s="62"/>
      <c r="AD3558" s="62"/>
      <c r="AE3558" s="62"/>
    </row>
    <row r="3559" spans="5:31" x14ac:dyDescent="0.25">
      <c r="E3559" s="61"/>
      <c r="F3559" s="61"/>
      <c r="G3559" s="61"/>
      <c r="H3559" s="62"/>
      <c r="I3559" s="62"/>
      <c r="J3559" s="62"/>
      <c r="K3559" s="62"/>
      <c r="L3559" s="62"/>
      <c r="M3559" s="62"/>
      <c r="N3559" s="62"/>
      <c r="O3559" s="62"/>
      <c r="P3559" s="62"/>
      <c r="Q3559" s="62"/>
      <c r="R3559" s="62"/>
      <c r="S3559" s="62"/>
      <c r="T3559" s="62"/>
      <c r="U3559" s="62"/>
      <c r="V3559" s="62"/>
      <c r="W3559" s="62"/>
      <c r="X3559" s="62"/>
      <c r="Y3559" s="62"/>
      <c r="Z3559" s="62"/>
      <c r="AA3559" s="62"/>
      <c r="AB3559" s="62"/>
      <c r="AC3559" s="62"/>
      <c r="AD3559" s="62"/>
      <c r="AE3559" s="62"/>
    </row>
    <row r="3560" spans="5:31" x14ac:dyDescent="0.25">
      <c r="E3560" s="61"/>
      <c r="F3560" s="61"/>
      <c r="G3560" s="61"/>
      <c r="H3560" s="62"/>
      <c r="I3560" s="62"/>
      <c r="J3560" s="62"/>
      <c r="K3560" s="62"/>
      <c r="L3560" s="62"/>
      <c r="M3560" s="62"/>
      <c r="N3560" s="62"/>
      <c r="O3560" s="62"/>
      <c r="P3560" s="62"/>
      <c r="Q3560" s="62"/>
      <c r="R3560" s="62"/>
      <c r="S3560" s="62"/>
      <c r="T3560" s="62"/>
      <c r="U3560" s="62"/>
      <c r="V3560" s="62"/>
      <c r="W3560" s="62"/>
      <c r="X3560" s="62"/>
      <c r="Y3560" s="62"/>
      <c r="Z3560" s="62"/>
      <c r="AA3560" s="62"/>
      <c r="AB3560" s="62"/>
      <c r="AC3560" s="62"/>
      <c r="AD3560" s="62"/>
      <c r="AE3560" s="62"/>
    </row>
    <row r="3561" spans="5:31" x14ac:dyDescent="0.25">
      <c r="E3561" s="61"/>
      <c r="F3561" s="61"/>
      <c r="G3561" s="61"/>
      <c r="H3561" s="62"/>
      <c r="I3561" s="62"/>
      <c r="J3561" s="62"/>
      <c r="K3561" s="62"/>
      <c r="L3561" s="62"/>
      <c r="M3561" s="62"/>
      <c r="N3561" s="62"/>
      <c r="O3561" s="62"/>
      <c r="P3561" s="62"/>
      <c r="Q3561" s="62"/>
      <c r="R3561" s="62"/>
      <c r="S3561" s="62"/>
      <c r="T3561" s="62"/>
      <c r="U3561" s="62"/>
      <c r="V3561" s="62"/>
      <c r="W3561" s="62"/>
      <c r="X3561" s="62"/>
      <c r="Y3561" s="62"/>
      <c r="Z3561" s="62"/>
      <c r="AA3561" s="62"/>
      <c r="AB3561" s="62"/>
      <c r="AC3561" s="62"/>
      <c r="AD3561" s="62"/>
      <c r="AE3561" s="62"/>
    </row>
    <row r="3562" spans="5:31" x14ac:dyDescent="0.25">
      <c r="E3562" s="61"/>
      <c r="F3562" s="61"/>
      <c r="G3562" s="61"/>
      <c r="H3562" s="62"/>
      <c r="I3562" s="62"/>
      <c r="J3562" s="62"/>
      <c r="K3562" s="62"/>
      <c r="L3562" s="62"/>
      <c r="M3562" s="62"/>
      <c r="N3562" s="62"/>
      <c r="O3562" s="62"/>
      <c r="P3562" s="62"/>
      <c r="Q3562" s="62"/>
      <c r="R3562" s="62"/>
      <c r="S3562" s="62"/>
      <c r="T3562" s="62"/>
      <c r="U3562" s="62"/>
      <c r="V3562" s="62"/>
      <c r="W3562" s="62"/>
      <c r="X3562" s="62"/>
      <c r="Y3562" s="62"/>
      <c r="Z3562" s="62"/>
      <c r="AA3562" s="62"/>
      <c r="AB3562" s="62"/>
      <c r="AC3562" s="62"/>
      <c r="AD3562" s="62"/>
      <c r="AE3562" s="62"/>
    </row>
    <row r="3563" spans="5:31" x14ac:dyDescent="0.25">
      <c r="E3563" s="61"/>
      <c r="F3563" s="61"/>
      <c r="G3563" s="61"/>
      <c r="H3563" s="62"/>
      <c r="I3563" s="62"/>
      <c r="J3563" s="62"/>
      <c r="K3563" s="62"/>
      <c r="L3563" s="62"/>
      <c r="M3563" s="62"/>
      <c r="N3563" s="62"/>
      <c r="O3563" s="62"/>
      <c r="P3563" s="62"/>
      <c r="Q3563" s="62"/>
      <c r="R3563" s="62"/>
      <c r="S3563" s="62"/>
      <c r="T3563" s="62"/>
      <c r="U3563" s="62"/>
      <c r="V3563" s="62"/>
      <c r="W3563" s="62"/>
      <c r="X3563" s="62"/>
      <c r="Y3563" s="62"/>
      <c r="Z3563" s="62"/>
      <c r="AA3563" s="62"/>
      <c r="AB3563" s="62"/>
      <c r="AC3563" s="62"/>
      <c r="AD3563" s="62"/>
      <c r="AE3563" s="62"/>
    </row>
    <row r="3564" spans="5:31" x14ac:dyDescent="0.25">
      <c r="E3564" s="61"/>
      <c r="F3564" s="61"/>
      <c r="G3564" s="61"/>
      <c r="H3564" s="62"/>
      <c r="I3564" s="62"/>
      <c r="J3564" s="62"/>
      <c r="K3564" s="62"/>
      <c r="L3564" s="62"/>
      <c r="M3564" s="62"/>
      <c r="N3564" s="62"/>
      <c r="O3564" s="62"/>
      <c r="P3564" s="62"/>
      <c r="Q3564" s="62"/>
      <c r="R3564" s="62"/>
      <c r="S3564" s="62"/>
      <c r="T3564" s="62"/>
      <c r="U3564" s="62"/>
      <c r="V3564" s="62"/>
      <c r="W3564" s="62"/>
      <c r="X3564" s="62"/>
      <c r="Y3564" s="62"/>
      <c r="Z3564" s="62"/>
      <c r="AA3564" s="62"/>
      <c r="AB3564" s="62"/>
      <c r="AC3564" s="62"/>
      <c r="AD3564" s="62"/>
      <c r="AE3564" s="62"/>
    </row>
    <row r="3565" spans="5:31" x14ac:dyDescent="0.25">
      <c r="E3565" s="61"/>
      <c r="F3565" s="61"/>
      <c r="G3565" s="61"/>
      <c r="H3565" s="62"/>
      <c r="I3565" s="62"/>
      <c r="J3565" s="62"/>
      <c r="K3565" s="62"/>
      <c r="L3565" s="62"/>
      <c r="M3565" s="62"/>
      <c r="N3565" s="62"/>
      <c r="O3565" s="62"/>
      <c r="P3565" s="62"/>
      <c r="Q3565" s="62"/>
      <c r="R3565" s="62"/>
      <c r="S3565" s="62"/>
      <c r="T3565" s="62"/>
      <c r="U3565" s="62"/>
      <c r="V3565" s="62"/>
      <c r="W3565" s="62"/>
      <c r="X3565" s="62"/>
      <c r="Y3565" s="62"/>
      <c r="Z3565" s="62"/>
      <c r="AA3565" s="62"/>
      <c r="AB3565" s="62"/>
      <c r="AC3565" s="62"/>
      <c r="AD3565" s="62"/>
      <c r="AE3565" s="62"/>
    </row>
    <row r="3566" spans="5:31" x14ac:dyDescent="0.25">
      <c r="E3566" s="61"/>
      <c r="F3566" s="61"/>
      <c r="G3566" s="61"/>
      <c r="H3566" s="62"/>
      <c r="I3566" s="62"/>
      <c r="J3566" s="62"/>
      <c r="K3566" s="62"/>
      <c r="L3566" s="62"/>
      <c r="M3566" s="62"/>
      <c r="N3566" s="62"/>
      <c r="O3566" s="62"/>
      <c r="P3566" s="62"/>
      <c r="Q3566" s="62"/>
      <c r="R3566" s="62"/>
      <c r="S3566" s="62"/>
      <c r="T3566" s="62"/>
      <c r="U3566" s="62"/>
      <c r="V3566" s="62"/>
      <c r="W3566" s="62"/>
      <c r="X3566" s="62"/>
      <c r="Y3566" s="62"/>
      <c r="Z3566" s="62"/>
      <c r="AA3566" s="62"/>
      <c r="AB3566" s="62"/>
      <c r="AC3566" s="62"/>
      <c r="AD3566" s="62"/>
      <c r="AE3566" s="62"/>
    </row>
    <row r="3567" spans="5:31" x14ac:dyDescent="0.25">
      <c r="E3567" s="61"/>
      <c r="F3567" s="61"/>
      <c r="G3567" s="61"/>
      <c r="H3567" s="62"/>
      <c r="I3567" s="62"/>
      <c r="J3567" s="62"/>
      <c r="K3567" s="62"/>
      <c r="L3567" s="62"/>
      <c r="M3567" s="62"/>
      <c r="N3567" s="62"/>
      <c r="O3567" s="62"/>
      <c r="P3567" s="62"/>
      <c r="Q3567" s="62"/>
      <c r="R3567" s="62"/>
      <c r="S3567" s="62"/>
      <c r="T3567" s="62"/>
      <c r="U3567" s="62"/>
      <c r="V3567" s="62"/>
      <c r="W3567" s="62"/>
      <c r="X3567" s="62"/>
      <c r="Y3567" s="62"/>
      <c r="Z3567" s="62"/>
      <c r="AA3567" s="62"/>
      <c r="AB3567" s="62"/>
      <c r="AC3567" s="62"/>
      <c r="AD3567" s="62"/>
      <c r="AE3567" s="62"/>
    </row>
    <row r="3568" spans="5:31" x14ac:dyDescent="0.25">
      <c r="E3568" s="61"/>
      <c r="F3568" s="61"/>
      <c r="G3568" s="61"/>
      <c r="H3568" s="62"/>
      <c r="I3568" s="62"/>
      <c r="J3568" s="62"/>
      <c r="K3568" s="62"/>
      <c r="L3568" s="62"/>
      <c r="M3568" s="62"/>
      <c r="N3568" s="62"/>
      <c r="O3568" s="62"/>
      <c r="P3568" s="62"/>
      <c r="Q3568" s="62"/>
      <c r="R3568" s="62"/>
      <c r="S3568" s="62"/>
      <c r="T3568" s="62"/>
      <c r="U3568" s="62"/>
      <c r="V3568" s="62"/>
      <c r="W3568" s="62"/>
      <c r="X3568" s="62"/>
      <c r="Y3568" s="62"/>
      <c r="Z3568" s="62"/>
      <c r="AA3568" s="62"/>
      <c r="AB3568" s="62"/>
      <c r="AC3568" s="62"/>
      <c r="AD3568" s="62"/>
      <c r="AE3568" s="62"/>
    </row>
    <row r="3569" spans="5:31" x14ac:dyDescent="0.25">
      <c r="E3569" s="61"/>
      <c r="F3569" s="61"/>
      <c r="G3569" s="61"/>
      <c r="H3569" s="62"/>
      <c r="I3569" s="62"/>
      <c r="J3569" s="62"/>
      <c r="K3569" s="62"/>
      <c r="L3569" s="62"/>
      <c r="M3569" s="62"/>
      <c r="N3569" s="62"/>
      <c r="O3569" s="62"/>
      <c r="P3569" s="62"/>
      <c r="Q3569" s="62"/>
      <c r="R3569" s="62"/>
      <c r="S3569" s="62"/>
      <c r="T3569" s="62"/>
      <c r="U3569" s="62"/>
      <c r="V3569" s="62"/>
      <c r="W3569" s="62"/>
      <c r="X3569" s="62"/>
      <c r="Y3569" s="62"/>
      <c r="Z3569" s="62"/>
      <c r="AA3569" s="62"/>
      <c r="AB3569" s="62"/>
      <c r="AC3569" s="62"/>
      <c r="AD3569" s="62"/>
      <c r="AE3569" s="62"/>
    </row>
    <row r="3570" spans="5:31" x14ac:dyDescent="0.25">
      <c r="E3570" s="61"/>
      <c r="F3570" s="61"/>
      <c r="G3570" s="61"/>
      <c r="H3570" s="62"/>
      <c r="I3570" s="62"/>
      <c r="J3570" s="62"/>
      <c r="K3570" s="62"/>
      <c r="L3570" s="62"/>
      <c r="M3570" s="62"/>
      <c r="N3570" s="62"/>
      <c r="O3570" s="62"/>
      <c r="P3570" s="62"/>
      <c r="Q3570" s="62"/>
      <c r="R3570" s="62"/>
      <c r="S3570" s="62"/>
      <c r="T3570" s="62"/>
      <c r="U3570" s="62"/>
      <c r="V3570" s="62"/>
      <c r="W3570" s="62"/>
      <c r="X3570" s="62"/>
      <c r="Y3570" s="62"/>
      <c r="Z3570" s="62"/>
      <c r="AA3570" s="62"/>
      <c r="AB3570" s="62"/>
      <c r="AC3570" s="62"/>
      <c r="AD3570" s="62"/>
      <c r="AE3570" s="62"/>
    </row>
    <row r="3571" spans="5:31" x14ac:dyDescent="0.25">
      <c r="E3571" s="61"/>
      <c r="F3571" s="61"/>
      <c r="G3571" s="61"/>
      <c r="H3571" s="62"/>
      <c r="I3571" s="62"/>
      <c r="J3571" s="62"/>
      <c r="K3571" s="62"/>
      <c r="L3571" s="62"/>
      <c r="M3571" s="62"/>
      <c r="N3571" s="62"/>
      <c r="O3571" s="62"/>
      <c r="P3571" s="62"/>
      <c r="Q3571" s="62"/>
      <c r="R3571" s="62"/>
      <c r="S3571" s="62"/>
      <c r="T3571" s="62"/>
      <c r="U3571" s="62"/>
      <c r="V3571" s="62"/>
      <c r="W3571" s="62"/>
      <c r="X3571" s="62"/>
      <c r="Y3571" s="62"/>
      <c r="Z3571" s="62"/>
      <c r="AA3571" s="62"/>
      <c r="AB3571" s="62"/>
      <c r="AC3571" s="62"/>
      <c r="AD3571" s="62"/>
      <c r="AE3571" s="62"/>
    </row>
    <row r="3572" spans="5:31" x14ac:dyDescent="0.25">
      <c r="E3572" s="61"/>
      <c r="F3572" s="61"/>
      <c r="G3572" s="61"/>
      <c r="H3572" s="62"/>
      <c r="I3572" s="62"/>
      <c r="J3572" s="62"/>
      <c r="K3572" s="62"/>
      <c r="L3572" s="62"/>
      <c r="M3572" s="62"/>
      <c r="N3572" s="62"/>
      <c r="O3572" s="62"/>
      <c r="P3572" s="62"/>
      <c r="Q3572" s="62"/>
      <c r="R3572" s="62"/>
      <c r="S3572" s="62"/>
      <c r="T3572" s="62"/>
      <c r="U3572" s="62"/>
      <c r="V3572" s="62"/>
      <c r="W3572" s="62"/>
      <c r="X3572" s="62"/>
      <c r="Y3572" s="62"/>
      <c r="Z3572" s="62"/>
      <c r="AA3572" s="62"/>
      <c r="AB3572" s="62"/>
      <c r="AC3572" s="62"/>
      <c r="AD3572" s="62"/>
      <c r="AE3572" s="62"/>
    </row>
    <row r="3573" spans="5:31" x14ac:dyDescent="0.25">
      <c r="E3573" s="61"/>
      <c r="F3573" s="61"/>
      <c r="G3573" s="61"/>
      <c r="H3573" s="62"/>
      <c r="I3573" s="62"/>
      <c r="J3573" s="62"/>
      <c r="K3573" s="62"/>
      <c r="L3573" s="62"/>
      <c r="M3573" s="62"/>
      <c r="N3573" s="62"/>
      <c r="O3573" s="62"/>
      <c r="P3573" s="62"/>
      <c r="Q3573" s="62"/>
      <c r="R3573" s="62"/>
      <c r="S3573" s="62"/>
      <c r="T3573" s="62"/>
      <c r="U3573" s="62"/>
      <c r="V3573" s="62"/>
      <c r="W3573" s="62"/>
      <c r="X3573" s="62"/>
      <c r="Y3573" s="62"/>
      <c r="Z3573" s="62"/>
      <c r="AA3573" s="62"/>
      <c r="AB3573" s="62"/>
      <c r="AC3573" s="62"/>
      <c r="AD3573" s="62"/>
      <c r="AE3573" s="62"/>
    </row>
    <row r="3574" spans="5:31" x14ac:dyDescent="0.25">
      <c r="E3574" s="61"/>
      <c r="F3574" s="61"/>
      <c r="G3574" s="61"/>
      <c r="H3574" s="62"/>
      <c r="I3574" s="62"/>
      <c r="J3574" s="62"/>
      <c r="K3574" s="62"/>
      <c r="L3574" s="62"/>
      <c r="M3574" s="62"/>
      <c r="N3574" s="62"/>
      <c r="O3574" s="62"/>
      <c r="P3574" s="62"/>
      <c r="Q3574" s="62"/>
      <c r="R3574" s="62"/>
      <c r="S3574" s="62"/>
      <c r="T3574" s="62"/>
      <c r="U3574" s="62"/>
      <c r="V3574" s="62"/>
      <c r="W3574" s="62"/>
      <c r="X3574" s="62"/>
      <c r="Y3574" s="62"/>
      <c r="Z3574" s="62"/>
      <c r="AA3574" s="62"/>
      <c r="AB3574" s="62"/>
      <c r="AC3574" s="62"/>
      <c r="AD3574" s="62"/>
      <c r="AE3574" s="62"/>
    </row>
    <row r="3575" spans="5:31" x14ac:dyDescent="0.25">
      <c r="E3575" s="61"/>
      <c r="F3575" s="61"/>
      <c r="G3575" s="61"/>
      <c r="H3575" s="62"/>
      <c r="I3575" s="62"/>
      <c r="J3575" s="62"/>
      <c r="K3575" s="62"/>
      <c r="L3575" s="62"/>
      <c r="M3575" s="62"/>
      <c r="N3575" s="62"/>
      <c r="O3575" s="62"/>
      <c r="P3575" s="62"/>
      <c r="Q3575" s="62"/>
      <c r="R3575" s="62"/>
      <c r="S3575" s="62"/>
      <c r="T3575" s="62"/>
      <c r="U3575" s="62"/>
      <c r="V3575" s="62"/>
      <c r="W3575" s="62"/>
      <c r="X3575" s="62"/>
      <c r="Y3575" s="62"/>
      <c r="Z3575" s="62"/>
      <c r="AA3575" s="62"/>
      <c r="AB3575" s="62"/>
      <c r="AC3575" s="62"/>
      <c r="AD3575" s="62"/>
      <c r="AE3575" s="62"/>
    </row>
    <row r="3576" spans="5:31" x14ac:dyDescent="0.25">
      <c r="E3576" s="61"/>
      <c r="F3576" s="61"/>
      <c r="G3576" s="61"/>
      <c r="H3576" s="62"/>
      <c r="I3576" s="62"/>
      <c r="J3576" s="62"/>
      <c r="K3576" s="62"/>
      <c r="L3576" s="62"/>
      <c r="M3576" s="62"/>
      <c r="N3576" s="62"/>
      <c r="O3576" s="62"/>
      <c r="P3576" s="62"/>
      <c r="Q3576" s="62"/>
      <c r="R3576" s="62"/>
      <c r="S3576" s="62"/>
      <c r="T3576" s="62"/>
      <c r="U3576" s="62"/>
      <c r="V3576" s="62"/>
      <c r="W3576" s="62"/>
      <c r="X3576" s="62"/>
      <c r="Y3576" s="62"/>
      <c r="Z3576" s="62"/>
      <c r="AA3576" s="62"/>
      <c r="AB3576" s="62"/>
      <c r="AC3576" s="62"/>
      <c r="AD3576" s="62"/>
      <c r="AE3576" s="62"/>
    </row>
    <row r="3577" spans="5:31" x14ac:dyDescent="0.25">
      <c r="E3577" s="61"/>
      <c r="F3577" s="61"/>
      <c r="G3577" s="61"/>
      <c r="H3577" s="62"/>
      <c r="I3577" s="62"/>
      <c r="J3577" s="62"/>
      <c r="K3577" s="62"/>
      <c r="L3577" s="62"/>
      <c r="M3577" s="62"/>
      <c r="N3577" s="62"/>
      <c r="O3577" s="62"/>
      <c r="P3577" s="62"/>
      <c r="Q3577" s="62"/>
      <c r="R3577" s="62"/>
      <c r="S3577" s="62"/>
      <c r="T3577" s="62"/>
      <c r="U3577" s="62"/>
      <c r="V3577" s="62"/>
      <c r="W3577" s="62"/>
      <c r="X3577" s="62"/>
      <c r="Y3577" s="62"/>
      <c r="Z3577" s="62"/>
      <c r="AA3577" s="62"/>
      <c r="AB3577" s="62"/>
      <c r="AC3577" s="62"/>
      <c r="AD3577" s="62"/>
      <c r="AE3577" s="62"/>
    </row>
    <row r="3578" spans="5:31" x14ac:dyDescent="0.25">
      <c r="E3578" s="61"/>
      <c r="F3578" s="61"/>
      <c r="G3578" s="61"/>
      <c r="H3578" s="62"/>
      <c r="I3578" s="62"/>
      <c r="J3578" s="62"/>
      <c r="K3578" s="62"/>
      <c r="L3578" s="62"/>
      <c r="M3578" s="62"/>
      <c r="N3578" s="62"/>
      <c r="O3578" s="62"/>
      <c r="P3578" s="62"/>
      <c r="Q3578" s="62"/>
      <c r="R3578" s="62"/>
      <c r="S3578" s="62"/>
      <c r="T3578" s="62"/>
      <c r="U3578" s="62"/>
      <c r="V3578" s="62"/>
      <c r="W3578" s="62"/>
      <c r="X3578" s="62"/>
      <c r="Y3578" s="62"/>
      <c r="Z3578" s="62"/>
      <c r="AA3578" s="62"/>
      <c r="AB3578" s="62"/>
      <c r="AC3578" s="62"/>
      <c r="AD3578" s="62"/>
      <c r="AE3578" s="62"/>
    </row>
    <row r="3579" spans="5:31" x14ac:dyDescent="0.25">
      <c r="E3579" s="61"/>
      <c r="F3579" s="61"/>
      <c r="G3579" s="61"/>
      <c r="H3579" s="62"/>
      <c r="I3579" s="62"/>
      <c r="J3579" s="62"/>
      <c r="K3579" s="62"/>
      <c r="L3579" s="62"/>
      <c r="M3579" s="62"/>
      <c r="N3579" s="62"/>
      <c r="O3579" s="62"/>
      <c r="P3579" s="62"/>
      <c r="Q3579" s="62"/>
      <c r="R3579" s="62"/>
      <c r="S3579" s="62"/>
      <c r="T3579" s="62"/>
      <c r="U3579" s="62"/>
      <c r="V3579" s="62"/>
      <c r="W3579" s="62"/>
      <c r="X3579" s="62"/>
      <c r="Y3579" s="62"/>
      <c r="Z3579" s="62"/>
      <c r="AA3579" s="62"/>
      <c r="AB3579" s="62"/>
      <c r="AC3579" s="62"/>
      <c r="AD3579" s="62"/>
      <c r="AE3579" s="62"/>
    </row>
    <row r="3580" spans="5:31" x14ac:dyDescent="0.25">
      <c r="E3580" s="61"/>
      <c r="F3580" s="61"/>
      <c r="G3580" s="61"/>
      <c r="H3580" s="62"/>
      <c r="I3580" s="62"/>
      <c r="J3580" s="62"/>
      <c r="K3580" s="62"/>
      <c r="L3580" s="62"/>
      <c r="M3580" s="62"/>
      <c r="N3580" s="62"/>
      <c r="O3580" s="62"/>
      <c r="P3580" s="62"/>
      <c r="Q3580" s="62"/>
      <c r="R3580" s="62"/>
      <c r="S3580" s="62"/>
      <c r="T3580" s="62"/>
      <c r="U3580" s="62"/>
      <c r="V3580" s="62"/>
      <c r="W3580" s="62"/>
      <c r="X3580" s="62"/>
      <c r="Y3580" s="62"/>
      <c r="Z3580" s="62"/>
      <c r="AA3580" s="62"/>
      <c r="AB3580" s="62"/>
      <c r="AC3580" s="62"/>
      <c r="AD3580" s="62"/>
      <c r="AE3580" s="62"/>
    </row>
    <row r="3581" spans="5:31" x14ac:dyDescent="0.25">
      <c r="E3581" s="61"/>
      <c r="F3581" s="61"/>
      <c r="G3581" s="61"/>
      <c r="H3581" s="62"/>
      <c r="I3581" s="62"/>
      <c r="J3581" s="62"/>
      <c r="K3581" s="62"/>
      <c r="L3581" s="62"/>
      <c r="M3581" s="62"/>
      <c r="N3581" s="62"/>
      <c r="O3581" s="62"/>
      <c r="P3581" s="62"/>
      <c r="Q3581" s="62"/>
      <c r="R3581" s="62"/>
      <c r="S3581" s="62"/>
      <c r="T3581" s="62"/>
      <c r="U3581" s="62"/>
      <c r="V3581" s="62"/>
      <c r="W3581" s="62"/>
      <c r="X3581" s="62"/>
      <c r="Y3581" s="62"/>
      <c r="Z3581" s="62"/>
      <c r="AA3581" s="62"/>
      <c r="AB3581" s="62"/>
      <c r="AC3581" s="62"/>
      <c r="AD3581" s="62"/>
      <c r="AE3581" s="62"/>
    </row>
    <row r="3582" spans="5:31" x14ac:dyDescent="0.25">
      <c r="E3582" s="61"/>
      <c r="F3582" s="61"/>
      <c r="G3582" s="61"/>
      <c r="H3582" s="62"/>
      <c r="I3582" s="62"/>
      <c r="J3582" s="62"/>
      <c r="K3582" s="62"/>
      <c r="L3582" s="62"/>
      <c r="M3582" s="62"/>
      <c r="N3582" s="62"/>
      <c r="O3582" s="62"/>
      <c r="P3582" s="62"/>
      <c r="Q3582" s="62"/>
      <c r="R3582" s="62"/>
      <c r="S3582" s="62"/>
      <c r="T3582" s="62"/>
      <c r="U3582" s="62"/>
      <c r="V3582" s="62"/>
      <c r="W3582" s="62"/>
      <c r="X3582" s="62"/>
      <c r="Y3582" s="62"/>
      <c r="Z3582" s="62"/>
      <c r="AA3582" s="62"/>
      <c r="AB3582" s="62"/>
      <c r="AC3582" s="62"/>
      <c r="AD3582" s="62"/>
      <c r="AE3582" s="62"/>
    </row>
    <row r="3583" spans="5:31" x14ac:dyDescent="0.25">
      <c r="E3583" s="61"/>
      <c r="F3583" s="61"/>
      <c r="G3583" s="61"/>
      <c r="H3583" s="62"/>
      <c r="I3583" s="62"/>
      <c r="J3583" s="62"/>
      <c r="K3583" s="62"/>
      <c r="L3583" s="62"/>
      <c r="M3583" s="62"/>
      <c r="N3583" s="62"/>
      <c r="O3583" s="62"/>
      <c r="P3583" s="62"/>
      <c r="Q3583" s="62"/>
      <c r="R3583" s="62"/>
      <c r="S3583" s="62"/>
      <c r="T3583" s="62"/>
      <c r="U3583" s="62"/>
      <c r="V3583" s="62"/>
      <c r="W3583" s="62"/>
      <c r="X3583" s="62"/>
      <c r="Y3583" s="62"/>
      <c r="Z3583" s="62"/>
      <c r="AA3583" s="62"/>
      <c r="AB3583" s="62"/>
      <c r="AC3583" s="62"/>
      <c r="AD3583" s="62"/>
      <c r="AE3583" s="62"/>
    </row>
    <row r="3584" spans="5:31" x14ac:dyDescent="0.25">
      <c r="E3584" s="61"/>
      <c r="F3584" s="61"/>
      <c r="G3584" s="61"/>
      <c r="H3584" s="62"/>
      <c r="I3584" s="62"/>
      <c r="J3584" s="62"/>
      <c r="K3584" s="62"/>
      <c r="L3584" s="62"/>
      <c r="M3584" s="62"/>
      <c r="N3584" s="62"/>
      <c r="O3584" s="62"/>
      <c r="P3584" s="62"/>
      <c r="Q3584" s="62"/>
      <c r="R3584" s="62"/>
      <c r="S3584" s="62"/>
      <c r="T3584" s="62"/>
      <c r="U3584" s="62"/>
      <c r="V3584" s="62"/>
      <c r="W3584" s="62"/>
      <c r="X3584" s="62"/>
      <c r="Y3584" s="62"/>
      <c r="Z3584" s="62"/>
      <c r="AA3584" s="62"/>
      <c r="AB3584" s="62"/>
      <c r="AC3584" s="62"/>
      <c r="AD3584" s="62"/>
      <c r="AE3584" s="62"/>
    </row>
    <row r="3585" spans="5:31" x14ac:dyDescent="0.25">
      <c r="E3585" s="61"/>
      <c r="F3585" s="61"/>
      <c r="G3585" s="61"/>
      <c r="H3585" s="62"/>
      <c r="I3585" s="62"/>
      <c r="J3585" s="62"/>
      <c r="K3585" s="62"/>
      <c r="L3585" s="62"/>
      <c r="M3585" s="62"/>
      <c r="N3585" s="62"/>
      <c r="O3585" s="62"/>
      <c r="P3585" s="62"/>
      <c r="Q3585" s="62"/>
      <c r="R3585" s="62"/>
      <c r="S3585" s="62"/>
      <c r="T3585" s="62"/>
      <c r="U3585" s="62"/>
      <c r="V3585" s="62"/>
      <c r="W3585" s="62"/>
      <c r="X3585" s="62"/>
      <c r="Y3585" s="62"/>
      <c r="Z3585" s="62"/>
      <c r="AA3585" s="62"/>
      <c r="AB3585" s="62"/>
      <c r="AC3585" s="62"/>
      <c r="AD3585" s="62"/>
      <c r="AE3585" s="62"/>
    </row>
    <row r="3586" spans="5:31" x14ac:dyDescent="0.25">
      <c r="E3586" s="61"/>
      <c r="F3586" s="61"/>
      <c r="G3586" s="61"/>
      <c r="H3586" s="62"/>
      <c r="I3586" s="62"/>
      <c r="J3586" s="62"/>
      <c r="K3586" s="62"/>
      <c r="L3586" s="62"/>
      <c r="M3586" s="62"/>
      <c r="N3586" s="62"/>
      <c r="O3586" s="62"/>
      <c r="P3586" s="62"/>
      <c r="Q3586" s="62"/>
      <c r="R3586" s="62"/>
      <c r="S3586" s="62"/>
      <c r="T3586" s="62"/>
      <c r="U3586" s="62"/>
      <c r="V3586" s="62"/>
      <c r="W3586" s="62"/>
      <c r="X3586" s="62"/>
      <c r="Y3586" s="62"/>
      <c r="Z3586" s="62"/>
      <c r="AA3586" s="62"/>
      <c r="AB3586" s="62"/>
      <c r="AC3586" s="62"/>
      <c r="AD3586" s="62"/>
      <c r="AE3586" s="62"/>
    </row>
    <row r="3587" spans="5:31" x14ac:dyDescent="0.25">
      <c r="E3587" s="61"/>
      <c r="F3587" s="61"/>
      <c r="G3587" s="61"/>
      <c r="H3587" s="62"/>
      <c r="I3587" s="62"/>
      <c r="J3587" s="62"/>
      <c r="K3587" s="62"/>
      <c r="L3587" s="62"/>
      <c r="M3587" s="62"/>
      <c r="N3587" s="62"/>
      <c r="O3587" s="62"/>
      <c r="P3587" s="62"/>
      <c r="Q3587" s="62"/>
      <c r="R3587" s="62"/>
      <c r="S3587" s="62"/>
      <c r="T3587" s="62"/>
      <c r="U3587" s="62"/>
      <c r="V3587" s="62"/>
      <c r="W3587" s="62"/>
      <c r="X3587" s="62"/>
      <c r="Y3587" s="62"/>
      <c r="Z3587" s="62"/>
      <c r="AA3587" s="62"/>
      <c r="AB3587" s="62"/>
      <c r="AC3587" s="62"/>
      <c r="AD3587" s="62"/>
      <c r="AE3587" s="62"/>
    </row>
    <row r="3588" spans="5:31" x14ac:dyDescent="0.25">
      <c r="E3588" s="61"/>
      <c r="F3588" s="61"/>
      <c r="G3588" s="61"/>
      <c r="H3588" s="62"/>
      <c r="I3588" s="62"/>
      <c r="J3588" s="62"/>
      <c r="K3588" s="62"/>
      <c r="L3588" s="62"/>
      <c r="M3588" s="62"/>
      <c r="N3588" s="62"/>
      <c r="O3588" s="62"/>
      <c r="P3588" s="62"/>
      <c r="Q3588" s="62"/>
      <c r="R3588" s="62"/>
      <c r="S3588" s="62"/>
      <c r="T3588" s="62"/>
      <c r="U3588" s="62"/>
      <c r="V3588" s="62"/>
      <c r="W3588" s="62"/>
      <c r="X3588" s="62"/>
      <c r="Y3588" s="62"/>
      <c r="Z3588" s="62"/>
      <c r="AA3588" s="62"/>
      <c r="AB3588" s="62"/>
      <c r="AC3588" s="62"/>
      <c r="AD3588" s="62"/>
      <c r="AE3588" s="62"/>
    </row>
    <row r="3589" spans="5:31" x14ac:dyDescent="0.25">
      <c r="E3589" s="61"/>
      <c r="F3589" s="61"/>
      <c r="G3589" s="61"/>
      <c r="H3589" s="62"/>
      <c r="I3589" s="62"/>
      <c r="J3589" s="62"/>
      <c r="K3589" s="62"/>
      <c r="L3589" s="62"/>
      <c r="M3589" s="62"/>
      <c r="N3589" s="62"/>
      <c r="O3589" s="62"/>
      <c r="P3589" s="62"/>
      <c r="Q3589" s="62"/>
      <c r="R3589" s="62"/>
      <c r="S3589" s="62"/>
      <c r="T3589" s="62"/>
      <c r="U3589" s="62"/>
      <c r="V3589" s="62"/>
      <c r="W3589" s="62"/>
      <c r="X3589" s="62"/>
      <c r="Y3589" s="62"/>
      <c r="Z3589" s="62"/>
      <c r="AA3589" s="62"/>
      <c r="AB3589" s="62"/>
      <c r="AC3589" s="62"/>
      <c r="AD3589" s="62"/>
      <c r="AE3589" s="62"/>
    </row>
    <row r="3590" spans="5:31" x14ac:dyDescent="0.25">
      <c r="E3590" s="61"/>
      <c r="F3590" s="61"/>
      <c r="G3590" s="61"/>
      <c r="H3590" s="62"/>
      <c r="I3590" s="62"/>
      <c r="J3590" s="62"/>
      <c r="K3590" s="62"/>
      <c r="L3590" s="62"/>
      <c r="M3590" s="62"/>
      <c r="N3590" s="62"/>
      <c r="O3590" s="62"/>
      <c r="P3590" s="62"/>
      <c r="Q3590" s="62"/>
      <c r="R3590" s="62"/>
      <c r="S3590" s="62"/>
      <c r="T3590" s="62"/>
      <c r="U3590" s="62"/>
      <c r="V3590" s="62"/>
      <c r="W3590" s="62"/>
      <c r="X3590" s="62"/>
      <c r="Y3590" s="62"/>
      <c r="Z3590" s="62"/>
      <c r="AA3590" s="62"/>
      <c r="AB3590" s="62"/>
      <c r="AC3590" s="62"/>
      <c r="AD3590" s="62"/>
      <c r="AE3590" s="62"/>
    </row>
    <row r="3591" spans="5:31" x14ac:dyDescent="0.25">
      <c r="E3591" s="61"/>
      <c r="F3591" s="61"/>
      <c r="G3591" s="61"/>
      <c r="H3591" s="62"/>
      <c r="I3591" s="62"/>
      <c r="J3591" s="62"/>
      <c r="K3591" s="62"/>
      <c r="L3591" s="62"/>
      <c r="M3591" s="62"/>
      <c r="N3591" s="62"/>
      <c r="O3591" s="62"/>
      <c r="P3591" s="62"/>
      <c r="Q3591" s="62"/>
      <c r="R3591" s="62"/>
      <c r="S3591" s="62"/>
      <c r="T3591" s="62"/>
      <c r="U3591" s="62"/>
      <c r="V3591" s="62"/>
      <c r="W3591" s="62"/>
      <c r="X3591" s="62"/>
      <c r="Y3591" s="62"/>
      <c r="Z3591" s="62"/>
      <c r="AA3591" s="62"/>
      <c r="AB3591" s="62"/>
      <c r="AC3591" s="62"/>
      <c r="AD3591" s="62"/>
      <c r="AE3591" s="62"/>
    </row>
    <row r="3592" spans="5:31" x14ac:dyDescent="0.25">
      <c r="E3592" s="61"/>
      <c r="F3592" s="61"/>
      <c r="G3592" s="61"/>
      <c r="H3592" s="62"/>
      <c r="I3592" s="62"/>
      <c r="J3592" s="62"/>
      <c r="K3592" s="62"/>
      <c r="L3592" s="62"/>
      <c r="M3592" s="62"/>
      <c r="N3592" s="62"/>
      <c r="O3592" s="62"/>
      <c r="P3592" s="62"/>
      <c r="Q3592" s="62"/>
      <c r="R3592" s="62"/>
      <c r="S3592" s="62"/>
      <c r="T3592" s="62"/>
      <c r="U3592" s="62"/>
      <c r="V3592" s="62"/>
      <c r="W3592" s="62"/>
      <c r="X3592" s="62"/>
      <c r="Y3592" s="62"/>
      <c r="Z3592" s="62"/>
      <c r="AA3592" s="62"/>
      <c r="AB3592" s="62"/>
      <c r="AC3592" s="62"/>
      <c r="AD3592" s="62"/>
      <c r="AE3592" s="62"/>
    </row>
    <row r="3593" spans="5:31" x14ac:dyDescent="0.25">
      <c r="E3593" s="61"/>
      <c r="F3593" s="61"/>
      <c r="G3593" s="61"/>
      <c r="H3593" s="62"/>
      <c r="I3593" s="62"/>
      <c r="J3593" s="62"/>
      <c r="K3593" s="62"/>
      <c r="L3593" s="62"/>
      <c r="M3593" s="62"/>
      <c r="N3593" s="62"/>
      <c r="O3593" s="62"/>
      <c r="P3593" s="62"/>
      <c r="Q3593" s="62"/>
      <c r="R3593" s="62"/>
      <c r="S3593" s="62"/>
      <c r="T3593" s="62"/>
      <c r="U3593" s="62"/>
      <c r="V3593" s="62"/>
      <c r="W3593" s="62"/>
      <c r="X3593" s="62"/>
      <c r="Y3593" s="62"/>
      <c r="Z3593" s="62"/>
      <c r="AA3593" s="62"/>
      <c r="AB3593" s="62"/>
      <c r="AC3593" s="62"/>
      <c r="AD3593" s="62"/>
      <c r="AE3593" s="62"/>
    </row>
    <row r="3594" spans="5:31" x14ac:dyDescent="0.25">
      <c r="E3594" s="61"/>
      <c r="F3594" s="61"/>
      <c r="G3594" s="61"/>
      <c r="H3594" s="62"/>
      <c r="I3594" s="62"/>
      <c r="J3594" s="62"/>
      <c r="K3594" s="62"/>
      <c r="L3594" s="62"/>
      <c r="M3594" s="62"/>
      <c r="N3594" s="62"/>
      <c r="O3594" s="62"/>
      <c r="P3594" s="62"/>
      <c r="Q3594" s="62"/>
      <c r="R3594" s="62"/>
      <c r="S3594" s="62"/>
      <c r="T3594" s="62"/>
      <c r="U3594" s="62"/>
      <c r="V3594" s="62"/>
      <c r="W3594" s="62"/>
      <c r="X3594" s="62"/>
      <c r="Y3594" s="62"/>
      <c r="Z3594" s="62"/>
      <c r="AA3594" s="62"/>
      <c r="AB3594" s="62"/>
      <c r="AC3594" s="62"/>
      <c r="AD3594" s="62"/>
      <c r="AE3594" s="62"/>
    </row>
    <row r="3595" spans="5:31" x14ac:dyDescent="0.25">
      <c r="E3595" s="61"/>
      <c r="F3595" s="61"/>
      <c r="G3595" s="61"/>
      <c r="H3595" s="62"/>
      <c r="I3595" s="62"/>
      <c r="J3595" s="62"/>
      <c r="K3595" s="62"/>
      <c r="L3595" s="62"/>
      <c r="M3595" s="62"/>
      <c r="N3595" s="62"/>
      <c r="O3595" s="62"/>
      <c r="P3595" s="62"/>
      <c r="Q3595" s="62"/>
      <c r="R3595" s="62"/>
      <c r="S3595" s="62"/>
      <c r="T3595" s="62"/>
      <c r="U3595" s="62"/>
      <c r="V3595" s="62"/>
      <c r="W3595" s="62"/>
      <c r="X3595" s="62"/>
      <c r="Y3595" s="62"/>
      <c r="Z3595" s="62"/>
      <c r="AA3595" s="62"/>
      <c r="AB3595" s="62"/>
      <c r="AC3595" s="62"/>
      <c r="AD3595" s="62"/>
      <c r="AE3595" s="62"/>
    </row>
    <row r="3596" spans="5:31" x14ac:dyDescent="0.25">
      <c r="E3596" s="61"/>
      <c r="F3596" s="61"/>
      <c r="G3596" s="61"/>
      <c r="H3596" s="62"/>
      <c r="I3596" s="62"/>
      <c r="J3596" s="62"/>
      <c r="K3596" s="62"/>
      <c r="L3596" s="62"/>
      <c r="M3596" s="62"/>
      <c r="N3596" s="62"/>
      <c r="O3596" s="62"/>
      <c r="P3596" s="62"/>
      <c r="Q3596" s="62"/>
      <c r="R3596" s="62"/>
      <c r="S3596" s="62"/>
      <c r="T3596" s="62"/>
      <c r="U3596" s="62"/>
      <c r="V3596" s="62"/>
      <c r="W3596" s="62"/>
      <c r="X3596" s="62"/>
      <c r="Y3596" s="62"/>
      <c r="Z3596" s="62"/>
      <c r="AA3596" s="62"/>
      <c r="AB3596" s="62"/>
      <c r="AC3596" s="62"/>
      <c r="AD3596" s="62"/>
      <c r="AE3596" s="62"/>
    </row>
    <row r="3597" spans="5:31" x14ac:dyDescent="0.25">
      <c r="E3597" s="61"/>
      <c r="F3597" s="61"/>
      <c r="G3597" s="61"/>
      <c r="H3597" s="62"/>
      <c r="I3597" s="62"/>
      <c r="J3597" s="62"/>
      <c r="K3597" s="62"/>
      <c r="L3597" s="62"/>
      <c r="M3597" s="62"/>
      <c r="N3597" s="62"/>
      <c r="O3597" s="62"/>
      <c r="P3597" s="62"/>
      <c r="Q3597" s="62"/>
      <c r="R3597" s="62"/>
      <c r="S3597" s="62"/>
      <c r="T3597" s="62"/>
      <c r="U3597" s="62"/>
      <c r="V3597" s="62"/>
      <c r="W3597" s="62"/>
      <c r="X3597" s="62"/>
      <c r="Y3597" s="62"/>
      <c r="Z3597" s="62"/>
      <c r="AA3597" s="62"/>
      <c r="AB3597" s="62"/>
      <c r="AC3597" s="62"/>
      <c r="AD3597" s="62"/>
      <c r="AE3597" s="62"/>
    </row>
    <row r="3598" spans="5:31" x14ac:dyDescent="0.25">
      <c r="E3598" s="61"/>
      <c r="F3598" s="61"/>
      <c r="G3598" s="61"/>
      <c r="H3598" s="62"/>
      <c r="I3598" s="62"/>
      <c r="J3598" s="62"/>
      <c r="K3598" s="62"/>
      <c r="L3598" s="62"/>
      <c r="M3598" s="62"/>
      <c r="N3598" s="62"/>
      <c r="O3598" s="62"/>
      <c r="P3598" s="62"/>
      <c r="Q3598" s="62"/>
      <c r="R3598" s="62"/>
      <c r="S3598" s="62"/>
      <c r="T3598" s="62"/>
      <c r="U3598" s="62"/>
      <c r="V3598" s="62"/>
      <c r="W3598" s="62"/>
      <c r="X3598" s="62"/>
      <c r="Y3598" s="62"/>
      <c r="Z3598" s="62"/>
      <c r="AA3598" s="62"/>
      <c r="AB3598" s="62"/>
      <c r="AC3598" s="62"/>
      <c r="AD3598" s="62"/>
      <c r="AE3598" s="62"/>
    </row>
    <row r="3599" spans="5:31" x14ac:dyDescent="0.25">
      <c r="E3599" s="61"/>
      <c r="F3599" s="61"/>
      <c r="G3599" s="61"/>
      <c r="H3599" s="62"/>
      <c r="I3599" s="62"/>
      <c r="J3599" s="62"/>
      <c r="K3599" s="62"/>
      <c r="L3599" s="62"/>
      <c r="M3599" s="62"/>
      <c r="N3599" s="62"/>
      <c r="O3599" s="62"/>
      <c r="P3599" s="62"/>
      <c r="Q3599" s="62"/>
      <c r="R3599" s="62"/>
      <c r="S3599" s="62"/>
      <c r="T3599" s="62"/>
      <c r="U3599" s="62"/>
      <c r="V3599" s="62"/>
      <c r="W3599" s="62"/>
      <c r="X3599" s="62"/>
      <c r="Y3599" s="62"/>
      <c r="Z3599" s="62"/>
      <c r="AA3599" s="62"/>
      <c r="AB3599" s="62"/>
      <c r="AC3599" s="62"/>
      <c r="AD3599" s="62"/>
      <c r="AE3599" s="62"/>
    </row>
    <row r="3600" spans="5:31" x14ac:dyDescent="0.25">
      <c r="E3600" s="61"/>
      <c r="F3600" s="61"/>
      <c r="G3600" s="61"/>
      <c r="H3600" s="62"/>
      <c r="I3600" s="62"/>
      <c r="J3600" s="62"/>
      <c r="K3600" s="62"/>
      <c r="L3600" s="62"/>
      <c r="M3600" s="62"/>
      <c r="N3600" s="62"/>
      <c r="O3600" s="62"/>
      <c r="P3600" s="62"/>
      <c r="Q3600" s="62"/>
      <c r="R3600" s="62"/>
      <c r="S3600" s="62"/>
      <c r="T3600" s="62"/>
      <c r="U3600" s="62"/>
      <c r="V3600" s="62"/>
      <c r="W3600" s="62"/>
      <c r="X3600" s="62"/>
      <c r="Y3600" s="62"/>
      <c r="Z3600" s="62"/>
      <c r="AA3600" s="62"/>
      <c r="AB3600" s="62"/>
      <c r="AC3600" s="62"/>
      <c r="AD3600" s="62"/>
      <c r="AE3600" s="62"/>
    </row>
    <row r="3601" spans="5:31" x14ac:dyDescent="0.25">
      <c r="E3601" s="61"/>
      <c r="F3601" s="61"/>
      <c r="G3601" s="61"/>
      <c r="H3601" s="62"/>
      <c r="I3601" s="62"/>
      <c r="J3601" s="62"/>
      <c r="K3601" s="62"/>
      <c r="L3601" s="62"/>
      <c r="M3601" s="62"/>
      <c r="N3601" s="62"/>
      <c r="O3601" s="62"/>
      <c r="P3601" s="62"/>
      <c r="Q3601" s="62"/>
      <c r="R3601" s="62"/>
      <c r="S3601" s="62"/>
      <c r="T3601" s="62"/>
      <c r="U3601" s="62"/>
      <c r="V3601" s="62"/>
      <c r="W3601" s="62"/>
      <c r="X3601" s="62"/>
      <c r="Y3601" s="62"/>
      <c r="Z3601" s="62"/>
      <c r="AA3601" s="62"/>
      <c r="AB3601" s="62"/>
      <c r="AC3601" s="62"/>
      <c r="AD3601" s="62"/>
      <c r="AE3601" s="62"/>
    </row>
    <row r="3602" spans="5:31" x14ac:dyDescent="0.25">
      <c r="E3602" s="61"/>
      <c r="F3602" s="61"/>
      <c r="G3602" s="61"/>
      <c r="H3602" s="62"/>
      <c r="I3602" s="62"/>
      <c r="J3602" s="62"/>
      <c r="K3602" s="62"/>
      <c r="L3602" s="62"/>
      <c r="M3602" s="62"/>
      <c r="N3602" s="62"/>
      <c r="O3602" s="62"/>
      <c r="P3602" s="62"/>
      <c r="Q3602" s="62"/>
      <c r="R3602" s="62"/>
      <c r="S3602" s="62"/>
      <c r="T3602" s="62"/>
      <c r="U3602" s="62"/>
      <c r="V3602" s="62"/>
      <c r="W3602" s="62"/>
      <c r="X3602" s="62"/>
      <c r="Y3602" s="62"/>
      <c r="Z3602" s="62"/>
      <c r="AA3602" s="62"/>
      <c r="AB3602" s="62"/>
      <c r="AC3602" s="62"/>
      <c r="AD3602" s="62"/>
      <c r="AE3602" s="62"/>
    </row>
    <row r="3603" spans="5:31" x14ac:dyDescent="0.25">
      <c r="E3603" s="61"/>
      <c r="F3603" s="61"/>
      <c r="G3603" s="61"/>
      <c r="H3603" s="62"/>
      <c r="I3603" s="62"/>
      <c r="J3603" s="62"/>
      <c r="K3603" s="62"/>
      <c r="L3603" s="62"/>
      <c r="M3603" s="62"/>
      <c r="N3603" s="62"/>
      <c r="O3603" s="62"/>
      <c r="P3603" s="62"/>
      <c r="Q3603" s="62"/>
      <c r="R3603" s="62"/>
      <c r="S3603" s="62"/>
      <c r="T3603" s="62"/>
      <c r="U3603" s="62"/>
      <c r="V3603" s="62"/>
      <c r="W3603" s="62"/>
      <c r="X3603" s="62"/>
      <c r="Y3603" s="62"/>
      <c r="Z3603" s="62"/>
      <c r="AA3603" s="62"/>
      <c r="AB3603" s="62"/>
      <c r="AC3603" s="62"/>
      <c r="AD3603" s="62"/>
      <c r="AE3603" s="62"/>
    </row>
    <row r="3604" spans="5:31" x14ac:dyDescent="0.25">
      <c r="E3604" s="61"/>
      <c r="F3604" s="61"/>
      <c r="G3604" s="61"/>
      <c r="H3604" s="62"/>
      <c r="I3604" s="62"/>
      <c r="J3604" s="62"/>
      <c r="K3604" s="62"/>
      <c r="L3604" s="62"/>
      <c r="M3604" s="62"/>
      <c r="N3604" s="62"/>
      <c r="O3604" s="62"/>
      <c r="P3604" s="62"/>
      <c r="Q3604" s="62"/>
      <c r="R3604" s="62"/>
      <c r="S3604" s="62"/>
      <c r="T3604" s="62"/>
      <c r="U3604" s="62"/>
      <c r="V3604" s="62"/>
      <c r="W3604" s="62"/>
      <c r="X3604" s="62"/>
      <c r="Y3604" s="62"/>
      <c r="Z3604" s="62"/>
      <c r="AA3604" s="62"/>
      <c r="AB3604" s="62"/>
      <c r="AC3604" s="62"/>
      <c r="AD3604" s="62"/>
      <c r="AE3604" s="62"/>
    </row>
    <row r="3605" spans="5:31" x14ac:dyDescent="0.25">
      <c r="E3605" s="61"/>
      <c r="F3605" s="61"/>
      <c r="G3605" s="61"/>
      <c r="H3605" s="62"/>
      <c r="I3605" s="62"/>
      <c r="J3605" s="62"/>
      <c r="K3605" s="62"/>
      <c r="L3605" s="62"/>
      <c r="M3605" s="62"/>
      <c r="N3605" s="62"/>
      <c r="O3605" s="62"/>
      <c r="P3605" s="62"/>
      <c r="Q3605" s="62"/>
      <c r="R3605" s="62"/>
      <c r="S3605" s="62"/>
      <c r="T3605" s="62"/>
      <c r="U3605" s="62"/>
      <c r="V3605" s="62"/>
      <c r="W3605" s="62"/>
      <c r="X3605" s="62"/>
      <c r="Y3605" s="62"/>
      <c r="Z3605" s="62"/>
      <c r="AA3605" s="62"/>
      <c r="AB3605" s="62"/>
      <c r="AC3605" s="62"/>
      <c r="AD3605" s="62"/>
      <c r="AE3605" s="62"/>
    </row>
    <row r="3606" spans="5:31" x14ac:dyDescent="0.25">
      <c r="E3606" s="61"/>
      <c r="F3606" s="61"/>
      <c r="G3606" s="61"/>
      <c r="H3606" s="62"/>
      <c r="I3606" s="62"/>
      <c r="J3606" s="62"/>
      <c r="K3606" s="62"/>
      <c r="L3606" s="62"/>
      <c r="M3606" s="62"/>
      <c r="N3606" s="62"/>
      <c r="O3606" s="62"/>
      <c r="P3606" s="62"/>
      <c r="Q3606" s="62"/>
      <c r="R3606" s="62"/>
      <c r="S3606" s="62"/>
      <c r="T3606" s="62"/>
      <c r="U3606" s="62"/>
      <c r="V3606" s="62"/>
      <c r="W3606" s="62"/>
      <c r="X3606" s="62"/>
      <c r="Y3606" s="62"/>
      <c r="Z3606" s="62"/>
      <c r="AA3606" s="62"/>
      <c r="AB3606" s="62"/>
      <c r="AC3606" s="62"/>
      <c r="AD3606" s="62"/>
      <c r="AE3606" s="62"/>
    </row>
    <row r="3607" spans="5:31" x14ac:dyDescent="0.25">
      <c r="E3607" s="61"/>
      <c r="F3607" s="61"/>
      <c r="G3607" s="61"/>
      <c r="H3607" s="62"/>
      <c r="I3607" s="62"/>
      <c r="J3607" s="62"/>
      <c r="K3607" s="62"/>
      <c r="L3607" s="62"/>
      <c r="M3607" s="62"/>
      <c r="N3607" s="62"/>
      <c r="O3607" s="62"/>
      <c r="P3607" s="62"/>
      <c r="Q3607" s="62"/>
      <c r="R3607" s="62"/>
      <c r="S3607" s="62"/>
      <c r="T3607" s="62"/>
      <c r="U3607" s="62"/>
      <c r="V3607" s="62"/>
      <c r="W3607" s="62"/>
      <c r="X3607" s="62"/>
      <c r="Y3607" s="62"/>
      <c r="Z3607" s="62"/>
      <c r="AA3607" s="62"/>
      <c r="AB3607" s="62"/>
      <c r="AC3607" s="62"/>
      <c r="AD3607" s="62"/>
      <c r="AE3607" s="62"/>
    </row>
    <row r="3608" spans="5:31" x14ac:dyDescent="0.25">
      <c r="E3608" s="61"/>
      <c r="F3608" s="61"/>
      <c r="G3608" s="61"/>
      <c r="H3608" s="62"/>
      <c r="I3608" s="62"/>
      <c r="J3608" s="62"/>
      <c r="K3608" s="62"/>
      <c r="L3608" s="62"/>
      <c r="M3608" s="62"/>
      <c r="N3608" s="62"/>
      <c r="O3608" s="62"/>
      <c r="P3608" s="62"/>
      <c r="Q3608" s="62"/>
      <c r="R3608" s="62"/>
      <c r="S3608" s="62"/>
      <c r="T3608" s="62"/>
      <c r="U3608" s="62"/>
      <c r="V3608" s="62"/>
      <c r="W3608" s="62"/>
      <c r="X3608" s="62"/>
      <c r="Y3608" s="62"/>
      <c r="Z3608" s="62"/>
      <c r="AA3608" s="62"/>
      <c r="AB3608" s="62"/>
      <c r="AC3608" s="62"/>
      <c r="AD3608" s="62"/>
      <c r="AE3608" s="62"/>
    </row>
    <row r="3609" spans="5:31" x14ac:dyDescent="0.25">
      <c r="E3609" s="61"/>
      <c r="F3609" s="61"/>
      <c r="G3609" s="61"/>
      <c r="H3609" s="62"/>
      <c r="I3609" s="62"/>
      <c r="J3609" s="62"/>
      <c r="K3609" s="62"/>
      <c r="L3609" s="62"/>
      <c r="M3609" s="62"/>
      <c r="N3609" s="62"/>
      <c r="O3609" s="62"/>
      <c r="P3609" s="62"/>
      <c r="Q3609" s="62"/>
      <c r="R3609" s="62"/>
      <c r="S3609" s="62"/>
      <c r="T3609" s="62"/>
      <c r="U3609" s="62"/>
      <c r="V3609" s="62"/>
      <c r="W3609" s="62"/>
      <c r="X3609" s="62"/>
      <c r="Y3609" s="62"/>
      <c r="Z3609" s="62"/>
      <c r="AA3609" s="62"/>
      <c r="AB3609" s="62"/>
      <c r="AC3609" s="62"/>
      <c r="AD3609" s="62"/>
      <c r="AE3609" s="62"/>
    </row>
    <row r="3610" spans="5:31" x14ac:dyDescent="0.25">
      <c r="E3610" s="61"/>
      <c r="F3610" s="61"/>
      <c r="G3610" s="61"/>
      <c r="H3610" s="62"/>
      <c r="I3610" s="62"/>
      <c r="J3610" s="62"/>
      <c r="K3610" s="62"/>
      <c r="L3610" s="62"/>
      <c r="M3610" s="62"/>
      <c r="N3610" s="62"/>
      <c r="O3610" s="62"/>
      <c r="P3610" s="62"/>
      <c r="Q3610" s="62"/>
      <c r="R3610" s="62"/>
      <c r="S3610" s="62"/>
      <c r="T3610" s="62"/>
      <c r="U3610" s="62"/>
      <c r="V3610" s="62"/>
      <c r="W3610" s="62"/>
      <c r="X3610" s="62"/>
      <c r="Y3610" s="62"/>
      <c r="Z3610" s="62"/>
      <c r="AA3610" s="62"/>
      <c r="AB3610" s="62"/>
      <c r="AC3610" s="62"/>
      <c r="AD3610" s="62"/>
      <c r="AE3610" s="62"/>
    </row>
    <row r="3611" spans="5:31" x14ac:dyDescent="0.25">
      <c r="E3611" s="61"/>
      <c r="F3611" s="61"/>
      <c r="G3611" s="61"/>
      <c r="H3611" s="62"/>
      <c r="I3611" s="62"/>
      <c r="J3611" s="62"/>
      <c r="K3611" s="62"/>
      <c r="L3611" s="62"/>
      <c r="M3611" s="62"/>
      <c r="N3611" s="62"/>
      <c r="O3611" s="62"/>
      <c r="P3611" s="62"/>
      <c r="Q3611" s="62"/>
      <c r="R3611" s="62"/>
      <c r="S3611" s="62"/>
      <c r="T3611" s="62"/>
      <c r="U3611" s="62"/>
      <c r="V3611" s="62"/>
      <c r="W3611" s="62"/>
      <c r="X3611" s="62"/>
      <c r="Y3611" s="62"/>
      <c r="Z3611" s="62"/>
      <c r="AA3611" s="62"/>
      <c r="AB3611" s="62"/>
      <c r="AC3611" s="62"/>
      <c r="AD3611" s="62"/>
      <c r="AE3611" s="62"/>
    </row>
    <row r="3612" spans="5:31" x14ac:dyDescent="0.25">
      <c r="E3612" s="61"/>
      <c r="F3612" s="61"/>
      <c r="G3612" s="61"/>
      <c r="H3612" s="62"/>
      <c r="I3612" s="62"/>
      <c r="J3612" s="62"/>
      <c r="K3612" s="62"/>
      <c r="L3612" s="62"/>
      <c r="M3612" s="62"/>
      <c r="N3612" s="62"/>
      <c r="O3612" s="62"/>
      <c r="P3612" s="62"/>
      <c r="Q3612" s="62"/>
      <c r="R3612" s="62"/>
      <c r="S3612" s="62"/>
      <c r="T3612" s="62"/>
      <c r="U3612" s="62"/>
      <c r="V3612" s="62"/>
      <c r="W3612" s="62"/>
      <c r="X3612" s="62"/>
      <c r="Y3612" s="62"/>
      <c r="Z3612" s="62"/>
      <c r="AA3612" s="62"/>
      <c r="AB3612" s="62"/>
      <c r="AC3612" s="62"/>
      <c r="AD3612" s="62"/>
      <c r="AE3612" s="62"/>
    </row>
    <row r="3613" spans="5:31" x14ac:dyDescent="0.25">
      <c r="E3613" s="61"/>
      <c r="F3613" s="61"/>
      <c r="G3613" s="61"/>
      <c r="H3613" s="62"/>
      <c r="I3613" s="62"/>
      <c r="J3613" s="62"/>
      <c r="K3613" s="62"/>
      <c r="L3613" s="62"/>
      <c r="M3613" s="62"/>
      <c r="N3613" s="62"/>
      <c r="O3613" s="62"/>
      <c r="P3613" s="62"/>
      <c r="Q3613" s="62"/>
      <c r="R3613" s="62"/>
      <c r="S3613" s="62"/>
      <c r="T3613" s="62"/>
      <c r="U3613" s="62"/>
      <c r="V3613" s="62"/>
      <c r="W3613" s="62"/>
      <c r="X3613" s="62"/>
      <c r="Y3613" s="62"/>
      <c r="Z3613" s="62"/>
      <c r="AA3613" s="62"/>
      <c r="AB3613" s="62"/>
      <c r="AC3613" s="62"/>
      <c r="AD3613" s="62"/>
      <c r="AE3613" s="62"/>
    </row>
    <row r="3614" spans="5:31" x14ac:dyDescent="0.25">
      <c r="E3614" s="61"/>
      <c r="F3614" s="61"/>
      <c r="G3614" s="61"/>
      <c r="H3614" s="62"/>
      <c r="I3614" s="62"/>
      <c r="J3614" s="62"/>
      <c r="K3614" s="62"/>
      <c r="L3614" s="62"/>
      <c r="M3614" s="62"/>
      <c r="N3614" s="62"/>
      <c r="O3614" s="62"/>
      <c r="P3614" s="62"/>
      <c r="Q3614" s="62"/>
      <c r="R3614" s="62"/>
      <c r="S3614" s="62"/>
      <c r="T3614" s="62"/>
      <c r="U3614" s="62"/>
      <c r="V3614" s="62"/>
      <c r="W3614" s="62"/>
      <c r="X3614" s="62"/>
      <c r="Y3614" s="62"/>
      <c r="Z3614" s="62"/>
      <c r="AA3614" s="62"/>
      <c r="AB3614" s="62"/>
      <c r="AC3614" s="62"/>
      <c r="AD3614" s="62"/>
      <c r="AE3614" s="62"/>
    </row>
    <row r="3615" spans="5:31" x14ac:dyDescent="0.25">
      <c r="E3615" s="61"/>
      <c r="F3615" s="61"/>
      <c r="G3615" s="61"/>
      <c r="H3615" s="62"/>
      <c r="I3615" s="62"/>
      <c r="J3615" s="62"/>
      <c r="K3615" s="62"/>
      <c r="L3615" s="62"/>
      <c r="M3615" s="62"/>
      <c r="N3615" s="62"/>
      <c r="O3615" s="62"/>
      <c r="P3615" s="62"/>
      <c r="Q3615" s="62"/>
      <c r="R3615" s="62"/>
      <c r="S3615" s="62"/>
      <c r="T3615" s="62"/>
      <c r="U3615" s="62"/>
      <c r="V3615" s="62"/>
      <c r="W3615" s="62"/>
      <c r="X3615" s="62"/>
      <c r="Y3615" s="62"/>
      <c r="Z3615" s="62"/>
      <c r="AA3615" s="62"/>
      <c r="AB3615" s="62"/>
      <c r="AC3615" s="62"/>
      <c r="AD3615" s="62"/>
      <c r="AE3615" s="62"/>
    </row>
    <row r="3616" spans="5:31" x14ac:dyDescent="0.25">
      <c r="E3616" s="61"/>
      <c r="F3616" s="61"/>
      <c r="G3616" s="61"/>
      <c r="H3616" s="62"/>
      <c r="I3616" s="62"/>
      <c r="J3616" s="62"/>
      <c r="K3616" s="62"/>
      <c r="L3616" s="62"/>
      <c r="M3616" s="62"/>
      <c r="N3616" s="62"/>
      <c r="O3616" s="62"/>
      <c r="P3616" s="62"/>
      <c r="Q3616" s="62"/>
      <c r="R3616" s="62"/>
      <c r="S3616" s="62"/>
      <c r="T3616" s="62"/>
      <c r="U3616" s="62"/>
      <c r="V3616" s="62"/>
      <c r="W3616" s="62"/>
      <c r="X3616" s="62"/>
      <c r="Y3616" s="62"/>
      <c r="Z3616" s="62"/>
      <c r="AA3616" s="62"/>
      <c r="AB3616" s="62"/>
      <c r="AC3616" s="62"/>
      <c r="AD3616" s="62"/>
      <c r="AE3616" s="62"/>
    </row>
    <row r="3617" spans="5:31" x14ac:dyDescent="0.25">
      <c r="E3617" s="61"/>
      <c r="F3617" s="61"/>
      <c r="G3617" s="61"/>
      <c r="H3617" s="62"/>
      <c r="I3617" s="62"/>
      <c r="J3617" s="62"/>
      <c r="K3617" s="62"/>
      <c r="L3617" s="62"/>
      <c r="M3617" s="62"/>
      <c r="N3617" s="62"/>
      <c r="O3617" s="62"/>
      <c r="P3617" s="62"/>
      <c r="Q3617" s="62"/>
      <c r="R3617" s="62"/>
      <c r="S3617" s="62"/>
      <c r="T3617" s="62"/>
      <c r="U3617" s="62"/>
      <c r="V3617" s="62"/>
      <c r="W3617" s="62"/>
      <c r="X3617" s="62"/>
      <c r="Y3617" s="62"/>
      <c r="Z3617" s="62"/>
      <c r="AA3617" s="62"/>
      <c r="AB3617" s="62"/>
      <c r="AC3617" s="62"/>
      <c r="AD3617" s="62"/>
      <c r="AE3617" s="62"/>
    </row>
    <row r="3618" spans="5:31" x14ac:dyDescent="0.25">
      <c r="E3618" s="61"/>
      <c r="F3618" s="61"/>
      <c r="G3618" s="61"/>
      <c r="H3618" s="62"/>
      <c r="I3618" s="62"/>
      <c r="J3618" s="62"/>
      <c r="K3618" s="62"/>
      <c r="L3618" s="62"/>
      <c r="M3618" s="62"/>
      <c r="N3618" s="62"/>
      <c r="O3618" s="62"/>
      <c r="P3618" s="62"/>
      <c r="Q3618" s="62"/>
      <c r="R3618" s="62"/>
      <c r="S3618" s="62"/>
      <c r="T3618" s="62"/>
      <c r="U3618" s="62"/>
      <c r="V3618" s="62"/>
      <c r="W3618" s="62"/>
      <c r="X3618" s="62"/>
      <c r="Y3618" s="62"/>
      <c r="Z3618" s="62"/>
      <c r="AA3618" s="62"/>
      <c r="AB3618" s="62"/>
      <c r="AC3618" s="62"/>
      <c r="AD3618" s="62"/>
      <c r="AE3618" s="62"/>
    </row>
    <row r="3619" spans="5:31" x14ac:dyDescent="0.25">
      <c r="E3619" s="61"/>
      <c r="F3619" s="61"/>
      <c r="G3619" s="61"/>
      <c r="H3619" s="62"/>
      <c r="I3619" s="62"/>
      <c r="J3619" s="62"/>
      <c r="K3619" s="62"/>
      <c r="L3619" s="62"/>
      <c r="M3619" s="62"/>
      <c r="N3619" s="62"/>
      <c r="O3619" s="62"/>
      <c r="P3619" s="62"/>
      <c r="Q3619" s="62"/>
      <c r="R3619" s="62"/>
      <c r="S3619" s="62"/>
      <c r="T3619" s="62"/>
      <c r="U3619" s="62"/>
      <c r="V3619" s="62"/>
      <c r="W3619" s="62"/>
      <c r="X3619" s="62"/>
      <c r="Y3619" s="62"/>
      <c r="Z3619" s="62"/>
      <c r="AA3619" s="62"/>
      <c r="AB3619" s="62"/>
      <c r="AC3619" s="62"/>
      <c r="AD3619" s="62"/>
      <c r="AE3619" s="62"/>
    </row>
    <row r="3620" spans="5:31" x14ac:dyDescent="0.25">
      <c r="E3620" s="61"/>
      <c r="F3620" s="61"/>
      <c r="G3620" s="61"/>
      <c r="H3620" s="62"/>
      <c r="I3620" s="62"/>
      <c r="J3620" s="62"/>
      <c r="K3620" s="62"/>
      <c r="L3620" s="62"/>
      <c r="M3620" s="62"/>
      <c r="N3620" s="62"/>
      <c r="O3620" s="62"/>
      <c r="P3620" s="62"/>
      <c r="Q3620" s="62"/>
      <c r="R3620" s="62"/>
      <c r="S3620" s="62"/>
      <c r="T3620" s="62"/>
      <c r="U3620" s="62"/>
      <c r="V3620" s="62"/>
      <c r="W3620" s="62"/>
      <c r="X3620" s="62"/>
      <c r="Y3620" s="62"/>
      <c r="Z3620" s="62"/>
      <c r="AA3620" s="62"/>
      <c r="AB3620" s="62"/>
      <c r="AC3620" s="62"/>
      <c r="AD3620" s="62"/>
      <c r="AE3620" s="62"/>
    </row>
    <row r="3621" spans="5:31" x14ac:dyDescent="0.25">
      <c r="E3621" s="61"/>
      <c r="F3621" s="61"/>
      <c r="G3621" s="61"/>
      <c r="H3621" s="62"/>
      <c r="I3621" s="62"/>
      <c r="J3621" s="62"/>
      <c r="K3621" s="62"/>
      <c r="L3621" s="62"/>
      <c r="M3621" s="62"/>
      <c r="N3621" s="62"/>
      <c r="O3621" s="62"/>
      <c r="P3621" s="62"/>
      <c r="Q3621" s="62"/>
      <c r="R3621" s="62"/>
      <c r="S3621" s="62"/>
      <c r="T3621" s="62"/>
      <c r="U3621" s="62"/>
      <c r="V3621" s="62"/>
      <c r="W3621" s="62"/>
      <c r="X3621" s="62"/>
      <c r="Y3621" s="62"/>
      <c r="Z3621" s="62"/>
      <c r="AA3621" s="62"/>
      <c r="AB3621" s="62"/>
      <c r="AC3621" s="62"/>
      <c r="AD3621" s="62"/>
      <c r="AE3621" s="62"/>
    </row>
    <row r="3622" spans="5:31" x14ac:dyDescent="0.25">
      <c r="E3622" s="61"/>
      <c r="F3622" s="61"/>
      <c r="G3622" s="61"/>
      <c r="H3622" s="62"/>
      <c r="I3622" s="62"/>
      <c r="J3622" s="62"/>
      <c r="K3622" s="62"/>
      <c r="L3622" s="62"/>
      <c r="M3622" s="62"/>
      <c r="N3622" s="62"/>
      <c r="O3622" s="62"/>
      <c r="P3622" s="62"/>
      <c r="Q3622" s="62"/>
      <c r="R3622" s="62"/>
      <c r="S3622" s="62"/>
      <c r="T3622" s="62"/>
      <c r="U3622" s="62"/>
      <c r="V3622" s="62"/>
      <c r="W3622" s="62"/>
      <c r="X3622" s="62"/>
      <c r="Y3622" s="62"/>
      <c r="Z3622" s="62"/>
      <c r="AA3622" s="62"/>
      <c r="AB3622" s="62"/>
      <c r="AC3622" s="62"/>
      <c r="AD3622" s="62"/>
      <c r="AE3622" s="62"/>
    </row>
    <row r="3623" spans="5:31" x14ac:dyDescent="0.25">
      <c r="E3623" s="61"/>
      <c r="F3623" s="61"/>
      <c r="G3623" s="61"/>
      <c r="H3623" s="62"/>
      <c r="I3623" s="62"/>
      <c r="J3623" s="62"/>
      <c r="K3623" s="62"/>
      <c r="L3623" s="62"/>
      <c r="M3623" s="62"/>
      <c r="N3623" s="62"/>
      <c r="O3623" s="62"/>
      <c r="P3623" s="62"/>
      <c r="Q3623" s="62"/>
      <c r="R3623" s="62"/>
      <c r="S3623" s="62"/>
      <c r="T3623" s="62"/>
      <c r="U3623" s="62"/>
      <c r="V3623" s="62"/>
      <c r="W3623" s="62"/>
      <c r="X3623" s="62"/>
      <c r="Y3623" s="62"/>
      <c r="Z3623" s="62"/>
      <c r="AA3623" s="62"/>
      <c r="AB3623" s="62"/>
      <c r="AC3623" s="62"/>
      <c r="AD3623" s="62"/>
      <c r="AE3623" s="62"/>
    </row>
    <row r="3624" spans="5:31" x14ac:dyDescent="0.25">
      <c r="E3624" s="61"/>
      <c r="F3624" s="61"/>
      <c r="G3624" s="61"/>
      <c r="H3624" s="62"/>
      <c r="I3624" s="62"/>
      <c r="J3624" s="62"/>
      <c r="K3624" s="62"/>
      <c r="L3624" s="62"/>
      <c r="M3624" s="62"/>
      <c r="N3624" s="62"/>
      <c r="O3624" s="62"/>
      <c r="P3624" s="62"/>
      <c r="Q3624" s="62"/>
      <c r="R3624" s="62"/>
      <c r="S3624" s="62"/>
      <c r="T3624" s="62"/>
      <c r="U3624" s="62"/>
      <c r="V3624" s="62"/>
      <c r="W3624" s="62"/>
      <c r="X3624" s="62"/>
      <c r="Y3624" s="62"/>
      <c r="Z3624" s="62"/>
      <c r="AA3624" s="62"/>
      <c r="AB3624" s="62"/>
      <c r="AC3624" s="62"/>
      <c r="AD3624" s="62"/>
      <c r="AE3624" s="62"/>
    </row>
    <row r="3625" spans="5:31" x14ac:dyDescent="0.25">
      <c r="E3625" s="61"/>
      <c r="F3625" s="61"/>
      <c r="G3625" s="61"/>
      <c r="H3625" s="62"/>
      <c r="I3625" s="62"/>
      <c r="J3625" s="62"/>
      <c r="K3625" s="62"/>
      <c r="L3625" s="62"/>
      <c r="M3625" s="62"/>
      <c r="N3625" s="62"/>
      <c r="O3625" s="62"/>
      <c r="P3625" s="62"/>
      <c r="Q3625" s="62"/>
      <c r="R3625" s="62"/>
      <c r="S3625" s="62"/>
      <c r="T3625" s="62"/>
      <c r="U3625" s="62"/>
      <c r="V3625" s="62"/>
      <c r="W3625" s="62"/>
      <c r="X3625" s="62"/>
      <c r="Y3625" s="62"/>
      <c r="Z3625" s="62"/>
      <c r="AA3625" s="62"/>
      <c r="AB3625" s="62"/>
      <c r="AC3625" s="62"/>
      <c r="AD3625" s="62"/>
      <c r="AE3625" s="62"/>
    </row>
    <row r="3626" spans="5:31" x14ac:dyDescent="0.25">
      <c r="E3626" s="61"/>
      <c r="F3626" s="61"/>
      <c r="G3626" s="61"/>
      <c r="H3626" s="62"/>
      <c r="I3626" s="62"/>
      <c r="J3626" s="62"/>
      <c r="K3626" s="62"/>
      <c r="L3626" s="62"/>
      <c r="M3626" s="62"/>
      <c r="N3626" s="62"/>
      <c r="O3626" s="62"/>
      <c r="P3626" s="62"/>
      <c r="Q3626" s="62"/>
      <c r="R3626" s="62"/>
      <c r="S3626" s="62"/>
      <c r="T3626" s="62"/>
      <c r="U3626" s="62"/>
      <c r="V3626" s="62"/>
      <c r="W3626" s="62"/>
      <c r="X3626" s="62"/>
      <c r="Y3626" s="62"/>
      <c r="Z3626" s="62"/>
      <c r="AA3626" s="62"/>
      <c r="AB3626" s="62"/>
      <c r="AC3626" s="62"/>
      <c r="AD3626" s="62"/>
      <c r="AE3626" s="62"/>
    </row>
    <row r="3627" spans="5:31" x14ac:dyDescent="0.25">
      <c r="E3627" s="61"/>
      <c r="F3627" s="61"/>
      <c r="G3627" s="61"/>
      <c r="H3627" s="62"/>
      <c r="I3627" s="62"/>
      <c r="J3627" s="62"/>
      <c r="K3627" s="62"/>
      <c r="L3627" s="62"/>
      <c r="M3627" s="62"/>
      <c r="N3627" s="62"/>
      <c r="O3627" s="62"/>
      <c r="P3627" s="62"/>
      <c r="Q3627" s="62"/>
      <c r="R3627" s="62"/>
      <c r="S3627" s="62"/>
      <c r="T3627" s="62"/>
      <c r="U3627" s="62"/>
      <c r="V3627" s="62"/>
      <c r="W3627" s="62"/>
      <c r="X3627" s="62"/>
      <c r="Y3627" s="62"/>
      <c r="Z3627" s="62"/>
      <c r="AA3627" s="62"/>
      <c r="AB3627" s="62"/>
      <c r="AC3627" s="62"/>
      <c r="AD3627" s="62"/>
      <c r="AE3627" s="62"/>
    </row>
    <row r="3628" spans="5:31" x14ac:dyDescent="0.25">
      <c r="E3628" s="61"/>
      <c r="F3628" s="61"/>
      <c r="G3628" s="61"/>
      <c r="H3628" s="62"/>
      <c r="I3628" s="62"/>
      <c r="J3628" s="62"/>
      <c r="K3628" s="62"/>
      <c r="L3628" s="62"/>
      <c r="M3628" s="62"/>
      <c r="N3628" s="62"/>
      <c r="O3628" s="62"/>
      <c r="P3628" s="62"/>
      <c r="Q3628" s="62"/>
      <c r="R3628" s="62"/>
      <c r="S3628" s="62"/>
      <c r="T3628" s="62"/>
      <c r="U3628" s="62"/>
      <c r="V3628" s="62"/>
      <c r="W3628" s="62"/>
      <c r="X3628" s="62"/>
      <c r="Y3628" s="62"/>
      <c r="Z3628" s="62"/>
      <c r="AA3628" s="62"/>
      <c r="AB3628" s="62"/>
      <c r="AC3628" s="62"/>
      <c r="AD3628" s="62"/>
      <c r="AE3628" s="62"/>
    </row>
    <row r="3629" spans="5:31" x14ac:dyDescent="0.25">
      <c r="E3629" s="61"/>
      <c r="F3629" s="61"/>
      <c r="G3629" s="61"/>
      <c r="H3629" s="62"/>
      <c r="I3629" s="62"/>
      <c r="J3629" s="62"/>
      <c r="K3629" s="62"/>
      <c r="L3629" s="62"/>
      <c r="M3629" s="62"/>
      <c r="N3629" s="62"/>
      <c r="O3629" s="62"/>
      <c r="P3629" s="62"/>
      <c r="Q3629" s="62"/>
      <c r="R3629" s="62"/>
      <c r="S3629" s="62"/>
      <c r="T3629" s="62"/>
      <c r="U3629" s="62"/>
      <c r="V3629" s="62"/>
      <c r="W3629" s="62"/>
      <c r="X3629" s="62"/>
      <c r="Y3629" s="62"/>
      <c r="Z3629" s="62"/>
      <c r="AA3629" s="62"/>
      <c r="AB3629" s="62"/>
      <c r="AC3629" s="62"/>
      <c r="AD3629" s="62"/>
      <c r="AE3629" s="62"/>
    </row>
    <row r="3630" spans="5:31" x14ac:dyDescent="0.25">
      <c r="E3630" s="61"/>
      <c r="F3630" s="61"/>
      <c r="G3630" s="61"/>
      <c r="H3630" s="62"/>
      <c r="I3630" s="62"/>
      <c r="J3630" s="62"/>
      <c r="K3630" s="62"/>
      <c r="L3630" s="62"/>
      <c r="M3630" s="62"/>
      <c r="N3630" s="62"/>
      <c r="O3630" s="62"/>
      <c r="P3630" s="62"/>
      <c r="Q3630" s="62"/>
      <c r="R3630" s="62"/>
      <c r="S3630" s="62"/>
      <c r="T3630" s="62"/>
      <c r="U3630" s="62"/>
      <c r="V3630" s="62"/>
      <c r="W3630" s="62"/>
      <c r="X3630" s="62"/>
      <c r="Y3630" s="62"/>
      <c r="Z3630" s="62"/>
      <c r="AA3630" s="62"/>
      <c r="AB3630" s="62"/>
      <c r="AC3630" s="62"/>
      <c r="AD3630" s="62"/>
      <c r="AE3630" s="62"/>
    </row>
    <row r="3631" spans="5:31" x14ac:dyDescent="0.25">
      <c r="E3631" s="61"/>
      <c r="F3631" s="61"/>
      <c r="G3631" s="61"/>
      <c r="H3631" s="62"/>
      <c r="I3631" s="62"/>
      <c r="J3631" s="62"/>
      <c r="K3631" s="62"/>
      <c r="L3631" s="62"/>
      <c r="M3631" s="62"/>
      <c r="N3631" s="62"/>
      <c r="O3631" s="62"/>
      <c r="P3631" s="62"/>
      <c r="Q3631" s="62"/>
      <c r="R3631" s="62"/>
      <c r="S3631" s="62"/>
      <c r="T3631" s="62"/>
      <c r="U3631" s="62"/>
      <c r="V3631" s="62"/>
      <c r="W3631" s="62"/>
      <c r="X3631" s="62"/>
      <c r="Y3631" s="62"/>
      <c r="Z3631" s="62"/>
      <c r="AA3631" s="62"/>
      <c r="AB3631" s="62"/>
      <c r="AC3631" s="62"/>
      <c r="AD3631" s="62"/>
      <c r="AE3631" s="62"/>
    </row>
    <row r="3632" spans="5:31" x14ac:dyDescent="0.25">
      <c r="E3632" s="61"/>
      <c r="F3632" s="61"/>
      <c r="G3632" s="61"/>
      <c r="H3632" s="62"/>
      <c r="I3632" s="62"/>
      <c r="J3632" s="62"/>
      <c r="K3632" s="62"/>
      <c r="L3632" s="62"/>
      <c r="M3632" s="62"/>
      <c r="N3632" s="62"/>
      <c r="O3632" s="62"/>
      <c r="P3632" s="62"/>
      <c r="Q3632" s="62"/>
      <c r="R3632" s="62"/>
      <c r="S3632" s="62"/>
      <c r="T3632" s="62"/>
      <c r="U3632" s="62"/>
      <c r="V3632" s="62"/>
      <c r="W3632" s="62"/>
      <c r="X3632" s="62"/>
      <c r="Y3632" s="62"/>
      <c r="Z3632" s="62"/>
      <c r="AA3632" s="62"/>
      <c r="AB3632" s="62"/>
      <c r="AC3632" s="62"/>
      <c r="AD3632" s="62"/>
      <c r="AE3632" s="62"/>
    </row>
    <row r="3633" spans="5:31" x14ac:dyDescent="0.25">
      <c r="E3633" s="61"/>
      <c r="F3633" s="61"/>
      <c r="G3633" s="61"/>
      <c r="H3633" s="62"/>
      <c r="I3633" s="62"/>
      <c r="J3633" s="62"/>
      <c r="K3633" s="62"/>
      <c r="L3633" s="62"/>
      <c r="M3633" s="62"/>
      <c r="N3633" s="62"/>
      <c r="O3633" s="62"/>
      <c r="P3633" s="62"/>
      <c r="Q3633" s="62"/>
      <c r="R3633" s="62"/>
      <c r="S3633" s="62"/>
      <c r="T3633" s="62"/>
      <c r="U3633" s="62"/>
      <c r="V3633" s="62"/>
      <c r="W3633" s="62"/>
      <c r="X3633" s="62"/>
      <c r="Y3633" s="62"/>
      <c r="Z3633" s="62"/>
      <c r="AA3633" s="62"/>
      <c r="AB3633" s="62"/>
      <c r="AC3633" s="62"/>
      <c r="AD3633" s="62"/>
      <c r="AE3633" s="62"/>
    </row>
    <row r="3634" spans="5:31" x14ac:dyDescent="0.25">
      <c r="E3634" s="61"/>
      <c r="F3634" s="61"/>
      <c r="G3634" s="61"/>
      <c r="H3634" s="62"/>
      <c r="I3634" s="62"/>
      <c r="J3634" s="62"/>
      <c r="K3634" s="62"/>
      <c r="L3634" s="62"/>
      <c r="M3634" s="62"/>
      <c r="N3634" s="62"/>
      <c r="O3634" s="62"/>
      <c r="P3634" s="62"/>
      <c r="Q3634" s="62"/>
      <c r="R3634" s="62"/>
      <c r="S3634" s="62"/>
      <c r="T3634" s="62"/>
      <c r="U3634" s="62"/>
      <c r="V3634" s="62"/>
      <c r="W3634" s="62"/>
      <c r="X3634" s="62"/>
      <c r="Y3634" s="62"/>
      <c r="Z3634" s="62"/>
      <c r="AA3634" s="62"/>
      <c r="AB3634" s="62"/>
      <c r="AC3634" s="62"/>
      <c r="AD3634" s="62"/>
      <c r="AE3634" s="62"/>
    </row>
    <row r="3635" spans="5:31" x14ac:dyDescent="0.25">
      <c r="E3635" s="61"/>
      <c r="F3635" s="61"/>
      <c r="G3635" s="61"/>
      <c r="H3635" s="62"/>
      <c r="I3635" s="62"/>
      <c r="J3635" s="62"/>
      <c r="K3635" s="62"/>
      <c r="L3635" s="62"/>
      <c r="M3635" s="62"/>
      <c r="N3635" s="62"/>
      <c r="O3635" s="62"/>
      <c r="P3635" s="62"/>
      <c r="Q3635" s="62"/>
      <c r="R3635" s="62"/>
      <c r="S3635" s="62"/>
      <c r="T3635" s="62"/>
      <c r="U3635" s="62"/>
      <c r="V3635" s="62"/>
      <c r="W3635" s="62"/>
      <c r="X3635" s="62"/>
      <c r="Y3635" s="62"/>
      <c r="Z3635" s="62"/>
      <c r="AA3635" s="62"/>
      <c r="AB3635" s="62"/>
      <c r="AC3635" s="62"/>
      <c r="AD3635" s="62"/>
      <c r="AE3635" s="62"/>
    </row>
    <row r="3636" spans="5:31" x14ac:dyDescent="0.25">
      <c r="E3636" s="61"/>
      <c r="F3636" s="61"/>
      <c r="G3636" s="61"/>
      <c r="H3636" s="62"/>
      <c r="I3636" s="62"/>
      <c r="J3636" s="62"/>
      <c r="K3636" s="62"/>
      <c r="L3636" s="62"/>
      <c r="M3636" s="62"/>
      <c r="N3636" s="62"/>
      <c r="O3636" s="62"/>
      <c r="P3636" s="62"/>
      <c r="Q3636" s="62"/>
      <c r="R3636" s="62"/>
      <c r="S3636" s="62"/>
      <c r="T3636" s="62"/>
      <c r="U3636" s="62"/>
      <c r="V3636" s="62"/>
      <c r="W3636" s="62"/>
      <c r="X3636" s="62"/>
      <c r="Y3636" s="62"/>
      <c r="Z3636" s="62"/>
      <c r="AA3636" s="62"/>
      <c r="AB3636" s="62"/>
      <c r="AC3636" s="62"/>
      <c r="AD3636" s="62"/>
      <c r="AE3636" s="62"/>
    </row>
    <row r="3637" spans="5:31" x14ac:dyDescent="0.25">
      <c r="E3637" s="61"/>
      <c r="F3637" s="61"/>
      <c r="G3637" s="61"/>
      <c r="H3637" s="62"/>
      <c r="I3637" s="62"/>
      <c r="J3637" s="62"/>
      <c r="K3637" s="62"/>
      <c r="L3637" s="62"/>
      <c r="M3637" s="62"/>
      <c r="N3637" s="62"/>
      <c r="O3637" s="62"/>
      <c r="P3637" s="62"/>
      <c r="Q3637" s="62"/>
      <c r="R3637" s="62"/>
      <c r="S3637" s="62"/>
      <c r="T3637" s="62"/>
      <c r="U3637" s="62"/>
      <c r="V3637" s="62"/>
      <c r="W3637" s="62"/>
      <c r="X3637" s="62"/>
      <c r="Y3637" s="62"/>
      <c r="Z3637" s="62"/>
      <c r="AA3637" s="62"/>
      <c r="AB3637" s="62"/>
      <c r="AC3637" s="62"/>
      <c r="AD3637" s="62"/>
      <c r="AE3637" s="62"/>
    </row>
    <row r="3638" spans="5:31" x14ac:dyDescent="0.25">
      <c r="E3638" s="61"/>
      <c r="F3638" s="61"/>
      <c r="G3638" s="61"/>
      <c r="H3638" s="62"/>
      <c r="I3638" s="62"/>
      <c r="J3638" s="62"/>
      <c r="K3638" s="62"/>
      <c r="L3638" s="62"/>
      <c r="M3638" s="62"/>
      <c r="N3638" s="62"/>
      <c r="O3638" s="62"/>
      <c r="P3638" s="62"/>
      <c r="Q3638" s="62"/>
      <c r="R3638" s="62"/>
      <c r="S3638" s="62"/>
      <c r="T3638" s="62"/>
      <c r="U3638" s="62"/>
      <c r="V3638" s="62"/>
      <c r="W3638" s="62"/>
      <c r="X3638" s="62"/>
      <c r="Y3638" s="62"/>
      <c r="Z3638" s="62"/>
      <c r="AA3638" s="62"/>
      <c r="AB3638" s="62"/>
      <c r="AC3638" s="62"/>
      <c r="AD3638" s="62"/>
      <c r="AE3638" s="62"/>
    </row>
    <row r="3639" spans="5:31" x14ac:dyDescent="0.25">
      <c r="E3639" s="61"/>
      <c r="F3639" s="61"/>
      <c r="G3639" s="61"/>
      <c r="H3639" s="62"/>
      <c r="I3639" s="62"/>
      <c r="J3639" s="62"/>
      <c r="K3639" s="62"/>
      <c r="L3639" s="62"/>
      <c r="M3639" s="62"/>
      <c r="N3639" s="62"/>
      <c r="O3639" s="62"/>
      <c r="P3639" s="62"/>
      <c r="Q3639" s="62"/>
      <c r="R3639" s="62"/>
      <c r="S3639" s="62"/>
      <c r="T3639" s="62"/>
      <c r="U3639" s="62"/>
      <c r="V3639" s="62"/>
      <c r="W3639" s="62"/>
      <c r="X3639" s="62"/>
      <c r="Y3639" s="62"/>
      <c r="Z3639" s="62"/>
      <c r="AA3639" s="62"/>
      <c r="AB3639" s="62"/>
      <c r="AC3639" s="62"/>
      <c r="AD3639" s="62"/>
      <c r="AE3639" s="62"/>
    </row>
    <row r="3640" spans="5:31" x14ac:dyDescent="0.25">
      <c r="E3640" s="61"/>
      <c r="F3640" s="61"/>
      <c r="G3640" s="61"/>
      <c r="H3640" s="62"/>
      <c r="I3640" s="62"/>
      <c r="J3640" s="62"/>
      <c r="K3640" s="62"/>
      <c r="L3640" s="62"/>
      <c r="M3640" s="62"/>
      <c r="N3640" s="62"/>
      <c r="O3640" s="62"/>
      <c r="P3640" s="62"/>
      <c r="Q3640" s="62"/>
      <c r="R3640" s="62"/>
      <c r="S3640" s="62"/>
      <c r="T3640" s="62"/>
      <c r="U3640" s="62"/>
      <c r="V3640" s="62"/>
      <c r="W3640" s="62"/>
      <c r="X3640" s="62"/>
      <c r="Y3640" s="62"/>
      <c r="Z3640" s="62"/>
      <c r="AA3640" s="62"/>
      <c r="AB3640" s="62"/>
      <c r="AC3640" s="62"/>
      <c r="AD3640" s="62"/>
      <c r="AE3640" s="62"/>
    </row>
    <row r="3641" spans="5:31" x14ac:dyDescent="0.25">
      <c r="E3641" s="61"/>
      <c r="F3641" s="61"/>
      <c r="G3641" s="61"/>
      <c r="H3641" s="62"/>
      <c r="I3641" s="62"/>
      <c r="J3641" s="62"/>
      <c r="K3641" s="62"/>
      <c r="L3641" s="62"/>
      <c r="M3641" s="62"/>
      <c r="N3641" s="62"/>
      <c r="O3641" s="62"/>
      <c r="P3641" s="62"/>
      <c r="Q3641" s="62"/>
      <c r="R3641" s="62"/>
      <c r="S3641" s="62"/>
      <c r="T3641" s="62"/>
      <c r="U3641" s="62"/>
      <c r="V3641" s="62"/>
      <c r="W3641" s="62"/>
      <c r="X3641" s="62"/>
      <c r="Y3641" s="62"/>
      <c r="Z3641" s="62"/>
      <c r="AA3641" s="62"/>
      <c r="AB3641" s="62"/>
      <c r="AC3641" s="62"/>
      <c r="AD3641" s="62"/>
      <c r="AE3641" s="62"/>
    </row>
    <row r="3642" spans="5:31" x14ac:dyDescent="0.25">
      <c r="E3642" s="61"/>
      <c r="F3642" s="61"/>
      <c r="G3642" s="61"/>
      <c r="H3642" s="62"/>
      <c r="I3642" s="62"/>
      <c r="J3642" s="62"/>
      <c r="K3642" s="62"/>
      <c r="L3642" s="62"/>
      <c r="M3642" s="62"/>
      <c r="N3642" s="62"/>
      <c r="O3642" s="62"/>
      <c r="P3642" s="62"/>
      <c r="Q3642" s="62"/>
      <c r="R3642" s="62"/>
      <c r="S3642" s="62"/>
      <c r="T3642" s="62"/>
      <c r="U3642" s="62"/>
      <c r="V3642" s="62"/>
      <c r="W3642" s="62"/>
      <c r="X3642" s="62"/>
      <c r="Y3642" s="62"/>
      <c r="Z3642" s="62"/>
      <c r="AA3642" s="62"/>
      <c r="AB3642" s="62"/>
      <c r="AC3642" s="62"/>
      <c r="AD3642" s="62"/>
      <c r="AE3642" s="62"/>
    </row>
    <row r="3643" spans="5:31" x14ac:dyDescent="0.25">
      <c r="E3643" s="61"/>
      <c r="F3643" s="61"/>
      <c r="G3643" s="61"/>
      <c r="H3643" s="62"/>
      <c r="I3643" s="62"/>
      <c r="J3643" s="62"/>
      <c r="K3643" s="62"/>
      <c r="L3643" s="62"/>
      <c r="M3643" s="62"/>
      <c r="N3643" s="62"/>
      <c r="O3643" s="62"/>
      <c r="P3643" s="62"/>
      <c r="Q3643" s="62"/>
      <c r="R3643" s="62"/>
      <c r="S3643" s="62"/>
      <c r="T3643" s="62"/>
      <c r="U3643" s="62"/>
      <c r="V3643" s="62"/>
      <c r="W3643" s="62"/>
      <c r="X3643" s="62"/>
      <c r="Y3643" s="62"/>
      <c r="Z3643" s="62"/>
      <c r="AA3643" s="62"/>
      <c r="AB3643" s="62"/>
      <c r="AC3643" s="62"/>
      <c r="AD3643" s="62"/>
      <c r="AE3643" s="62"/>
    </row>
    <row r="3644" spans="5:31" x14ac:dyDescent="0.25">
      <c r="E3644" s="61"/>
      <c r="F3644" s="61"/>
      <c r="G3644" s="61"/>
      <c r="H3644" s="62"/>
      <c r="I3644" s="62"/>
      <c r="J3644" s="62"/>
      <c r="K3644" s="62"/>
      <c r="L3644" s="62"/>
      <c r="M3644" s="62"/>
      <c r="N3644" s="62"/>
      <c r="O3644" s="62"/>
      <c r="P3644" s="62"/>
      <c r="Q3644" s="62"/>
      <c r="R3644" s="62"/>
      <c r="S3644" s="62"/>
      <c r="T3644" s="62"/>
      <c r="U3644" s="62"/>
      <c r="V3644" s="62"/>
      <c r="W3644" s="62"/>
      <c r="X3644" s="62"/>
      <c r="Y3644" s="62"/>
      <c r="Z3644" s="62"/>
      <c r="AA3644" s="62"/>
      <c r="AB3644" s="62"/>
      <c r="AC3644" s="62"/>
      <c r="AD3644" s="62"/>
      <c r="AE3644" s="62"/>
    </row>
    <row r="3645" spans="5:31" x14ac:dyDescent="0.25">
      <c r="E3645" s="61"/>
      <c r="F3645" s="61"/>
      <c r="G3645" s="61"/>
      <c r="H3645" s="62"/>
      <c r="I3645" s="62"/>
      <c r="J3645" s="62"/>
      <c r="K3645" s="62"/>
      <c r="L3645" s="62"/>
      <c r="M3645" s="62"/>
      <c r="N3645" s="62"/>
      <c r="O3645" s="62"/>
      <c r="P3645" s="62"/>
      <c r="Q3645" s="62"/>
      <c r="R3645" s="62"/>
      <c r="S3645" s="62"/>
      <c r="T3645" s="62"/>
      <c r="U3645" s="62"/>
      <c r="V3645" s="62"/>
      <c r="W3645" s="62"/>
      <c r="X3645" s="62"/>
      <c r="Y3645" s="62"/>
      <c r="Z3645" s="62"/>
      <c r="AA3645" s="62"/>
      <c r="AB3645" s="62"/>
      <c r="AC3645" s="62"/>
      <c r="AD3645" s="62"/>
      <c r="AE3645" s="62"/>
    </row>
    <row r="3646" spans="5:31" x14ac:dyDescent="0.25">
      <c r="E3646" s="61"/>
      <c r="F3646" s="61"/>
      <c r="G3646" s="61"/>
      <c r="H3646" s="62"/>
      <c r="I3646" s="62"/>
      <c r="J3646" s="62"/>
      <c r="K3646" s="62"/>
      <c r="L3646" s="62"/>
      <c r="M3646" s="62"/>
      <c r="N3646" s="62"/>
      <c r="O3646" s="62"/>
      <c r="P3646" s="62"/>
      <c r="Q3646" s="62"/>
      <c r="R3646" s="62"/>
      <c r="S3646" s="62"/>
      <c r="T3646" s="62"/>
      <c r="U3646" s="62"/>
      <c r="V3646" s="62"/>
      <c r="W3646" s="62"/>
      <c r="X3646" s="62"/>
      <c r="Y3646" s="62"/>
      <c r="Z3646" s="62"/>
      <c r="AA3646" s="62"/>
      <c r="AB3646" s="62"/>
      <c r="AC3646" s="62"/>
      <c r="AD3646" s="62"/>
      <c r="AE3646" s="62"/>
    </row>
    <row r="3647" spans="5:31" x14ac:dyDescent="0.25">
      <c r="E3647" s="61"/>
      <c r="F3647" s="61"/>
      <c r="G3647" s="61"/>
      <c r="H3647" s="62"/>
      <c r="I3647" s="62"/>
      <c r="J3647" s="62"/>
      <c r="K3647" s="62"/>
      <c r="L3647" s="62"/>
      <c r="M3647" s="62"/>
      <c r="N3647" s="62"/>
      <c r="O3647" s="62"/>
      <c r="P3647" s="62"/>
      <c r="Q3647" s="62"/>
      <c r="R3647" s="62"/>
      <c r="S3647" s="62"/>
      <c r="T3647" s="62"/>
      <c r="U3647" s="62"/>
      <c r="V3647" s="62"/>
      <c r="W3647" s="62"/>
      <c r="X3647" s="62"/>
      <c r="Y3647" s="62"/>
      <c r="Z3647" s="62"/>
      <c r="AA3647" s="62"/>
      <c r="AB3647" s="62"/>
      <c r="AC3647" s="62"/>
      <c r="AD3647" s="62"/>
      <c r="AE3647" s="62"/>
    </row>
    <row r="3648" spans="5:31" x14ac:dyDescent="0.25">
      <c r="E3648" s="61"/>
      <c r="F3648" s="61"/>
      <c r="G3648" s="61"/>
      <c r="H3648" s="62"/>
      <c r="I3648" s="62"/>
      <c r="J3648" s="62"/>
      <c r="K3648" s="62"/>
      <c r="L3648" s="62"/>
      <c r="M3648" s="62"/>
      <c r="N3648" s="62"/>
      <c r="O3648" s="62"/>
      <c r="P3648" s="62"/>
      <c r="Q3648" s="62"/>
      <c r="R3648" s="62"/>
      <c r="S3648" s="62"/>
      <c r="T3648" s="62"/>
      <c r="U3648" s="62"/>
      <c r="V3648" s="62"/>
      <c r="W3648" s="62"/>
      <c r="X3648" s="62"/>
      <c r="Y3648" s="62"/>
      <c r="Z3648" s="62"/>
      <c r="AA3648" s="62"/>
      <c r="AB3648" s="62"/>
      <c r="AC3648" s="62"/>
      <c r="AD3648" s="62"/>
      <c r="AE3648" s="62"/>
    </row>
    <row r="3649" spans="5:31" x14ac:dyDescent="0.25">
      <c r="E3649" s="61"/>
      <c r="F3649" s="61"/>
      <c r="G3649" s="61"/>
      <c r="H3649" s="62"/>
      <c r="I3649" s="62"/>
      <c r="J3649" s="62"/>
      <c r="K3649" s="62"/>
      <c r="L3649" s="62"/>
      <c r="M3649" s="62"/>
      <c r="N3649" s="62"/>
      <c r="O3649" s="62"/>
      <c r="P3649" s="62"/>
      <c r="Q3649" s="62"/>
      <c r="R3649" s="62"/>
      <c r="S3649" s="62"/>
      <c r="T3649" s="62"/>
      <c r="U3649" s="62"/>
      <c r="V3649" s="62"/>
      <c r="W3649" s="62"/>
      <c r="X3649" s="62"/>
      <c r="Y3649" s="62"/>
      <c r="Z3649" s="62"/>
      <c r="AA3649" s="62"/>
      <c r="AB3649" s="62"/>
      <c r="AC3649" s="62"/>
      <c r="AD3649" s="62"/>
      <c r="AE3649" s="62"/>
    </row>
    <row r="3650" spans="5:31" x14ac:dyDescent="0.25">
      <c r="E3650" s="61"/>
      <c r="F3650" s="61"/>
      <c r="G3650" s="61"/>
      <c r="H3650" s="62"/>
      <c r="I3650" s="62"/>
      <c r="J3650" s="62"/>
      <c r="K3650" s="62"/>
      <c r="L3650" s="62"/>
      <c r="M3650" s="62"/>
      <c r="N3650" s="62"/>
      <c r="O3650" s="62"/>
      <c r="P3650" s="62"/>
      <c r="Q3650" s="62"/>
      <c r="R3650" s="62"/>
      <c r="S3650" s="62"/>
      <c r="T3650" s="62"/>
      <c r="U3650" s="62"/>
      <c r="V3650" s="62"/>
      <c r="W3650" s="62"/>
      <c r="X3650" s="62"/>
      <c r="Y3650" s="62"/>
      <c r="Z3650" s="62"/>
      <c r="AA3650" s="62"/>
      <c r="AB3650" s="62"/>
      <c r="AC3650" s="62"/>
      <c r="AD3650" s="62"/>
      <c r="AE3650" s="62"/>
    </row>
    <row r="3651" spans="5:31" x14ac:dyDescent="0.25">
      <c r="E3651" s="61"/>
      <c r="F3651" s="61"/>
      <c r="G3651" s="61"/>
      <c r="H3651" s="62"/>
      <c r="I3651" s="62"/>
      <c r="J3651" s="62"/>
      <c r="K3651" s="62"/>
      <c r="L3651" s="62"/>
      <c r="M3651" s="62"/>
      <c r="N3651" s="62"/>
      <c r="O3651" s="62"/>
      <c r="P3651" s="62"/>
      <c r="Q3651" s="62"/>
      <c r="R3651" s="62"/>
      <c r="S3651" s="62"/>
      <c r="T3651" s="62"/>
      <c r="U3651" s="62"/>
      <c r="V3651" s="62"/>
      <c r="W3651" s="62"/>
      <c r="X3651" s="62"/>
      <c r="Y3651" s="62"/>
      <c r="Z3651" s="62"/>
      <c r="AA3651" s="62"/>
      <c r="AB3651" s="62"/>
      <c r="AC3651" s="62"/>
      <c r="AD3651" s="62"/>
      <c r="AE3651" s="62"/>
    </row>
    <row r="3652" spans="5:31" x14ac:dyDescent="0.25">
      <c r="E3652" s="61"/>
      <c r="F3652" s="61"/>
      <c r="G3652" s="61"/>
      <c r="H3652" s="62"/>
      <c r="I3652" s="62"/>
      <c r="J3652" s="62"/>
      <c r="K3652" s="62"/>
      <c r="L3652" s="62"/>
      <c r="M3652" s="62"/>
      <c r="N3652" s="62"/>
      <c r="O3652" s="62"/>
      <c r="P3652" s="62"/>
      <c r="Q3652" s="62"/>
      <c r="R3652" s="62"/>
      <c r="S3652" s="62"/>
      <c r="T3652" s="62"/>
      <c r="U3652" s="62"/>
      <c r="V3652" s="62"/>
      <c r="W3652" s="62"/>
      <c r="X3652" s="62"/>
      <c r="Y3652" s="62"/>
      <c r="Z3652" s="62"/>
      <c r="AA3652" s="62"/>
      <c r="AB3652" s="62"/>
      <c r="AC3652" s="62"/>
      <c r="AD3652" s="62"/>
      <c r="AE3652" s="62"/>
    </row>
    <row r="3653" spans="5:31" x14ac:dyDescent="0.25">
      <c r="E3653" s="61"/>
      <c r="F3653" s="61"/>
      <c r="G3653" s="61"/>
      <c r="H3653" s="62"/>
      <c r="I3653" s="62"/>
      <c r="J3653" s="62"/>
      <c r="K3653" s="62"/>
      <c r="L3653" s="62"/>
      <c r="M3653" s="62"/>
      <c r="N3653" s="62"/>
      <c r="O3653" s="62"/>
      <c r="P3653" s="62"/>
      <c r="Q3653" s="62"/>
      <c r="R3653" s="62"/>
      <c r="S3653" s="62"/>
      <c r="T3653" s="62"/>
      <c r="U3653" s="62"/>
      <c r="V3653" s="62"/>
      <c r="W3653" s="62"/>
      <c r="X3653" s="62"/>
      <c r="Y3653" s="62"/>
      <c r="Z3653" s="62"/>
      <c r="AA3653" s="62"/>
      <c r="AB3653" s="62"/>
      <c r="AC3653" s="62"/>
      <c r="AD3653" s="62"/>
      <c r="AE3653" s="62"/>
    </row>
    <row r="3654" spans="5:31" x14ac:dyDescent="0.25">
      <c r="E3654" s="61"/>
      <c r="F3654" s="61"/>
      <c r="G3654" s="61"/>
      <c r="H3654" s="62"/>
      <c r="I3654" s="62"/>
      <c r="J3654" s="62"/>
      <c r="K3654" s="62"/>
      <c r="L3654" s="62"/>
      <c r="M3654" s="62"/>
      <c r="N3654" s="62"/>
      <c r="O3654" s="62"/>
      <c r="P3654" s="62"/>
      <c r="Q3654" s="62"/>
      <c r="R3654" s="62"/>
      <c r="S3654" s="62"/>
      <c r="T3654" s="62"/>
      <c r="U3654" s="62"/>
      <c r="V3654" s="62"/>
      <c r="W3654" s="62"/>
      <c r="X3654" s="62"/>
      <c r="Y3654" s="62"/>
      <c r="Z3654" s="62"/>
      <c r="AA3654" s="62"/>
      <c r="AB3654" s="62"/>
      <c r="AC3654" s="62"/>
      <c r="AD3654" s="62"/>
      <c r="AE3654" s="62"/>
    </row>
    <row r="3655" spans="5:31" x14ac:dyDescent="0.25">
      <c r="E3655" s="61"/>
      <c r="F3655" s="61"/>
      <c r="G3655" s="61"/>
      <c r="H3655" s="62"/>
      <c r="I3655" s="62"/>
      <c r="J3655" s="62"/>
      <c r="K3655" s="62"/>
      <c r="L3655" s="62"/>
      <c r="M3655" s="62"/>
      <c r="N3655" s="62"/>
      <c r="O3655" s="62"/>
      <c r="P3655" s="62"/>
      <c r="Q3655" s="62"/>
      <c r="R3655" s="62"/>
      <c r="S3655" s="62"/>
      <c r="T3655" s="62"/>
      <c r="U3655" s="62"/>
      <c r="V3655" s="62"/>
      <c r="W3655" s="62"/>
      <c r="X3655" s="62"/>
      <c r="Y3655" s="62"/>
      <c r="Z3655" s="62"/>
      <c r="AA3655" s="62"/>
      <c r="AB3655" s="62"/>
      <c r="AC3655" s="62"/>
      <c r="AD3655" s="62"/>
      <c r="AE3655" s="62"/>
    </row>
    <row r="3656" spans="5:31" x14ac:dyDescent="0.25">
      <c r="E3656" s="61"/>
      <c r="F3656" s="61"/>
      <c r="G3656" s="61"/>
      <c r="H3656" s="62"/>
      <c r="I3656" s="62"/>
      <c r="J3656" s="62"/>
      <c r="K3656" s="62"/>
      <c r="L3656" s="62"/>
      <c r="M3656" s="62"/>
      <c r="N3656" s="62"/>
      <c r="O3656" s="62"/>
      <c r="P3656" s="62"/>
      <c r="Q3656" s="62"/>
      <c r="R3656" s="62"/>
      <c r="S3656" s="62"/>
      <c r="T3656" s="62"/>
      <c r="U3656" s="62"/>
      <c r="V3656" s="62"/>
      <c r="W3656" s="62"/>
      <c r="X3656" s="62"/>
      <c r="Y3656" s="62"/>
      <c r="Z3656" s="62"/>
      <c r="AA3656" s="62"/>
      <c r="AB3656" s="62"/>
      <c r="AC3656" s="62"/>
      <c r="AD3656" s="62"/>
      <c r="AE3656" s="62"/>
    </row>
    <row r="3657" spans="5:31" x14ac:dyDescent="0.25">
      <c r="E3657" s="61"/>
      <c r="F3657" s="61"/>
      <c r="G3657" s="61"/>
      <c r="H3657" s="62"/>
      <c r="I3657" s="62"/>
      <c r="J3657" s="62"/>
      <c r="K3657" s="62"/>
      <c r="L3657" s="62"/>
      <c r="M3657" s="62"/>
      <c r="N3657" s="62"/>
      <c r="O3657" s="62"/>
      <c r="P3657" s="62"/>
      <c r="Q3657" s="62"/>
      <c r="R3657" s="62"/>
      <c r="S3657" s="62"/>
      <c r="T3657" s="62"/>
      <c r="U3657" s="62"/>
      <c r="V3657" s="62"/>
      <c r="W3657" s="62"/>
      <c r="X3657" s="62"/>
      <c r="Y3657" s="62"/>
      <c r="Z3657" s="62"/>
      <c r="AA3657" s="62"/>
      <c r="AB3657" s="62"/>
      <c r="AC3657" s="62"/>
      <c r="AD3657" s="62"/>
      <c r="AE3657" s="62"/>
    </row>
    <row r="3658" spans="5:31" x14ac:dyDescent="0.25">
      <c r="E3658" s="61"/>
      <c r="F3658" s="61"/>
      <c r="G3658" s="61"/>
      <c r="H3658" s="62"/>
      <c r="I3658" s="62"/>
      <c r="J3658" s="62"/>
      <c r="K3658" s="62"/>
      <c r="L3658" s="62"/>
      <c r="M3658" s="62"/>
      <c r="N3658" s="62"/>
      <c r="O3658" s="62"/>
      <c r="P3658" s="62"/>
      <c r="Q3658" s="62"/>
      <c r="R3658" s="62"/>
      <c r="S3658" s="62"/>
      <c r="T3658" s="62"/>
      <c r="U3658" s="62"/>
      <c r="V3658" s="62"/>
      <c r="W3658" s="62"/>
      <c r="X3658" s="62"/>
      <c r="Y3658" s="62"/>
      <c r="Z3658" s="62"/>
      <c r="AA3658" s="62"/>
      <c r="AB3658" s="62"/>
      <c r="AC3658" s="62"/>
      <c r="AD3658" s="62"/>
      <c r="AE3658" s="62"/>
    </row>
    <row r="3659" spans="5:31" x14ac:dyDescent="0.25">
      <c r="E3659" s="61"/>
      <c r="F3659" s="61"/>
      <c r="G3659" s="61"/>
      <c r="H3659" s="62"/>
      <c r="I3659" s="62"/>
      <c r="J3659" s="62"/>
      <c r="K3659" s="62"/>
      <c r="L3659" s="62"/>
      <c r="M3659" s="62"/>
      <c r="N3659" s="62"/>
      <c r="O3659" s="62"/>
      <c r="P3659" s="62"/>
      <c r="Q3659" s="62"/>
      <c r="R3659" s="62"/>
      <c r="S3659" s="62"/>
      <c r="T3659" s="62"/>
      <c r="U3659" s="62"/>
      <c r="V3659" s="62"/>
      <c r="W3659" s="62"/>
      <c r="X3659" s="62"/>
      <c r="Y3659" s="62"/>
      <c r="Z3659" s="62"/>
      <c r="AA3659" s="62"/>
      <c r="AB3659" s="62"/>
      <c r="AC3659" s="62"/>
      <c r="AD3659" s="62"/>
      <c r="AE3659" s="62"/>
    </row>
    <row r="3660" spans="5:31" x14ac:dyDescent="0.25">
      <c r="E3660" s="61"/>
      <c r="F3660" s="61"/>
      <c r="G3660" s="61"/>
      <c r="H3660" s="62"/>
      <c r="I3660" s="62"/>
      <c r="J3660" s="62"/>
      <c r="K3660" s="62"/>
      <c r="L3660" s="62"/>
      <c r="M3660" s="62"/>
      <c r="N3660" s="62"/>
      <c r="O3660" s="62"/>
      <c r="P3660" s="62"/>
      <c r="Q3660" s="62"/>
      <c r="R3660" s="62"/>
      <c r="S3660" s="62"/>
      <c r="T3660" s="62"/>
      <c r="U3660" s="62"/>
      <c r="V3660" s="62"/>
      <c r="W3660" s="62"/>
      <c r="X3660" s="62"/>
      <c r="Y3660" s="62"/>
      <c r="Z3660" s="62"/>
      <c r="AA3660" s="62"/>
      <c r="AB3660" s="62"/>
      <c r="AC3660" s="62"/>
      <c r="AD3660" s="62"/>
      <c r="AE3660" s="62"/>
    </row>
    <row r="3661" spans="5:31" x14ac:dyDescent="0.25">
      <c r="E3661" s="61"/>
      <c r="F3661" s="61"/>
      <c r="G3661" s="61"/>
      <c r="H3661" s="62"/>
      <c r="I3661" s="62"/>
      <c r="J3661" s="62"/>
      <c r="K3661" s="62"/>
      <c r="L3661" s="62"/>
      <c r="M3661" s="62"/>
      <c r="N3661" s="62"/>
      <c r="O3661" s="62"/>
      <c r="P3661" s="62"/>
      <c r="Q3661" s="62"/>
      <c r="R3661" s="62"/>
      <c r="S3661" s="62"/>
      <c r="T3661" s="62"/>
      <c r="U3661" s="62"/>
      <c r="V3661" s="62"/>
      <c r="W3661" s="62"/>
      <c r="X3661" s="62"/>
      <c r="Y3661" s="62"/>
      <c r="Z3661" s="62"/>
      <c r="AA3661" s="62"/>
      <c r="AB3661" s="62"/>
      <c r="AC3661" s="62"/>
      <c r="AD3661" s="62"/>
      <c r="AE3661" s="62"/>
    </row>
    <row r="3662" spans="5:31" x14ac:dyDescent="0.25">
      <c r="E3662" s="61"/>
      <c r="F3662" s="61"/>
      <c r="G3662" s="61"/>
      <c r="H3662" s="62"/>
      <c r="I3662" s="62"/>
      <c r="J3662" s="62"/>
      <c r="K3662" s="62"/>
      <c r="L3662" s="62"/>
      <c r="M3662" s="62"/>
      <c r="N3662" s="62"/>
      <c r="O3662" s="62"/>
      <c r="P3662" s="62"/>
      <c r="Q3662" s="62"/>
      <c r="R3662" s="62"/>
      <c r="S3662" s="62"/>
      <c r="T3662" s="62"/>
      <c r="U3662" s="62"/>
      <c r="V3662" s="62"/>
      <c r="W3662" s="62"/>
      <c r="X3662" s="62"/>
      <c r="Y3662" s="62"/>
      <c r="Z3662" s="62"/>
      <c r="AA3662" s="62"/>
      <c r="AB3662" s="62"/>
      <c r="AC3662" s="62"/>
      <c r="AD3662" s="62"/>
      <c r="AE3662" s="62"/>
    </row>
    <row r="3663" spans="5:31" x14ac:dyDescent="0.25">
      <c r="E3663" s="61"/>
      <c r="F3663" s="61"/>
      <c r="G3663" s="61"/>
      <c r="H3663" s="62"/>
      <c r="I3663" s="62"/>
      <c r="J3663" s="62"/>
      <c r="K3663" s="62"/>
      <c r="L3663" s="62"/>
      <c r="M3663" s="62"/>
      <c r="N3663" s="62"/>
      <c r="O3663" s="62"/>
      <c r="P3663" s="62"/>
      <c r="Q3663" s="62"/>
      <c r="R3663" s="62"/>
      <c r="S3663" s="62"/>
      <c r="T3663" s="62"/>
      <c r="U3663" s="62"/>
      <c r="V3663" s="62"/>
      <c r="W3663" s="62"/>
      <c r="X3663" s="62"/>
      <c r="Y3663" s="62"/>
      <c r="Z3663" s="62"/>
      <c r="AA3663" s="62"/>
      <c r="AB3663" s="62"/>
      <c r="AC3663" s="62"/>
      <c r="AD3663" s="62"/>
      <c r="AE3663" s="62"/>
    </row>
    <row r="3664" spans="5:31" x14ac:dyDescent="0.25">
      <c r="E3664" s="61"/>
      <c r="F3664" s="61"/>
      <c r="G3664" s="61"/>
      <c r="H3664" s="62"/>
      <c r="I3664" s="62"/>
      <c r="J3664" s="62"/>
      <c r="K3664" s="62"/>
      <c r="L3664" s="62"/>
      <c r="M3664" s="62"/>
      <c r="N3664" s="62"/>
      <c r="O3664" s="62"/>
      <c r="P3664" s="62"/>
      <c r="Q3664" s="62"/>
      <c r="R3664" s="62"/>
      <c r="S3664" s="62"/>
      <c r="T3664" s="62"/>
      <c r="U3664" s="62"/>
      <c r="V3664" s="62"/>
      <c r="W3664" s="62"/>
      <c r="X3664" s="62"/>
      <c r="Y3664" s="62"/>
      <c r="Z3664" s="62"/>
      <c r="AA3664" s="62"/>
      <c r="AB3664" s="62"/>
      <c r="AC3664" s="62"/>
      <c r="AD3664" s="62"/>
      <c r="AE3664" s="62"/>
    </row>
    <row r="3665" spans="5:31" x14ac:dyDescent="0.25">
      <c r="E3665" s="61"/>
      <c r="F3665" s="61"/>
      <c r="G3665" s="61"/>
      <c r="H3665" s="62"/>
      <c r="I3665" s="62"/>
      <c r="J3665" s="62"/>
      <c r="K3665" s="62"/>
      <c r="L3665" s="62"/>
      <c r="M3665" s="62"/>
      <c r="N3665" s="62"/>
      <c r="O3665" s="62"/>
      <c r="P3665" s="62"/>
      <c r="Q3665" s="62"/>
      <c r="R3665" s="62"/>
      <c r="S3665" s="62"/>
      <c r="T3665" s="62"/>
      <c r="U3665" s="62"/>
      <c r="V3665" s="62"/>
      <c r="W3665" s="62"/>
      <c r="X3665" s="62"/>
      <c r="Y3665" s="62"/>
      <c r="Z3665" s="62"/>
      <c r="AA3665" s="62"/>
      <c r="AB3665" s="62"/>
      <c r="AC3665" s="62"/>
      <c r="AD3665" s="62"/>
      <c r="AE3665" s="62"/>
    </row>
    <row r="3666" spans="5:31" x14ac:dyDescent="0.25">
      <c r="E3666" s="61"/>
      <c r="F3666" s="61"/>
      <c r="G3666" s="61"/>
      <c r="H3666" s="62"/>
      <c r="I3666" s="62"/>
      <c r="J3666" s="62"/>
      <c r="K3666" s="62"/>
      <c r="L3666" s="62"/>
      <c r="M3666" s="62"/>
      <c r="N3666" s="62"/>
      <c r="O3666" s="62"/>
      <c r="P3666" s="62"/>
      <c r="Q3666" s="62"/>
      <c r="R3666" s="62"/>
      <c r="S3666" s="62"/>
      <c r="T3666" s="62"/>
      <c r="U3666" s="62"/>
      <c r="V3666" s="62"/>
      <c r="W3666" s="62"/>
      <c r="X3666" s="62"/>
      <c r="Y3666" s="62"/>
      <c r="Z3666" s="62"/>
      <c r="AA3666" s="62"/>
      <c r="AB3666" s="62"/>
      <c r="AC3666" s="62"/>
      <c r="AD3666" s="62"/>
      <c r="AE3666" s="62"/>
    </row>
    <row r="3667" spans="5:31" x14ac:dyDescent="0.25">
      <c r="E3667" s="61"/>
      <c r="F3667" s="61"/>
      <c r="G3667" s="61"/>
      <c r="H3667" s="62"/>
      <c r="I3667" s="62"/>
      <c r="J3667" s="62"/>
      <c r="K3667" s="62"/>
      <c r="L3667" s="62"/>
      <c r="M3667" s="62"/>
      <c r="N3667" s="62"/>
      <c r="O3667" s="62"/>
      <c r="P3667" s="62"/>
      <c r="Q3667" s="62"/>
      <c r="R3667" s="62"/>
      <c r="S3667" s="62"/>
      <c r="T3667" s="62"/>
      <c r="U3667" s="62"/>
      <c r="V3667" s="62"/>
      <c r="W3667" s="62"/>
      <c r="X3667" s="62"/>
      <c r="Y3667" s="62"/>
      <c r="Z3667" s="62"/>
      <c r="AA3667" s="62"/>
      <c r="AB3667" s="62"/>
      <c r="AC3667" s="62"/>
      <c r="AD3667" s="62"/>
      <c r="AE3667" s="62"/>
    </row>
    <row r="3668" spans="5:31" x14ac:dyDescent="0.25">
      <c r="E3668" s="61"/>
      <c r="F3668" s="61"/>
      <c r="G3668" s="61"/>
      <c r="H3668" s="62"/>
      <c r="I3668" s="62"/>
      <c r="J3668" s="62"/>
      <c r="K3668" s="62"/>
      <c r="L3668" s="62"/>
      <c r="M3668" s="62"/>
      <c r="N3668" s="62"/>
      <c r="O3668" s="62"/>
      <c r="P3668" s="62"/>
      <c r="Q3668" s="62"/>
      <c r="R3668" s="62"/>
      <c r="S3668" s="62"/>
      <c r="T3668" s="62"/>
      <c r="U3668" s="62"/>
      <c r="V3668" s="62"/>
      <c r="W3668" s="62"/>
      <c r="X3668" s="62"/>
      <c r="Y3668" s="62"/>
      <c r="Z3668" s="62"/>
      <c r="AA3668" s="62"/>
      <c r="AB3668" s="62"/>
      <c r="AC3668" s="62"/>
      <c r="AD3668" s="62"/>
      <c r="AE3668" s="62"/>
    </row>
    <row r="3669" spans="5:31" x14ac:dyDescent="0.25">
      <c r="E3669" s="61"/>
      <c r="F3669" s="61"/>
      <c r="G3669" s="61"/>
      <c r="H3669" s="62"/>
      <c r="I3669" s="62"/>
      <c r="J3669" s="62"/>
      <c r="K3669" s="62"/>
      <c r="L3669" s="62"/>
      <c r="M3669" s="62"/>
      <c r="N3669" s="62"/>
      <c r="O3669" s="62"/>
      <c r="P3669" s="62"/>
      <c r="Q3669" s="62"/>
      <c r="R3669" s="62"/>
      <c r="S3669" s="62"/>
      <c r="T3669" s="62"/>
      <c r="U3669" s="62"/>
      <c r="V3669" s="62"/>
      <c r="W3669" s="62"/>
      <c r="X3669" s="62"/>
      <c r="Y3669" s="62"/>
      <c r="Z3669" s="62"/>
      <c r="AA3669" s="62"/>
      <c r="AB3669" s="62"/>
      <c r="AC3669" s="62"/>
      <c r="AD3669" s="62"/>
      <c r="AE3669" s="62"/>
    </row>
    <row r="3670" spans="5:31" x14ac:dyDescent="0.25">
      <c r="E3670" s="61"/>
      <c r="F3670" s="61"/>
      <c r="G3670" s="61"/>
      <c r="H3670" s="62"/>
      <c r="I3670" s="62"/>
      <c r="J3670" s="62"/>
      <c r="K3670" s="62"/>
      <c r="L3670" s="62"/>
      <c r="M3670" s="62"/>
      <c r="N3670" s="62"/>
      <c r="O3670" s="62"/>
      <c r="P3670" s="62"/>
      <c r="Q3670" s="62"/>
      <c r="R3670" s="62"/>
      <c r="S3670" s="62"/>
      <c r="T3670" s="62"/>
      <c r="U3670" s="62"/>
      <c r="V3670" s="62"/>
      <c r="W3670" s="62"/>
      <c r="X3670" s="62"/>
      <c r="Y3670" s="62"/>
      <c r="Z3670" s="62"/>
      <c r="AA3670" s="62"/>
      <c r="AB3670" s="62"/>
      <c r="AC3670" s="62"/>
      <c r="AD3670" s="62"/>
      <c r="AE3670" s="62"/>
    </row>
    <row r="3671" spans="5:31" x14ac:dyDescent="0.25">
      <c r="E3671" s="61"/>
      <c r="F3671" s="61"/>
      <c r="G3671" s="61"/>
      <c r="H3671" s="62"/>
      <c r="I3671" s="62"/>
      <c r="J3671" s="62"/>
      <c r="K3671" s="62"/>
      <c r="L3671" s="62"/>
      <c r="M3671" s="62"/>
      <c r="N3671" s="62"/>
      <c r="O3671" s="62"/>
      <c r="P3671" s="62"/>
      <c r="Q3671" s="62"/>
      <c r="R3671" s="62"/>
      <c r="S3671" s="62"/>
      <c r="T3671" s="62"/>
      <c r="U3671" s="62"/>
      <c r="V3671" s="62"/>
      <c r="W3671" s="62"/>
      <c r="X3671" s="62"/>
      <c r="Y3671" s="62"/>
      <c r="Z3671" s="62"/>
      <c r="AA3671" s="62"/>
      <c r="AB3671" s="62"/>
      <c r="AC3671" s="62"/>
      <c r="AD3671" s="62"/>
      <c r="AE3671" s="62"/>
    </row>
    <row r="3672" spans="5:31" x14ac:dyDescent="0.25">
      <c r="E3672" s="61"/>
      <c r="F3672" s="61"/>
      <c r="G3672" s="61"/>
      <c r="H3672" s="62"/>
      <c r="I3672" s="62"/>
      <c r="J3672" s="62"/>
      <c r="K3672" s="62"/>
      <c r="L3672" s="62"/>
      <c r="M3672" s="62"/>
      <c r="N3672" s="62"/>
      <c r="O3672" s="62"/>
      <c r="P3672" s="62"/>
      <c r="Q3672" s="62"/>
      <c r="R3672" s="62"/>
      <c r="S3672" s="62"/>
      <c r="T3672" s="62"/>
      <c r="U3672" s="62"/>
      <c r="V3672" s="62"/>
      <c r="W3672" s="62"/>
      <c r="X3672" s="62"/>
      <c r="Y3672" s="62"/>
      <c r="Z3672" s="62"/>
      <c r="AA3672" s="62"/>
      <c r="AB3672" s="62"/>
      <c r="AC3672" s="62"/>
      <c r="AD3672" s="62"/>
      <c r="AE3672" s="62"/>
    </row>
    <row r="3673" spans="5:31" x14ac:dyDescent="0.25">
      <c r="E3673" s="61"/>
      <c r="F3673" s="61"/>
      <c r="G3673" s="61"/>
      <c r="H3673" s="62"/>
      <c r="I3673" s="62"/>
      <c r="J3673" s="62"/>
      <c r="K3673" s="62"/>
      <c r="L3673" s="62"/>
      <c r="M3673" s="62"/>
      <c r="N3673" s="62"/>
      <c r="O3673" s="62"/>
      <c r="P3673" s="62"/>
      <c r="Q3673" s="62"/>
      <c r="R3673" s="62"/>
      <c r="S3673" s="62"/>
      <c r="T3673" s="62"/>
      <c r="U3673" s="62"/>
      <c r="V3673" s="62"/>
      <c r="W3673" s="62"/>
      <c r="X3673" s="62"/>
      <c r="Y3673" s="62"/>
      <c r="Z3673" s="62"/>
      <c r="AA3673" s="62"/>
      <c r="AB3673" s="62"/>
      <c r="AC3673" s="62"/>
      <c r="AD3673" s="62"/>
      <c r="AE3673" s="62"/>
    </row>
    <row r="3674" spans="5:31" x14ac:dyDescent="0.25">
      <c r="E3674" s="61"/>
      <c r="F3674" s="61"/>
      <c r="G3674" s="61"/>
      <c r="H3674" s="62"/>
      <c r="I3674" s="62"/>
      <c r="J3674" s="62"/>
      <c r="K3674" s="62"/>
      <c r="L3674" s="62"/>
      <c r="M3674" s="62"/>
      <c r="N3674" s="62"/>
      <c r="O3674" s="62"/>
      <c r="P3674" s="62"/>
      <c r="Q3674" s="62"/>
      <c r="R3674" s="62"/>
      <c r="S3674" s="62"/>
      <c r="T3674" s="62"/>
      <c r="U3674" s="62"/>
      <c r="V3674" s="62"/>
      <c r="W3674" s="62"/>
      <c r="X3674" s="62"/>
      <c r="Y3674" s="62"/>
      <c r="Z3674" s="62"/>
      <c r="AA3674" s="62"/>
      <c r="AB3674" s="62"/>
      <c r="AC3674" s="62"/>
      <c r="AD3674" s="62"/>
      <c r="AE3674" s="62"/>
    </row>
    <row r="3675" spans="5:31" x14ac:dyDescent="0.25">
      <c r="E3675" s="61"/>
      <c r="F3675" s="61"/>
      <c r="G3675" s="61"/>
      <c r="H3675" s="62"/>
      <c r="I3675" s="62"/>
      <c r="J3675" s="62"/>
      <c r="K3675" s="62"/>
      <c r="L3675" s="62"/>
      <c r="M3675" s="62"/>
      <c r="N3675" s="62"/>
      <c r="O3675" s="62"/>
      <c r="P3675" s="62"/>
      <c r="Q3675" s="62"/>
      <c r="R3675" s="62"/>
      <c r="S3675" s="62"/>
      <c r="T3675" s="62"/>
      <c r="U3675" s="62"/>
      <c r="V3675" s="62"/>
      <c r="W3675" s="62"/>
      <c r="X3675" s="62"/>
      <c r="Y3675" s="62"/>
      <c r="Z3675" s="62"/>
      <c r="AA3675" s="62"/>
      <c r="AB3675" s="62"/>
      <c r="AC3675" s="62"/>
      <c r="AD3675" s="62"/>
      <c r="AE3675" s="62"/>
    </row>
    <row r="3676" spans="5:31" x14ac:dyDescent="0.25">
      <c r="E3676" s="61"/>
      <c r="F3676" s="61"/>
      <c r="G3676" s="61"/>
      <c r="H3676" s="62"/>
      <c r="I3676" s="62"/>
      <c r="J3676" s="62"/>
      <c r="K3676" s="62"/>
      <c r="L3676" s="62"/>
      <c r="M3676" s="62"/>
      <c r="N3676" s="62"/>
      <c r="O3676" s="62"/>
      <c r="P3676" s="62"/>
      <c r="Q3676" s="62"/>
      <c r="R3676" s="62"/>
      <c r="S3676" s="62"/>
      <c r="T3676" s="62"/>
      <c r="U3676" s="62"/>
      <c r="V3676" s="62"/>
      <c r="W3676" s="62"/>
      <c r="X3676" s="62"/>
      <c r="Y3676" s="62"/>
      <c r="Z3676" s="62"/>
      <c r="AA3676" s="62"/>
      <c r="AB3676" s="62"/>
      <c r="AC3676" s="62"/>
      <c r="AD3676" s="62"/>
      <c r="AE3676" s="62"/>
    </row>
    <row r="3677" spans="5:31" x14ac:dyDescent="0.25">
      <c r="E3677" s="61"/>
      <c r="F3677" s="61"/>
      <c r="G3677" s="61"/>
      <c r="H3677" s="62"/>
      <c r="I3677" s="62"/>
      <c r="J3677" s="62"/>
      <c r="K3677" s="62"/>
      <c r="L3677" s="62"/>
      <c r="M3677" s="62"/>
      <c r="N3677" s="62"/>
      <c r="O3677" s="62"/>
      <c r="P3677" s="62"/>
      <c r="Q3677" s="62"/>
      <c r="R3677" s="62"/>
      <c r="S3677" s="62"/>
      <c r="T3677" s="62"/>
      <c r="U3677" s="62"/>
      <c r="V3677" s="62"/>
      <c r="W3677" s="62"/>
      <c r="X3677" s="62"/>
      <c r="Y3677" s="62"/>
      <c r="Z3677" s="62"/>
      <c r="AA3677" s="62"/>
      <c r="AB3677" s="62"/>
      <c r="AC3677" s="62"/>
      <c r="AD3677" s="62"/>
      <c r="AE3677" s="62"/>
    </row>
    <row r="3678" spans="5:31" x14ac:dyDescent="0.25">
      <c r="E3678" s="61"/>
      <c r="F3678" s="61"/>
      <c r="G3678" s="61"/>
      <c r="H3678" s="62"/>
      <c r="I3678" s="62"/>
      <c r="J3678" s="62"/>
      <c r="K3678" s="62"/>
      <c r="L3678" s="62"/>
      <c r="M3678" s="62"/>
      <c r="N3678" s="62"/>
      <c r="O3678" s="62"/>
      <c r="P3678" s="62"/>
      <c r="Q3678" s="62"/>
      <c r="R3678" s="62"/>
      <c r="S3678" s="62"/>
      <c r="T3678" s="62"/>
      <c r="U3678" s="62"/>
      <c r="V3678" s="62"/>
      <c r="W3678" s="62"/>
      <c r="X3678" s="62"/>
      <c r="Y3678" s="62"/>
      <c r="Z3678" s="62"/>
      <c r="AA3678" s="62"/>
      <c r="AB3678" s="62"/>
      <c r="AC3678" s="62"/>
      <c r="AD3678" s="62"/>
      <c r="AE3678" s="62"/>
    </row>
    <row r="3679" spans="5:31" x14ac:dyDescent="0.25">
      <c r="E3679" s="61"/>
      <c r="F3679" s="61"/>
      <c r="G3679" s="61"/>
      <c r="H3679" s="62"/>
      <c r="I3679" s="62"/>
      <c r="J3679" s="62"/>
      <c r="K3679" s="62"/>
      <c r="L3679" s="62"/>
      <c r="M3679" s="62"/>
      <c r="N3679" s="62"/>
      <c r="O3679" s="62"/>
      <c r="P3679" s="62"/>
      <c r="Q3679" s="62"/>
      <c r="R3679" s="62"/>
      <c r="S3679" s="62"/>
      <c r="T3679" s="62"/>
      <c r="U3679" s="62"/>
      <c r="V3679" s="62"/>
      <c r="W3679" s="62"/>
      <c r="X3679" s="62"/>
      <c r="Y3679" s="62"/>
      <c r="Z3679" s="62"/>
      <c r="AA3679" s="62"/>
      <c r="AB3679" s="62"/>
      <c r="AC3679" s="62"/>
      <c r="AD3679" s="62"/>
      <c r="AE3679" s="62"/>
    </row>
    <row r="3680" spans="5:31" x14ac:dyDescent="0.25">
      <c r="E3680" s="61"/>
      <c r="F3680" s="61"/>
      <c r="G3680" s="61"/>
      <c r="H3680" s="62"/>
      <c r="I3680" s="62"/>
      <c r="J3680" s="62"/>
      <c r="K3680" s="62"/>
      <c r="L3680" s="62"/>
      <c r="M3680" s="62"/>
      <c r="N3680" s="62"/>
      <c r="O3680" s="62"/>
      <c r="P3680" s="62"/>
      <c r="Q3680" s="62"/>
      <c r="R3680" s="62"/>
      <c r="S3680" s="62"/>
      <c r="T3680" s="62"/>
      <c r="U3680" s="62"/>
      <c r="V3680" s="62"/>
      <c r="W3680" s="62"/>
      <c r="X3680" s="62"/>
      <c r="Y3680" s="62"/>
      <c r="Z3680" s="62"/>
      <c r="AA3680" s="62"/>
      <c r="AB3680" s="62"/>
      <c r="AC3680" s="62"/>
      <c r="AD3680" s="62"/>
      <c r="AE3680" s="62"/>
    </row>
    <row r="3681" spans="5:31" x14ac:dyDescent="0.25">
      <c r="E3681" s="61"/>
      <c r="F3681" s="61"/>
      <c r="G3681" s="61"/>
      <c r="H3681" s="62"/>
      <c r="I3681" s="62"/>
      <c r="J3681" s="62"/>
      <c r="K3681" s="62"/>
      <c r="L3681" s="62"/>
      <c r="M3681" s="62"/>
      <c r="N3681" s="62"/>
      <c r="O3681" s="62"/>
      <c r="P3681" s="62"/>
      <c r="Q3681" s="62"/>
      <c r="R3681" s="62"/>
      <c r="S3681" s="62"/>
      <c r="T3681" s="62"/>
      <c r="U3681" s="62"/>
      <c r="V3681" s="62"/>
      <c r="W3681" s="62"/>
      <c r="X3681" s="62"/>
      <c r="Y3681" s="62"/>
      <c r="Z3681" s="62"/>
      <c r="AA3681" s="62"/>
      <c r="AB3681" s="62"/>
      <c r="AC3681" s="62"/>
      <c r="AD3681" s="62"/>
      <c r="AE3681" s="62"/>
    </row>
    <row r="3682" spans="5:31" x14ac:dyDescent="0.25">
      <c r="E3682" s="61"/>
      <c r="F3682" s="61"/>
      <c r="G3682" s="61"/>
      <c r="H3682" s="62"/>
      <c r="I3682" s="62"/>
      <c r="J3682" s="62"/>
      <c r="K3682" s="62"/>
      <c r="L3682" s="62"/>
      <c r="M3682" s="62"/>
      <c r="N3682" s="62"/>
      <c r="O3682" s="62"/>
      <c r="P3682" s="62"/>
      <c r="Q3682" s="62"/>
      <c r="R3682" s="62"/>
      <c r="S3682" s="62"/>
      <c r="T3682" s="62"/>
      <c r="U3682" s="62"/>
      <c r="V3682" s="62"/>
      <c r="W3682" s="62"/>
      <c r="X3682" s="62"/>
      <c r="Y3682" s="62"/>
      <c r="Z3682" s="62"/>
      <c r="AA3682" s="62"/>
      <c r="AB3682" s="62"/>
      <c r="AC3682" s="62"/>
      <c r="AD3682" s="62"/>
      <c r="AE3682" s="62"/>
    </row>
    <row r="3683" spans="5:31" x14ac:dyDescent="0.25">
      <c r="E3683" s="61"/>
      <c r="F3683" s="61"/>
      <c r="G3683" s="61"/>
      <c r="H3683" s="62"/>
      <c r="I3683" s="62"/>
      <c r="J3683" s="62"/>
      <c r="K3683" s="62"/>
      <c r="L3683" s="62"/>
      <c r="M3683" s="62"/>
      <c r="N3683" s="62"/>
      <c r="O3683" s="62"/>
      <c r="P3683" s="62"/>
      <c r="Q3683" s="62"/>
      <c r="R3683" s="62"/>
      <c r="S3683" s="62"/>
      <c r="T3683" s="62"/>
      <c r="U3683" s="62"/>
      <c r="V3683" s="62"/>
      <c r="W3683" s="62"/>
      <c r="X3683" s="62"/>
      <c r="Y3683" s="62"/>
      <c r="Z3683" s="62"/>
      <c r="AA3683" s="62"/>
      <c r="AB3683" s="62"/>
      <c r="AC3683" s="62"/>
      <c r="AD3683" s="62"/>
      <c r="AE3683" s="62"/>
    </row>
    <row r="3684" spans="5:31" x14ac:dyDescent="0.25">
      <c r="E3684" s="61"/>
      <c r="F3684" s="61"/>
      <c r="G3684" s="61"/>
      <c r="H3684" s="62"/>
      <c r="I3684" s="62"/>
      <c r="J3684" s="62"/>
      <c r="K3684" s="62"/>
      <c r="L3684" s="62"/>
      <c r="M3684" s="62"/>
      <c r="N3684" s="62"/>
      <c r="O3684" s="62"/>
      <c r="P3684" s="62"/>
      <c r="Q3684" s="62"/>
      <c r="R3684" s="62"/>
      <c r="S3684" s="62"/>
      <c r="T3684" s="62"/>
      <c r="U3684" s="62"/>
      <c r="V3684" s="62"/>
      <c r="W3684" s="62"/>
      <c r="X3684" s="62"/>
      <c r="Y3684" s="62"/>
      <c r="Z3684" s="62"/>
      <c r="AA3684" s="62"/>
      <c r="AB3684" s="62"/>
      <c r="AC3684" s="62"/>
      <c r="AD3684" s="62"/>
      <c r="AE3684" s="62"/>
    </row>
    <row r="3685" spans="5:31" x14ac:dyDescent="0.25">
      <c r="E3685" s="61"/>
      <c r="F3685" s="61"/>
      <c r="G3685" s="61"/>
      <c r="H3685" s="62"/>
      <c r="I3685" s="62"/>
      <c r="J3685" s="62"/>
      <c r="K3685" s="62"/>
      <c r="L3685" s="62"/>
      <c r="M3685" s="62"/>
      <c r="N3685" s="62"/>
      <c r="O3685" s="62"/>
      <c r="P3685" s="62"/>
      <c r="Q3685" s="62"/>
      <c r="R3685" s="62"/>
      <c r="S3685" s="62"/>
      <c r="T3685" s="62"/>
      <c r="U3685" s="62"/>
      <c r="V3685" s="62"/>
      <c r="W3685" s="62"/>
      <c r="X3685" s="62"/>
      <c r="Y3685" s="62"/>
      <c r="Z3685" s="62"/>
      <c r="AA3685" s="62"/>
      <c r="AB3685" s="62"/>
      <c r="AC3685" s="62"/>
      <c r="AD3685" s="62"/>
      <c r="AE3685" s="62"/>
    </row>
    <row r="3686" spans="5:31" x14ac:dyDescent="0.25">
      <c r="E3686" s="61"/>
      <c r="F3686" s="61"/>
      <c r="G3686" s="61"/>
      <c r="H3686" s="62"/>
      <c r="I3686" s="62"/>
      <c r="J3686" s="62"/>
      <c r="K3686" s="62"/>
      <c r="L3686" s="62"/>
      <c r="M3686" s="62"/>
      <c r="N3686" s="62"/>
      <c r="O3686" s="62"/>
      <c r="P3686" s="62"/>
      <c r="Q3686" s="62"/>
      <c r="R3686" s="62"/>
      <c r="S3686" s="62"/>
      <c r="T3686" s="62"/>
      <c r="U3686" s="62"/>
      <c r="V3686" s="62"/>
      <c r="W3686" s="62"/>
      <c r="X3686" s="62"/>
      <c r="Y3686" s="62"/>
      <c r="Z3686" s="62"/>
      <c r="AA3686" s="62"/>
      <c r="AB3686" s="62"/>
      <c r="AC3686" s="62"/>
      <c r="AD3686" s="62"/>
      <c r="AE3686" s="62"/>
    </row>
    <row r="3687" spans="5:31" x14ac:dyDescent="0.25">
      <c r="E3687" s="61"/>
      <c r="F3687" s="61"/>
      <c r="G3687" s="61"/>
      <c r="H3687" s="62"/>
      <c r="I3687" s="62"/>
      <c r="J3687" s="62"/>
      <c r="K3687" s="62"/>
      <c r="L3687" s="62"/>
      <c r="M3687" s="62"/>
      <c r="N3687" s="62"/>
      <c r="O3687" s="62"/>
      <c r="P3687" s="62"/>
      <c r="Q3687" s="62"/>
      <c r="R3687" s="62"/>
      <c r="S3687" s="62"/>
      <c r="T3687" s="62"/>
      <c r="U3687" s="62"/>
      <c r="V3687" s="62"/>
      <c r="W3687" s="62"/>
      <c r="X3687" s="62"/>
      <c r="Y3687" s="62"/>
      <c r="Z3687" s="62"/>
      <c r="AA3687" s="62"/>
      <c r="AB3687" s="62"/>
      <c r="AC3687" s="62"/>
      <c r="AD3687" s="62"/>
      <c r="AE3687" s="62"/>
    </row>
    <row r="3688" spans="5:31" x14ac:dyDescent="0.25">
      <c r="E3688" s="61"/>
      <c r="F3688" s="61"/>
      <c r="G3688" s="61"/>
      <c r="H3688" s="62"/>
      <c r="I3688" s="62"/>
      <c r="J3688" s="62"/>
      <c r="K3688" s="62"/>
      <c r="L3688" s="62"/>
      <c r="M3688" s="62"/>
      <c r="N3688" s="62"/>
      <c r="O3688" s="62"/>
      <c r="P3688" s="62"/>
      <c r="Q3688" s="62"/>
      <c r="R3688" s="62"/>
      <c r="S3688" s="62"/>
      <c r="T3688" s="62"/>
      <c r="U3688" s="62"/>
      <c r="V3688" s="62"/>
      <c r="W3688" s="62"/>
      <c r="X3688" s="62"/>
      <c r="Y3688" s="62"/>
      <c r="Z3688" s="62"/>
      <c r="AA3688" s="62"/>
      <c r="AB3688" s="62"/>
      <c r="AC3688" s="62"/>
      <c r="AD3688" s="62"/>
      <c r="AE3688" s="62"/>
    </row>
    <row r="3689" spans="5:31" x14ac:dyDescent="0.25">
      <c r="E3689" s="61"/>
      <c r="F3689" s="61"/>
      <c r="G3689" s="61"/>
      <c r="H3689" s="62"/>
      <c r="I3689" s="62"/>
      <c r="J3689" s="62"/>
      <c r="K3689" s="62"/>
      <c r="L3689" s="62"/>
      <c r="M3689" s="62"/>
      <c r="N3689" s="62"/>
      <c r="O3689" s="62"/>
      <c r="P3689" s="62"/>
      <c r="Q3689" s="62"/>
      <c r="R3689" s="62"/>
      <c r="S3689" s="62"/>
      <c r="T3689" s="62"/>
      <c r="U3689" s="62"/>
      <c r="V3689" s="62"/>
      <c r="W3689" s="62"/>
      <c r="X3689" s="62"/>
      <c r="Y3689" s="62"/>
      <c r="Z3689" s="62"/>
      <c r="AA3689" s="62"/>
      <c r="AB3689" s="62"/>
      <c r="AC3689" s="62"/>
      <c r="AD3689" s="62"/>
      <c r="AE3689" s="62"/>
    </row>
    <row r="3690" spans="5:31" x14ac:dyDescent="0.25">
      <c r="E3690" s="61"/>
      <c r="F3690" s="61"/>
      <c r="G3690" s="61"/>
      <c r="H3690" s="62"/>
      <c r="I3690" s="62"/>
      <c r="J3690" s="62"/>
      <c r="K3690" s="62"/>
      <c r="L3690" s="62"/>
      <c r="M3690" s="62"/>
      <c r="N3690" s="62"/>
      <c r="O3690" s="62"/>
      <c r="P3690" s="62"/>
      <c r="Q3690" s="62"/>
      <c r="R3690" s="62"/>
      <c r="S3690" s="62"/>
      <c r="T3690" s="62"/>
      <c r="U3690" s="62"/>
      <c r="V3690" s="62"/>
      <c r="W3690" s="62"/>
      <c r="X3690" s="62"/>
      <c r="Y3690" s="62"/>
      <c r="Z3690" s="62"/>
      <c r="AA3690" s="62"/>
      <c r="AB3690" s="62"/>
      <c r="AC3690" s="62"/>
      <c r="AD3690" s="62"/>
      <c r="AE3690" s="62"/>
    </row>
    <row r="3691" spans="5:31" x14ac:dyDescent="0.25">
      <c r="E3691" s="61"/>
      <c r="F3691" s="61"/>
      <c r="G3691" s="61"/>
      <c r="H3691" s="62"/>
      <c r="I3691" s="62"/>
      <c r="J3691" s="62"/>
      <c r="K3691" s="62"/>
      <c r="L3691" s="62"/>
      <c r="M3691" s="62"/>
      <c r="N3691" s="62"/>
      <c r="O3691" s="62"/>
      <c r="P3691" s="62"/>
      <c r="Q3691" s="62"/>
      <c r="R3691" s="62"/>
      <c r="S3691" s="62"/>
      <c r="T3691" s="62"/>
      <c r="U3691" s="62"/>
      <c r="V3691" s="62"/>
      <c r="W3691" s="62"/>
      <c r="X3691" s="62"/>
      <c r="Y3691" s="62"/>
      <c r="Z3691" s="62"/>
      <c r="AA3691" s="62"/>
      <c r="AB3691" s="62"/>
      <c r="AC3691" s="62"/>
      <c r="AD3691" s="62"/>
      <c r="AE3691" s="62"/>
    </row>
    <row r="3692" spans="5:31" x14ac:dyDescent="0.25">
      <c r="E3692" s="61"/>
      <c r="F3692" s="61"/>
      <c r="G3692" s="61"/>
      <c r="H3692" s="62"/>
      <c r="I3692" s="62"/>
      <c r="J3692" s="62"/>
      <c r="K3692" s="62"/>
      <c r="L3692" s="62"/>
      <c r="M3692" s="62"/>
      <c r="N3692" s="62"/>
      <c r="O3692" s="62"/>
      <c r="P3692" s="62"/>
      <c r="Q3692" s="62"/>
      <c r="R3692" s="62"/>
      <c r="S3692" s="62"/>
      <c r="T3692" s="62"/>
      <c r="U3692" s="62"/>
      <c r="V3692" s="62"/>
      <c r="W3692" s="62"/>
      <c r="X3692" s="62"/>
      <c r="Y3692" s="62"/>
      <c r="Z3692" s="62"/>
      <c r="AA3692" s="62"/>
      <c r="AB3692" s="62"/>
      <c r="AC3692" s="62"/>
      <c r="AD3692" s="62"/>
      <c r="AE3692" s="62"/>
    </row>
    <row r="3693" spans="5:31" x14ac:dyDescent="0.25">
      <c r="E3693" s="61"/>
      <c r="F3693" s="61"/>
      <c r="G3693" s="61"/>
      <c r="H3693" s="62"/>
      <c r="I3693" s="62"/>
      <c r="J3693" s="62"/>
      <c r="K3693" s="62"/>
      <c r="L3693" s="62"/>
      <c r="M3693" s="62"/>
      <c r="N3693" s="62"/>
      <c r="O3693" s="62"/>
      <c r="P3693" s="62"/>
      <c r="Q3693" s="62"/>
      <c r="R3693" s="62"/>
      <c r="S3693" s="62"/>
      <c r="T3693" s="62"/>
      <c r="U3693" s="62"/>
      <c r="V3693" s="62"/>
      <c r="W3693" s="62"/>
      <c r="X3693" s="62"/>
      <c r="Y3693" s="62"/>
      <c r="Z3693" s="62"/>
      <c r="AA3693" s="62"/>
      <c r="AB3693" s="62"/>
      <c r="AC3693" s="62"/>
      <c r="AD3693" s="62"/>
      <c r="AE3693" s="62"/>
    </row>
    <row r="3694" spans="5:31" x14ac:dyDescent="0.25">
      <c r="E3694" s="61"/>
      <c r="F3694" s="61"/>
      <c r="G3694" s="61"/>
      <c r="H3694" s="62"/>
      <c r="I3694" s="62"/>
      <c r="J3694" s="62"/>
      <c r="K3694" s="62"/>
      <c r="L3694" s="62"/>
      <c r="M3694" s="62"/>
      <c r="N3694" s="62"/>
      <c r="O3694" s="62"/>
      <c r="P3694" s="62"/>
      <c r="Q3694" s="62"/>
      <c r="R3694" s="62"/>
      <c r="S3694" s="62"/>
      <c r="T3694" s="62"/>
      <c r="U3694" s="62"/>
      <c r="V3694" s="62"/>
      <c r="W3694" s="62"/>
      <c r="X3694" s="62"/>
      <c r="Y3694" s="62"/>
      <c r="Z3694" s="62"/>
      <c r="AA3694" s="62"/>
      <c r="AB3694" s="62"/>
      <c r="AC3694" s="62"/>
      <c r="AD3694" s="62"/>
      <c r="AE3694" s="62"/>
    </row>
    <row r="3695" spans="5:31" x14ac:dyDescent="0.25">
      <c r="E3695" s="61"/>
      <c r="F3695" s="61"/>
      <c r="G3695" s="61"/>
      <c r="H3695" s="62"/>
      <c r="I3695" s="62"/>
      <c r="J3695" s="62"/>
      <c r="K3695" s="62"/>
      <c r="L3695" s="62"/>
      <c r="M3695" s="62"/>
      <c r="N3695" s="62"/>
      <c r="O3695" s="62"/>
      <c r="P3695" s="62"/>
      <c r="Q3695" s="62"/>
      <c r="R3695" s="62"/>
      <c r="S3695" s="62"/>
      <c r="T3695" s="62"/>
      <c r="U3695" s="62"/>
      <c r="V3695" s="62"/>
      <c r="W3695" s="62"/>
      <c r="X3695" s="62"/>
      <c r="Y3695" s="62"/>
      <c r="Z3695" s="62"/>
      <c r="AA3695" s="62"/>
      <c r="AB3695" s="62"/>
      <c r="AC3695" s="62"/>
      <c r="AD3695" s="62"/>
      <c r="AE3695" s="62"/>
    </row>
    <row r="3696" spans="5:31" x14ac:dyDescent="0.25">
      <c r="E3696" s="61"/>
      <c r="F3696" s="61"/>
      <c r="G3696" s="61"/>
      <c r="H3696" s="62"/>
      <c r="I3696" s="62"/>
      <c r="J3696" s="62"/>
      <c r="K3696" s="62"/>
      <c r="L3696" s="62"/>
      <c r="M3696" s="62"/>
      <c r="N3696" s="62"/>
      <c r="O3696" s="62"/>
      <c r="P3696" s="62"/>
      <c r="Q3696" s="62"/>
      <c r="R3696" s="62"/>
      <c r="S3696" s="62"/>
      <c r="T3696" s="62"/>
      <c r="U3696" s="62"/>
      <c r="V3696" s="62"/>
      <c r="W3696" s="62"/>
      <c r="X3696" s="62"/>
      <c r="Y3696" s="62"/>
      <c r="Z3696" s="62"/>
      <c r="AA3696" s="62"/>
      <c r="AB3696" s="62"/>
      <c r="AC3696" s="62"/>
      <c r="AD3696" s="62"/>
      <c r="AE3696" s="62"/>
    </row>
    <row r="3697" spans="5:31" x14ac:dyDescent="0.25">
      <c r="E3697" s="61"/>
      <c r="F3697" s="61"/>
      <c r="G3697" s="61"/>
      <c r="H3697" s="62"/>
      <c r="I3697" s="62"/>
      <c r="J3697" s="62"/>
      <c r="K3697" s="62"/>
      <c r="L3697" s="62"/>
      <c r="M3697" s="62"/>
      <c r="N3697" s="62"/>
      <c r="O3697" s="62"/>
      <c r="P3697" s="62"/>
      <c r="Q3697" s="62"/>
      <c r="R3697" s="62"/>
      <c r="S3697" s="62"/>
      <c r="T3697" s="62"/>
      <c r="U3697" s="62"/>
      <c r="V3697" s="62"/>
      <c r="W3697" s="62"/>
      <c r="X3697" s="62"/>
      <c r="Y3697" s="62"/>
      <c r="Z3697" s="62"/>
      <c r="AA3697" s="62"/>
      <c r="AB3697" s="62"/>
      <c r="AC3697" s="62"/>
      <c r="AD3697" s="62"/>
      <c r="AE3697" s="62"/>
    </row>
    <row r="3698" spans="5:31" x14ac:dyDescent="0.25">
      <c r="E3698" s="61"/>
      <c r="F3698" s="61"/>
      <c r="G3698" s="61"/>
      <c r="H3698" s="62"/>
      <c r="I3698" s="62"/>
      <c r="J3698" s="62"/>
      <c r="K3698" s="62"/>
      <c r="L3698" s="62"/>
      <c r="M3698" s="62"/>
      <c r="N3698" s="62"/>
      <c r="O3698" s="62"/>
      <c r="P3698" s="62"/>
      <c r="Q3698" s="62"/>
      <c r="R3698" s="62"/>
      <c r="S3698" s="62"/>
      <c r="T3698" s="62"/>
      <c r="U3698" s="62"/>
      <c r="V3698" s="62"/>
      <c r="W3698" s="62"/>
      <c r="X3698" s="62"/>
      <c r="Y3698" s="62"/>
      <c r="Z3698" s="62"/>
      <c r="AA3698" s="62"/>
      <c r="AB3698" s="62"/>
      <c r="AC3698" s="62"/>
      <c r="AD3698" s="62"/>
      <c r="AE3698" s="62"/>
    </row>
    <row r="3699" spans="5:31" x14ac:dyDescent="0.25">
      <c r="E3699" s="61"/>
      <c r="F3699" s="61"/>
      <c r="G3699" s="61"/>
      <c r="H3699" s="62"/>
      <c r="I3699" s="62"/>
      <c r="J3699" s="62"/>
      <c r="K3699" s="62"/>
      <c r="L3699" s="62"/>
      <c r="M3699" s="62"/>
      <c r="N3699" s="62"/>
      <c r="O3699" s="62"/>
      <c r="P3699" s="62"/>
      <c r="Q3699" s="62"/>
      <c r="R3699" s="62"/>
      <c r="S3699" s="62"/>
      <c r="T3699" s="62"/>
      <c r="U3699" s="62"/>
      <c r="V3699" s="62"/>
      <c r="W3699" s="62"/>
      <c r="X3699" s="62"/>
      <c r="Y3699" s="62"/>
      <c r="Z3699" s="62"/>
      <c r="AA3699" s="62"/>
      <c r="AB3699" s="62"/>
      <c r="AC3699" s="62"/>
      <c r="AD3699" s="62"/>
      <c r="AE3699" s="62"/>
    </row>
    <row r="3700" spans="5:31" x14ac:dyDescent="0.25">
      <c r="E3700" s="61"/>
      <c r="F3700" s="61"/>
      <c r="G3700" s="61"/>
      <c r="H3700" s="62"/>
      <c r="I3700" s="62"/>
      <c r="J3700" s="62"/>
      <c r="K3700" s="62"/>
      <c r="L3700" s="62"/>
      <c r="M3700" s="62"/>
      <c r="N3700" s="62"/>
      <c r="O3700" s="62"/>
      <c r="P3700" s="62"/>
      <c r="Q3700" s="62"/>
      <c r="R3700" s="62"/>
      <c r="S3700" s="62"/>
      <c r="T3700" s="62"/>
      <c r="U3700" s="62"/>
      <c r="V3700" s="62"/>
      <c r="W3700" s="62"/>
      <c r="X3700" s="62"/>
      <c r="Y3700" s="62"/>
      <c r="Z3700" s="62"/>
      <c r="AA3700" s="62"/>
      <c r="AB3700" s="62"/>
      <c r="AC3700" s="62"/>
      <c r="AD3700" s="62"/>
      <c r="AE3700" s="62"/>
    </row>
    <row r="3701" spans="5:31" x14ac:dyDescent="0.25">
      <c r="E3701" s="61"/>
      <c r="F3701" s="61"/>
      <c r="G3701" s="61"/>
      <c r="H3701" s="62"/>
      <c r="I3701" s="62"/>
      <c r="J3701" s="62"/>
      <c r="K3701" s="62"/>
      <c r="L3701" s="62"/>
      <c r="M3701" s="62"/>
      <c r="N3701" s="62"/>
      <c r="O3701" s="62"/>
      <c r="P3701" s="62"/>
      <c r="Q3701" s="62"/>
      <c r="R3701" s="62"/>
      <c r="S3701" s="62"/>
      <c r="T3701" s="62"/>
      <c r="U3701" s="62"/>
      <c r="V3701" s="62"/>
      <c r="W3701" s="62"/>
      <c r="X3701" s="62"/>
      <c r="Y3701" s="62"/>
      <c r="Z3701" s="62"/>
      <c r="AA3701" s="62"/>
      <c r="AB3701" s="62"/>
      <c r="AC3701" s="62"/>
      <c r="AD3701" s="62"/>
      <c r="AE3701" s="62"/>
    </row>
    <row r="3702" spans="5:31" x14ac:dyDescent="0.25">
      <c r="E3702" s="61"/>
      <c r="F3702" s="61"/>
      <c r="G3702" s="61"/>
      <c r="H3702" s="62"/>
      <c r="I3702" s="62"/>
      <c r="J3702" s="62"/>
      <c r="K3702" s="62"/>
      <c r="L3702" s="62"/>
      <c r="M3702" s="62"/>
      <c r="N3702" s="62"/>
      <c r="O3702" s="62"/>
      <c r="P3702" s="62"/>
      <c r="Q3702" s="62"/>
      <c r="R3702" s="62"/>
      <c r="S3702" s="62"/>
      <c r="T3702" s="62"/>
      <c r="U3702" s="62"/>
      <c r="V3702" s="62"/>
      <c r="W3702" s="62"/>
      <c r="X3702" s="62"/>
      <c r="Y3702" s="62"/>
      <c r="Z3702" s="62"/>
      <c r="AA3702" s="62"/>
      <c r="AB3702" s="62"/>
      <c r="AC3702" s="62"/>
      <c r="AD3702" s="62"/>
      <c r="AE3702" s="62"/>
    </row>
    <row r="3703" spans="5:31" x14ac:dyDescent="0.25">
      <c r="E3703" s="61"/>
      <c r="F3703" s="61"/>
      <c r="G3703" s="61"/>
      <c r="H3703" s="62"/>
      <c r="I3703" s="62"/>
      <c r="J3703" s="62"/>
      <c r="K3703" s="62"/>
      <c r="L3703" s="62"/>
      <c r="M3703" s="62"/>
      <c r="N3703" s="62"/>
      <c r="O3703" s="62"/>
      <c r="P3703" s="62"/>
      <c r="Q3703" s="62"/>
      <c r="R3703" s="62"/>
      <c r="S3703" s="62"/>
      <c r="T3703" s="62"/>
      <c r="U3703" s="62"/>
      <c r="V3703" s="62"/>
      <c r="W3703" s="62"/>
      <c r="X3703" s="62"/>
      <c r="Y3703" s="62"/>
      <c r="Z3703" s="62"/>
      <c r="AA3703" s="62"/>
      <c r="AB3703" s="62"/>
      <c r="AC3703" s="62"/>
      <c r="AD3703" s="62"/>
      <c r="AE3703" s="62"/>
    </row>
    <row r="3704" spans="5:31" x14ac:dyDescent="0.25">
      <c r="E3704" s="61"/>
      <c r="F3704" s="61"/>
      <c r="G3704" s="61"/>
      <c r="H3704" s="62"/>
      <c r="I3704" s="62"/>
      <c r="J3704" s="62"/>
      <c r="K3704" s="62"/>
      <c r="L3704" s="62"/>
      <c r="M3704" s="62"/>
      <c r="N3704" s="62"/>
      <c r="O3704" s="62"/>
      <c r="P3704" s="62"/>
      <c r="Q3704" s="62"/>
      <c r="R3704" s="62"/>
      <c r="S3704" s="62"/>
      <c r="T3704" s="62"/>
      <c r="U3704" s="62"/>
      <c r="V3704" s="62"/>
      <c r="W3704" s="62"/>
      <c r="X3704" s="62"/>
      <c r="Y3704" s="62"/>
      <c r="Z3704" s="62"/>
      <c r="AA3704" s="62"/>
      <c r="AB3704" s="62"/>
      <c r="AC3704" s="62"/>
      <c r="AD3704" s="62"/>
      <c r="AE3704" s="62"/>
    </row>
    <row r="3705" spans="5:31" x14ac:dyDescent="0.25">
      <c r="E3705" s="61"/>
      <c r="F3705" s="61"/>
      <c r="G3705" s="61"/>
      <c r="H3705" s="62"/>
      <c r="I3705" s="62"/>
      <c r="J3705" s="62"/>
      <c r="K3705" s="62"/>
      <c r="L3705" s="62"/>
      <c r="M3705" s="62"/>
      <c r="N3705" s="62"/>
      <c r="O3705" s="62"/>
      <c r="P3705" s="62"/>
      <c r="Q3705" s="62"/>
      <c r="R3705" s="62"/>
      <c r="S3705" s="62"/>
      <c r="T3705" s="62"/>
      <c r="U3705" s="62"/>
      <c r="V3705" s="62"/>
      <c r="W3705" s="62"/>
      <c r="X3705" s="62"/>
      <c r="Y3705" s="62"/>
      <c r="Z3705" s="62"/>
      <c r="AA3705" s="62"/>
      <c r="AB3705" s="62"/>
      <c r="AC3705" s="62"/>
      <c r="AD3705" s="62"/>
      <c r="AE3705" s="62"/>
    </row>
    <row r="3706" spans="5:31" x14ac:dyDescent="0.25">
      <c r="E3706" s="61"/>
      <c r="F3706" s="61"/>
      <c r="G3706" s="61"/>
      <c r="H3706" s="62"/>
      <c r="I3706" s="62"/>
      <c r="J3706" s="62"/>
      <c r="K3706" s="62"/>
      <c r="L3706" s="62"/>
      <c r="M3706" s="62"/>
      <c r="N3706" s="62"/>
      <c r="O3706" s="62"/>
      <c r="P3706" s="62"/>
      <c r="Q3706" s="62"/>
      <c r="R3706" s="62"/>
      <c r="S3706" s="62"/>
      <c r="T3706" s="62"/>
      <c r="U3706" s="62"/>
      <c r="V3706" s="62"/>
      <c r="W3706" s="62"/>
      <c r="X3706" s="62"/>
      <c r="Y3706" s="62"/>
      <c r="Z3706" s="62"/>
      <c r="AA3706" s="62"/>
      <c r="AB3706" s="62"/>
      <c r="AC3706" s="62"/>
      <c r="AD3706" s="62"/>
      <c r="AE3706" s="62"/>
    </row>
    <row r="3707" spans="5:31" x14ac:dyDescent="0.25">
      <c r="E3707" s="61"/>
      <c r="F3707" s="61"/>
      <c r="G3707" s="61"/>
      <c r="H3707" s="62"/>
      <c r="I3707" s="62"/>
      <c r="J3707" s="62"/>
      <c r="K3707" s="62"/>
      <c r="L3707" s="62"/>
      <c r="M3707" s="62"/>
      <c r="N3707" s="62"/>
      <c r="O3707" s="62"/>
      <c r="P3707" s="62"/>
      <c r="Q3707" s="62"/>
      <c r="R3707" s="62"/>
      <c r="S3707" s="62"/>
      <c r="T3707" s="62"/>
      <c r="U3707" s="62"/>
      <c r="V3707" s="62"/>
      <c r="W3707" s="62"/>
      <c r="X3707" s="62"/>
      <c r="Y3707" s="62"/>
      <c r="Z3707" s="62"/>
      <c r="AA3707" s="62"/>
      <c r="AB3707" s="62"/>
      <c r="AC3707" s="62"/>
      <c r="AD3707" s="62"/>
      <c r="AE3707" s="62"/>
    </row>
    <row r="3708" spans="5:31" x14ac:dyDescent="0.25">
      <c r="E3708" s="61"/>
      <c r="F3708" s="61"/>
      <c r="G3708" s="61"/>
      <c r="H3708" s="62"/>
      <c r="I3708" s="62"/>
      <c r="J3708" s="62"/>
      <c r="K3708" s="62"/>
      <c r="L3708" s="62"/>
      <c r="M3708" s="62"/>
      <c r="N3708" s="62"/>
      <c r="O3708" s="62"/>
      <c r="P3708" s="62"/>
      <c r="Q3708" s="62"/>
      <c r="R3708" s="62"/>
      <c r="S3708" s="62"/>
      <c r="T3708" s="62"/>
      <c r="U3708" s="62"/>
      <c r="V3708" s="62"/>
      <c r="W3708" s="62"/>
      <c r="X3708" s="62"/>
      <c r="Y3708" s="62"/>
      <c r="Z3708" s="62"/>
      <c r="AA3708" s="62"/>
      <c r="AB3708" s="62"/>
      <c r="AC3708" s="62"/>
      <c r="AD3708" s="62"/>
      <c r="AE3708" s="62"/>
    </row>
    <row r="3709" spans="5:31" x14ac:dyDescent="0.25">
      <c r="E3709" s="61"/>
      <c r="F3709" s="61"/>
      <c r="G3709" s="61"/>
      <c r="H3709" s="62"/>
      <c r="I3709" s="62"/>
      <c r="J3709" s="62"/>
      <c r="K3709" s="62"/>
      <c r="L3709" s="62"/>
      <c r="M3709" s="62"/>
      <c r="N3709" s="62"/>
      <c r="O3709" s="62"/>
      <c r="P3709" s="62"/>
      <c r="Q3709" s="62"/>
      <c r="R3709" s="62"/>
      <c r="S3709" s="62"/>
      <c r="T3709" s="62"/>
      <c r="U3709" s="62"/>
      <c r="V3709" s="62"/>
      <c r="W3709" s="62"/>
      <c r="X3709" s="62"/>
      <c r="Y3709" s="62"/>
      <c r="Z3709" s="62"/>
      <c r="AA3709" s="62"/>
      <c r="AB3709" s="62"/>
      <c r="AC3709" s="62"/>
      <c r="AD3709" s="62"/>
      <c r="AE3709" s="62"/>
    </row>
    <row r="3710" spans="5:31" x14ac:dyDescent="0.25">
      <c r="E3710" s="61"/>
      <c r="F3710" s="61"/>
      <c r="G3710" s="61"/>
      <c r="H3710" s="62"/>
      <c r="I3710" s="62"/>
      <c r="J3710" s="62"/>
      <c r="K3710" s="62"/>
      <c r="L3710" s="62"/>
      <c r="M3710" s="62"/>
      <c r="N3710" s="62"/>
      <c r="O3710" s="62"/>
      <c r="P3710" s="62"/>
      <c r="Q3710" s="62"/>
      <c r="R3710" s="62"/>
      <c r="S3710" s="62"/>
      <c r="T3710" s="62"/>
      <c r="U3710" s="62"/>
      <c r="V3710" s="62"/>
      <c r="W3710" s="62"/>
      <c r="X3710" s="62"/>
      <c r="Y3710" s="62"/>
      <c r="Z3710" s="62"/>
      <c r="AA3710" s="62"/>
      <c r="AB3710" s="62"/>
      <c r="AC3710" s="62"/>
      <c r="AD3710" s="62"/>
      <c r="AE3710" s="62"/>
    </row>
    <row r="3711" spans="5:31" x14ac:dyDescent="0.25">
      <c r="E3711" s="61"/>
      <c r="F3711" s="61"/>
      <c r="G3711" s="61"/>
      <c r="H3711" s="62"/>
      <c r="I3711" s="62"/>
      <c r="J3711" s="62"/>
      <c r="K3711" s="62"/>
      <c r="L3711" s="62"/>
      <c r="M3711" s="62"/>
      <c r="N3711" s="62"/>
      <c r="O3711" s="62"/>
      <c r="P3711" s="62"/>
      <c r="Q3711" s="62"/>
      <c r="R3711" s="62"/>
      <c r="S3711" s="62"/>
      <c r="T3711" s="62"/>
      <c r="U3711" s="62"/>
      <c r="V3711" s="62"/>
      <c r="W3711" s="62"/>
      <c r="X3711" s="62"/>
      <c r="Y3711" s="62"/>
      <c r="Z3711" s="62"/>
      <c r="AA3711" s="62"/>
      <c r="AB3711" s="62"/>
      <c r="AC3711" s="62"/>
      <c r="AD3711" s="62"/>
      <c r="AE3711" s="62"/>
    </row>
    <row r="3712" spans="5:31" x14ac:dyDescent="0.25">
      <c r="E3712" s="61"/>
      <c r="F3712" s="61"/>
      <c r="G3712" s="61"/>
      <c r="H3712" s="62"/>
      <c r="I3712" s="62"/>
      <c r="J3712" s="62"/>
      <c r="K3712" s="62"/>
      <c r="L3712" s="62"/>
      <c r="M3712" s="62"/>
      <c r="N3712" s="62"/>
      <c r="O3712" s="62"/>
      <c r="P3712" s="62"/>
      <c r="Q3712" s="62"/>
      <c r="R3712" s="62"/>
      <c r="S3712" s="62"/>
      <c r="T3712" s="62"/>
      <c r="U3712" s="62"/>
      <c r="V3712" s="62"/>
      <c r="W3712" s="62"/>
      <c r="X3712" s="62"/>
      <c r="Y3712" s="62"/>
      <c r="Z3712" s="62"/>
      <c r="AA3712" s="62"/>
      <c r="AB3712" s="62"/>
      <c r="AC3712" s="62"/>
      <c r="AD3712" s="62"/>
      <c r="AE3712" s="62"/>
    </row>
    <row r="3713" spans="5:31" x14ac:dyDescent="0.25">
      <c r="E3713" s="61"/>
      <c r="F3713" s="61"/>
      <c r="G3713" s="61"/>
      <c r="H3713" s="62"/>
      <c r="I3713" s="62"/>
      <c r="J3713" s="62"/>
      <c r="K3713" s="62"/>
      <c r="L3713" s="62"/>
      <c r="M3713" s="62"/>
      <c r="N3713" s="62"/>
      <c r="O3713" s="62"/>
      <c r="P3713" s="62"/>
      <c r="Q3713" s="62"/>
      <c r="R3713" s="62"/>
      <c r="S3713" s="62"/>
      <c r="T3713" s="62"/>
      <c r="U3713" s="62"/>
      <c r="V3713" s="62"/>
      <c r="W3713" s="62"/>
      <c r="X3713" s="62"/>
      <c r="Y3713" s="62"/>
      <c r="Z3713" s="62"/>
      <c r="AA3713" s="62"/>
      <c r="AB3713" s="62"/>
      <c r="AC3713" s="62"/>
      <c r="AD3713" s="62"/>
      <c r="AE3713" s="62"/>
    </row>
    <row r="3714" spans="5:31" x14ac:dyDescent="0.25">
      <c r="E3714" s="61"/>
      <c r="F3714" s="61"/>
      <c r="G3714" s="61"/>
      <c r="H3714" s="62"/>
      <c r="I3714" s="62"/>
      <c r="J3714" s="62"/>
      <c r="K3714" s="62"/>
      <c r="L3714" s="62"/>
      <c r="M3714" s="62"/>
      <c r="N3714" s="62"/>
      <c r="O3714" s="62"/>
      <c r="P3714" s="62"/>
      <c r="Q3714" s="62"/>
      <c r="R3714" s="62"/>
      <c r="S3714" s="62"/>
      <c r="T3714" s="62"/>
      <c r="U3714" s="62"/>
      <c r="V3714" s="62"/>
      <c r="W3714" s="62"/>
      <c r="X3714" s="62"/>
      <c r="Y3714" s="62"/>
      <c r="Z3714" s="62"/>
      <c r="AA3714" s="62"/>
      <c r="AB3714" s="62"/>
      <c r="AC3714" s="62"/>
      <c r="AD3714" s="62"/>
      <c r="AE3714" s="62"/>
    </row>
    <row r="3715" spans="5:31" x14ac:dyDescent="0.25">
      <c r="E3715" s="61"/>
      <c r="F3715" s="61"/>
      <c r="G3715" s="61"/>
      <c r="H3715" s="62"/>
      <c r="I3715" s="62"/>
      <c r="J3715" s="62"/>
      <c r="K3715" s="62"/>
      <c r="L3715" s="62"/>
      <c r="M3715" s="62"/>
      <c r="N3715" s="62"/>
      <c r="O3715" s="62"/>
      <c r="P3715" s="62"/>
      <c r="Q3715" s="62"/>
      <c r="R3715" s="62"/>
      <c r="S3715" s="62"/>
      <c r="T3715" s="62"/>
      <c r="U3715" s="62"/>
      <c r="V3715" s="62"/>
      <c r="W3715" s="62"/>
      <c r="X3715" s="62"/>
      <c r="Y3715" s="62"/>
      <c r="Z3715" s="62"/>
      <c r="AA3715" s="62"/>
      <c r="AB3715" s="62"/>
      <c r="AC3715" s="62"/>
      <c r="AD3715" s="62"/>
      <c r="AE3715" s="62"/>
    </row>
    <row r="3716" spans="5:31" x14ac:dyDescent="0.25">
      <c r="E3716" s="61"/>
      <c r="F3716" s="61"/>
      <c r="G3716" s="61"/>
      <c r="H3716" s="62"/>
      <c r="I3716" s="62"/>
      <c r="J3716" s="62"/>
      <c r="K3716" s="62"/>
      <c r="L3716" s="62"/>
      <c r="M3716" s="62"/>
      <c r="N3716" s="62"/>
      <c r="O3716" s="62"/>
      <c r="P3716" s="62"/>
      <c r="Q3716" s="62"/>
      <c r="R3716" s="62"/>
      <c r="S3716" s="62"/>
      <c r="T3716" s="62"/>
      <c r="U3716" s="62"/>
      <c r="V3716" s="62"/>
      <c r="W3716" s="62"/>
      <c r="X3716" s="62"/>
      <c r="Y3716" s="62"/>
      <c r="Z3716" s="62"/>
      <c r="AA3716" s="62"/>
      <c r="AB3716" s="62"/>
      <c r="AC3716" s="62"/>
      <c r="AD3716" s="62"/>
      <c r="AE3716" s="62"/>
    </row>
    <row r="3717" spans="5:31" x14ac:dyDescent="0.25">
      <c r="E3717" s="61"/>
      <c r="F3717" s="61"/>
      <c r="G3717" s="61"/>
      <c r="H3717" s="62"/>
      <c r="I3717" s="62"/>
      <c r="J3717" s="62"/>
      <c r="K3717" s="62"/>
      <c r="L3717" s="62"/>
      <c r="M3717" s="62"/>
      <c r="N3717" s="62"/>
      <c r="O3717" s="62"/>
      <c r="P3717" s="62"/>
      <c r="Q3717" s="62"/>
      <c r="R3717" s="62"/>
      <c r="S3717" s="62"/>
      <c r="T3717" s="62"/>
      <c r="U3717" s="62"/>
      <c r="V3717" s="62"/>
      <c r="W3717" s="62"/>
      <c r="X3717" s="62"/>
      <c r="Y3717" s="62"/>
      <c r="Z3717" s="62"/>
      <c r="AA3717" s="62"/>
      <c r="AB3717" s="62"/>
      <c r="AC3717" s="62"/>
      <c r="AD3717" s="62"/>
      <c r="AE3717" s="62"/>
    </row>
    <row r="3718" spans="5:31" x14ac:dyDescent="0.25">
      <c r="E3718" s="61"/>
      <c r="F3718" s="61"/>
      <c r="G3718" s="61"/>
      <c r="H3718" s="62"/>
      <c r="I3718" s="62"/>
      <c r="J3718" s="62"/>
      <c r="K3718" s="62"/>
      <c r="L3718" s="62"/>
      <c r="M3718" s="62"/>
      <c r="N3718" s="62"/>
      <c r="O3718" s="62"/>
      <c r="P3718" s="62"/>
      <c r="Q3718" s="62"/>
      <c r="R3718" s="62"/>
      <c r="S3718" s="62"/>
      <c r="T3718" s="62"/>
      <c r="U3718" s="62"/>
      <c r="V3718" s="62"/>
      <c r="W3718" s="62"/>
      <c r="X3718" s="62"/>
      <c r="Y3718" s="62"/>
      <c r="Z3718" s="62"/>
      <c r="AA3718" s="62"/>
      <c r="AB3718" s="62"/>
      <c r="AC3718" s="62"/>
      <c r="AD3718" s="62"/>
      <c r="AE3718" s="62"/>
    </row>
    <row r="3719" spans="5:31" x14ac:dyDescent="0.25">
      <c r="E3719" s="61"/>
      <c r="F3719" s="61"/>
      <c r="G3719" s="61"/>
      <c r="H3719" s="62"/>
      <c r="I3719" s="62"/>
      <c r="J3719" s="62"/>
      <c r="K3719" s="62"/>
      <c r="L3719" s="62"/>
      <c r="M3719" s="62"/>
      <c r="N3719" s="62"/>
      <c r="O3719" s="62"/>
      <c r="P3719" s="62"/>
      <c r="Q3719" s="62"/>
      <c r="R3719" s="62"/>
      <c r="S3719" s="62"/>
      <c r="T3719" s="62"/>
      <c r="U3719" s="62"/>
      <c r="V3719" s="62"/>
      <c r="W3719" s="62"/>
      <c r="X3719" s="62"/>
      <c r="Y3719" s="62"/>
      <c r="Z3719" s="62"/>
      <c r="AA3719" s="62"/>
      <c r="AB3719" s="62"/>
      <c r="AC3719" s="62"/>
      <c r="AD3719" s="62"/>
      <c r="AE3719" s="62"/>
    </row>
    <row r="3720" spans="5:31" x14ac:dyDescent="0.25">
      <c r="E3720" s="61"/>
      <c r="F3720" s="61"/>
      <c r="G3720" s="61"/>
      <c r="H3720" s="62"/>
      <c r="I3720" s="62"/>
      <c r="J3720" s="62"/>
      <c r="K3720" s="62"/>
      <c r="L3720" s="62"/>
      <c r="M3720" s="62"/>
      <c r="N3720" s="62"/>
      <c r="O3720" s="62"/>
      <c r="P3720" s="62"/>
      <c r="Q3720" s="62"/>
      <c r="R3720" s="62"/>
      <c r="S3720" s="62"/>
      <c r="T3720" s="62"/>
      <c r="U3720" s="62"/>
      <c r="V3720" s="62"/>
      <c r="W3720" s="62"/>
      <c r="X3720" s="62"/>
      <c r="Y3720" s="62"/>
      <c r="Z3720" s="62"/>
      <c r="AA3720" s="62"/>
      <c r="AB3720" s="62"/>
      <c r="AC3720" s="62"/>
      <c r="AD3720" s="62"/>
      <c r="AE3720" s="62"/>
    </row>
    <row r="3721" spans="5:31" x14ac:dyDescent="0.25">
      <c r="E3721" s="61"/>
      <c r="F3721" s="61"/>
      <c r="G3721" s="61"/>
      <c r="H3721" s="62"/>
      <c r="I3721" s="62"/>
      <c r="J3721" s="62"/>
      <c r="K3721" s="62"/>
      <c r="L3721" s="62"/>
      <c r="M3721" s="62"/>
      <c r="N3721" s="62"/>
      <c r="O3721" s="62"/>
      <c r="P3721" s="62"/>
      <c r="Q3721" s="62"/>
      <c r="R3721" s="62"/>
      <c r="S3721" s="62"/>
      <c r="T3721" s="62"/>
      <c r="U3721" s="62"/>
      <c r="V3721" s="62"/>
      <c r="W3721" s="62"/>
      <c r="X3721" s="62"/>
      <c r="Y3721" s="62"/>
      <c r="Z3721" s="62"/>
      <c r="AA3721" s="62"/>
      <c r="AB3721" s="62"/>
      <c r="AC3721" s="62"/>
      <c r="AD3721" s="62"/>
      <c r="AE3721" s="62"/>
    </row>
    <row r="3722" spans="5:31" x14ac:dyDescent="0.25">
      <c r="E3722" s="61"/>
      <c r="F3722" s="61"/>
      <c r="G3722" s="61"/>
      <c r="H3722" s="62"/>
      <c r="I3722" s="62"/>
      <c r="J3722" s="62"/>
      <c r="K3722" s="62"/>
      <c r="L3722" s="62"/>
      <c r="M3722" s="62"/>
      <c r="N3722" s="62"/>
      <c r="O3722" s="62"/>
      <c r="P3722" s="62"/>
      <c r="Q3722" s="62"/>
      <c r="R3722" s="62"/>
      <c r="S3722" s="62"/>
      <c r="T3722" s="62"/>
      <c r="U3722" s="62"/>
      <c r="V3722" s="62"/>
      <c r="W3722" s="62"/>
      <c r="X3722" s="62"/>
      <c r="Y3722" s="62"/>
      <c r="Z3722" s="62"/>
      <c r="AA3722" s="62"/>
      <c r="AB3722" s="62"/>
      <c r="AC3722" s="62"/>
      <c r="AD3722" s="62"/>
      <c r="AE3722" s="62"/>
    </row>
    <row r="3723" spans="5:31" x14ac:dyDescent="0.25">
      <c r="E3723" s="61"/>
      <c r="F3723" s="61"/>
      <c r="G3723" s="61"/>
      <c r="H3723" s="62"/>
      <c r="I3723" s="62"/>
      <c r="J3723" s="62"/>
      <c r="K3723" s="62"/>
      <c r="L3723" s="62"/>
      <c r="M3723" s="62"/>
      <c r="N3723" s="62"/>
      <c r="O3723" s="62"/>
      <c r="P3723" s="62"/>
      <c r="Q3723" s="62"/>
      <c r="R3723" s="62"/>
      <c r="S3723" s="62"/>
      <c r="T3723" s="62"/>
      <c r="U3723" s="62"/>
      <c r="V3723" s="62"/>
      <c r="W3723" s="62"/>
      <c r="X3723" s="62"/>
      <c r="Y3723" s="62"/>
      <c r="Z3723" s="62"/>
      <c r="AA3723" s="62"/>
      <c r="AB3723" s="62"/>
      <c r="AC3723" s="62"/>
      <c r="AD3723" s="62"/>
      <c r="AE3723" s="62"/>
    </row>
    <row r="3724" spans="5:31" x14ac:dyDescent="0.25">
      <c r="E3724" s="61"/>
      <c r="F3724" s="61"/>
      <c r="G3724" s="61"/>
      <c r="H3724" s="62"/>
      <c r="I3724" s="62"/>
      <c r="J3724" s="62"/>
      <c r="K3724" s="62"/>
      <c r="L3724" s="62"/>
      <c r="M3724" s="62"/>
      <c r="N3724" s="62"/>
      <c r="O3724" s="62"/>
      <c r="P3724" s="62"/>
      <c r="Q3724" s="62"/>
      <c r="R3724" s="62"/>
      <c r="S3724" s="62"/>
      <c r="T3724" s="62"/>
      <c r="U3724" s="62"/>
      <c r="V3724" s="62"/>
      <c r="W3724" s="62"/>
      <c r="X3724" s="62"/>
      <c r="Y3724" s="62"/>
      <c r="Z3724" s="62"/>
      <c r="AA3724" s="62"/>
      <c r="AB3724" s="62"/>
      <c r="AC3724" s="62"/>
      <c r="AD3724" s="62"/>
      <c r="AE3724" s="62"/>
    </row>
    <row r="3725" spans="5:31" x14ac:dyDescent="0.25">
      <c r="E3725" s="61"/>
      <c r="F3725" s="61"/>
      <c r="G3725" s="61"/>
      <c r="H3725" s="62"/>
      <c r="I3725" s="62"/>
      <c r="J3725" s="62"/>
      <c r="K3725" s="62"/>
      <c r="L3725" s="62"/>
      <c r="M3725" s="62"/>
      <c r="N3725" s="62"/>
      <c r="O3725" s="62"/>
      <c r="P3725" s="62"/>
      <c r="Q3725" s="62"/>
      <c r="R3725" s="62"/>
      <c r="S3725" s="62"/>
      <c r="T3725" s="62"/>
      <c r="U3725" s="62"/>
      <c r="V3725" s="62"/>
      <c r="W3725" s="62"/>
      <c r="X3725" s="62"/>
      <c r="Y3725" s="62"/>
      <c r="Z3725" s="62"/>
      <c r="AA3725" s="62"/>
      <c r="AB3725" s="62"/>
      <c r="AC3725" s="62"/>
      <c r="AD3725" s="62"/>
      <c r="AE3725" s="62"/>
    </row>
    <row r="3726" spans="5:31" x14ac:dyDescent="0.25">
      <c r="E3726" s="61"/>
      <c r="F3726" s="61"/>
      <c r="G3726" s="61"/>
      <c r="H3726" s="62"/>
      <c r="I3726" s="62"/>
      <c r="J3726" s="62"/>
      <c r="K3726" s="62"/>
      <c r="L3726" s="62"/>
      <c r="M3726" s="62"/>
      <c r="N3726" s="62"/>
      <c r="O3726" s="62"/>
      <c r="P3726" s="62"/>
      <c r="Q3726" s="62"/>
      <c r="R3726" s="62"/>
      <c r="S3726" s="62"/>
      <c r="T3726" s="62"/>
      <c r="U3726" s="62"/>
      <c r="V3726" s="62"/>
      <c r="W3726" s="62"/>
      <c r="X3726" s="62"/>
      <c r="Y3726" s="62"/>
      <c r="Z3726" s="62"/>
      <c r="AA3726" s="62"/>
      <c r="AB3726" s="62"/>
      <c r="AC3726" s="62"/>
      <c r="AD3726" s="62"/>
      <c r="AE3726" s="62"/>
    </row>
    <row r="3727" spans="5:31" x14ac:dyDescent="0.25">
      <c r="E3727" s="61"/>
      <c r="F3727" s="61"/>
      <c r="G3727" s="61"/>
      <c r="H3727" s="62"/>
      <c r="I3727" s="62"/>
      <c r="J3727" s="62"/>
      <c r="K3727" s="62"/>
      <c r="L3727" s="62"/>
      <c r="M3727" s="62"/>
      <c r="N3727" s="62"/>
      <c r="O3727" s="62"/>
      <c r="P3727" s="62"/>
      <c r="Q3727" s="62"/>
      <c r="R3727" s="62"/>
      <c r="S3727" s="62"/>
      <c r="T3727" s="62"/>
      <c r="U3727" s="62"/>
      <c r="V3727" s="62"/>
      <c r="W3727" s="62"/>
      <c r="X3727" s="62"/>
      <c r="Y3727" s="62"/>
      <c r="Z3727" s="62"/>
      <c r="AA3727" s="62"/>
      <c r="AB3727" s="62"/>
      <c r="AC3727" s="62"/>
      <c r="AD3727" s="62"/>
      <c r="AE3727" s="62"/>
    </row>
    <row r="3728" spans="5:31" x14ac:dyDescent="0.25">
      <c r="E3728" s="61"/>
      <c r="F3728" s="61"/>
      <c r="G3728" s="61"/>
      <c r="H3728" s="62"/>
      <c r="I3728" s="62"/>
      <c r="J3728" s="62"/>
      <c r="K3728" s="62"/>
      <c r="L3728" s="62"/>
      <c r="M3728" s="62"/>
      <c r="N3728" s="62"/>
      <c r="O3728" s="62"/>
      <c r="P3728" s="62"/>
      <c r="Q3728" s="62"/>
      <c r="R3728" s="62"/>
      <c r="S3728" s="62"/>
      <c r="T3728" s="62"/>
      <c r="U3728" s="62"/>
      <c r="V3728" s="62"/>
      <c r="W3728" s="62"/>
      <c r="X3728" s="62"/>
      <c r="Y3728" s="62"/>
      <c r="Z3728" s="62"/>
      <c r="AA3728" s="62"/>
      <c r="AB3728" s="62"/>
      <c r="AC3728" s="62"/>
      <c r="AD3728" s="62"/>
      <c r="AE3728" s="62"/>
    </row>
    <row r="3729" spans="5:31" x14ac:dyDescent="0.25">
      <c r="E3729" s="61"/>
      <c r="F3729" s="61"/>
      <c r="G3729" s="61"/>
      <c r="H3729" s="62"/>
      <c r="I3729" s="62"/>
      <c r="J3729" s="62"/>
      <c r="K3729" s="62"/>
      <c r="L3729" s="62"/>
      <c r="M3729" s="62"/>
      <c r="N3729" s="62"/>
      <c r="O3729" s="62"/>
      <c r="P3729" s="62"/>
      <c r="Q3729" s="62"/>
      <c r="R3729" s="62"/>
      <c r="S3729" s="62"/>
      <c r="T3729" s="62"/>
      <c r="U3729" s="62"/>
      <c r="V3729" s="62"/>
      <c r="W3729" s="62"/>
      <c r="X3729" s="62"/>
      <c r="Y3729" s="62"/>
      <c r="Z3729" s="62"/>
      <c r="AA3729" s="62"/>
      <c r="AB3729" s="62"/>
      <c r="AC3729" s="62"/>
      <c r="AD3729" s="62"/>
      <c r="AE3729" s="62"/>
    </row>
    <row r="3730" spans="5:31" x14ac:dyDescent="0.25">
      <c r="E3730" s="61"/>
      <c r="F3730" s="61"/>
      <c r="G3730" s="61"/>
      <c r="H3730" s="62"/>
      <c r="I3730" s="62"/>
      <c r="J3730" s="62"/>
      <c r="K3730" s="62"/>
      <c r="L3730" s="62"/>
      <c r="M3730" s="62"/>
      <c r="N3730" s="62"/>
      <c r="O3730" s="62"/>
      <c r="P3730" s="62"/>
      <c r="Q3730" s="62"/>
      <c r="R3730" s="62"/>
      <c r="S3730" s="62"/>
      <c r="T3730" s="62"/>
      <c r="U3730" s="62"/>
      <c r="V3730" s="62"/>
      <c r="W3730" s="62"/>
      <c r="X3730" s="62"/>
      <c r="Y3730" s="62"/>
      <c r="Z3730" s="62"/>
      <c r="AA3730" s="62"/>
      <c r="AB3730" s="62"/>
      <c r="AC3730" s="62"/>
      <c r="AD3730" s="62"/>
      <c r="AE3730" s="62"/>
    </row>
    <row r="3731" spans="5:31" x14ac:dyDescent="0.25">
      <c r="E3731" s="61"/>
      <c r="F3731" s="61"/>
      <c r="G3731" s="61"/>
      <c r="H3731" s="62"/>
      <c r="I3731" s="62"/>
      <c r="J3731" s="62"/>
      <c r="K3731" s="62"/>
      <c r="L3731" s="62"/>
      <c r="M3731" s="62"/>
      <c r="N3731" s="62"/>
      <c r="O3731" s="62"/>
      <c r="P3731" s="62"/>
      <c r="Q3731" s="62"/>
      <c r="R3731" s="62"/>
      <c r="S3731" s="62"/>
      <c r="T3731" s="62"/>
      <c r="U3731" s="62"/>
      <c r="V3731" s="62"/>
      <c r="W3731" s="62"/>
      <c r="X3731" s="62"/>
      <c r="Y3731" s="62"/>
      <c r="Z3731" s="62"/>
      <c r="AA3731" s="62"/>
      <c r="AB3731" s="62"/>
      <c r="AC3731" s="62"/>
      <c r="AD3731" s="62"/>
      <c r="AE3731" s="62"/>
    </row>
    <row r="3732" spans="5:31" x14ac:dyDescent="0.25">
      <c r="E3732" s="61"/>
      <c r="F3732" s="61"/>
      <c r="G3732" s="61"/>
      <c r="H3732" s="62"/>
      <c r="I3732" s="62"/>
      <c r="J3732" s="62"/>
      <c r="K3732" s="62"/>
      <c r="L3732" s="62"/>
      <c r="M3732" s="62"/>
      <c r="N3732" s="62"/>
      <c r="O3732" s="62"/>
      <c r="P3732" s="62"/>
      <c r="Q3732" s="62"/>
      <c r="R3732" s="62"/>
      <c r="S3732" s="62"/>
      <c r="T3732" s="62"/>
      <c r="U3732" s="62"/>
      <c r="V3732" s="62"/>
      <c r="W3732" s="62"/>
      <c r="X3732" s="62"/>
      <c r="Y3732" s="62"/>
      <c r="Z3732" s="62"/>
      <c r="AA3732" s="62"/>
      <c r="AB3732" s="62"/>
      <c r="AC3732" s="62"/>
      <c r="AD3732" s="62"/>
      <c r="AE3732" s="62"/>
    </row>
    <row r="3733" spans="5:31" x14ac:dyDescent="0.25">
      <c r="E3733" s="61"/>
      <c r="F3733" s="61"/>
      <c r="G3733" s="61"/>
      <c r="H3733" s="62"/>
      <c r="I3733" s="62"/>
      <c r="J3733" s="62"/>
      <c r="K3733" s="62"/>
      <c r="L3733" s="62"/>
      <c r="M3733" s="62"/>
      <c r="N3733" s="62"/>
      <c r="O3733" s="62"/>
      <c r="P3733" s="62"/>
      <c r="Q3733" s="62"/>
      <c r="R3733" s="62"/>
      <c r="S3733" s="62"/>
      <c r="T3733" s="62"/>
      <c r="U3733" s="62"/>
      <c r="V3733" s="62"/>
      <c r="W3733" s="62"/>
      <c r="X3733" s="62"/>
      <c r="Y3733" s="62"/>
      <c r="Z3733" s="62"/>
      <c r="AA3733" s="62"/>
      <c r="AB3733" s="62"/>
      <c r="AC3733" s="62"/>
      <c r="AD3733" s="62"/>
      <c r="AE3733" s="62"/>
    </row>
    <row r="3734" spans="5:31" x14ac:dyDescent="0.25">
      <c r="E3734" s="61"/>
      <c r="F3734" s="61"/>
      <c r="G3734" s="61"/>
      <c r="H3734" s="62"/>
      <c r="I3734" s="62"/>
      <c r="J3734" s="62"/>
      <c r="K3734" s="62"/>
      <c r="L3734" s="62"/>
      <c r="M3734" s="62"/>
      <c r="N3734" s="62"/>
      <c r="O3734" s="62"/>
      <c r="P3734" s="62"/>
      <c r="Q3734" s="62"/>
      <c r="R3734" s="62"/>
      <c r="S3734" s="62"/>
      <c r="T3734" s="62"/>
      <c r="U3734" s="62"/>
      <c r="V3734" s="62"/>
      <c r="W3734" s="62"/>
      <c r="X3734" s="62"/>
      <c r="Y3734" s="62"/>
      <c r="Z3734" s="62"/>
      <c r="AA3734" s="62"/>
      <c r="AB3734" s="62"/>
      <c r="AC3734" s="62"/>
      <c r="AD3734" s="62"/>
      <c r="AE3734" s="62"/>
    </row>
    <row r="3735" spans="5:31" x14ac:dyDescent="0.25">
      <c r="E3735" s="61"/>
      <c r="F3735" s="61"/>
      <c r="G3735" s="61"/>
      <c r="H3735" s="62"/>
      <c r="I3735" s="62"/>
      <c r="J3735" s="62"/>
      <c r="K3735" s="62"/>
      <c r="L3735" s="62"/>
      <c r="M3735" s="62"/>
      <c r="N3735" s="62"/>
      <c r="O3735" s="62"/>
      <c r="P3735" s="62"/>
      <c r="Q3735" s="62"/>
      <c r="R3735" s="62"/>
      <c r="S3735" s="62"/>
      <c r="T3735" s="62"/>
      <c r="U3735" s="62"/>
      <c r="V3735" s="62"/>
      <c r="W3735" s="62"/>
      <c r="X3735" s="62"/>
      <c r="Y3735" s="62"/>
      <c r="Z3735" s="62"/>
      <c r="AA3735" s="62"/>
      <c r="AB3735" s="62"/>
      <c r="AC3735" s="62"/>
      <c r="AD3735" s="62"/>
      <c r="AE3735" s="62"/>
    </row>
    <row r="3736" spans="5:31" x14ac:dyDescent="0.25">
      <c r="E3736" s="61"/>
      <c r="F3736" s="61"/>
      <c r="G3736" s="61"/>
      <c r="H3736" s="62"/>
      <c r="I3736" s="62"/>
      <c r="J3736" s="62"/>
      <c r="K3736" s="62"/>
      <c r="L3736" s="62"/>
      <c r="M3736" s="62"/>
      <c r="N3736" s="62"/>
      <c r="O3736" s="62"/>
      <c r="P3736" s="62"/>
      <c r="Q3736" s="62"/>
      <c r="R3736" s="62"/>
      <c r="S3736" s="62"/>
      <c r="T3736" s="62"/>
      <c r="U3736" s="62"/>
      <c r="V3736" s="62"/>
      <c r="W3736" s="62"/>
      <c r="X3736" s="62"/>
      <c r="Y3736" s="62"/>
      <c r="Z3736" s="62"/>
      <c r="AA3736" s="62"/>
      <c r="AB3736" s="62"/>
      <c r="AC3736" s="62"/>
      <c r="AD3736" s="62"/>
      <c r="AE3736" s="62"/>
    </row>
    <row r="3737" spans="5:31" x14ac:dyDescent="0.25">
      <c r="E3737" s="61"/>
      <c r="F3737" s="61"/>
      <c r="G3737" s="61"/>
      <c r="H3737" s="62"/>
      <c r="I3737" s="62"/>
      <c r="J3737" s="62"/>
      <c r="K3737" s="62"/>
      <c r="L3737" s="62"/>
      <c r="M3737" s="62"/>
      <c r="N3737" s="62"/>
      <c r="O3737" s="62"/>
      <c r="P3737" s="62"/>
      <c r="Q3737" s="62"/>
      <c r="R3737" s="62"/>
      <c r="S3737" s="62"/>
      <c r="T3737" s="62"/>
      <c r="U3737" s="62"/>
      <c r="V3737" s="62"/>
      <c r="W3737" s="62"/>
      <c r="X3737" s="62"/>
      <c r="Y3737" s="62"/>
      <c r="Z3737" s="62"/>
      <c r="AA3737" s="62"/>
      <c r="AB3737" s="62"/>
      <c r="AC3737" s="62"/>
      <c r="AD3737" s="62"/>
      <c r="AE3737" s="62"/>
    </row>
    <row r="3738" spans="5:31" x14ac:dyDescent="0.25">
      <c r="E3738" s="61"/>
      <c r="F3738" s="61"/>
      <c r="G3738" s="61"/>
      <c r="H3738" s="62"/>
      <c r="I3738" s="62"/>
      <c r="J3738" s="62"/>
      <c r="K3738" s="62"/>
      <c r="L3738" s="62"/>
      <c r="M3738" s="62"/>
      <c r="N3738" s="62"/>
      <c r="O3738" s="62"/>
      <c r="P3738" s="62"/>
      <c r="Q3738" s="62"/>
      <c r="R3738" s="62"/>
      <c r="S3738" s="62"/>
      <c r="T3738" s="62"/>
      <c r="U3738" s="62"/>
      <c r="V3738" s="62"/>
      <c r="W3738" s="62"/>
      <c r="X3738" s="62"/>
      <c r="Y3738" s="62"/>
      <c r="Z3738" s="62"/>
      <c r="AA3738" s="62"/>
      <c r="AB3738" s="62"/>
      <c r="AC3738" s="62"/>
      <c r="AD3738" s="62"/>
      <c r="AE3738" s="62"/>
    </row>
    <row r="3739" spans="5:31" x14ac:dyDescent="0.25">
      <c r="E3739" s="61"/>
      <c r="F3739" s="61"/>
      <c r="G3739" s="61"/>
      <c r="H3739" s="62"/>
      <c r="I3739" s="62"/>
      <c r="J3739" s="62"/>
      <c r="K3739" s="62"/>
      <c r="L3739" s="62"/>
      <c r="M3739" s="62"/>
      <c r="N3739" s="62"/>
      <c r="O3739" s="62"/>
      <c r="P3739" s="62"/>
      <c r="Q3739" s="62"/>
      <c r="R3739" s="62"/>
      <c r="S3739" s="62"/>
      <c r="T3739" s="62"/>
      <c r="U3739" s="62"/>
      <c r="V3739" s="62"/>
      <c r="W3739" s="62"/>
      <c r="X3739" s="62"/>
      <c r="Y3739" s="62"/>
      <c r="Z3739" s="62"/>
      <c r="AA3739" s="62"/>
      <c r="AB3739" s="62"/>
      <c r="AC3739" s="62"/>
      <c r="AD3739" s="62"/>
      <c r="AE3739" s="62"/>
    </row>
    <row r="3740" spans="5:31" x14ac:dyDescent="0.25">
      <c r="E3740" s="61"/>
      <c r="F3740" s="61"/>
      <c r="G3740" s="61"/>
      <c r="H3740" s="62"/>
      <c r="I3740" s="62"/>
      <c r="J3740" s="62"/>
      <c r="K3740" s="62"/>
      <c r="L3740" s="62"/>
      <c r="M3740" s="62"/>
      <c r="N3740" s="62"/>
      <c r="O3740" s="62"/>
      <c r="P3740" s="62"/>
      <c r="Q3740" s="62"/>
      <c r="R3740" s="62"/>
      <c r="S3740" s="62"/>
      <c r="T3740" s="62"/>
      <c r="U3740" s="62"/>
      <c r="V3740" s="62"/>
      <c r="W3740" s="62"/>
      <c r="X3740" s="62"/>
      <c r="Y3740" s="62"/>
      <c r="Z3740" s="62"/>
      <c r="AA3740" s="62"/>
      <c r="AB3740" s="62"/>
      <c r="AC3740" s="62"/>
      <c r="AD3740" s="62"/>
      <c r="AE3740" s="62"/>
    </row>
    <row r="3741" spans="5:31" x14ac:dyDescent="0.25">
      <c r="E3741" s="61"/>
      <c r="F3741" s="61"/>
      <c r="G3741" s="61"/>
      <c r="H3741" s="62"/>
      <c r="I3741" s="62"/>
      <c r="J3741" s="62"/>
      <c r="K3741" s="62"/>
      <c r="L3741" s="62"/>
      <c r="M3741" s="62"/>
      <c r="N3741" s="62"/>
      <c r="O3741" s="62"/>
      <c r="P3741" s="62"/>
      <c r="Q3741" s="62"/>
      <c r="R3741" s="62"/>
      <c r="S3741" s="62"/>
      <c r="T3741" s="62"/>
      <c r="U3741" s="62"/>
      <c r="V3741" s="62"/>
      <c r="W3741" s="62"/>
      <c r="X3741" s="62"/>
      <c r="Y3741" s="62"/>
      <c r="Z3741" s="62"/>
      <c r="AA3741" s="62"/>
      <c r="AB3741" s="62"/>
      <c r="AC3741" s="62"/>
      <c r="AD3741" s="62"/>
      <c r="AE3741" s="62"/>
    </row>
    <row r="3742" spans="5:31" x14ac:dyDescent="0.25">
      <c r="E3742" s="61"/>
      <c r="F3742" s="61"/>
      <c r="G3742" s="61"/>
      <c r="H3742" s="62"/>
      <c r="I3742" s="62"/>
      <c r="J3742" s="62"/>
      <c r="K3742" s="62"/>
      <c r="L3742" s="62"/>
      <c r="M3742" s="62"/>
      <c r="N3742" s="62"/>
      <c r="O3742" s="62"/>
      <c r="P3742" s="62"/>
      <c r="Q3742" s="62"/>
      <c r="R3742" s="62"/>
      <c r="S3742" s="62"/>
      <c r="T3742" s="62"/>
      <c r="U3742" s="62"/>
      <c r="V3742" s="62"/>
      <c r="W3742" s="62"/>
      <c r="X3742" s="62"/>
      <c r="Y3742" s="62"/>
      <c r="Z3742" s="62"/>
      <c r="AA3742" s="62"/>
      <c r="AB3742" s="62"/>
      <c r="AC3742" s="62"/>
      <c r="AD3742" s="62"/>
      <c r="AE3742" s="62"/>
    </row>
    <row r="3743" spans="5:31" x14ac:dyDescent="0.25">
      <c r="E3743" s="61"/>
      <c r="F3743" s="61"/>
      <c r="G3743" s="61"/>
      <c r="H3743" s="62"/>
      <c r="I3743" s="62"/>
      <c r="J3743" s="62"/>
      <c r="K3743" s="62"/>
      <c r="L3743" s="62"/>
      <c r="M3743" s="62"/>
      <c r="N3743" s="62"/>
      <c r="O3743" s="62"/>
      <c r="P3743" s="62"/>
      <c r="Q3743" s="62"/>
      <c r="R3743" s="62"/>
      <c r="S3743" s="62"/>
      <c r="T3743" s="62"/>
      <c r="U3743" s="62"/>
      <c r="V3743" s="62"/>
      <c r="W3743" s="62"/>
      <c r="X3743" s="62"/>
      <c r="Y3743" s="62"/>
      <c r="Z3743" s="62"/>
      <c r="AA3743" s="62"/>
      <c r="AB3743" s="62"/>
      <c r="AC3743" s="62"/>
      <c r="AD3743" s="62"/>
      <c r="AE3743" s="62"/>
    </row>
    <row r="3744" spans="5:31" x14ac:dyDescent="0.25">
      <c r="E3744" s="61"/>
      <c r="F3744" s="61"/>
      <c r="G3744" s="61"/>
      <c r="H3744" s="62"/>
      <c r="I3744" s="62"/>
      <c r="J3744" s="62"/>
      <c r="K3744" s="62"/>
      <c r="L3744" s="62"/>
      <c r="M3744" s="62"/>
      <c r="N3744" s="62"/>
      <c r="O3744" s="62"/>
      <c r="P3744" s="62"/>
      <c r="Q3744" s="62"/>
      <c r="R3744" s="62"/>
      <c r="S3744" s="62"/>
      <c r="T3744" s="62"/>
      <c r="U3744" s="62"/>
      <c r="V3744" s="62"/>
      <c r="W3744" s="62"/>
      <c r="X3744" s="62"/>
      <c r="Y3744" s="62"/>
      <c r="Z3744" s="62"/>
      <c r="AA3744" s="62"/>
      <c r="AB3744" s="62"/>
      <c r="AC3744" s="62"/>
      <c r="AD3744" s="62"/>
      <c r="AE3744" s="62"/>
    </row>
    <row r="3745" spans="5:31" x14ac:dyDescent="0.25">
      <c r="E3745" s="61"/>
      <c r="F3745" s="61"/>
      <c r="G3745" s="61"/>
      <c r="H3745" s="62"/>
      <c r="I3745" s="62"/>
      <c r="J3745" s="62"/>
      <c r="K3745" s="62"/>
      <c r="L3745" s="62"/>
      <c r="M3745" s="62"/>
      <c r="N3745" s="62"/>
      <c r="O3745" s="62"/>
      <c r="P3745" s="62"/>
      <c r="Q3745" s="62"/>
      <c r="R3745" s="62"/>
      <c r="S3745" s="62"/>
      <c r="T3745" s="62"/>
      <c r="U3745" s="62"/>
      <c r="V3745" s="62"/>
      <c r="W3745" s="62"/>
      <c r="X3745" s="62"/>
      <c r="Y3745" s="62"/>
      <c r="Z3745" s="62"/>
      <c r="AA3745" s="62"/>
      <c r="AB3745" s="62"/>
      <c r="AC3745" s="62"/>
      <c r="AD3745" s="62"/>
      <c r="AE3745" s="62"/>
    </row>
    <row r="3746" spans="5:31" x14ac:dyDescent="0.25">
      <c r="E3746" s="61"/>
      <c r="F3746" s="61"/>
      <c r="G3746" s="61"/>
      <c r="H3746" s="62"/>
      <c r="I3746" s="62"/>
      <c r="J3746" s="62"/>
      <c r="K3746" s="62"/>
      <c r="L3746" s="62"/>
      <c r="M3746" s="62"/>
      <c r="N3746" s="62"/>
      <c r="O3746" s="62"/>
      <c r="P3746" s="62"/>
      <c r="Q3746" s="62"/>
      <c r="R3746" s="62"/>
      <c r="S3746" s="62"/>
      <c r="T3746" s="62"/>
      <c r="U3746" s="62"/>
      <c r="V3746" s="62"/>
      <c r="W3746" s="62"/>
      <c r="X3746" s="62"/>
      <c r="Y3746" s="62"/>
      <c r="Z3746" s="62"/>
      <c r="AA3746" s="62"/>
      <c r="AB3746" s="62"/>
      <c r="AC3746" s="62"/>
      <c r="AD3746" s="62"/>
      <c r="AE3746" s="62"/>
    </row>
    <row r="3747" spans="5:31" x14ac:dyDescent="0.25">
      <c r="E3747" s="61"/>
      <c r="F3747" s="61"/>
      <c r="G3747" s="61"/>
      <c r="H3747" s="62"/>
      <c r="I3747" s="62"/>
      <c r="J3747" s="62"/>
      <c r="K3747" s="62"/>
      <c r="L3747" s="62"/>
      <c r="M3747" s="62"/>
      <c r="N3747" s="62"/>
      <c r="O3747" s="62"/>
      <c r="P3747" s="62"/>
      <c r="Q3747" s="62"/>
      <c r="R3747" s="62"/>
      <c r="S3747" s="62"/>
      <c r="T3747" s="62"/>
      <c r="U3747" s="62"/>
      <c r="V3747" s="62"/>
      <c r="W3747" s="62"/>
      <c r="X3747" s="62"/>
      <c r="Y3747" s="62"/>
      <c r="Z3747" s="62"/>
      <c r="AA3747" s="62"/>
      <c r="AB3747" s="62"/>
      <c r="AC3747" s="62"/>
      <c r="AD3747" s="62"/>
      <c r="AE3747" s="62"/>
    </row>
    <row r="3748" spans="5:31" x14ac:dyDescent="0.25">
      <c r="E3748" s="61"/>
      <c r="F3748" s="61"/>
      <c r="G3748" s="61"/>
      <c r="H3748" s="62"/>
      <c r="I3748" s="62"/>
      <c r="J3748" s="62"/>
      <c r="K3748" s="62"/>
      <c r="L3748" s="62"/>
      <c r="M3748" s="62"/>
      <c r="N3748" s="62"/>
      <c r="O3748" s="62"/>
      <c r="P3748" s="62"/>
      <c r="Q3748" s="62"/>
      <c r="R3748" s="62"/>
      <c r="S3748" s="62"/>
      <c r="T3748" s="62"/>
      <c r="U3748" s="62"/>
      <c r="V3748" s="62"/>
      <c r="W3748" s="62"/>
      <c r="X3748" s="62"/>
      <c r="Y3748" s="62"/>
      <c r="Z3748" s="62"/>
      <c r="AA3748" s="62"/>
      <c r="AB3748" s="62"/>
      <c r="AC3748" s="62"/>
      <c r="AD3748" s="62"/>
      <c r="AE3748" s="62"/>
    </row>
    <row r="3749" spans="5:31" x14ac:dyDescent="0.25">
      <c r="E3749" s="61"/>
      <c r="F3749" s="61"/>
      <c r="G3749" s="61"/>
      <c r="H3749" s="62"/>
      <c r="I3749" s="62"/>
      <c r="J3749" s="62"/>
      <c r="K3749" s="62"/>
      <c r="L3749" s="62"/>
      <c r="M3749" s="62"/>
      <c r="N3749" s="62"/>
      <c r="O3749" s="62"/>
      <c r="P3749" s="62"/>
      <c r="Q3749" s="62"/>
      <c r="R3749" s="62"/>
      <c r="S3749" s="62"/>
      <c r="T3749" s="62"/>
      <c r="U3749" s="62"/>
      <c r="V3749" s="62"/>
      <c r="W3749" s="62"/>
      <c r="X3749" s="62"/>
      <c r="Y3749" s="62"/>
      <c r="Z3749" s="62"/>
      <c r="AA3749" s="62"/>
      <c r="AB3749" s="62"/>
      <c r="AC3749" s="62"/>
      <c r="AD3749" s="62"/>
      <c r="AE3749" s="62"/>
    </row>
    <row r="3750" spans="5:31" x14ac:dyDescent="0.25">
      <c r="E3750" s="61"/>
      <c r="F3750" s="61"/>
      <c r="G3750" s="61"/>
      <c r="H3750" s="62"/>
      <c r="I3750" s="62"/>
      <c r="J3750" s="62"/>
      <c r="K3750" s="62"/>
      <c r="L3750" s="62"/>
      <c r="M3750" s="62"/>
      <c r="N3750" s="62"/>
      <c r="O3750" s="62"/>
      <c r="P3750" s="62"/>
      <c r="Q3750" s="62"/>
      <c r="R3750" s="62"/>
      <c r="S3750" s="62"/>
      <c r="T3750" s="62"/>
      <c r="U3750" s="62"/>
      <c r="V3750" s="62"/>
      <c r="W3750" s="62"/>
      <c r="X3750" s="62"/>
      <c r="Y3750" s="62"/>
      <c r="Z3750" s="62"/>
      <c r="AA3750" s="62"/>
      <c r="AB3750" s="62"/>
      <c r="AC3750" s="62"/>
      <c r="AD3750" s="62"/>
      <c r="AE3750" s="62"/>
    </row>
    <row r="3751" spans="5:31" x14ac:dyDescent="0.25">
      <c r="E3751" s="61"/>
      <c r="F3751" s="61"/>
      <c r="G3751" s="61"/>
      <c r="H3751" s="62"/>
      <c r="I3751" s="62"/>
      <c r="J3751" s="62"/>
      <c r="K3751" s="62"/>
      <c r="L3751" s="62"/>
      <c r="M3751" s="62"/>
      <c r="N3751" s="62"/>
      <c r="O3751" s="62"/>
      <c r="P3751" s="62"/>
      <c r="Q3751" s="62"/>
      <c r="R3751" s="62"/>
      <c r="S3751" s="62"/>
      <c r="T3751" s="62"/>
      <c r="U3751" s="62"/>
      <c r="V3751" s="62"/>
      <c r="W3751" s="62"/>
      <c r="X3751" s="62"/>
      <c r="Y3751" s="62"/>
      <c r="Z3751" s="62"/>
      <c r="AA3751" s="62"/>
      <c r="AB3751" s="62"/>
      <c r="AC3751" s="62"/>
      <c r="AD3751" s="62"/>
      <c r="AE3751" s="62"/>
    </row>
    <row r="3752" spans="5:31" x14ac:dyDescent="0.25">
      <c r="E3752" s="61"/>
      <c r="F3752" s="61"/>
      <c r="G3752" s="61"/>
      <c r="H3752" s="62"/>
      <c r="I3752" s="62"/>
      <c r="J3752" s="62"/>
      <c r="K3752" s="62"/>
      <c r="L3752" s="62"/>
      <c r="M3752" s="62"/>
      <c r="N3752" s="62"/>
      <c r="O3752" s="62"/>
      <c r="P3752" s="62"/>
      <c r="Q3752" s="62"/>
      <c r="R3752" s="62"/>
      <c r="S3752" s="62"/>
      <c r="T3752" s="62"/>
      <c r="U3752" s="62"/>
      <c r="V3752" s="62"/>
      <c r="W3752" s="62"/>
      <c r="X3752" s="62"/>
      <c r="Y3752" s="62"/>
      <c r="Z3752" s="62"/>
      <c r="AA3752" s="62"/>
      <c r="AB3752" s="62"/>
      <c r="AC3752" s="62"/>
      <c r="AD3752" s="62"/>
      <c r="AE3752" s="62"/>
    </row>
    <row r="3753" spans="5:31" x14ac:dyDescent="0.25">
      <c r="E3753" s="61"/>
      <c r="F3753" s="61"/>
      <c r="G3753" s="61"/>
      <c r="H3753" s="62"/>
      <c r="I3753" s="62"/>
      <c r="J3753" s="62"/>
      <c r="K3753" s="62"/>
      <c r="L3753" s="62"/>
      <c r="M3753" s="62"/>
      <c r="N3753" s="62"/>
      <c r="O3753" s="62"/>
      <c r="P3753" s="62"/>
      <c r="Q3753" s="62"/>
      <c r="R3753" s="62"/>
      <c r="S3753" s="62"/>
      <c r="T3753" s="62"/>
      <c r="U3753" s="62"/>
      <c r="V3753" s="62"/>
      <c r="W3753" s="62"/>
      <c r="X3753" s="62"/>
      <c r="Y3753" s="62"/>
      <c r="Z3753" s="62"/>
      <c r="AA3753" s="62"/>
      <c r="AB3753" s="62"/>
      <c r="AC3753" s="62"/>
      <c r="AD3753" s="62"/>
      <c r="AE3753" s="62"/>
    </row>
    <row r="3754" spans="5:31" x14ac:dyDescent="0.25">
      <c r="E3754" s="61"/>
      <c r="F3754" s="61"/>
      <c r="G3754" s="61"/>
      <c r="H3754" s="62"/>
      <c r="I3754" s="62"/>
      <c r="J3754" s="62"/>
      <c r="K3754" s="62"/>
      <c r="L3754" s="62"/>
      <c r="M3754" s="62"/>
      <c r="N3754" s="62"/>
      <c r="O3754" s="62"/>
      <c r="P3754" s="62"/>
      <c r="Q3754" s="62"/>
      <c r="R3754" s="62"/>
      <c r="S3754" s="62"/>
      <c r="T3754" s="62"/>
      <c r="U3754" s="62"/>
      <c r="V3754" s="62"/>
      <c r="W3754" s="62"/>
      <c r="X3754" s="62"/>
      <c r="Y3754" s="62"/>
      <c r="Z3754" s="62"/>
      <c r="AA3754" s="62"/>
      <c r="AB3754" s="62"/>
      <c r="AC3754" s="62"/>
      <c r="AD3754" s="62"/>
      <c r="AE3754" s="62"/>
    </row>
    <row r="3755" spans="5:31" x14ac:dyDescent="0.25">
      <c r="E3755" s="61"/>
      <c r="F3755" s="61"/>
      <c r="G3755" s="61"/>
      <c r="H3755" s="62"/>
      <c r="I3755" s="62"/>
      <c r="J3755" s="62"/>
      <c r="K3755" s="62"/>
      <c r="L3755" s="62"/>
      <c r="M3755" s="62"/>
      <c r="N3755" s="62"/>
      <c r="O3755" s="62"/>
      <c r="P3755" s="62"/>
      <c r="Q3755" s="62"/>
      <c r="R3755" s="62"/>
      <c r="S3755" s="62"/>
      <c r="T3755" s="62"/>
      <c r="U3755" s="62"/>
      <c r="V3755" s="62"/>
      <c r="W3755" s="62"/>
      <c r="X3755" s="62"/>
      <c r="Y3755" s="62"/>
      <c r="Z3755" s="62"/>
      <c r="AA3755" s="62"/>
      <c r="AB3755" s="62"/>
      <c r="AC3755" s="62"/>
      <c r="AD3755" s="62"/>
      <c r="AE3755" s="62"/>
    </row>
    <row r="3756" spans="5:31" x14ac:dyDescent="0.25">
      <c r="E3756" s="61"/>
      <c r="F3756" s="61"/>
      <c r="G3756" s="61"/>
      <c r="H3756" s="62"/>
      <c r="I3756" s="62"/>
      <c r="J3756" s="62"/>
      <c r="K3756" s="62"/>
      <c r="L3756" s="62"/>
      <c r="M3756" s="62"/>
      <c r="N3756" s="62"/>
      <c r="O3756" s="62"/>
      <c r="P3756" s="62"/>
      <c r="Q3756" s="62"/>
      <c r="R3756" s="62"/>
      <c r="S3756" s="62"/>
      <c r="T3756" s="62"/>
      <c r="U3756" s="62"/>
      <c r="V3756" s="62"/>
      <c r="W3756" s="62"/>
      <c r="X3756" s="62"/>
      <c r="Y3756" s="62"/>
      <c r="Z3756" s="62"/>
      <c r="AA3756" s="62"/>
      <c r="AB3756" s="62"/>
      <c r="AC3756" s="62"/>
      <c r="AD3756" s="62"/>
      <c r="AE3756" s="62"/>
    </row>
    <row r="3757" spans="5:31" x14ac:dyDescent="0.25">
      <c r="E3757" s="61"/>
      <c r="F3757" s="61"/>
      <c r="G3757" s="61"/>
      <c r="H3757" s="62"/>
      <c r="I3757" s="62"/>
      <c r="J3757" s="62"/>
      <c r="K3757" s="62"/>
      <c r="L3757" s="62"/>
      <c r="M3757" s="62"/>
      <c r="N3757" s="62"/>
      <c r="O3757" s="62"/>
      <c r="P3757" s="62"/>
      <c r="Q3757" s="62"/>
      <c r="R3757" s="62"/>
      <c r="S3757" s="62"/>
      <c r="T3757" s="62"/>
      <c r="U3757" s="62"/>
      <c r="V3757" s="62"/>
      <c r="W3757" s="62"/>
      <c r="X3757" s="62"/>
      <c r="Y3757" s="62"/>
      <c r="Z3757" s="62"/>
      <c r="AA3757" s="62"/>
      <c r="AB3757" s="62"/>
      <c r="AC3757" s="62"/>
      <c r="AD3757" s="62"/>
      <c r="AE3757" s="62"/>
    </row>
    <row r="3758" spans="5:31" x14ac:dyDescent="0.25">
      <c r="E3758" s="61"/>
      <c r="F3758" s="61"/>
      <c r="G3758" s="61"/>
      <c r="H3758" s="62"/>
      <c r="I3758" s="62"/>
      <c r="J3758" s="62"/>
      <c r="K3758" s="62"/>
      <c r="L3758" s="62"/>
      <c r="M3758" s="62"/>
      <c r="N3758" s="62"/>
      <c r="O3758" s="62"/>
      <c r="P3758" s="62"/>
      <c r="Q3758" s="62"/>
      <c r="R3758" s="62"/>
      <c r="S3758" s="62"/>
      <c r="T3758" s="62"/>
      <c r="U3758" s="62"/>
      <c r="V3758" s="62"/>
      <c r="W3758" s="62"/>
      <c r="X3758" s="62"/>
      <c r="Y3758" s="62"/>
      <c r="Z3758" s="62"/>
      <c r="AA3758" s="62"/>
      <c r="AB3758" s="62"/>
      <c r="AC3758" s="62"/>
      <c r="AD3758" s="62"/>
      <c r="AE3758" s="62"/>
    </row>
    <row r="3759" spans="5:31" x14ac:dyDescent="0.25">
      <c r="E3759" s="61"/>
      <c r="F3759" s="61"/>
      <c r="G3759" s="61"/>
      <c r="H3759" s="62"/>
      <c r="I3759" s="62"/>
      <c r="J3759" s="62"/>
      <c r="K3759" s="62"/>
      <c r="L3759" s="62"/>
      <c r="M3759" s="62"/>
      <c r="N3759" s="62"/>
      <c r="O3759" s="62"/>
      <c r="P3759" s="62"/>
      <c r="Q3759" s="62"/>
      <c r="R3759" s="62"/>
      <c r="S3759" s="62"/>
      <c r="T3759" s="62"/>
      <c r="U3759" s="62"/>
      <c r="V3759" s="62"/>
      <c r="W3759" s="62"/>
      <c r="X3759" s="62"/>
      <c r="Y3759" s="62"/>
      <c r="Z3759" s="62"/>
      <c r="AA3759" s="62"/>
      <c r="AB3759" s="62"/>
      <c r="AC3759" s="62"/>
      <c r="AD3759" s="62"/>
      <c r="AE3759" s="62"/>
    </row>
    <row r="3760" spans="5:31" x14ac:dyDescent="0.25">
      <c r="E3760" s="61"/>
      <c r="F3760" s="61"/>
      <c r="G3760" s="61"/>
      <c r="H3760" s="62"/>
      <c r="I3760" s="62"/>
      <c r="J3760" s="62"/>
      <c r="K3760" s="62"/>
      <c r="L3760" s="62"/>
      <c r="M3760" s="62"/>
      <c r="N3760" s="62"/>
      <c r="O3760" s="62"/>
      <c r="P3760" s="62"/>
      <c r="Q3760" s="62"/>
      <c r="R3760" s="62"/>
      <c r="S3760" s="62"/>
      <c r="T3760" s="62"/>
      <c r="U3760" s="62"/>
      <c r="V3760" s="62"/>
      <c r="W3760" s="62"/>
      <c r="X3760" s="62"/>
      <c r="Y3760" s="62"/>
      <c r="Z3760" s="62"/>
      <c r="AA3760" s="62"/>
      <c r="AB3760" s="62"/>
      <c r="AC3760" s="62"/>
      <c r="AD3760" s="62"/>
      <c r="AE3760" s="62"/>
    </row>
    <row r="3761" spans="5:31" x14ac:dyDescent="0.25">
      <c r="E3761" s="61"/>
      <c r="F3761" s="61"/>
      <c r="G3761" s="61"/>
      <c r="H3761" s="62"/>
      <c r="I3761" s="62"/>
      <c r="J3761" s="62"/>
      <c r="K3761" s="62"/>
      <c r="L3761" s="62"/>
      <c r="M3761" s="62"/>
      <c r="N3761" s="62"/>
      <c r="O3761" s="62"/>
      <c r="P3761" s="62"/>
      <c r="Q3761" s="62"/>
      <c r="R3761" s="62"/>
      <c r="S3761" s="62"/>
      <c r="T3761" s="62"/>
      <c r="U3761" s="62"/>
      <c r="V3761" s="62"/>
      <c r="W3761" s="62"/>
      <c r="X3761" s="62"/>
      <c r="Y3761" s="62"/>
      <c r="Z3761" s="62"/>
      <c r="AA3761" s="62"/>
      <c r="AB3761" s="62"/>
      <c r="AC3761" s="62"/>
      <c r="AD3761" s="62"/>
      <c r="AE3761" s="62"/>
    </row>
    <row r="3762" spans="5:31" x14ac:dyDescent="0.25">
      <c r="E3762" s="61"/>
      <c r="F3762" s="61"/>
      <c r="G3762" s="61"/>
      <c r="H3762" s="62"/>
      <c r="I3762" s="62"/>
      <c r="J3762" s="62"/>
      <c r="K3762" s="62"/>
      <c r="L3762" s="62"/>
      <c r="M3762" s="62"/>
      <c r="N3762" s="62"/>
      <c r="O3762" s="62"/>
      <c r="P3762" s="62"/>
      <c r="Q3762" s="62"/>
      <c r="R3762" s="62"/>
      <c r="S3762" s="62"/>
      <c r="T3762" s="62"/>
      <c r="U3762" s="62"/>
      <c r="V3762" s="62"/>
      <c r="W3762" s="62"/>
      <c r="X3762" s="62"/>
      <c r="Y3762" s="62"/>
      <c r="Z3762" s="62"/>
      <c r="AA3762" s="62"/>
      <c r="AB3762" s="62"/>
      <c r="AC3762" s="62"/>
      <c r="AD3762" s="62"/>
      <c r="AE3762" s="62"/>
    </row>
    <row r="3763" spans="5:31" x14ac:dyDescent="0.25">
      <c r="E3763" s="61"/>
      <c r="F3763" s="61"/>
      <c r="G3763" s="61"/>
      <c r="H3763" s="62"/>
      <c r="I3763" s="62"/>
      <c r="J3763" s="62"/>
      <c r="K3763" s="62"/>
      <c r="L3763" s="62"/>
      <c r="M3763" s="62"/>
      <c r="N3763" s="62"/>
      <c r="O3763" s="62"/>
      <c r="P3763" s="62"/>
      <c r="Q3763" s="62"/>
      <c r="R3763" s="62"/>
      <c r="S3763" s="62"/>
      <c r="T3763" s="62"/>
      <c r="U3763" s="62"/>
      <c r="V3763" s="62"/>
      <c r="W3763" s="62"/>
      <c r="X3763" s="62"/>
      <c r="Y3763" s="62"/>
      <c r="Z3763" s="62"/>
      <c r="AA3763" s="62"/>
      <c r="AB3763" s="62"/>
      <c r="AC3763" s="62"/>
      <c r="AD3763" s="62"/>
      <c r="AE3763" s="62"/>
    </row>
    <row r="3764" spans="5:31" x14ac:dyDescent="0.25">
      <c r="E3764" s="61"/>
      <c r="F3764" s="61"/>
      <c r="G3764" s="61"/>
      <c r="H3764" s="62"/>
      <c r="I3764" s="62"/>
      <c r="J3764" s="62"/>
      <c r="K3764" s="62"/>
      <c r="L3764" s="62"/>
      <c r="M3764" s="62"/>
      <c r="N3764" s="62"/>
      <c r="O3764" s="62"/>
      <c r="P3764" s="62"/>
      <c r="Q3764" s="62"/>
      <c r="R3764" s="62"/>
      <c r="S3764" s="62"/>
      <c r="T3764" s="62"/>
      <c r="U3764" s="62"/>
      <c r="V3764" s="62"/>
      <c r="W3764" s="62"/>
      <c r="X3764" s="62"/>
      <c r="Y3764" s="62"/>
      <c r="Z3764" s="62"/>
      <c r="AA3764" s="62"/>
      <c r="AB3764" s="62"/>
      <c r="AC3764" s="62"/>
      <c r="AD3764" s="62"/>
      <c r="AE3764" s="62"/>
    </row>
    <row r="3765" spans="5:31" x14ac:dyDescent="0.25">
      <c r="E3765" s="61"/>
      <c r="F3765" s="61"/>
      <c r="G3765" s="61"/>
      <c r="H3765" s="62"/>
      <c r="I3765" s="62"/>
      <c r="J3765" s="62"/>
      <c r="K3765" s="62"/>
      <c r="L3765" s="62"/>
      <c r="M3765" s="62"/>
      <c r="N3765" s="62"/>
      <c r="O3765" s="62"/>
      <c r="P3765" s="62"/>
      <c r="Q3765" s="62"/>
      <c r="R3765" s="62"/>
      <c r="S3765" s="62"/>
      <c r="T3765" s="62"/>
      <c r="U3765" s="62"/>
      <c r="V3765" s="62"/>
      <c r="W3765" s="62"/>
      <c r="X3765" s="62"/>
      <c r="Y3765" s="62"/>
      <c r="Z3765" s="62"/>
      <c r="AA3765" s="62"/>
      <c r="AB3765" s="62"/>
      <c r="AC3765" s="62"/>
      <c r="AD3765" s="62"/>
      <c r="AE3765" s="62"/>
    </row>
    <row r="3766" spans="5:31" x14ac:dyDescent="0.25">
      <c r="E3766" s="61"/>
      <c r="F3766" s="61"/>
      <c r="G3766" s="61"/>
      <c r="H3766" s="62"/>
      <c r="I3766" s="62"/>
      <c r="J3766" s="62"/>
      <c r="K3766" s="62"/>
      <c r="L3766" s="62"/>
      <c r="M3766" s="62"/>
      <c r="N3766" s="62"/>
      <c r="O3766" s="62"/>
      <c r="P3766" s="62"/>
      <c r="Q3766" s="62"/>
      <c r="R3766" s="62"/>
      <c r="S3766" s="62"/>
      <c r="T3766" s="62"/>
      <c r="U3766" s="62"/>
      <c r="V3766" s="62"/>
      <c r="W3766" s="62"/>
      <c r="X3766" s="62"/>
      <c r="Y3766" s="62"/>
      <c r="Z3766" s="62"/>
      <c r="AA3766" s="62"/>
      <c r="AB3766" s="62"/>
      <c r="AC3766" s="62"/>
      <c r="AD3766" s="62"/>
      <c r="AE3766" s="62"/>
    </row>
    <row r="3767" spans="5:31" x14ac:dyDescent="0.25">
      <c r="E3767" s="61"/>
      <c r="F3767" s="61"/>
      <c r="G3767" s="61"/>
      <c r="H3767" s="62"/>
      <c r="I3767" s="62"/>
      <c r="J3767" s="62"/>
      <c r="K3767" s="62"/>
      <c r="L3767" s="62"/>
      <c r="M3767" s="62"/>
      <c r="N3767" s="62"/>
      <c r="O3767" s="62"/>
      <c r="P3767" s="62"/>
      <c r="Q3767" s="62"/>
      <c r="R3767" s="62"/>
      <c r="S3767" s="62"/>
      <c r="T3767" s="62"/>
      <c r="U3767" s="62"/>
      <c r="V3767" s="62"/>
      <c r="W3767" s="62"/>
      <c r="X3767" s="62"/>
      <c r="Y3767" s="62"/>
      <c r="Z3767" s="62"/>
      <c r="AA3767" s="62"/>
      <c r="AB3767" s="62"/>
      <c r="AC3767" s="62"/>
      <c r="AD3767" s="62"/>
      <c r="AE3767" s="62"/>
    </row>
    <row r="3768" spans="5:31" x14ac:dyDescent="0.25">
      <c r="E3768" s="61"/>
      <c r="F3768" s="61"/>
      <c r="G3768" s="61"/>
      <c r="H3768" s="62"/>
      <c r="I3768" s="62"/>
      <c r="J3768" s="62"/>
      <c r="K3768" s="62"/>
      <c r="L3768" s="62"/>
      <c r="M3768" s="62"/>
      <c r="N3768" s="62"/>
      <c r="O3768" s="62"/>
      <c r="P3768" s="62"/>
      <c r="Q3768" s="62"/>
      <c r="R3768" s="62"/>
      <c r="S3768" s="62"/>
      <c r="T3768" s="62"/>
      <c r="U3768" s="62"/>
      <c r="V3768" s="62"/>
      <c r="W3768" s="62"/>
      <c r="X3768" s="62"/>
      <c r="Y3768" s="62"/>
      <c r="Z3768" s="62"/>
      <c r="AA3768" s="62"/>
      <c r="AB3768" s="62"/>
      <c r="AC3768" s="62"/>
      <c r="AD3768" s="62"/>
      <c r="AE3768" s="62"/>
    </row>
    <row r="3769" spans="5:31" x14ac:dyDescent="0.25">
      <c r="E3769" s="61"/>
      <c r="F3769" s="61"/>
      <c r="G3769" s="61"/>
      <c r="H3769" s="62"/>
      <c r="I3769" s="62"/>
      <c r="J3769" s="62"/>
      <c r="K3769" s="62"/>
      <c r="L3769" s="62"/>
      <c r="M3769" s="62"/>
      <c r="N3769" s="62"/>
      <c r="O3769" s="62"/>
      <c r="P3769" s="62"/>
      <c r="Q3769" s="62"/>
      <c r="R3769" s="62"/>
      <c r="S3769" s="62"/>
      <c r="T3769" s="62"/>
      <c r="U3769" s="62"/>
      <c r="V3769" s="62"/>
      <c r="W3769" s="62"/>
      <c r="X3769" s="62"/>
      <c r="Y3769" s="62"/>
      <c r="Z3769" s="62"/>
      <c r="AA3769" s="62"/>
      <c r="AB3769" s="62"/>
      <c r="AC3769" s="62"/>
      <c r="AD3769" s="62"/>
      <c r="AE3769" s="62"/>
    </row>
    <row r="3770" spans="5:31" x14ac:dyDescent="0.25">
      <c r="E3770" s="61"/>
      <c r="F3770" s="61"/>
      <c r="G3770" s="61"/>
      <c r="H3770" s="62"/>
      <c r="I3770" s="62"/>
      <c r="J3770" s="62"/>
      <c r="K3770" s="62"/>
      <c r="L3770" s="62"/>
      <c r="M3770" s="62"/>
      <c r="N3770" s="62"/>
      <c r="O3770" s="62"/>
      <c r="P3770" s="62"/>
      <c r="Q3770" s="62"/>
      <c r="R3770" s="62"/>
      <c r="S3770" s="62"/>
      <c r="T3770" s="62"/>
      <c r="U3770" s="62"/>
      <c r="V3770" s="62"/>
      <c r="W3770" s="62"/>
      <c r="X3770" s="62"/>
      <c r="Y3770" s="62"/>
      <c r="Z3770" s="62"/>
      <c r="AA3770" s="62"/>
      <c r="AB3770" s="62"/>
      <c r="AC3770" s="62"/>
      <c r="AD3770" s="62"/>
      <c r="AE3770" s="62"/>
    </row>
    <row r="3771" spans="5:31" x14ac:dyDescent="0.25">
      <c r="E3771" s="61"/>
      <c r="F3771" s="61"/>
      <c r="G3771" s="61"/>
      <c r="H3771" s="62"/>
      <c r="I3771" s="62"/>
      <c r="J3771" s="62"/>
      <c r="K3771" s="62"/>
      <c r="L3771" s="62"/>
      <c r="M3771" s="62"/>
      <c r="N3771" s="62"/>
      <c r="O3771" s="62"/>
      <c r="P3771" s="62"/>
      <c r="Q3771" s="62"/>
      <c r="R3771" s="62"/>
      <c r="S3771" s="62"/>
      <c r="T3771" s="62"/>
      <c r="U3771" s="62"/>
      <c r="V3771" s="62"/>
      <c r="W3771" s="62"/>
      <c r="X3771" s="62"/>
      <c r="Y3771" s="62"/>
      <c r="Z3771" s="62"/>
      <c r="AA3771" s="62"/>
      <c r="AB3771" s="62"/>
      <c r="AC3771" s="62"/>
      <c r="AD3771" s="62"/>
      <c r="AE3771" s="62"/>
    </row>
    <row r="3772" spans="5:31" x14ac:dyDescent="0.25">
      <c r="E3772" s="61"/>
      <c r="F3772" s="61"/>
      <c r="G3772" s="61"/>
      <c r="H3772" s="62"/>
      <c r="I3772" s="62"/>
      <c r="J3772" s="62"/>
      <c r="K3772" s="62"/>
      <c r="L3772" s="62"/>
      <c r="M3772" s="62"/>
      <c r="N3772" s="62"/>
      <c r="O3772" s="62"/>
      <c r="P3772" s="62"/>
      <c r="Q3772" s="62"/>
      <c r="R3772" s="62"/>
      <c r="S3772" s="62"/>
      <c r="T3772" s="62"/>
      <c r="U3772" s="62"/>
      <c r="V3772" s="62"/>
      <c r="W3772" s="62"/>
      <c r="X3772" s="62"/>
      <c r="Y3772" s="62"/>
      <c r="Z3772" s="62"/>
      <c r="AA3772" s="62"/>
      <c r="AB3772" s="62"/>
      <c r="AC3772" s="62"/>
      <c r="AD3772" s="62"/>
      <c r="AE3772" s="62"/>
    </row>
    <row r="3773" spans="5:31" x14ac:dyDescent="0.25">
      <c r="E3773" s="61"/>
      <c r="F3773" s="61"/>
      <c r="G3773" s="61"/>
      <c r="H3773" s="62"/>
      <c r="I3773" s="62"/>
      <c r="J3773" s="62"/>
      <c r="K3773" s="62"/>
      <c r="L3773" s="62"/>
      <c r="M3773" s="62"/>
      <c r="N3773" s="62"/>
      <c r="O3773" s="62"/>
      <c r="P3773" s="62"/>
      <c r="Q3773" s="62"/>
      <c r="R3773" s="62"/>
      <c r="S3773" s="62"/>
      <c r="T3773" s="62"/>
      <c r="U3773" s="62"/>
      <c r="V3773" s="62"/>
      <c r="W3773" s="62"/>
      <c r="X3773" s="62"/>
      <c r="Y3773" s="62"/>
      <c r="Z3773" s="62"/>
      <c r="AA3773" s="62"/>
      <c r="AB3773" s="62"/>
      <c r="AC3773" s="62"/>
      <c r="AD3773" s="62"/>
      <c r="AE3773" s="62"/>
    </row>
    <row r="3774" spans="5:31" x14ac:dyDescent="0.25">
      <c r="E3774" s="61"/>
      <c r="F3774" s="61"/>
      <c r="G3774" s="61"/>
      <c r="H3774" s="62"/>
      <c r="I3774" s="62"/>
      <c r="J3774" s="62"/>
      <c r="K3774" s="62"/>
      <c r="L3774" s="62"/>
      <c r="M3774" s="62"/>
      <c r="N3774" s="62"/>
      <c r="O3774" s="62"/>
      <c r="P3774" s="62"/>
      <c r="Q3774" s="62"/>
      <c r="R3774" s="62"/>
      <c r="S3774" s="62"/>
      <c r="T3774" s="62"/>
      <c r="U3774" s="62"/>
      <c r="V3774" s="62"/>
      <c r="W3774" s="62"/>
      <c r="X3774" s="62"/>
      <c r="Y3774" s="62"/>
      <c r="Z3774" s="62"/>
      <c r="AA3774" s="62"/>
      <c r="AB3774" s="62"/>
      <c r="AC3774" s="62"/>
      <c r="AD3774" s="62"/>
      <c r="AE3774" s="62"/>
    </row>
    <row r="3775" spans="5:31" x14ac:dyDescent="0.25">
      <c r="E3775" s="61"/>
      <c r="F3775" s="61"/>
      <c r="G3775" s="61"/>
      <c r="H3775" s="62"/>
      <c r="I3775" s="62"/>
      <c r="J3775" s="62"/>
      <c r="K3775" s="62"/>
      <c r="L3775" s="62"/>
      <c r="M3775" s="62"/>
      <c r="N3775" s="62"/>
      <c r="O3775" s="62"/>
      <c r="P3775" s="62"/>
      <c r="Q3775" s="62"/>
      <c r="R3775" s="62"/>
      <c r="S3775" s="62"/>
      <c r="T3775" s="62"/>
      <c r="U3775" s="62"/>
      <c r="V3775" s="62"/>
      <c r="W3775" s="62"/>
      <c r="X3775" s="62"/>
      <c r="Y3775" s="62"/>
      <c r="Z3775" s="62"/>
      <c r="AA3775" s="62"/>
      <c r="AB3775" s="62"/>
      <c r="AC3775" s="62"/>
      <c r="AD3775" s="62"/>
      <c r="AE3775" s="62"/>
    </row>
    <row r="3776" spans="5:31" x14ac:dyDescent="0.25">
      <c r="E3776" s="61"/>
      <c r="F3776" s="61"/>
      <c r="G3776" s="61"/>
      <c r="H3776" s="62"/>
      <c r="I3776" s="62"/>
      <c r="J3776" s="62"/>
      <c r="K3776" s="62"/>
      <c r="L3776" s="62"/>
      <c r="M3776" s="62"/>
      <c r="N3776" s="62"/>
      <c r="O3776" s="62"/>
      <c r="P3776" s="62"/>
      <c r="Q3776" s="62"/>
      <c r="R3776" s="62"/>
      <c r="S3776" s="62"/>
      <c r="T3776" s="62"/>
      <c r="U3776" s="62"/>
      <c r="V3776" s="62"/>
      <c r="W3776" s="62"/>
      <c r="X3776" s="62"/>
      <c r="Y3776" s="62"/>
      <c r="Z3776" s="62"/>
      <c r="AA3776" s="62"/>
      <c r="AB3776" s="62"/>
      <c r="AC3776" s="62"/>
      <c r="AD3776" s="62"/>
      <c r="AE3776" s="62"/>
    </row>
    <row r="3777" spans="5:31" x14ac:dyDescent="0.25">
      <c r="E3777" s="61"/>
      <c r="F3777" s="61"/>
      <c r="G3777" s="61"/>
      <c r="H3777" s="62"/>
      <c r="I3777" s="62"/>
      <c r="J3777" s="62"/>
      <c r="K3777" s="62"/>
      <c r="L3777" s="62"/>
      <c r="M3777" s="62"/>
      <c r="N3777" s="62"/>
      <c r="O3777" s="62"/>
      <c r="P3777" s="62"/>
      <c r="Q3777" s="62"/>
      <c r="R3777" s="62"/>
      <c r="S3777" s="62"/>
      <c r="T3777" s="62"/>
      <c r="U3777" s="62"/>
      <c r="V3777" s="62"/>
      <c r="W3777" s="62"/>
      <c r="X3777" s="62"/>
      <c r="Y3777" s="62"/>
      <c r="Z3777" s="62"/>
      <c r="AA3777" s="62"/>
      <c r="AB3777" s="62"/>
      <c r="AC3777" s="62"/>
      <c r="AD3777" s="62"/>
      <c r="AE3777" s="62"/>
    </row>
    <row r="3778" spans="5:31" x14ac:dyDescent="0.25">
      <c r="E3778" s="61"/>
      <c r="F3778" s="61"/>
      <c r="G3778" s="61"/>
      <c r="H3778" s="62"/>
      <c r="I3778" s="62"/>
      <c r="J3778" s="62"/>
      <c r="K3778" s="62"/>
      <c r="L3778" s="62"/>
      <c r="M3778" s="62"/>
      <c r="N3778" s="62"/>
      <c r="O3778" s="62"/>
      <c r="P3778" s="62"/>
      <c r="Q3778" s="62"/>
      <c r="R3778" s="62"/>
      <c r="S3778" s="62"/>
      <c r="T3778" s="62"/>
      <c r="U3778" s="62"/>
      <c r="V3778" s="62"/>
      <c r="W3778" s="62"/>
      <c r="X3778" s="62"/>
      <c r="Y3778" s="62"/>
      <c r="Z3778" s="62"/>
      <c r="AA3778" s="62"/>
      <c r="AB3778" s="62"/>
      <c r="AC3778" s="62"/>
      <c r="AD3778" s="62"/>
      <c r="AE3778" s="62"/>
    </row>
    <row r="3779" spans="5:31" x14ac:dyDescent="0.25">
      <c r="E3779" s="61"/>
      <c r="F3779" s="61"/>
      <c r="G3779" s="61"/>
      <c r="H3779" s="62"/>
      <c r="I3779" s="62"/>
      <c r="J3779" s="62"/>
      <c r="K3779" s="62"/>
      <c r="L3779" s="62"/>
      <c r="M3779" s="62"/>
      <c r="N3779" s="62"/>
      <c r="O3779" s="62"/>
      <c r="P3779" s="62"/>
      <c r="Q3779" s="62"/>
      <c r="R3779" s="62"/>
      <c r="S3779" s="62"/>
      <c r="T3779" s="62"/>
      <c r="U3779" s="62"/>
      <c r="V3779" s="62"/>
      <c r="W3779" s="62"/>
      <c r="X3779" s="62"/>
      <c r="Y3779" s="62"/>
      <c r="Z3779" s="62"/>
      <c r="AA3779" s="62"/>
      <c r="AB3779" s="62"/>
      <c r="AC3779" s="62"/>
      <c r="AD3779" s="62"/>
      <c r="AE3779" s="62"/>
    </row>
    <row r="3780" spans="5:31" x14ac:dyDescent="0.25">
      <c r="E3780" s="61"/>
      <c r="F3780" s="61"/>
      <c r="G3780" s="61"/>
      <c r="H3780" s="62"/>
      <c r="I3780" s="62"/>
      <c r="J3780" s="62"/>
      <c r="K3780" s="62"/>
      <c r="L3780" s="62"/>
      <c r="M3780" s="62"/>
      <c r="N3780" s="62"/>
      <c r="O3780" s="62"/>
      <c r="P3780" s="62"/>
      <c r="Q3780" s="62"/>
      <c r="R3780" s="62"/>
      <c r="S3780" s="62"/>
      <c r="T3780" s="62"/>
      <c r="U3780" s="62"/>
      <c r="V3780" s="62"/>
      <c r="W3780" s="62"/>
      <c r="X3780" s="62"/>
      <c r="Y3780" s="62"/>
      <c r="Z3780" s="62"/>
      <c r="AA3780" s="62"/>
      <c r="AB3780" s="62"/>
      <c r="AC3780" s="62"/>
      <c r="AD3780" s="62"/>
      <c r="AE3780" s="62"/>
    </row>
    <row r="3781" spans="5:31" x14ac:dyDescent="0.25">
      <c r="E3781" s="61"/>
      <c r="F3781" s="61"/>
      <c r="G3781" s="61"/>
      <c r="H3781" s="62"/>
      <c r="I3781" s="62"/>
      <c r="J3781" s="62"/>
      <c r="K3781" s="62"/>
      <c r="L3781" s="62"/>
      <c r="M3781" s="62"/>
      <c r="N3781" s="62"/>
      <c r="O3781" s="62"/>
      <c r="P3781" s="62"/>
      <c r="Q3781" s="62"/>
      <c r="R3781" s="62"/>
      <c r="S3781" s="62"/>
      <c r="T3781" s="62"/>
      <c r="U3781" s="62"/>
      <c r="V3781" s="62"/>
      <c r="W3781" s="62"/>
      <c r="X3781" s="62"/>
      <c r="Y3781" s="62"/>
      <c r="Z3781" s="62"/>
      <c r="AA3781" s="62"/>
      <c r="AB3781" s="62"/>
      <c r="AC3781" s="62"/>
      <c r="AD3781" s="62"/>
      <c r="AE3781" s="62"/>
    </row>
    <row r="3782" spans="5:31" x14ac:dyDescent="0.25">
      <c r="E3782" s="61"/>
      <c r="F3782" s="61"/>
      <c r="G3782" s="61"/>
      <c r="H3782" s="62"/>
      <c r="I3782" s="62"/>
      <c r="J3782" s="62"/>
      <c r="K3782" s="62"/>
      <c r="L3782" s="62"/>
      <c r="M3782" s="62"/>
      <c r="N3782" s="62"/>
      <c r="O3782" s="62"/>
      <c r="P3782" s="62"/>
      <c r="Q3782" s="62"/>
      <c r="R3782" s="62"/>
      <c r="S3782" s="62"/>
      <c r="T3782" s="62"/>
      <c r="U3782" s="62"/>
      <c r="V3782" s="62"/>
      <c r="W3782" s="62"/>
      <c r="X3782" s="62"/>
      <c r="Y3782" s="62"/>
      <c r="Z3782" s="62"/>
      <c r="AA3782" s="62"/>
      <c r="AB3782" s="62"/>
      <c r="AC3782" s="62"/>
      <c r="AD3782" s="62"/>
      <c r="AE3782" s="62"/>
    </row>
    <row r="3783" spans="5:31" x14ac:dyDescent="0.25">
      <c r="E3783" s="61"/>
      <c r="F3783" s="61"/>
      <c r="G3783" s="61"/>
      <c r="H3783" s="62"/>
      <c r="I3783" s="62"/>
      <c r="J3783" s="62"/>
      <c r="K3783" s="62"/>
      <c r="L3783" s="62"/>
      <c r="M3783" s="62"/>
      <c r="N3783" s="62"/>
      <c r="O3783" s="62"/>
      <c r="P3783" s="62"/>
      <c r="Q3783" s="62"/>
      <c r="R3783" s="62"/>
      <c r="S3783" s="62"/>
      <c r="T3783" s="62"/>
      <c r="U3783" s="62"/>
      <c r="V3783" s="62"/>
      <c r="W3783" s="62"/>
      <c r="X3783" s="62"/>
      <c r="Y3783" s="62"/>
      <c r="Z3783" s="62"/>
      <c r="AA3783" s="62"/>
      <c r="AB3783" s="62"/>
      <c r="AC3783" s="62"/>
      <c r="AD3783" s="62"/>
      <c r="AE3783" s="62"/>
    </row>
    <row r="3784" spans="5:31" x14ac:dyDescent="0.25">
      <c r="E3784" s="61"/>
      <c r="F3784" s="61"/>
      <c r="G3784" s="61"/>
      <c r="H3784" s="62"/>
      <c r="I3784" s="62"/>
      <c r="J3784" s="62"/>
      <c r="K3784" s="62"/>
      <c r="L3784" s="62"/>
      <c r="M3784" s="62"/>
      <c r="N3784" s="62"/>
      <c r="O3784" s="62"/>
      <c r="P3784" s="62"/>
      <c r="Q3784" s="62"/>
      <c r="R3784" s="62"/>
      <c r="S3784" s="62"/>
      <c r="T3784" s="62"/>
      <c r="U3784" s="62"/>
      <c r="V3784" s="62"/>
      <c r="W3784" s="62"/>
      <c r="X3784" s="62"/>
      <c r="Y3784" s="62"/>
      <c r="Z3784" s="62"/>
      <c r="AA3784" s="62"/>
      <c r="AB3784" s="62"/>
      <c r="AC3784" s="62"/>
      <c r="AD3784" s="62"/>
      <c r="AE3784" s="62"/>
    </row>
    <row r="3785" spans="5:31" x14ac:dyDescent="0.25">
      <c r="E3785" s="61"/>
      <c r="F3785" s="61"/>
      <c r="G3785" s="61"/>
      <c r="H3785" s="62"/>
      <c r="I3785" s="62"/>
      <c r="J3785" s="62"/>
      <c r="K3785" s="62"/>
      <c r="L3785" s="62"/>
      <c r="M3785" s="62"/>
      <c r="N3785" s="62"/>
      <c r="O3785" s="62"/>
      <c r="P3785" s="62"/>
      <c r="Q3785" s="62"/>
      <c r="R3785" s="62"/>
      <c r="S3785" s="62"/>
      <c r="T3785" s="62"/>
      <c r="U3785" s="62"/>
      <c r="V3785" s="62"/>
      <c r="W3785" s="62"/>
      <c r="X3785" s="62"/>
      <c r="Y3785" s="62"/>
      <c r="Z3785" s="62"/>
      <c r="AA3785" s="62"/>
      <c r="AB3785" s="62"/>
      <c r="AC3785" s="62"/>
      <c r="AD3785" s="62"/>
      <c r="AE3785" s="62"/>
    </row>
    <row r="3786" spans="5:31" x14ac:dyDescent="0.25">
      <c r="E3786" s="61"/>
      <c r="F3786" s="61"/>
      <c r="G3786" s="61"/>
      <c r="H3786" s="62"/>
      <c r="I3786" s="62"/>
      <c r="J3786" s="62"/>
      <c r="K3786" s="62"/>
      <c r="L3786" s="62"/>
      <c r="M3786" s="62"/>
      <c r="N3786" s="62"/>
      <c r="O3786" s="62"/>
      <c r="P3786" s="62"/>
      <c r="Q3786" s="62"/>
      <c r="R3786" s="62"/>
      <c r="S3786" s="62"/>
      <c r="T3786" s="62"/>
      <c r="U3786" s="62"/>
      <c r="V3786" s="62"/>
      <c r="W3786" s="62"/>
      <c r="X3786" s="62"/>
      <c r="Y3786" s="62"/>
      <c r="Z3786" s="62"/>
      <c r="AA3786" s="62"/>
      <c r="AB3786" s="62"/>
      <c r="AC3786" s="62"/>
      <c r="AD3786" s="62"/>
      <c r="AE3786" s="62"/>
    </row>
    <row r="3787" spans="5:31" x14ac:dyDescent="0.25">
      <c r="E3787" s="61"/>
      <c r="F3787" s="61"/>
      <c r="G3787" s="61"/>
      <c r="H3787" s="62"/>
      <c r="I3787" s="62"/>
      <c r="J3787" s="62"/>
      <c r="K3787" s="62"/>
      <c r="L3787" s="62"/>
      <c r="M3787" s="62"/>
      <c r="N3787" s="62"/>
      <c r="O3787" s="62"/>
      <c r="P3787" s="62"/>
      <c r="Q3787" s="62"/>
      <c r="R3787" s="62"/>
      <c r="S3787" s="62"/>
      <c r="T3787" s="62"/>
      <c r="U3787" s="62"/>
      <c r="V3787" s="62"/>
      <c r="W3787" s="62"/>
      <c r="X3787" s="62"/>
      <c r="Y3787" s="62"/>
      <c r="Z3787" s="62"/>
      <c r="AA3787" s="62"/>
      <c r="AB3787" s="62"/>
      <c r="AC3787" s="62"/>
      <c r="AD3787" s="62"/>
      <c r="AE3787" s="62"/>
    </row>
    <row r="3788" spans="5:31" x14ac:dyDescent="0.25">
      <c r="E3788" s="61"/>
      <c r="F3788" s="61"/>
      <c r="G3788" s="61"/>
      <c r="H3788" s="62"/>
      <c r="I3788" s="62"/>
      <c r="J3788" s="62"/>
      <c r="K3788" s="62"/>
      <c r="L3788" s="62"/>
      <c r="M3788" s="62"/>
      <c r="N3788" s="62"/>
      <c r="O3788" s="62"/>
      <c r="P3788" s="62"/>
      <c r="Q3788" s="62"/>
      <c r="R3788" s="62"/>
      <c r="S3788" s="62"/>
      <c r="T3788" s="62"/>
      <c r="U3788" s="62"/>
      <c r="V3788" s="62"/>
      <c r="W3788" s="62"/>
      <c r="X3788" s="62"/>
      <c r="Y3788" s="62"/>
      <c r="Z3788" s="62"/>
      <c r="AA3788" s="62"/>
      <c r="AB3788" s="62"/>
      <c r="AC3788" s="62"/>
      <c r="AD3788" s="62"/>
      <c r="AE3788" s="62"/>
    </row>
    <row r="3789" spans="5:31" x14ac:dyDescent="0.25">
      <c r="E3789" s="61"/>
      <c r="F3789" s="61"/>
      <c r="G3789" s="61"/>
      <c r="H3789" s="62"/>
      <c r="I3789" s="62"/>
      <c r="J3789" s="62"/>
      <c r="K3789" s="62"/>
      <c r="L3789" s="62"/>
      <c r="M3789" s="62"/>
      <c r="N3789" s="62"/>
      <c r="O3789" s="62"/>
      <c r="P3789" s="62"/>
      <c r="Q3789" s="62"/>
      <c r="R3789" s="62"/>
      <c r="S3789" s="62"/>
      <c r="T3789" s="62"/>
      <c r="U3789" s="62"/>
      <c r="V3789" s="62"/>
      <c r="W3789" s="62"/>
      <c r="X3789" s="62"/>
      <c r="Y3789" s="62"/>
      <c r="Z3789" s="62"/>
      <c r="AA3789" s="62"/>
      <c r="AB3789" s="62"/>
      <c r="AC3789" s="62"/>
      <c r="AD3789" s="62"/>
      <c r="AE3789" s="62"/>
    </row>
    <row r="3790" spans="5:31" x14ac:dyDescent="0.25">
      <c r="E3790" s="61"/>
      <c r="F3790" s="61"/>
      <c r="G3790" s="61"/>
      <c r="H3790" s="62"/>
      <c r="I3790" s="62"/>
      <c r="J3790" s="62"/>
      <c r="K3790" s="62"/>
      <c r="L3790" s="62"/>
      <c r="M3790" s="62"/>
      <c r="N3790" s="62"/>
      <c r="O3790" s="62"/>
      <c r="P3790" s="62"/>
      <c r="Q3790" s="62"/>
      <c r="R3790" s="62"/>
      <c r="S3790" s="62"/>
      <c r="T3790" s="62"/>
      <c r="U3790" s="62"/>
      <c r="V3790" s="62"/>
      <c r="W3790" s="62"/>
      <c r="X3790" s="62"/>
      <c r="Y3790" s="62"/>
      <c r="Z3790" s="62"/>
      <c r="AA3790" s="62"/>
      <c r="AB3790" s="62"/>
      <c r="AC3790" s="62"/>
      <c r="AD3790" s="62"/>
      <c r="AE3790" s="62"/>
    </row>
    <row r="3791" spans="5:31" x14ac:dyDescent="0.25">
      <c r="E3791" s="61"/>
      <c r="F3791" s="61"/>
      <c r="G3791" s="61"/>
      <c r="H3791" s="62"/>
      <c r="I3791" s="62"/>
      <c r="J3791" s="62"/>
      <c r="K3791" s="62"/>
      <c r="L3791" s="62"/>
      <c r="M3791" s="62"/>
      <c r="N3791" s="62"/>
      <c r="O3791" s="62"/>
      <c r="P3791" s="62"/>
      <c r="Q3791" s="62"/>
      <c r="R3791" s="62"/>
      <c r="S3791" s="62"/>
      <c r="T3791" s="62"/>
      <c r="U3791" s="62"/>
      <c r="V3791" s="62"/>
      <c r="W3791" s="62"/>
      <c r="X3791" s="62"/>
      <c r="Y3791" s="62"/>
      <c r="Z3791" s="62"/>
      <c r="AA3791" s="62"/>
      <c r="AB3791" s="62"/>
      <c r="AC3791" s="62"/>
      <c r="AD3791" s="62"/>
      <c r="AE3791" s="62"/>
    </row>
    <row r="3792" spans="5:31" x14ac:dyDescent="0.25">
      <c r="E3792" s="61"/>
      <c r="F3792" s="61"/>
      <c r="G3792" s="61"/>
      <c r="H3792" s="62"/>
      <c r="I3792" s="62"/>
      <c r="J3792" s="62"/>
      <c r="K3792" s="62"/>
      <c r="L3792" s="62"/>
      <c r="M3792" s="62"/>
      <c r="N3792" s="62"/>
      <c r="O3792" s="62"/>
      <c r="P3792" s="62"/>
      <c r="Q3792" s="62"/>
      <c r="R3792" s="62"/>
      <c r="S3792" s="62"/>
      <c r="T3792" s="62"/>
      <c r="U3792" s="62"/>
      <c r="V3792" s="62"/>
      <c r="W3792" s="62"/>
      <c r="X3792" s="62"/>
      <c r="Y3792" s="62"/>
      <c r="Z3792" s="62"/>
      <c r="AA3792" s="62"/>
      <c r="AB3792" s="62"/>
      <c r="AC3792" s="62"/>
      <c r="AD3792" s="62"/>
      <c r="AE3792" s="62"/>
    </row>
    <row r="3793" spans="5:31" x14ac:dyDescent="0.25">
      <c r="E3793" s="61"/>
      <c r="F3793" s="61"/>
      <c r="G3793" s="61"/>
      <c r="H3793" s="62"/>
      <c r="I3793" s="62"/>
      <c r="J3793" s="62"/>
      <c r="K3793" s="62"/>
      <c r="L3793" s="62"/>
      <c r="M3793" s="62"/>
      <c r="N3793" s="62"/>
      <c r="O3793" s="62"/>
      <c r="P3793" s="62"/>
      <c r="Q3793" s="62"/>
      <c r="R3793" s="62"/>
      <c r="S3793" s="62"/>
      <c r="T3793" s="62"/>
      <c r="U3793" s="62"/>
      <c r="V3793" s="62"/>
      <c r="W3793" s="62"/>
      <c r="X3793" s="62"/>
      <c r="Y3793" s="62"/>
      <c r="Z3793" s="62"/>
      <c r="AA3793" s="62"/>
      <c r="AB3793" s="62"/>
      <c r="AC3793" s="62"/>
      <c r="AD3793" s="62"/>
      <c r="AE3793" s="62"/>
    </row>
    <row r="3794" spans="5:31" x14ac:dyDescent="0.25">
      <c r="E3794" s="61"/>
      <c r="F3794" s="61"/>
      <c r="G3794" s="61"/>
      <c r="H3794" s="62"/>
      <c r="I3794" s="62"/>
      <c r="J3794" s="62"/>
      <c r="K3794" s="62"/>
      <c r="L3794" s="62"/>
      <c r="M3794" s="62"/>
      <c r="N3794" s="62"/>
      <c r="O3794" s="62"/>
      <c r="P3794" s="62"/>
      <c r="Q3794" s="62"/>
      <c r="R3794" s="62"/>
      <c r="S3794" s="62"/>
      <c r="T3794" s="62"/>
      <c r="U3794" s="62"/>
      <c r="V3794" s="62"/>
      <c r="W3794" s="62"/>
      <c r="X3794" s="62"/>
      <c r="Y3794" s="62"/>
      <c r="Z3794" s="62"/>
      <c r="AA3794" s="62"/>
      <c r="AB3794" s="62"/>
      <c r="AC3794" s="62"/>
      <c r="AD3794" s="62"/>
      <c r="AE3794" s="62"/>
    </row>
    <row r="3795" spans="5:31" x14ac:dyDescent="0.25">
      <c r="E3795" s="61"/>
      <c r="F3795" s="61"/>
      <c r="G3795" s="61"/>
      <c r="H3795" s="62"/>
      <c r="I3795" s="62"/>
      <c r="J3795" s="62"/>
      <c r="K3795" s="62"/>
      <c r="L3795" s="62"/>
      <c r="M3795" s="62"/>
      <c r="N3795" s="62"/>
      <c r="O3795" s="62"/>
      <c r="P3795" s="62"/>
      <c r="Q3795" s="62"/>
      <c r="R3795" s="62"/>
      <c r="S3795" s="62"/>
      <c r="T3795" s="62"/>
      <c r="U3795" s="62"/>
      <c r="V3795" s="62"/>
      <c r="W3795" s="62"/>
      <c r="X3795" s="62"/>
      <c r="Y3795" s="62"/>
      <c r="Z3795" s="62"/>
      <c r="AA3795" s="62"/>
      <c r="AB3795" s="62"/>
      <c r="AC3795" s="62"/>
      <c r="AD3795" s="62"/>
      <c r="AE3795" s="62"/>
    </row>
    <row r="3796" spans="5:31" x14ac:dyDescent="0.25">
      <c r="E3796" s="61"/>
      <c r="F3796" s="61"/>
      <c r="G3796" s="61"/>
      <c r="H3796" s="62"/>
      <c r="I3796" s="62"/>
      <c r="J3796" s="62"/>
      <c r="K3796" s="62"/>
      <c r="L3796" s="62"/>
      <c r="M3796" s="62"/>
      <c r="N3796" s="62"/>
      <c r="O3796" s="62"/>
      <c r="P3796" s="62"/>
      <c r="Q3796" s="62"/>
      <c r="R3796" s="62"/>
      <c r="S3796" s="62"/>
      <c r="T3796" s="62"/>
      <c r="U3796" s="62"/>
      <c r="V3796" s="62"/>
      <c r="W3796" s="62"/>
      <c r="X3796" s="62"/>
      <c r="Y3796" s="62"/>
      <c r="Z3796" s="62"/>
      <c r="AA3796" s="62"/>
      <c r="AB3796" s="62"/>
      <c r="AC3796" s="62"/>
      <c r="AD3796" s="62"/>
      <c r="AE3796" s="62"/>
    </row>
    <row r="3797" spans="5:31" x14ac:dyDescent="0.25">
      <c r="E3797" s="61"/>
      <c r="F3797" s="61"/>
      <c r="G3797" s="61"/>
      <c r="H3797" s="62"/>
      <c r="I3797" s="62"/>
      <c r="J3797" s="62"/>
      <c r="K3797" s="62"/>
      <c r="L3797" s="62"/>
      <c r="M3797" s="62"/>
      <c r="N3797" s="62"/>
      <c r="O3797" s="62"/>
      <c r="P3797" s="62"/>
      <c r="Q3797" s="62"/>
      <c r="R3797" s="62"/>
      <c r="S3797" s="62"/>
      <c r="T3797" s="62"/>
      <c r="U3797" s="62"/>
      <c r="V3797" s="62"/>
      <c r="W3797" s="62"/>
      <c r="X3797" s="62"/>
      <c r="Y3797" s="62"/>
      <c r="Z3797" s="62"/>
      <c r="AA3797" s="62"/>
      <c r="AB3797" s="62"/>
      <c r="AC3797" s="62"/>
      <c r="AD3797" s="62"/>
      <c r="AE3797" s="62"/>
    </row>
    <row r="3798" spans="5:31" x14ac:dyDescent="0.25">
      <c r="E3798" s="61"/>
      <c r="F3798" s="61"/>
      <c r="G3798" s="61"/>
      <c r="H3798" s="62"/>
      <c r="I3798" s="62"/>
      <c r="J3798" s="62"/>
      <c r="K3798" s="62"/>
      <c r="L3798" s="62"/>
      <c r="M3798" s="62"/>
      <c r="N3798" s="62"/>
      <c r="O3798" s="62"/>
      <c r="P3798" s="62"/>
      <c r="Q3798" s="62"/>
      <c r="R3798" s="62"/>
      <c r="S3798" s="62"/>
      <c r="T3798" s="62"/>
      <c r="U3798" s="62"/>
      <c r="V3798" s="62"/>
      <c r="W3798" s="62"/>
      <c r="X3798" s="62"/>
      <c r="Y3798" s="62"/>
      <c r="Z3798" s="62"/>
      <c r="AA3798" s="62"/>
      <c r="AB3798" s="62"/>
      <c r="AC3798" s="62"/>
      <c r="AD3798" s="62"/>
      <c r="AE3798" s="62"/>
    </row>
    <row r="3799" spans="5:31" x14ac:dyDescent="0.25">
      <c r="E3799" s="61"/>
      <c r="F3799" s="61"/>
      <c r="G3799" s="61"/>
      <c r="H3799" s="62"/>
      <c r="I3799" s="62"/>
      <c r="J3799" s="62"/>
      <c r="K3799" s="62"/>
      <c r="L3799" s="62"/>
      <c r="M3799" s="62"/>
      <c r="N3799" s="62"/>
      <c r="O3799" s="62"/>
      <c r="P3799" s="62"/>
      <c r="Q3799" s="62"/>
      <c r="R3799" s="62"/>
      <c r="S3799" s="62"/>
      <c r="T3799" s="62"/>
      <c r="U3799" s="62"/>
      <c r="V3799" s="62"/>
      <c r="W3799" s="62"/>
      <c r="X3799" s="62"/>
      <c r="Y3799" s="62"/>
      <c r="Z3799" s="62"/>
      <c r="AA3799" s="62"/>
      <c r="AB3799" s="62"/>
      <c r="AC3799" s="62"/>
      <c r="AD3799" s="62"/>
      <c r="AE3799" s="62"/>
    </row>
    <row r="3800" spans="5:31" x14ac:dyDescent="0.25">
      <c r="E3800" s="61"/>
      <c r="F3800" s="61"/>
      <c r="G3800" s="61"/>
      <c r="H3800" s="62"/>
      <c r="I3800" s="62"/>
      <c r="J3800" s="62"/>
      <c r="K3800" s="62"/>
      <c r="L3800" s="62"/>
      <c r="M3800" s="62"/>
      <c r="N3800" s="62"/>
      <c r="O3800" s="62"/>
      <c r="P3800" s="62"/>
      <c r="Q3800" s="62"/>
      <c r="R3800" s="62"/>
      <c r="S3800" s="62"/>
      <c r="T3800" s="62"/>
      <c r="U3800" s="62"/>
      <c r="V3800" s="62"/>
      <c r="W3800" s="62"/>
      <c r="X3800" s="62"/>
      <c r="Y3800" s="62"/>
      <c r="Z3800" s="62"/>
      <c r="AA3800" s="62"/>
      <c r="AB3800" s="62"/>
      <c r="AC3800" s="62"/>
      <c r="AD3800" s="62"/>
      <c r="AE3800" s="62"/>
    </row>
    <row r="3801" spans="5:31" x14ac:dyDescent="0.25">
      <c r="E3801" s="61"/>
      <c r="F3801" s="61"/>
      <c r="G3801" s="61"/>
      <c r="H3801" s="62"/>
      <c r="I3801" s="62"/>
      <c r="J3801" s="62"/>
      <c r="K3801" s="62"/>
      <c r="L3801" s="62"/>
      <c r="M3801" s="62"/>
      <c r="N3801" s="62"/>
      <c r="O3801" s="62"/>
      <c r="P3801" s="62"/>
      <c r="Q3801" s="62"/>
      <c r="R3801" s="62"/>
      <c r="S3801" s="62"/>
      <c r="T3801" s="62"/>
      <c r="U3801" s="62"/>
      <c r="V3801" s="62"/>
      <c r="W3801" s="62"/>
      <c r="X3801" s="62"/>
      <c r="Y3801" s="62"/>
      <c r="Z3801" s="62"/>
      <c r="AA3801" s="62"/>
      <c r="AB3801" s="62"/>
      <c r="AC3801" s="62"/>
      <c r="AD3801" s="62"/>
      <c r="AE3801" s="62"/>
    </row>
    <row r="3802" spans="5:31" x14ac:dyDescent="0.25">
      <c r="E3802" s="61"/>
      <c r="F3802" s="61"/>
      <c r="G3802" s="61"/>
      <c r="H3802" s="62"/>
      <c r="I3802" s="62"/>
      <c r="J3802" s="62"/>
      <c r="K3802" s="62"/>
      <c r="L3802" s="62"/>
      <c r="M3802" s="62"/>
      <c r="N3802" s="62"/>
      <c r="O3802" s="62"/>
      <c r="P3802" s="62"/>
      <c r="Q3802" s="62"/>
      <c r="R3802" s="62"/>
      <c r="S3802" s="62"/>
      <c r="T3802" s="62"/>
      <c r="U3802" s="62"/>
      <c r="V3802" s="62"/>
      <c r="W3802" s="62"/>
      <c r="X3802" s="62"/>
      <c r="Y3802" s="62"/>
      <c r="Z3802" s="62"/>
      <c r="AA3802" s="62"/>
      <c r="AB3802" s="62"/>
      <c r="AC3802" s="62"/>
      <c r="AD3802" s="62"/>
      <c r="AE3802" s="62"/>
    </row>
    <row r="3803" spans="5:31" x14ac:dyDescent="0.25">
      <c r="E3803" s="61"/>
      <c r="F3803" s="61"/>
      <c r="G3803" s="61"/>
      <c r="H3803" s="62"/>
      <c r="I3803" s="62"/>
      <c r="J3803" s="62"/>
      <c r="K3803" s="62"/>
      <c r="L3803" s="62"/>
      <c r="M3803" s="62"/>
      <c r="N3803" s="62"/>
      <c r="O3803" s="62"/>
      <c r="P3803" s="62"/>
      <c r="Q3803" s="62"/>
      <c r="R3803" s="62"/>
      <c r="S3803" s="62"/>
      <c r="T3803" s="62"/>
      <c r="U3803" s="62"/>
      <c r="V3803" s="62"/>
      <c r="W3803" s="62"/>
      <c r="X3803" s="62"/>
      <c r="Y3803" s="62"/>
      <c r="Z3803" s="62"/>
      <c r="AA3803" s="62"/>
      <c r="AB3803" s="62"/>
      <c r="AC3803" s="62"/>
      <c r="AD3803" s="62"/>
      <c r="AE3803" s="62"/>
    </row>
    <row r="3804" spans="5:31" x14ac:dyDescent="0.25">
      <c r="E3804" s="61"/>
      <c r="F3804" s="61"/>
      <c r="G3804" s="61"/>
      <c r="H3804" s="62"/>
      <c r="I3804" s="62"/>
      <c r="J3804" s="62"/>
      <c r="K3804" s="62"/>
      <c r="L3804" s="62"/>
      <c r="M3804" s="62"/>
      <c r="N3804" s="62"/>
      <c r="O3804" s="62"/>
      <c r="P3804" s="62"/>
      <c r="Q3804" s="62"/>
      <c r="R3804" s="62"/>
      <c r="S3804" s="62"/>
      <c r="T3804" s="62"/>
      <c r="U3804" s="62"/>
      <c r="V3804" s="62"/>
      <c r="W3804" s="62"/>
      <c r="X3804" s="62"/>
      <c r="Y3804" s="62"/>
      <c r="Z3804" s="62"/>
      <c r="AA3804" s="62"/>
      <c r="AB3804" s="62"/>
      <c r="AC3804" s="62"/>
      <c r="AD3804" s="62"/>
      <c r="AE3804" s="62"/>
    </row>
    <row r="3805" spans="5:31" x14ac:dyDescent="0.25">
      <c r="E3805" s="61"/>
      <c r="F3805" s="61"/>
      <c r="G3805" s="61"/>
      <c r="H3805" s="62"/>
      <c r="I3805" s="62"/>
      <c r="J3805" s="62"/>
      <c r="K3805" s="62"/>
      <c r="L3805" s="62"/>
      <c r="M3805" s="62"/>
      <c r="N3805" s="62"/>
      <c r="O3805" s="62"/>
      <c r="P3805" s="62"/>
      <c r="Q3805" s="62"/>
      <c r="R3805" s="62"/>
      <c r="S3805" s="62"/>
      <c r="T3805" s="62"/>
      <c r="U3805" s="62"/>
      <c r="V3805" s="62"/>
      <c r="W3805" s="62"/>
      <c r="X3805" s="62"/>
      <c r="Y3805" s="62"/>
      <c r="Z3805" s="62"/>
      <c r="AA3805" s="62"/>
      <c r="AB3805" s="62"/>
      <c r="AC3805" s="62"/>
      <c r="AD3805" s="62"/>
      <c r="AE3805" s="62"/>
    </row>
    <row r="3806" spans="5:31" x14ac:dyDescent="0.25">
      <c r="E3806" s="61"/>
      <c r="F3806" s="61"/>
      <c r="G3806" s="61"/>
      <c r="H3806" s="62"/>
      <c r="I3806" s="62"/>
      <c r="J3806" s="62"/>
      <c r="K3806" s="62"/>
      <c r="L3806" s="62"/>
      <c r="M3806" s="62"/>
      <c r="N3806" s="62"/>
      <c r="O3806" s="62"/>
      <c r="P3806" s="62"/>
      <c r="Q3806" s="62"/>
      <c r="R3806" s="62"/>
      <c r="S3806" s="62"/>
      <c r="T3806" s="62"/>
      <c r="U3806" s="62"/>
      <c r="V3806" s="62"/>
      <c r="W3806" s="62"/>
      <c r="X3806" s="62"/>
      <c r="Y3806" s="62"/>
      <c r="Z3806" s="62"/>
      <c r="AA3806" s="62"/>
      <c r="AB3806" s="62"/>
      <c r="AC3806" s="62"/>
      <c r="AD3806" s="62"/>
      <c r="AE3806" s="62"/>
    </row>
    <row r="3807" spans="5:31" x14ac:dyDescent="0.25">
      <c r="E3807" s="61"/>
      <c r="F3807" s="61"/>
      <c r="G3807" s="61"/>
      <c r="H3807" s="62"/>
      <c r="I3807" s="62"/>
      <c r="J3807" s="62"/>
      <c r="K3807" s="62"/>
      <c r="L3807" s="62"/>
      <c r="M3807" s="62"/>
      <c r="N3807" s="62"/>
      <c r="O3807" s="62"/>
      <c r="P3807" s="62"/>
      <c r="Q3807" s="62"/>
      <c r="R3807" s="62"/>
      <c r="S3807" s="62"/>
      <c r="T3807" s="62"/>
      <c r="U3807" s="62"/>
      <c r="V3807" s="62"/>
      <c r="W3807" s="62"/>
      <c r="X3807" s="62"/>
      <c r="Y3807" s="62"/>
      <c r="Z3807" s="62"/>
      <c r="AA3807" s="62"/>
      <c r="AB3807" s="62"/>
      <c r="AC3807" s="62"/>
      <c r="AD3807" s="62"/>
      <c r="AE3807" s="62"/>
    </row>
    <row r="3808" spans="5:31" x14ac:dyDescent="0.25">
      <c r="E3808" s="61"/>
      <c r="F3808" s="61"/>
      <c r="G3808" s="61"/>
      <c r="H3808" s="62"/>
      <c r="I3808" s="62"/>
      <c r="J3808" s="62"/>
      <c r="K3808" s="62"/>
      <c r="L3808" s="62"/>
      <c r="M3808" s="62"/>
      <c r="N3808" s="62"/>
      <c r="O3808" s="62"/>
      <c r="P3808" s="62"/>
      <c r="Q3808" s="62"/>
      <c r="R3808" s="62"/>
      <c r="S3808" s="62"/>
      <c r="T3808" s="62"/>
      <c r="U3808" s="62"/>
      <c r="V3808" s="62"/>
      <c r="W3808" s="62"/>
      <c r="X3808" s="62"/>
      <c r="Y3808" s="62"/>
      <c r="Z3808" s="62"/>
      <c r="AA3808" s="62"/>
      <c r="AB3808" s="62"/>
      <c r="AC3808" s="62"/>
      <c r="AD3808" s="62"/>
      <c r="AE3808" s="62"/>
    </row>
    <row r="3809" spans="5:31" x14ac:dyDescent="0.25">
      <c r="E3809" s="61"/>
      <c r="F3809" s="61"/>
      <c r="G3809" s="61"/>
      <c r="H3809" s="62"/>
      <c r="I3809" s="62"/>
      <c r="J3809" s="62"/>
      <c r="K3809" s="62"/>
      <c r="L3809" s="62"/>
      <c r="M3809" s="62"/>
      <c r="N3809" s="62"/>
      <c r="O3809" s="62"/>
      <c r="P3809" s="62"/>
      <c r="Q3809" s="62"/>
      <c r="R3809" s="62"/>
      <c r="S3809" s="62"/>
      <c r="T3809" s="62"/>
      <c r="U3809" s="62"/>
      <c r="V3809" s="62"/>
      <c r="W3809" s="62"/>
      <c r="X3809" s="62"/>
      <c r="Y3809" s="62"/>
      <c r="Z3809" s="62"/>
      <c r="AA3809" s="62"/>
      <c r="AB3809" s="62"/>
      <c r="AC3809" s="62"/>
      <c r="AD3809" s="62"/>
      <c r="AE3809" s="62"/>
    </row>
    <row r="3810" spans="5:31" x14ac:dyDescent="0.25">
      <c r="E3810" s="61"/>
      <c r="F3810" s="61"/>
      <c r="G3810" s="61"/>
      <c r="H3810" s="62"/>
      <c r="I3810" s="62"/>
      <c r="J3810" s="62"/>
      <c r="K3810" s="62"/>
      <c r="L3810" s="62"/>
      <c r="M3810" s="62"/>
      <c r="N3810" s="62"/>
      <c r="O3810" s="62"/>
      <c r="P3810" s="62"/>
      <c r="Q3810" s="62"/>
      <c r="R3810" s="62"/>
      <c r="S3810" s="62"/>
      <c r="T3810" s="62"/>
      <c r="U3810" s="62"/>
      <c r="V3810" s="62"/>
      <c r="W3810" s="62"/>
      <c r="X3810" s="62"/>
      <c r="Y3810" s="62"/>
      <c r="Z3810" s="62"/>
      <c r="AA3810" s="62"/>
      <c r="AB3810" s="62"/>
      <c r="AC3810" s="62"/>
      <c r="AD3810" s="62"/>
      <c r="AE3810" s="62"/>
    </row>
    <row r="3811" spans="5:31" x14ac:dyDescent="0.25">
      <c r="E3811" s="61"/>
      <c r="F3811" s="61"/>
      <c r="G3811" s="61"/>
      <c r="H3811" s="62"/>
      <c r="I3811" s="62"/>
      <c r="J3811" s="62"/>
      <c r="K3811" s="62"/>
      <c r="L3811" s="62"/>
      <c r="M3811" s="62"/>
      <c r="N3811" s="62"/>
      <c r="O3811" s="62"/>
      <c r="P3811" s="62"/>
      <c r="Q3811" s="62"/>
      <c r="R3811" s="62"/>
      <c r="S3811" s="62"/>
      <c r="T3811" s="62"/>
      <c r="U3811" s="62"/>
      <c r="V3811" s="62"/>
      <c r="W3811" s="62"/>
      <c r="X3811" s="62"/>
      <c r="Y3811" s="62"/>
      <c r="Z3811" s="62"/>
      <c r="AA3811" s="62"/>
      <c r="AB3811" s="62"/>
      <c r="AC3811" s="62"/>
      <c r="AD3811" s="62"/>
      <c r="AE3811" s="62"/>
    </row>
    <row r="3812" spans="5:31" x14ac:dyDescent="0.25">
      <c r="E3812" s="61"/>
      <c r="F3812" s="61"/>
      <c r="G3812" s="61"/>
      <c r="H3812" s="62"/>
      <c r="I3812" s="62"/>
      <c r="J3812" s="62"/>
      <c r="K3812" s="62"/>
      <c r="L3812" s="62"/>
      <c r="M3812" s="62"/>
      <c r="N3812" s="62"/>
      <c r="O3812" s="62"/>
      <c r="P3812" s="62"/>
      <c r="Q3812" s="62"/>
      <c r="R3812" s="62"/>
      <c r="S3812" s="62"/>
      <c r="T3812" s="62"/>
      <c r="U3812" s="62"/>
      <c r="V3812" s="62"/>
      <c r="W3812" s="62"/>
      <c r="X3812" s="62"/>
      <c r="Y3812" s="62"/>
      <c r="Z3812" s="62"/>
      <c r="AA3812" s="62"/>
      <c r="AB3812" s="62"/>
      <c r="AC3812" s="62"/>
      <c r="AD3812" s="62"/>
      <c r="AE3812" s="62"/>
    </row>
    <row r="3813" spans="5:31" x14ac:dyDescent="0.25">
      <c r="E3813" s="61"/>
      <c r="F3813" s="61"/>
      <c r="G3813" s="61"/>
      <c r="H3813" s="62"/>
      <c r="I3813" s="62"/>
      <c r="J3813" s="62"/>
      <c r="K3813" s="62"/>
      <c r="L3813" s="62"/>
      <c r="M3813" s="62"/>
      <c r="N3813" s="62"/>
      <c r="O3813" s="62"/>
      <c r="P3813" s="62"/>
      <c r="Q3813" s="62"/>
      <c r="R3813" s="62"/>
      <c r="S3813" s="62"/>
      <c r="T3813" s="62"/>
      <c r="U3813" s="62"/>
      <c r="V3813" s="62"/>
      <c r="W3813" s="62"/>
      <c r="X3813" s="62"/>
      <c r="Y3813" s="62"/>
      <c r="Z3813" s="62"/>
      <c r="AA3813" s="62"/>
      <c r="AB3813" s="62"/>
      <c r="AC3813" s="62"/>
      <c r="AD3813" s="62"/>
      <c r="AE3813" s="62"/>
    </row>
    <row r="3814" spans="5:31" x14ac:dyDescent="0.25">
      <c r="E3814" s="61"/>
      <c r="F3814" s="61"/>
      <c r="G3814" s="61"/>
      <c r="H3814" s="62"/>
      <c r="I3814" s="62"/>
      <c r="J3814" s="62"/>
      <c r="K3814" s="62"/>
      <c r="L3814" s="62"/>
      <c r="M3814" s="62"/>
      <c r="N3814" s="62"/>
      <c r="O3814" s="62"/>
      <c r="P3814" s="62"/>
      <c r="Q3814" s="62"/>
      <c r="R3814" s="62"/>
      <c r="S3814" s="62"/>
      <c r="T3814" s="62"/>
      <c r="U3814" s="62"/>
      <c r="V3814" s="62"/>
      <c r="W3814" s="62"/>
      <c r="X3814" s="62"/>
      <c r="Y3814" s="62"/>
      <c r="Z3814" s="62"/>
      <c r="AA3814" s="62"/>
      <c r="AB3814" s="62"/>
      <c r="AC3814" s="62"/>
      <c r="AD3814" s="62"/>
      <c r="AE3814" s="62"/>
    </row>
    <row r="3815" spans="5:31" x14ac:dyDescent="0.25">
      <c r="E3815" s="61"/>
      <c r="F3815" s="61"/>
      <c r="G3815" s="61"/>
      <c r="H3815" s="62"/>
      <c r="I3815" s="62"/>
      <c r="J3815" s="62"/>
      <c r="K3815" s="62"/>
      <c r="L3815" s="62"/>
      <c r="M3815" s="62"/>
      <c r="N3815" s="62"/>
      <c r="O3815" s="62"/>
      <c r="P3815" s="62"/>
      <c r="Q3815" s="62"/>
      <c r="R3815" s="62"/>
      <c r="S3815" s="62"/>
      <c r="T3815" s="62"/>
      <c r="U3815" s="62"/>
      <c r="V3815" s="62"/>
      <c r="W3815" s="62"/>
      <c r="X3815" s="62"/>
      <c r="Y3815" s="62"/>
      <c r="Z3815" s="62"/>
      <c r="AA3815" s="62"/>
      <c r="AB3815" s="62"/>
      <c r="AC3815" s="62"/>
      <c r="AD3815" s="62"/>
      <c r="AE3815" s="62"/>
    </row>
    <row r="3816" spans="5:31" x14ac:dyDescent="0.25">
      <c r="E3816" s="61"/>
      <c r="F3816" s="61"/>
      <c r="G3816" s="61"/>
      <c r="H3816" s="62"/>
      <c r="I3816" s="62"/>
      <c r="J3816" s="62"/>
      <c r="K3816" s="62"/>
      <c r="L3816" s="62"/>
      <c r="M3816" s="62"/>
      <c r="N3816" s="62"/>
      <c r="O3816" s="62"/>
      <c r="P3816" s="62"/>
      <c r="Q3816" s="62"/>
      <c r="R3816" s="62"/>
      <c r="S3816" s="62"/>
      <c r="T3816" s="62"/>
      <c r="U3816" s="62"/>
      <c r="V3816" s="62"/>
      <c r="W3816" s="62"/>
      <c r="X3816" s="62"/>
      <c r="Y3816" s="62"/>
      <c r="Z3816" s="62"/>
      <c r="AA3816" s="62"/>
      <c r="AB3816" s="62"/>
      <c r="AC3816" s="62"/>
      <c r="AD3816" s="62"/>
      <c r="AE3816" s="62"/>
    </row>
    <row r="3817" spans="5:31" x14ac:dyDescent="0.25">
      <c r="E3817" s="61"/>
      <c r="F3817" s="61"/>
      <c r="G3817" s="61"/>
      <c r="H3817" s="62"/>
      <c r="I3817" s="62"/>
      <c r="J3817" s="62"/>
      <c r="K3817" s="62"/>
      <c r="L3817" s="62"/>
      <c r="M3817" s="62"/>
      <c r="N3817" s="62"/>
      <c r="O3817" s="62"/>
      <c r="P3817" s="62"/>
      <c r="Q3817" s="62"/>
      <c r="R3817" s="62"/>
      <c r="S3817" s="62"/>
      <c r="T3817" s="62"/>
      <c r="U3817" s="62"/>
      <c r="V3817" s="62"/>
      <c r="W3817" s="62"/>
      <c r="X3817" s="62"/>
      <c r="Y3817" s="62"/>
      <c r="Z3817" s="62"/>
      <c r="AA3817" s="62"/>
      <c r="AB3817" s="62"/>
      <c r="AC3817" s="62"/>
      <c r="AD3817" s="62"/>
      <c r="AE3817" s="62"/>
    </row>
    <row r="3818" spans="5:31" x14ac:dyDescent="0.25">
      <c r="E3818" s="61"/>
      <c r="F3818" s="61"/>
      <c r="G3818" s="61"/>
      <c r="H3818" s="62"/>
      <c r="I3818" s="62"/>
      <c r="J3818" s="62"/>
      <c r="K3818" s="62"/>
      <c r="L3818" s="62"/>
      <c r="M3818" s="62"/>
      <c r="N3818" s="62"/>
      <c r="O3818" s="62"/>
      <c r="P3818" s="62"/>
      <c r="Q3818" s="62"/>
      <c r="R3818" s="62"/>
      <c r="S3818" s="62"/>
      <c r="T3818" s="62"/>
      <c r="U3818" s="62"/>
      <c r="V3818" s="62"/>
      <c r="W3818" s="62"/>
      <c r="X3818" s="62"/>
      <c r="Y3818" s="62"/>
      <c r="Z3818" s="62"/>
      <c r="AA3818" s="62"/>
      <c r="AB3818" s="62"/>
      <c r="AC3818" s="62"/>
      <c r="AD3818" s="62"/>
      <c r="AE3818" s="62"/>
    </row>
    <row r="3819" spans="5:31" x14ac:dyDescent="0.25">
      <c r="E3819" s="61"/>
      <c r="F3819" s="61"/>
      <c r="G3819" s="61"/>
      <c r="H3819" s="62"/>
      <c r="I3819" s="62"/>
      <c r="J3819" s="62"/>
      <c r="K3819" s="62"/>
      <c r="L3819" s="62"/>
      <c r="M3819" s="62"/>
      <c r="N3819" s="62"/>
      <c r="O3819" s="62"/>
      <c r="P3819" s="62"/>
      <c r="Q3819" s="62"/>
      <c r="R3819" s="62"/>
      <c r="S3819" s="62"/>
      <c r="T3819" s="62"/>
      <c r="U3819" s="62"/>
      <c r="V3819" s="62"/>
      <c r="W3819" s="62"/>
      <c r="X3819" s="62"/>
      <c r="Y3819" s="62"/>
      <c r="Z3819" s="62"/>
      <c r="AA3819" s="62"/>
      <c r="AB3819" s="62"/>
      <c r="AC3819" s="62"/>
      <c r="AD3819" s="62"/>
      <c r="AE3819" s="62"/>
    </row>
    <row r="3820" spans="5:31" x14ac:dyDescent="0.25">
      <c r="E3820" s="61"/>
      <c r="F3820" s="61"/>
      <c r="G3820" s="61"/>
      <c r="H3820" s="62"/>
      <c r="I3820" s="62"/>
      <c r="J3820" s="62"/>
      <c r="K3820" s="62"/>
      <c r="L3820" s="62"/>
      <c r="M3820" s="62"/>
      <c r="N3820" s="62"/>
      <c r="O3820" s="62"/>
      <c r="P3820" s="62"/>
      <c r="Q3820" s="62"/>
      <c r="R3820" s="62"/>
      <c r="S3820" s="62"/>
      <c r="T3820" s="62"/>
      <c r="U3820" s="62"/>
      <c r="V3820" s="62"/>
      <c r="W3820" s="62"/>
      <c r="X3820" s="62"/>
      <c r="Y3820" s="62"/>
      <c r="Z3820" s="62"/>
      <c r="AA3820" s="62"/>
      <c r="AB3820" s="62"/>
      <c r="AC3820" s="62"/>
      <c r="AD3820" s="62"/>
      <c r="AE3820" s="62"/>
    </row>
    <row r="3821" spans="5:31" x14ac:dyDescent="0.25">
      <c r="E3821" s="61"/>
      <c r="F3821" s="61"/>
      <c r="G3821" s="61"/>
      <c r="H3821" s="62"/>
      <c r="I3821" s="62"/>
      <c r="J3821" s="62"/>
      <c r="K3821" s="62"/>
      <c r="L3821" s="62"/>
      <c r="M3821" s="62"/>
      <c r="N3821" s="62"/>
      <c r="O3821" s="62"/>
      <c r="P3821" s="62"/>
      <c r="Q3821" s="62"/>
      <c r="R3821" s="62"/>
      <c r="S3821" s="62"/>
      <c r="T3821" s="62"/>
      <c r="U3821" s="62"/>
      <c r="V3821" s="62"/>
      <c r="W3821" s="62"/>
      <c r="X3821" s="62"/>
      <c r="Y3821" s="62"/>
      <c r="Z3821" s="62"/>
      <c r="AA3821" s="62"/>
      <c r="AB3821" s="62"/>
      <c r="AC3821" s="62"/>
      <c r="AD3821" s="62"/>
      <c r="AE3821" s="62"/>
    </row>
    <row r="3822" spans="5:31" x14ac:dyDescent="0.25">
      <c r="E3822" s="61"/>
      <c r="F3822" s="61"/>
      <c r="G3822" s="61"/>
      <c r="H3822" s="62"/>
      <c r="I3822" s="62"/>
      <c r="J3822" s="62"/>
      <c r="K3822" s="62"/>
      <c r="L3822" s="62"/>
      <c r="M3822" s="62"/>
      <c r="N3822" s="62"/>
      <c r="O3822" s="62"/>
      <c r="P3822" s="62"/>
      <c r="Q3822" s="62"/>
      <c r="R3822" s="62"/>
      <c r="S3822" s="62"/>
      <c r="T3822" s="62"/>
      <c r="U3822" s="62"/>
      <c r="V3822" s="62"/>
      <c r="W3822" s="62"/>
      <c r="X3822" s="62"/>
      <c r="Y3822" s="62"/>
      <c r="Z3822" s="62"/>
      <c r="AA3822" s="62"/>
      <c r="AB3822" s="62"/>
      <c r="AC3822" s="62"/>
      <c r="AD3822" s="62"/>
      <c r="AE3822" s="62"/>
    </row>
    <row r="3823" spans="5:31" x14ac:dyDescent="0.25">
      <c r="E3823" s="61"/>
      <c r="F3823" s="61"/>
      <c r="G3823" s="61"/>
      <c r="H3823" s="62"/>
      <c r="I3823" s="62"/>
      <c r="J3823" s="62"/>
      <c r="K3823" s="62"/>
      <c r="L3823" s="62"/>
      <c r="M3823" s="62"/>
      <c r="N3823" s="62"/>
      <c r="O3823" s="62"/>
      <c r="P3823" s="62"/>
      <c r="Q3823" s="62"/>
      <c r="R3823" s="62"/>
      <c r="S3823" s="62"/>
      <c r="T3823" s="62"/>
      <c r="U3823" s="62"/>
      <c r="V3823" s="62"/>
      <c r="W3823" s="62"/>
      <c r="X3823" s="62"/>
      <c r="Y3823" s="62"/>
      <c r="Z3823" s="62"/>
      <c r="AA3823" s="62"/>
      <c r="AB3823" s="62"/>
      <c r="AC3823" s="62"/>
      <c r="AD3823" s="62"/>
      <c r="AE3823" s="62"/>
    </row>
    <row r="3824" spans="5:31" x14ac:dyDescent="0.25">
      <c r="E3824" s="61"/>
      <c r="F3824" s="61"/>
      <c r="G3824" s="61"/>
      <c r="H3824" s="62"/>
      <c r="I3824" s="62"/>
      <c r="J3824" s="62"/>
      <c r="K3824" s="62"/>
      <c r="L3824" s="62"/>
      <c r="M3824" s="62"/>
      <c r="N3824" s="62"/>
      <c r="O3824" s="62"/>
      <c r="P3824" s="62"/>
      <c r="Q3824" s="62"/>
      <c r="R3824" s="62"/>
      <c r="S3824" s="62"/>
      <c r="T3824" s="62"/>
      <c r="U3824" s="62"/>
      <c r="V3824" s="62"/>
      <c r="W3824" s="62"/>
      <c r="X3824" s="62"/>
      <c r="Y3824" s="62"/>
      <c r="Z3824" s="62"/>
      <c r="AA3824" s="62"/>
      <c r="AB3824" s="62"/>
      <c r="AC3824" s="62"/>
      <c r="AD3824" s="62"/>
      <c r="AE3824" s="62"/>
    </row>
    <row r="3825" spans="5:31" x14ac:dyDescent="0.25">
      <c r="E3825" s="61"/>
      <c r="F3825" s="61"/>
      <c r="G3825" s="61"/>
      <c r="H3825" s="62"/>
      <c r="I3825" s="62"/>
      <c r="J3825" s="62"/>
      <c r="K3825" s="62"/>
      <c r="L3825" s="62"/>
      <c r="M3825" s="62"/>
      <c r="N3825" s="62"/>
      <c r="O3825" s="62"/>
      <c r="P3825" s="62"/>
      <c r="Q3825" s="62"/>
      <c r="R3825" s="62"/>
      <c r="S3825" s="62"/>
      <c r="T3825" s="62"/>
      <c r="U3825" s="62"/>
      <c r="V3825" s="62"/>
      <c r="W3825" s="62"/>
      <c r="X3825" s="62"/>
      <c r="Y3825" s="62"/>
      <c r="Z3825" s="62"/>
      <c r="AA3825" s="62"/>
      <c r="AB3825" s="62"/>
      <c r="AC3825" s="62"/>
      <c r="AD3825" s="62"/>
      <c r="AE3825" s="62"/>
    </row>
    <row r="3826" spans="5:31" x14ac:dyDescent="0.25">
      <c r="E3826" s="61"/>
      <c r="F3826" s="61"/>
      <c r="G3826" s="61"/>
      <c r="H3826" s="62"/>
      <c r="I3826" s="62"/>
      <c r="J3826" s="62"/>
      <c r="K3826" s="62"/>
      <c r="L3826" s="62"/>
      <c r="M3826" s="62"/>
      <c r="N3826" s="62"/>
      <c r="O3826" s="62"/>
      <c r="P3826" s="62"/>
      <c r="Q3826" s="62"/>
      <c r="R3826" s="62"/>
      <c r="S3826" s="62"/>
      <c r="T3826" s="62"/>
      <c r="U3826" s="62"/>
      <c r="V3826" s="62"/>
      <c r="W3826" s="62"/>
      <c r="X3826" s="62"/>
      <c r="Y3826" s="62"/>
      <c r="Z3826" s="62"/>
      <c r="AA3826" s="62"/>
      <c r="AB3826" s="62"/>
      <c r="AC3826" s="62"/>
      <c r="AD3826" s="62"/>
      <c r="AE3826" s="62"/>
    </row>
    <row r="3827" spans="5:31" x14ac:dyDescent="0.25">
      <c r="E3827" s="61"/>
      <c r="F3827" s="61"/>
      <c r="G3827" s="61"/>
      <c r="H3827" s="62"/>
      <c r="I3827" s="62"/>
      <c r="J3827" s="62"/>
      <c r="K3827" s="62"/>
      <c r="L3827" s="62"/>
      <c r="M3827" s="62"/>
      <c r="N3827" s="62"/>
      <c r="O3827" s="62"/>
      <c r="P3827" s="62"/>
      <c r="Q3827" s="62"/>
      <c r="R3827" s="62"/>
      <c r="S3827" s="62"/>
      <c r="T3827" s="62"/>
      <c r="U3827" s="62"/>
      <c r="V3827" s="62"/>
      <c r="W3827" s="62"/>
      <c r="X3827" s="62"/>
      <c r="Y3827" s="62"/>
      <c r="Z3827" s="62"/>
      <c r="AA3827" s="62"/>
      <c r="AB3827" s="62"/>
      <c r="AC3827" s="62"/>
      <c r="AD3827" s="62"/>
      <c r="AE3827" s="62"/>
    </row>
    <row r="3828" spans="5:31" x14ac:dyDescent="0.25">
      <c r="E3828" s="61"/>
      <c r="F3828" s="61"/>
      <c r="G3828" s="61"/>
      <c r="H3828" s="62"/>
      <c r="I3828" s="62"/>
      <c r="J3828" s="62"/>
      <c r="K3828" s="62"/>
      <c r="L3828" s="62"/>
      <c r="M3828" s="62"/>
      <c r="N3828" s="62"/>
      <c r="O3828" s="62"/>
      <c r="P3828" s="62"/>
      <c r="Q3828" s="62"/>
      <c r="R3828" s="62"/>
      <c r="S3828" s="62"/>
      <c r="T3828" s="62"/>
      <c r="U3828" s="62"/>
      <c r="V3828" s="62"/>
      <c r="W3828" s="62"/>
      <c r="X3828" s="62"/>
      <c r="Y3828" s="62"/>
      <c r="Z3828" s="62"/>
      <c r="AA3828" s="62"/>
      <c r="AB3828" s="62"/>
      <c r="AC3828" s="62"/>
      <c r="AD3828" s="62"/>
      <c r="AE3828" s="62"/>
    </row>
    <row r="3829" spans="5:31" x14ac:dyDescent="0.25">
      <c r="E3829" s="61"/>
      <c r="F3829" s="61"/>
      <c r="G3829" s="61"/>
      <c r="H3829" s="62"/>
      <c r="I3829" s="62"/>
      <c r="J3829" s="62"/>
      <c r="K3829" s="62"/>
      <c r="L3829" s="62"/>
      <c r="M3829" s="62"/>
      <c r="N3829" s="62"/>
      <c r="O3829" s="62"/>
      <c r="P3829" s="62"/>
      <c r="Q3829" s="62"/>
      <c r="R3829" s="62"/>
      <c r="S3829" s="62"/>
      <c r="T3829" s="62"/>
      <c r="U3829" s="62"/>
      <c r="V3829" s="62"/>
      <c r="W3829" s="62"/>
      <c r="X3829" s="62"/>
      <c r="Y3829" s="62"/>
      <c r="Z3829" s="62"/>
      <c r="AA3829" s="62"/>
      <c r="AB3829" s="62"/>
      <c r="AC3829" s="62"/>
      <c r="AD3829" s="62"/>
      <c r="AE3829" s="62"/>
    </row>
    <row r="3830" spans="5:31" x14ac:dyDescent="0.25">
      <c r="E3830" s="61"/>
      <c r="F3830" s="61"/>
      <c r="G3830" s="61"/>
      <c r="H3830" s="62"/>
      <c r="I3830" s="62"/>
      <c r="J3830" s="62"/>
      <c r="K3830" s="62"/>
      <c r="L3830" s="62"/>
      <c r="M3830" s="62"/>
      <c r="N3830" s="62"/>
      <c r="O3830" s="62"/>
      <c r="P3830" s="62"/>
      <c r="Q3830" s="62"/>
      <c r="R3830" s="62"/>
      <c r="S3830" s="62"/>
      <c r="T3830" s="62"/>
      <c r="U3830" s="62"/>
      <c r="V3830" s="62"/>
      <c r="W3830" s="62"/>
      <c r="X3830" s="62"/>
      <c r="Y3830" s="62"/>
      <c r="Z3830" s="62"/>
      <c r="AA3830" s="62"/>
      <c r="AB3830" s="62"/>
      <c r="AC3830" s="62"/>
      <c r="AD3830" s="62"/>
      <c r="AE3830" s="62"/>
    </row>
    <row r="3831" spans="5:31" x14ac:dyDescent="0.25">
      <c r="E3831" s="61"/>
      <c r="F3831" s="61"/>
      <c r="G3831" s="61"/>
      <c r="H3831" s="62"/>
      <c r="I3831" s="62"/>
      <c r="J3831" s="62"/>
      <c r="K3831" s="62"/>
      <c r="L3831" s="62"/>
      <c r="M3831" s="62"/>
      <c r="N3831" s="62"/>
      <c r="O3831" s="62"/>
      <c r="P3831" s="62"/>
      <c r="Q3831" s="62"/>
      <c r="R3831" s="62"/>
      <c r="S3831" s="62"/>
      <c r="T3831" s="62"/>
      <c r="U3831" s="62"/>
      <c r="V3831" s="62"/>
      <c r="W3831" s="62"/>
      <c r="X3831" s="62"/>
      <c r="Y3831" s="62"/>
      <c r="Z3831" s="62"/>
      <c r="AA3831" s="62"/>
      <c r="AB3831" s="62"/>
      <c r="AC3831" s="62"/>
      <c r="AD3831" s="62"/>
      <c r="AE3831" s="62"/>
    </row>
    <row r="3832" spans="5:31" x14ac:dyDescent="0.25">
      <c r="E3832" s="61"/>
      <c r="F3832" s="61"/>
      <c r="G3832" s="61"/>
      <c r="H3832" s="62"/>
      <c r="I3832" s="62"/>
      <c r="J3832" s="62"/>
      <c r="K3832" s="62"/>
      <c r="L3832" s="62"/>
      <c r="M3832" s="62"/>
      <c r="N3832" s="62"/>
      <c r="O3832" s="62"/>
      <c r="P3832" s="62"/>
      <c r="Q3832" s="62"/>
      <c r="R3832" s="62"/>
      <c r="S3832" s="62"/>
      <c r="T3832" s="62"/>
      <c r="U3832" s="62"/>
      <c r="V3832" s="62"/>
      <c r="W3832" s="62"/>
      <c r="X3832" s="62"/>
      <c r="Y3832" s="62"/>
      <c r="Z3832" s="62"/>
      <c r="AA3832" s="62"/>
      <c r="AB3832" s="62"/>
      <c r="AC3832" s="62"/>
      <c r="AD3832" s="62"/>
      <c r="AE3832" s="62"/>
    </row>
    <row r="3833" spans="5:31" x14ac:dyDescent="0.25">
      <c r="E3833" s="61"/>
      <c r="F3833" s="61"/>
      <c r="G3833" s="61"/>
      <c r="H3833" s="62"/>
      <c r="I3833" s="62"/>
      <c r="J3833" s="62"/>
      <c r="K3833" s="62"/>
      <c r="L3833" s="62"/>
      <c r="M3833" s="62"/>
      <c r="N3833" s="62"/>
      <c r="O3833" s="62"/>
      <c r="P3833" s="62"/>
      <c r="Q3833" s="62"/>
      <c r="R3833" s="62"/>
      <c r="S3833" s="62"/>
      <c r="T3833" s="62"/>
      <c r="U3833" s="62"/>
      <c r="V3833" s="62"/>
      <c r="W3833" s="62"/>
      <c r="X3833" s="62"/>
      <c r="Y3833" s="62"/>
      <c r="Z3833" s="62"/>
      <c r="AA3833" s="62"/>
      <c r="AB3833" s="62"/>
      <c r="AC3833" s="62"/>
      <c r="AD3833" s="62"/>
      <c r="AE3833" s="62"/>
    </row>
    <row r="3834" spans="5:31" x14ac:dyDescent="0.25">
      <c r="E3834" s="61"/>
      <c r="F3834" s="61"/>
      <c r="G3834" s="61"/>
      <c r="H3834" s="62"/>
      <c r="I3834" s="62"/>
      <c r="J3834" s="62"/>
      <c r="K3834" s="62"/>
      <c r="L3834" s="62"/>
      <c r="M3834" s="62"/>
      <c r="N3834" s="62"/>
      <c r="O3834" s="62"/>
      <c r="P3834" s="62"/>
      <c r="Q3834" s="62"/>
      <c r="R3834" s="62"/>
      <c r="S3834" s="62"/>
      <c r="T3834" s="62"/>
      <c r="U3834" s="62"/>
      <c r="V3834" s="62"/>
      <c r="W3834" s="62"/>
      <c r="X3834" s="62"/>
      <c r="Y3834" s="62"/>
      <c r="Z3834" s="62"/>
      <c r="AA3834" s="62"/>
      <c r="AB3834" s="62"/>
      <c r="AC3834" s="62"/>
      <c r="AD3834" s="62"/>
      <c r="AE3834" s="62"/>
    </row>
    <row r="3835" spans="5:31" x14ac:dyDescent="0.25">
      <c r="E3835" s="61"/>
      <c r="F3835" s="61"/>
      <c r="G3835" s="61"/>
      <c r="H3835" s="62"/>
      <c r="I3835" s="62"/>
      <c r="J3835" s="62"/>
      <c r="K3835" s="62"/>
      <c r="L3835" s="62"/>
      <c r="M3835" s="62"/>
      <c r="N3835" s="62"/>
      <c r="O3835" s="62"/>
      <c r="P3835" s="62"/>
      <c r="Q3835" s="62"/>
      <c r="R3835" s="62"/>
      <c r="S3835" s="62"/>
      <c r="T3835" s="62"/>
      <c r="U3835" s="62"/>
      <c r="V3835" s="62"/>
      <c r="W3835" s="62"/>
      <c r="X3835" s="62"/>
      <c r="Y3835" s="62"/>
      <c r="Z3835" s="62"/>
      <c r="AA3835" s="62"/>
      <c r="AB3835" s="62"/>
      <c r="AC3835" s="62"/>
      <c r="AD3835" s="62"/>
      <c r="AE3835" s="62"/>
    </row>
    <row r="3836" spans="5:31" x14ac:dyDescent="0.25">
      <c r="E3836" s="61"/>
      <c r="F3836" s="61"/>
      <c r="G3836" s="61"/>
      <c r="H3836" s="62"/>
      <c r="I3836" s="62"/>
      <c r="J3836" s="62"/>
      <c r="K3836" s="62"/>
      <c r="L3836" s="62"/>
      <c r="M3836" s="62"/>
      <c r="N3836" s="62"/>
      <c r="O3836" s="62"/>
      <c r="P3836" s="62"/>
      <c r="Q3836" s="62"/>
      <c r="R3836" s="62"/>
      <c r="S3836" s="62"/>
      <c r="T3836" s="62"/>
      <c r="U3836" s="62"/>
      <c r="V3836" s="62"/>
      <c r="W3836" s="62"/>
      <c r="X3836" s="62"/>
      <c r="Y3836" s="62"/>
      <c r="Z3836" s="62"/>
      <c r="AA3836" s="62"/>
      <c r="AB3836" s="62"/>
      <c r="AC3836" s="62"/>
      <c r="AD3836" s="62"/>
      <c r="AE3836" s="62"/>
    </row>
    <row r="3837" spans="5:31" x14ac:dyDescent="0.25">
      <c r="E3837" s="61"/>
      <c r="F3837" s="61"/>
      <c r="G3837" s="61"/>
      <c r="H3837" s="62"/>
      <c r="I3837" s="62"/>
      <c r="J3837" s="62"/>
      <c r="K3837" s="62"/>
      <c r="L3837" s="62"/>
      <c r="M3837" s="62"/>
      <c r="N3837" s="62"/>
      <c r="O3837" s="62"/>
      <c r="P3837" s="62"/>
      <c r="Q3837" s="62"/>
      <c r="R3837" s="62"/>
      <c r="S3837" s="62"/>
      <c r="T3837" s="62"/>
      <c r="U3837" s="62"/>
      <c r="V3837" s="62"/>
      <c r="W3837" s="62"/>
      <c r="X3837" s="62"/>
      <c r="Y3837" s="62"/>
      <c r="Z3837" s="62"/>
      <c r="AA3837" s="62"/>
      <c r="AB3837" s="62"/>
      <c r="AC3837" s="62"/>
      <c r="AD3837" s="62"/>
      <c r="AE3837" s="62"/>
    </row>
    <row r="3838" spans="5:31" x14ac:dyDescent="0.25">
      <c r="E3838" s="61"/>
      <c r="F3838" s="61"/>
      <c r="G3838" s="61"/>
      <c r="H3838" s="62"/>
      <c r="I3838" s="62"/>
      <c r="J3838" s="62"/>
      <c r="K3838" s="62"/>
      <c r="L3838" s="62"/>
      <c r="M3838" s="62"/>
      <c r="N3838" s="62"/>
      <c r="O3838" s="62"/>
      <c r="P3838" s="62"/>
      <c r="Q3838" s="62"/>
      <c r="R3838" s="62"/>
      <c r="S3838" s="62"/>
      <c r="T3838" s="62"/>
      <c r="U3838" s="62"/>
      <c r="V3838" s="62"/>
      <c r="W3838" s="62"/>
      <c r="X3838" s="62"/>
      <c r="Y3838" s="62"/>
      <c r="Z3838" s="62"/>
      <c r="AA3838" s="62"/>
      <c r="AB3838" s="62"/>
      <c r="AC3838" s="62"/>
      <c r="AD3838" s="62"/>
      <c r="AE3838" s="62"/>
    </row>
    <row r="3839" spans="5:31" x14ac:dyDescent="0.25">
      <c r="E3839" s="61"/>
      <c r="F3839" s="61"/>
      <c r="G3839" s="61"/>
      <c r="H3839" s="62"/>
      <c r="I3839" s="62"/>
      <c r="J3839" s="62"/>
      <c r="K3839" s="62"/>
      <c r="L3839" s="62"/>
      <c r="M3839" s="62"/>
      <c r="N3839" s="62"/>
      <c r="O3839" s="62"/>
      <c r="P3839" s="62"/>
      <c r="Q3839" s="62"/>
      <c r="R3839" s="62"/>
      <c r="S3839" s="62"/>
      <c r="T3839" s="62"/>
      <c r="U3839" s="62"/>
      <c r="V3839" s="62"/>
      <c r="W3839" s="62"/>
      <c r="X3839" s="62"/>
      <c r="Y3839" s="62"/>
      <c r="Z3839" s="62"/>
      <c r="AA3839" s="62"/>
      <c r="AB3839" s="62"/>
      <c r="AC3839" s="62"/>
      <c r="AD3839" s="62"/>
      <c r="AE3839" s="62"/>
    </row>
    <row r="3840" spans="5:31" x14ac:dyDescent="0.25">
      <c r="E3840" s="61"/>
      <c r="F3840" s="61"/>
      <c r="G3840" s="61"/>
      <c r="H3840" s="62"/>
      <c r="I3840" s="62"/>
      <c r="J3840" s="62"/>
      <c r="K3840" s="62"/>
      <c r="L3840" s="62"/>
      <c r="M3840" s="62"/>
      <c r="N3840" s="62"/>
      <c r="O3840" s="62"/>
      <c r="P3840" s="62"/>
      <c r="Q3840" s="62"/>
      <c r="R3840" s="62"/>
      <c r="S3840" s="62"/>
      <c r="T3840" s="62"/>
      <c r="U3840" s="62"/>
      <c r="V3840" s="62"/>
      <c r="W3840" s="62"/>
      <c r="X3840" s="62"/>
      <c r="Y3840" s="62"/>
      <c r="Z3840" s="62"/>
      <c r="AA3840" s="62"/>
      <c r="AB3840" s="62"/>
      <c r="AC3840" s="62"/>
      <c r="AD3840" s="62"/>
      <c r="AE3840" s="62"/>
    </row>
    <row r="3841" spans="5:31" x14ac:dyDescent="0.25">
      <c r="E3841" s="61"/>
      <c r="F3841" s="61"/>
      <c r="G3841" s="61"/>
      <c r="H3841" s="62"/>
      <c r="I3841" s="62"/>
      <c r="J3841" s="62"/>
      <c r="K3841" s="62"/>
      <c r="L3841" s="62"/>
      <c r="M3841" s="62"/>
      <c r="N3841" s="62"/>
      <c r="O3841" s="62"/>
      <c r="P3841" s="62"/>
      <c r="Q3841" s="62"/>
      <c r="R3841" s="62"/>
      <c r="S3841" s="62"/>
      <c r="T3841" s="62"/>
      <c r="U3841" s="62"/>
      <c r="V3841" s="62"/>
      <c r="W3841" s="62"/>
      <c r="X3841" s="62"/>
      <c r="Y3841" s="62"/>
      <c r="Z3841" s="62"/>
      <c r="AA3841" s="62"/>
      <c r="AB3841" s="62"/>
      <c r="AC3841" s="62"/>
      <c r="AD3841" s="62"/>
      <c r="AE3841" s="62"/>
    </row>
    <row r="3842" spans="5:31" x14ac:dyDescent="0.25">
      <c r="E3842" s="61"/>
      <c r="F3842" s="61"/>
      <c r="G3842" s="61"/>
      <c r="H3842" s="62"/>
      <c r="I3842" s="62"/>
      <c r="J3842" s="62"/>
      <c r="K3842" s="62"/>
      <c r="L3842" s="62"/>
      <c r="M3842" s="62"/>
      <c r="N3842" s="62"/>
      <c r="O3842" s="62"/>
      <c r="P3842" s="62"/>
      <c r="Q3842" s="62"/>
      <c r="R3842" s="62"/>
      <c r="S3842" s="62"/>
      <c r="T3842" s="62"/>
      <c r="U3842" s="62"/>
      <c r="V3842" s="62"/>
      <c r="W3842" s="62"/>
      <c r="X3842" s="62"/>
      <c r="Y3842" s="62"/>
      <c r="Z3842" s="62"/>
      <c r="AA3842" s="62"/>
      <c r="AB3842" s="62"/>
      <c r="AC3842" s="62"/>
      <c r="AD3842" s="62"/>
      <c r="AE3842" s="62"/>
    </row>
    <row r="3843" spans="5:31" x14ac:dyDescent="0.25">
      <c r="E3843" s="61"/>
      <c r="F3843" s="61"/>
      <c r="G3843" s="61"/>
      <c r="H3843" s="62"/>
      <c r="I3843" s="62"/>
      <c r="J3843" s="62"/>
      <c r="K3843" s="62"/>
      <c r="L3843" s="62"/>
      <c r="M3843" s="62"/>
      <c r="N3843" s="62"/>
      <c r="O3843" s="62"/>
      <c r="P3843" s="62"/>
      <c r="Q3843" s="62"/>
      <c r="R3843" s="62"/>
      <c r="S3843" s="62"/>
      <c r="T3843" s="62"/>
      <c r="U3843" s="62"/>
      <c r="V3843" s="62"/>
      <c r="W3843" s="62"/>
      <c r="X3843" s="62"/>
      <c r="Y3843" s="62"/>
      <c r="Z3843" s="62"/>
      <c r="AA3843" s="62"/>
      <c r="AB3843" s="62"/>
      <c r="AC3843" s="62"/>
      <c r="AD3843" s="62"/>
      <c r="AE3843" s="62"/>
    </row>
    <row r="3844" spans="5:31" x14ac:dyDescent="0.25">
      <c r="E3844" s="61"/>
      <c r="F3844" s="61"/>
      <c r="G3844" s="61"/>
      <c r="H3844" s="62"/>
      <c r="I3844" s="62"/>
      <c r="J3844" s="62"/>
      <c r="K3844" s="62"/>
      <c r="L3844" s="62"/>
      <c r="M3844" s="62"/>
      <c r="N3844" s="62"/>
      <c r="O3844" s="62"/>
      <c r="P3844" s="62"/>
      <c r="Q3844" s="62"/>
      <c r="R3844" s="62"/>
      <c r="S3844" s="62"/>
      <c r="T3844" s="62"/>
      <c r="U3844" s="62"/>
      <c r="V3844" s="62"/>
      <c r="W3844" s="62"/>
      <c r="X3844" s="62"/>
      <c r="Y3844" s="62"/>
      <c r="Z3844" s="62"/>
      <c r="AA3844" s="62"/>
      <c r="AB3844" s="62"/>
      <c r="AC3844" s="62"/>
      <c r="AD3844" s="62"/>
      <c r="AE3844" s="62"/>
    </row>
    <row r="3845" spans="5:31" x14ac:dyDescent="0.25">
      <c r="E3845" s="61"/>
      <c r="F3845" s="61"/>
      <c r="G3845" s="61"/>
      <c r="H3845" s="62"/>
      <c r="I3845" s="62"/>
      <c r="J3845" s="62"/>
      <c r="K3845" s="62"/>
      <c r="L3845" s="62"/>
      <c r="M3845" s="62"/>
      <c r="N3845" s="62"/>
      <c r="O3845" s="62"/>
      <c r="P3845" s="62"/>
      <c r="Q3845" s="62"/>
      <c r="R3845" s="62"/>
      <c r="S3845" s="62"/>
      <c r="T3845" s="62"/>
      <c r="U3845" s="62"/>
      <c r="V3845" s="62"/>
      <c r="W3845" s="62"/>
      <c r="X3845" s="62"/>
      <c r="Y3845" s="62"/>
      <c r="Z3845" s="62"/>
      <c r="AA3845" s="62"/>
      <c r="AB3845" s="62"/>
      <c r="AC3845" s="62"/>
      <c r="AD3845" s="62"/>
      <c r="AE3845" s="62"/>
    </row>
    <row r="3846" spans="5:31" x14ac:dyDescent="0.25">
      <c r="E3846" s="61"/>
      <c r="F3846" s="61"/>
      <c r="G3846" s="61"/>
      <c r="H3846" s="62"/>
      <c r="I3846" s="62"/>
      <c r="J3846" s="62"/>
      <c r="K3846" s="62"/>
      <c r="L3846" s="62"/>
      <c r="M3846" s="62"/>
      <c r="N3846" s="62"/>
      <c r="O3846" s="62"/>
      <c r="P3846" s="62"/>
      <c r="Q3846" s="62"/>
      <c r="R3846" s="62"/>
      <c r="S3846" s="62"/>
      <c r="T3846" s="62"/>
      <c r="U3846" s="62"/>
      <c r="V3846" s="62"/>
      <c r="W3846" s="62"/>
      <c r="X3846" s="62"/>
      <c r="Y3846" s="62"/>
      <c r="Z3846" s="62"/>
      <c r="AA3846" s="62"/>
      <c r="AB3846" s="62"/>
      <c r="AC3846" s="62"/>
      <c r="AD3846" s="62"/>
      <c r="AE3846" s="62"/>
    </row>
    <row r="3847" spans="5:31" x14ac:dyDescent="0.25">
      <c r="E3847" s="61"/>
      <c r="F3847" s="61"/>
      <c r="G3847" s="61"/>
      <c r="H3847" s="62"/>
      <c r="I3847" s="62"/>
      <c r="J3847" s="62"/>
      <c r="K3847" s="62"/>
      <c r="L3847" s="62"/>
      <c r="M3847" s="62"/>
      <c r="N3847" s="62"/>
      <c r="O3847" s="62"/>
      <c r="P3847" s="62"/>
      <c r="Q3847" s="62"/>
      <c r="R3847" s="62"/>
      <c r="S3847" s="62"/>
      <c r="T3847" s="62"/>
      <c r="U3847" s="62"/>
      <c r="V3847" s="62"/>
      <c r="W3847" s="62"/>
      <c r="X3847" s="62"/>
      <c r="Y3847" s="62"/>
      <c r="Z3847" s="62"/>
      <c r="AA3847" s="62"/>
      <c r="AB3847" s="62"/>
      <c r="AC3847" s="62"/>
      <c r="AD3847" s="62"/>
      <c r="AE3847" s="62"/>
    </row>
    <row r="3848" spans="5:31" x14ac:dyDescent="0.25">
      <c r="E3848" s="61"/>
      <c r="F3848" s="61"/>
      <c r="G3848" s="61"/>
      <c r="H3848" s="62"/>
      <c r="I3848" s="62"/>
      <c r="J3848" s="62"/>
      <c r="K3848" s="62"/>
      <c r="L3848" s="62"/>
      <c r="M3848" s="62"/>
      <c r="N3848" s="62"/>
      <c r="O3848" s="62"/>
      <c r="P3848" s="62"/>
      <c r="Q3848" s="62"/>
      <c r="R3848" s="62"/>
      <c r="S3848" s="62"/>
      <c r="T3848" s="62"/>
      <c r="U3848" s="62"/>
      <c r="V3848" s="62"/>
      <c r="W3848" s="62"/>
      <c r="X3848" s="62"/>
      <c r="Y3848" s="62"/>
      <c r="Z3848" s="62"/>
      <c r="AA3848" s="62"/>
      <c r="AB3848" s="62"/>
      <c r="AC3848" s="62"/>
      <c r="AD3848" s="62"/>
      <c r="AE3848" s="62"/>
    </row>
    <row r="3849" spans="5:31" x14ac:dyDescent="0.25">
      <c r="E3849" s="61"/>
      <c r="F3849" s="61"/>
      <c r="G3849" s="61"/>
      <c r="H3849" s="62"/>
      <c r="I3849" s="62"/>
      <c r="J3849" s="62"/>
      <c r="K3849" s="62"/>
      <c r="L3849" s="62"/>
      <c r="M3849" s="62"/>
      <c r="N3849" s="62"/>
      <c r="O3849" s="62"/>
      <c r="P3849" s="62"/>
      <c r="Q3849" s="62"/>
      <c r="R3849" s="62"/>
      <c r="S3849" s="62"/>
      <c r="T3849" s="62"/>
      <c r="U3849" s="62"/>
      <c r="V3849" s="62"/>
      <c r="W3849" s="62"/>
      <c r="X3849" s="62"/>
      <c r="Y3849" s="62"/>
      <c r="Z3849" s="62"/>
      <c r="AA3849" s="62"/>
      <c r="AB3849" s="62"/>
      <c r="AC3849" s="62"/>
      <c r="AD3849" s="62"/>
      <c r="AE3849" s="62"/>
    </row>
    <row r="3850" spans="5:31" x14ac:dyDescent="0.25">
      <c r="E3850" s="61"/>
      <c r="F3850" s="61"/>
      <c r="G3850" s="61"/>
      <c r="H3850" s="62"/>
      <c r="I3850" s="62"/>
      <c r="J3850" s="62"/>
      <c r="K3850" s="62"/>
      <c r="L3850" s="62"/>
      <c r="M3850" s="62"/>
      <c r="N3850" s="62"/>
      <c r="O3850" s="62"/>
      <c r="P3850" s="62"/>
      <c r="Q3850" s="62"/>
      <c r="R3850" s="62"/>
      <c r="S3850" s="62"/>
      <c r="T3850" s="62"/>
      <c r="U3850" s="62"/>
      <c r="V3850" s="62"/>
      <c r="W3850" s="62"/>
      <c r="X3850" s="62"/>
      <c r="Y3850" s="62"/>
      <c r="Z3850" s="62"/>
      <c r="AA3850" s="62"/>
      <c r="AB3850" s="62"/>
      <c r="AC3850" s="62"/>
      <c r="AD3850" s="62"/>
      <c r="AE3850" s="62"/>
    </row>
    <row r="3851" spans="5:31" x14ac:dyDescent="0.25">
      <c r="E3851" s="61"/>
      <c r="F3851" s="61"/>
      <c r="G3851" s="61"/>
      <c r="H3851" s="62"/>
      <c r="I3851" s="62"/>
      <c r="J3851" s="62"/>
      <c r="K3851" s="62"/>
      <c r="L3851" s="62"/>
      <c r="M3851" s="62"/>
      <c r="N3851" s="62"/>
      <c r="O3851" s="62"/>
      <c r="P3851" s="62"/>
      <c r="Q3851" s="62"/>
      <c r="R3851" s="62"/>
      <c r="S3851" s="62"/>
      <c r="T3851" s="62"/>
      <c r="U3851" s="62"/>
      <c r="V3851" s="62"/>
      <c r="W3851" s="62"/>
      <c r="X3851" s="62"/>
      <c r="Y3851" s="62"/>
      <c r="Z3851" s="62"/>
      <c r="AA3851" s="62"/>
      <c r="AB3851" s="62"/>
      <c r="AC3851" s="62"/>
      <c r="AD3851" s="62"/>
      <c r="AE3851" s="62"/>
    </row>
    <row r="3852" spans="5:31" x14ac:dyDescent="0.25">
      <c r="E3852" s="61"/>
      <c r="F3852" s="61"/>
      <c r="G3852" s="61"/>
      <c r="H3852" s="62"/>
      <c r="I3852" s="62"/>
      <c r="J3852" s="62"/>
      <c r="K3852" s="62"/>
      <c r="L3852" s="62"/>
      <c r="M3852" s="62"/>
      <c r="N3852" s="62"/>
      <c r="O3852" s="62"/>
      <c r="P3852" s="62"/>
      <c r="Q3852" s="62"/>
      <c r="R3852" s="62"/>
      <c r="S3852" s="62"/>
      <c r="T3852" s="62"/>
      <c r="U3852" s="62"/>
      <c r="V3852" s="62"/>
      <c r="W3852" s="62"/>
      <c r="X3852" s="62"/>
      <c r="Y3852" s="62"/>
      <c r="Z3852" s="62"/>
      <c r="AA3852" s="62"/>
      <c r="AB3852" s="62"/>
      <c r="AC3852" s="62"/>
      <c r="AD3852" s="62"/>
      <c r="AE3852" s="62"/>
    </row>
    <row r="3853" spans="5:31" x14ac:dyDescent="0.25">
      <c r="E3853" s="61"/>
      <c r="F3853" s="61"/>
      <c r="G3853" s="61"/>
      <c r="H3853" s="62"/>
      <c r="I3853" s="62"/>
      <c r="J3853" s="62"/>
      <c r="K3853" s="62"/>
      <c r="L3853" s="62"/>
      <c r="M3853" s="62"/>
      <c r="N3853" s="62"/>
      <c r="O3853" s="62"/>
      <c r="P3853" s="62"/>
      <c r="Q3853" s="62"/>
      <c r="R3853" s="62"/>
      <c r="S3853" s="62"/>
      <c r="T3853" s="62"/>
      <c r="U3853" s="62"/>
      <c r="V3853" s="62"/>
      <c r="W3853" s="62"/>
      <c r="X3853" s="62"/>
      <c r="Y3853" s="62"/>
      <c r="Z3853" s="62"/>
      <c r="AA3853" s="62"/>
      <c r="AB3853" s="62"/>
      <c r="AC3853" s="62"/>
      <c r="AD3853" s="62"/>
      <c r="AE3853" s="62"/>
    </row>
    <row r="3854" spans="5:31" x14ac:dyDescent="0.25">
      <c r="E3854" s="61"/>
      <c r="F3854" s="61"/>
      <c r="G3854" s="61"/>
      <c r="H3854" s="62"/>
      <c r="I3854" s="62"/>
      <c r="J3854" s="62"/>
      <c r="K3854" s="62"/>
      <c r="L3854" s="62"/>
      <c r="M3854" s="62"/>
      <c r="N3854" s="62"/>
      <c r="O3854" s="62"/>
      <c r="P3854" s="62"/>
      <c r="Q3854" s="62"/>
      <c r="R3854" s="62"/>
      <c r="S3854" s="62"/>
      <c r="T3854" s="62"/>
      <c r="U3854" s="62"/>
      <c r="V3854" s="62"/>
      <c r="W3854" s="62"/>
      <c r="X3854" s="62"/>
      <c r="Y3854" s="62"/>
      <c r="Z3854" s="62"/>
      <c r="AA3854" s="62"/>
      <c r="AB3854" s="62"/>
      <c r="AC3854" s="62"/>
      <c r="AD3854" s="62"/>
      <c r="AE3854" s="62"/>
    </row>
    <row r="3855" spans="5:31" x14ac:dyDescent="0.25">
      <c r="E3855" s="61"/>
      <c r="F3855" s="61"/>
      <c r="G3855" s="61"/>
      <c r="H3855" s="62"/>
      <c r="I3855" s="62"/>
      <c r="J3855" s="62"/>
      <c r="K3855" s="62"/>
      <c r="L3855" s="62"/>
      <c r="M3855" s="62"/>
      <c r="N3855" s="62"/>
      <c r="O3855" s="62"/>
      <c r="P3855" s="62"/>
      <c r="Q3855" s="62"/>
      <c r="R3855" s="62"/>
      <c r="S3855" s="62"/>
      <c r="T3855" s="62"/>
      <c r="U3855" s="62"/>
      <c r="V3855" s="62"/>
      <c r="W3855" s="62"/>
      <c r="X3855" s="62"/>
      <c r="Y3855" s="62"/>
      <c r="Z3855" s="62"/>
      <c r="AA3855" s="62"/>
      <c r="AB3855" s="62"/>
      <c r="AC3855" s="62"/>
      <c r="AD3855" s="62"/>
      <c r="AE3855" s="62"/>
    </row>
    <row r="3856" spans="5:31" x14ac:dyDescent="0.25">
      <c r="E3856" s="61"/>
      <c r="F3856" s="61"/>
      <c r="G3856" s="61"/>
      <c r="H3856" s="62"/>
      <c r="I3856" s="62"/>
      <c r="J3856" s="62"/>
      <c r="K3856" s="62"/>
      <c r="L3856" s="62"/>
      <c r="M3856" s="62"/>
      <c r="N3856" s="62"/>
      <c r="O3856" s="62"/>
      <c r="P3856" s="62"/>
      <c r="Q3856" s="62"/>
      <c r="R3856" s="62"/>
      <c r="S3856" s="62"/>
      <c r="T3856" s="62"/>
      <c r="U3856" s="62"/>
      <c r="V3856" s="62"/>
      <c r="W3856" s="62"/>
      <c r="X3856" s="62"/>
      <c r="Y3856" s="62"/>
      <c r="Z3856" s="62"/>
      <c r="AA3856" s="62"/>
      <c r="AB3856" s="62"/>
      <c r="AC3856" s="62"/>
      <c r="AD3856" s="62"/>
      <c r="AE3856" s="62"/>
    </row>
    <row r="3857" spans="5:31" x14ac:dyDescent="0.25">
      <c r="E3857" s="61"/>
      <c r="F3857" s="61"/>
      <c r="G3857" s="61"/>
      <c r="H3857" s="62"/>
      <c r="I3857" s="62"/>
      <c r="J3857" s="62"/>
      <c r="K3857" s="62"/>
      <c r="L3857" s="62"/>
      <c r="M3857" s="62"/>
      <c r="N3857" s="62"/>
      <c r="O3857" s="62"/>
      <c r="P3857" s="62"/>
      <c r="Q3857" s="62"/>
      <c r="R3857" s="62"/>
      <c r="S3857" s="62"/>
      <c r="T3857" s="62"/>
      <c r="U3857" s="62"/>
      <c r="V3857" s="62"/>
      <c r="W3857" s="62"/>
      <c r="X3857" s="62"/>
      <c r="Y3857" s="62"/>
      <c r="Z3857" s="62"/>
      <c r="AA3857" s="62"/>
      <c r="AB3857" s="62"/>
      <c r="AC3857" s="62"/>
      <c r="AD3857" s="62"/>
      <c r="AE3857" s="62"/>
    </row>
    <row r="3858" spans="5:31" x14ac:dyDescent="0.25">
      <c r="E3858" s="61"/>
      <c r="F3858" s="61"/>
      <c r="G3858" s="61"/>
      <c r="H3858" s="62"/>
      <c r="I3858" s="62"/>
      <c r="J3858" s="62"/>
      <c r="K3858" s="62"/>
      <c r="L3858" s="62"/>
      <c r="M3858" s="62"/>
      <c r="N3858" s="62"/>
      <c r="O3858" s="62"/>
      <c r="P3858" s="62"/>
      <c r="Q3858" s="62"/>
      <c r="R3858" s="62"/>
      <c r="S3858" s="62"/>
      <c r="T3858" s="62"/>
      <c r="U3858" s="62"/>
      <c r="V3858" s="62"/>
      <c r="W3858" s="62"/>
      <c r="X3858" s="62"/>
      <c r="Y3858" s="62"/>
      <c r="Z3858" s="62"/>
      <c r="AA3858" s="62"/>
      <c r="AB3858" s="62"/>
      <c r="AC3858" s="62"/>
      <c r="AD3858" s="62"/>
      <c r="AE3858" s="62"/>
    </row>
    <row r="3859" spans="5:31" x14ac:dyDescent="0.25">
      <c r="E3859" s="61"/>
      <c r="F3859" s="61"/>
      <c r="G3859" s="61"/>
      <c r="H3859" s="62"/>
      <c r="I3859" s="62"/>
      <c r="J3859" s="62"/>
      <c r="K3859" s="62"/>
      <c r="L3859" s="62"/>
      <c r="M3859" s="62"/>
      <c r="N3859" s="62"/>
      <c r="O3859" s="62"/>
      <c r="P3859" s="62"/>
      <c r="Q3859" s="62"/>
      <c r="R3859" s="62"/>
      <c r="S3859" s="62"/>
      <c r="T3859" s="62"/>
      <c r="U3859" s="62"/>
      <c r="V3859" s="62"/>
      <c r="W3859" s="62"/>
      <c r="X3859" s="62"/>
      <c r="Y3859" s="62"/>
      <c r="Z3859" s="62"/>
      <c r="AA3859" s="62"/>
      <c r="AB3859" s="62"/>
      <c r="AC3859" s="62"/>
      <c r="AD3859" s="62"/>
      <c r="AE3859" s="62"/>
    </row>
    <row r="3860" spans="5:31" x14ac:dyDescent="0.25">
      <c r="E3860" s="61"/>
      <c r="F3860" s="61"/>
      <c r="G3860" s="61"/>
      <c r="H3860" s="62"/>
      <c r="I3860" s="62"/>
      <c r="J3860" s="62"/>
      <c r="K3860" s="62"/>
      <c r="L3860" s="62"/>
      <c r="M3860" s="62"/>
      <c r="N3860" s="62"/>
      <c r="O3860" s="62"/>
      <c r="P3860" s="62"/>
      <c r="Q3860" s="62"/>
      <c r="R3860" s="62"/>
      <c r="S3860" s="62"/>
      <c r="T3860" s="62"/>
      <c r="U3860" s="62"/>
      <c r="V3860" s="62"/>
      <c r="W3860" s="62"/>
      <c r="X3860" s="62"/>
      <c r="Y3860" s="62"/>
      <c r="Z3860" s="62"/>
      <c r="AA3860" s="62"/>
      <c r="AB3860" s="62"/>
      <c r="AC3860" s="62"/>
      <c r="AD3860" s="62"/>
      <c r="AE3860" s="62"/>
    </row>
    <row r="3861" spans="5:31" x14ac:dyDescent="0.25">
      <c r="E3861" s="61"/>
      <c r="F3861" s="61"/>
      <c r="G3861" s="61"/>
      <c r="H3861" s="62"/>
      <c r="I3861" s="62"/>
      <c r="J3861" s="62"/>
      <c r="K3861" s="62"/>
      <c r="L3861" s="62"/>
      <c r="M3861" s="62"/>
      <c r="N3861" s="62"/>
      <c r="O3861" s="62"/>
      <c r="P3861" s="62"/>
      <c r="Q3861" s="62"/>
      <c r="R3861" s="62"/>
      <c r="S3861" s="62"/>
      <c r="T3861" s="62"/>
      <c r="U3861" s="62"/>
      <c r="V3861" s="62"/>
      <c r="W3861" s="62"/>
      <c r="X3861" s="62"/>
      <c r="Y3861" s="62"/>
      <c r="Z3861" s="62"/>
      <c r="AA3861" s="62"/>
      <c r="AB3861" s="62"/>
      <c r="AC3861" s="62"/>
      <c r="AD3861" s="62"/>
      <c r="AE3861" s="62"/>
    </row>
    <row r="3862" spans="5:31" x14ac:dyDescent="0.25">
      <c r="E3862" s="61"/>
      <c r="F3862" s="61"/>
      <c r="G3862" s="61"/>
      <c r="H3862" s="62"/>
      <c r="I3862" s="62"/>
      <c r="J3862" s="62"/>
      <c r="K3862" s="62"/>
      <c r="L3862" s="62"/>
      <c r="M3862" s="62"/>
      <c r="N3862" s="62"/>
      <c r="O3862" s="62"/>
      <c r="P3862" s="62"/>
      <c r="Q3862" s="62"/>
      <c r="R3862" s="62"/>
      <c r="S3862" s="62"/>
      <c r="T3862" s="62"/>
      <c r="U3862" s="62"/>
      <c r="V3862" s="62"/>
      <c r="W3862" s="62"/>
      <c r="X3862" s="62"/>
      <c r="Y3862" s="62"/>
      <c r="Z3862" s="62"/>
      <c r="AA3862" s="62"/>
      <c r="AB3862" s="62"/>
      <c r="AC3862" s="62"/>
      <c r="AD3862" s="62"/>
      <c r="AE3862" s="62"/>
    </row>
    <row r="3863" spans="5:31" x14ac:dyDescent="0.25">
      <c r="E3863" s="61"/>
      <c r="F3863" s="61"/>
      <c r="G3863" s="61"/>
      <c r="H3863" s="62"/>
      <c r="I3863" s="62"/>
      <c r="J3863" s="62"/>
      <c r="K3863" s="62"/>
      <c r="L3863" s="62"/>
      <c r="M3863" s="62"/>
      <c r="N3863" s="62"/>
      <c r="O3863" s="62"/>
      <c r="P3863" s="62"/>
      <c r="Q3863" s="62"/>
      <c r="R3863" s="62"/>
      <c r="S3863" s="62"/>
      <c r="T3863" s="62"/>
      <c r="U3863" s="62"/>
      <c r="V3863" s="62"/>
      <c r="W3863" s="62"/>
      <c r="X3863" s="62"/>
      <c r="Y3863" s="62"/>
      <c r="Z3863" s="62"/>
      <c r="AA3863" s="62"/>
      <c r="AB3863" s="62"/>
      <c r="AC3863" s="62"/>
      <c r="AD3863" s="62"/>
      <c r="AE3863" s="62"/>
    </row>
    <row r="3864" spans="5:31" x14ac:dyDescent="0.25">
      <c r="E3864" s="61"/>
      <c r="F3864" s="61"/>
      <c r="G3864" s="61"/>
      <c r="H3864" s="62"/>
      <c r="I3864" s="62"/>
      <c r="J3864" s="62"/>
      <c r="K3864" s="62"/>
      <c r="L3864" s="62"/>
      <c r="M3864" s="62"/>
      <c r="N3864" s="62"/>
      <c r="O3864" s="62"/>
      <c r="P3864" s="62"/>
      <c r="Q3864" s="62"/>
      <c r="R3864" s="62"/>
      <c r="S3864" s="62"/>
      <c r="T3864" s="62"/>
      <c r="U3864" s="62"/>
      <c r="V3864" s="62"/>
      <c r="W3864" s="62"/>
      <c r="X3864" s="62"/>
      <c r="Y3864" s="62"/>
      <c r="Z3864" s="62"/>
      <c r="AA3864" s="62"/>
      <c r="AB3864" s="62"/>
      <c r="AC3864" s="62"/>
      <c r="AD3864" s="62"/>
      <c r="AE3864" s="62"/>
    </row>
    <row r="3865" spans="5:31" x14ac:dyDescent="0.25">
      <c r="E3865" s="61"/>
      <c r="F3865" s="61"/>
      <c r="G3865" s="61"/>
      <c r="H3865" s="62"/>
      <c r="I3865" s="62"/>
      <c r="J3865" s="62"/>
      <c r="K3865" s="62"/>
      <c r="L3865" s="62"/>
      <c r="M3865" s="62"/>
      <c r="N3865" s="62"/>
      <c r="O3865" s="62"/>
      <c r="P3865" s="62"/>
      <c r="Q3865" s="62"/>
      <c r="R3865" s="62"/>
      <c r="S3865" s="62"/>
      <c r="T3865" s="62"/>
      <c r="U3865" s="62"/>
      <c r="V3865" s="62"/>
      <c r="W3865" s="62"/>
      <c r="X3865" s="62"/>
      <c r="Y3865" s="62"/>
      <c r="Z3865" s="62"/>
      <c r="AA3865" s="62"/>
      <c r="AB3865" s="62"/>
      <c r="AC3865" s="62"/>
      <c r="AD3865" s="62"/>
      <c r="AE3865" s="62"/>
    </row>
    <row r="3866" spans="5:31" x14ac:dyDescent="0.25">
      <c r="E3866" s="61"/>
      <c r="F3866" s="61"/>
      <c r="G3866" s="61"/>
      <c r="H3866" s="62"/>
      <c r="I3866" s="62"/>
      <c r="J3866" s="62"/>
      <c r="K3866" s="62"/>
      <c r="L3866" s="62"/>
      <c r="M3866" s="62"/>
      <c r="N3866" s="62"/>
      <c r="O3866" s="62"/>
      <c r="P3866" s="62"/>
      <c r="Q3866" s="62"/>
      <c r="R3866" s="62"/>
      <c r="S3866" s="62"/>
      <c r="T3866" s="62"/>
      <c r="U3866" s="62"/>
      <c r="V3866" s="62"/>
      <c r="W3866" s="62"/>
      <c r="X3866" s="62"/>
      <c r="Y3866" s="62"/>
      <c r="Z3866" s="62"/>
      <c r="AA3866" s="62"/>
      <c r="AB3866" s="62"/>
      <c r="AC3866" s="62"/>
      <c r="AD3866" s="62"/>
      <c r="AE3866" s="62"/>
    </row>
    <row r="3867" spans="5:31" x14ac:dyDescent="0.25">
      <c r="E3867" s="61"/>
      <c r="F3867" s="61"/>
      <c r="G3867" s="61"/>
      <c r="H3867" s="62"/>
      <c r="I3867" s="62"/>
      <c r="J3867" s="62"/>
      <c r="K3867" s="62"/>
      <c r="L3867" s="62"/>
      <c r="M3867" s="62"/>
      <c r="N3867" s="62"/>
      <c r="O3867" s="62"/>
      <c r="P3867" s="62"/>
      <c r="Q3867" s="62"/>
      <c r="R3867" s="62"/>
      <c r="S3867" s="62"/>
      <c r="T3867" s="62"/>
      <c r="U3867" s="62"/>
      <c r="V3867" s="62"/>
      <c r="W3867" s="62"/>
      <c r="X3867" s="62"/>
      <c r="Y3867" s="62"/>
      <c r="Z3867" s="62"/>
      <c r="AA3867" s="62"/>
      <c r="AB3867" s="62"/>
      <c r="AC3867" s="62"/>
      <c r="AD3867" s="62"/>
      <c r="AE3867" s="62"/>
    </row>
    <row r="3868" spans="5:31" x14ac:dyDescent="0.25">
      <c r="E3868" s="61"/>
      <c r="F3868" s="61"/>
      <c r="G3868" s="61"/>
      <c r="H3868" s="62"/>
      <c r="I3868" s="62"/>
      <c r="J3868" s="62"/>
      <c r="K3868" s="62"/>
      <c r="L3868" s="62"/>
      <c r="M3868" s="62"/>
      <c r="N3868" s="62"/>
      <c r="O3868" s="62"/>
      <c r="P3868" s="62"/>
      <c r="Q3868" s="62"/>
      <c r="R3868" s="62"/>
      <c r="S3868" s="62"/>
      <c r="T3868" s="62"/>
      <c r="U3868" s="62"/>
      <c r="V3868" s="62"/>
      <c r="W3868" s="62"/>
      <c r="X3868" s="62"/>
      <c r="Y3868" s="62"/>
      <c r="Z3868" s="62"/>
      <c r="AA3868" s="62"/>
      <c r="AB3868" s="62"/>
      <c r="AC3868" s="62"/>
      <c r="AD3868" s="62"/>
      <c r="AE3868" s="62"/>
    </row>
    <row r="3869" spans="5:31" x14ac:dyDescent="0.25">
      <c r="E3869" s="61"/>
      <c r="F3869" s="61"/>
      <c r="G3869" s="61"/>
      <c r="H3869" s="62"/>
      <c r="I3869" s="62"/>
      <c r="J3869" s="62"/>
      <c r="K3869" s="62"/>
      <c r="L3869" s="62"/>
      <c r="M3869" s="62"/>
      <c r="N3869" s="62"/>
      <c r="O3869" s="62"/>
      <c r="P3869" s="62"/>
      <c r="Q3869" s="62"/>
      <c r="R3869" s="62"/>
      <c r="S3869" s="62"/>
      <c r="T3869" s="62"/>
      <c r="U3869" s="62"/>
      <c r="V3869" s="62"/>
      <c r="W3869" s="62"/>
      <c r="X3869" s="62"/>
      <c r="Y3869" s="62"/>
      <c r="Z3869" s="62"/>
      <c r="AA3869" s="62"/>
      <c r="AB3869" s="62"/>
      <c r="AC3869" s="62"/>
      <c r="AD3869" s="62"/>
      <c r="AE3869" s="62"/>
    </row>
    <row r="3870" spans="5:31" x14ac:dyDescent="0.25">
      <c r="E3870" s="61"/>
      <c r="F3870" s="61"/>
      <c r="G3870" s="61"/>
      <c r="H3870" s="62"/>
      <c r="I3870" s="62"/>
      <c r="J3870" s="62"/>
      <c r="K3870" s="62"/>
      <c r="L3870" s="62"/>
      <c r="M3870" s="62"/>
      <c r="N3870" s="62"/>
      <c r="O3870" s="62"/>
      <c r="P3870" s="62"/>
      <c r="Q3870" s="62"/>
      <c r="R3870" s="62"/>
      <c r="S3870" s="62"/>
      <c r="T3870" s="62"/>
      <c r="U3870" s="62"/>
      <c r="V3870" s="62"/>
      <c r="W3870" s="62"/>
      <c r="X3870" s="62"/>
      <c r="Y3870" s="62"/>
      <c r="Z3870" s="62"/>
      <c r="AA3870" s="62"/>
      <c r="AB3870" s="62"/>
      <c r="AC3870" s="62"/>
      <c r="AD3870" s="62"/>
      <c r="AE3870" s="62"/>
    </row>
    <row r="3871" spans="5:31" x14ac:dyDescent="0.25">
      <c r="E3871" s="61"/>
      <c r="F3871" s="61"/>
      <c r="G3871" s="61"/>
      <c r="H3871" s="62"/>
      <c r="I3871" s="62"/>
      <c r="J3871" s="62"/>
      <c r="K3871" s="62"/>
      <c r="L3871" s="62"/>
      <c r="M3871" s="62"/>
      <c r="N3871" s="62"/>
      <c r="O3871" s="62"/>
      <c r="P3871" s="62"/>
      <c r="Q3871" s="62"/>
      <c r="R3871" s="62"/>
      <c r="S3871" s="62"/>
      <c r="T3871" s="62"/>
      <c r="U3871" s="62"/>
      <c r="V3871" s="62"/>
      <c r="W3871" s="62"/>
      <c r="X3871" s="62"/>
      <c r="Y3871" s="62"/>
      <c r="Z3871" s="62"/>
      <c r="AA3871" s="62"/>
      <c r="AB3871" s="62"/>
      <c r="AC3871" s="62"/>
      <c r="AD3871" s="62"/>
      <c r="AE3871" s="62"/>
    </row>
    <row r="3872" spans="5:31" x14ac:dyDescent="0.25">
      <c r="E3872" s="61"/>
      <c r="F3872" s="61"/>
      <c r="G3872" s="61"/>
      <c r="H3872" s="62"/>
      <c r="I3872" s="62"/>
      <c r="J3872" s="62"/>
      <c r="K3872" s="62"/>
      <c r="L3872" s="62"/>
      <c r="M3872" s="62"/>
      <c r="N3872" s="62"/>
      <c r="O3872" s="62"/>
      <c r="P3872" s="62"/>
      <c r="Q3872" s="62"/>
      <c r="R3872" s="62"/>
      <c r="S3872" s="62"/>
      <c r="T3872" s="62"/>
      <c r="U3872" s="62"/>
      <c r="V3872" s="62"/>
      <c r="W3872" s="62"/>
      <c r="X3872" s="62"/>
      <c r="Y3872" s="62"/>
      <c r="Z3872" s="62"/>
      <c r="AA3872" s="62"/>
      <c r="AB3872" s="62"/>
      <c r="AC3872" s="62"/>
      <c r="AD3872" s="62"/>
      <c r="AE3872" s="62"/>
    </row>
    <row r="3873" spans="5:31" x14ac:dyDescent="0.25">
      <c r="E3873" s="61"/>
      <c r="F3873" s="61"/>
      <c r="G3873" s="61"/>
      <c r="H3873" s="62"/>
      <c r="I3873" s="62"/>
      <c r="J3873" s="62"/>
      <c r="K3873" s="62"/>
      <c r="L3873" s="62"/>
      <c r="M3873" s="62"/>
      <c r="N3873" s="62"/>
      <c r="O3873" s="62"/>
      <c r="P3873" s="62"/>
      <c r="Q3873" s="62"/>
      <c r="R3873" s="62"/>
      <c r="S3873" s="62"/>
      <c r="T3873" s="62"/>
      <c r="U3873" s="62"/>
      <c r="V3873" s="62"/>
      <c r="W3873" s="62"/>
      <c r="X3873" s="62"/>
      <c r="Y3873" s="62"/>
      <c r="Z3873" s="62"/>
      <c r="AA3873" s="62"/>
      <c r="AB3873" s="62"/>
      <c r="AC3873" s="62"/>
      <c r="AD3873" s="62"/>
      <c r="AE3873" s="62"/>
    </row>
    <row r="3874" spans="5:31" x14ac:dyDescent="0.25">
      <c r="E3874" s="61"/>
      <c r="F3874" s="61"/>
      <c r="G3874" s="61"/>
      <c r="H3874" s="62"/>
      <c r="I3874" s="62"/>
      <c r="J3874" s="62"/>
      <c r="K3874" s="62"/>
      <c r="L3874" s="62"/>
      <c r="M3874" s="62"/>
      <c r="N3874" s="62"/>
      <c r="O3874" s="62"/>
      <c r="P3874" s="62"/>
      <c r="Q3874" s="62"/>
      <c r="R3874" s="62"/>
      <c r="S3874" s="62"/>
      <c r="T3874" s="62"/>
      <c r="U3874" s="62"/>
      <c r="V3874" s="62"/>
      <c r="W3874" s="62"/>
      <c r="X3874" s="62"/>
      <c r="Y3874" s="62"/>
      <c r="Z3874" s="62"/>
      <c r="AA3874" s="62"/>
      <c r="AB3874" s="62"/>
      <c r="AC3874" s="62"/>
      <c r="AD3874" s="62"/>
      <c r="AE3874" s="62"/>
    </row>
    <row r="3875" spans="5:31" x14ac:dyDescent="0.25">
      <c r="E3875" s="61"/>
      <c r="F3875" s="61"/>
      <c r="G3875" s="61"/>
      <c r="H3875" s="62"/>
      <c r="I3875" s="62"/>
      <c r="J3875" s="62"/>
      <c r="K3875" s="62"/>
      <c r="L3875" s="62"/>
      <c r="M3875" s="62"/>
      <c r="N3875" s="62"/>
      <c r="O3875" s="62"/>
      <c r="P3875" s="62"/>
      <c r="Q3875" s="62"/>
      <c r="R3875" s="62"/>
      <c r="S3875" s="62"/>
      <c r="T3875" s="62"/>
      <c r="U3875" s="62"/>
      <c r="V3875" s="62"/>
      <c r="W3875" s="62"/>
      <c r="X3875" s="62"/>
      <c r="Y3875" s="62"/>
      <c r="Z3875" s="62"/>
      <c r="AA3875" s="62"/>
      <c r="AB3875" s="62"/>
      <c r="AC3875" s="62"/>
      <c r="AD3875" s="62"/>
      <c r="AE3875" s="62"/>
    </row>
    <row r="3876" spans="5:31" x14ac:dyDescent="0.25">
      <c r="E3876" s="61"/>
      <c r="F3876" s="61"/>
      <c r="G3876" s="61"/>
      <c r="H3876" s="62"/>
      <c r="I3876" s="62"/>
      <c r="J3876" s="62"/>
      <c r="K3876" s="62"/>
      <c r="L3876" s="62"/>
      <c r="M3876" s="62"/>
      <c r="N3876" s="62"/>
      <c r="O3876" s="62"/>
      <c r="P3876" s="62"/>
      <c r="Q3876" s="62"/>
      <c r="R3876" s="62"/>
      <c r="S3876" s="62"/>
      <c r="T3876" s="62"/>
      <c r="U3876" s="62"/>
      <c r="V3876" s="62"/>
      <c r="W3876" s="62"/>
      <c r="X3876" s="62"/>
      <c r="Y3876" s="62"/>
      <c r="Z3876" s="62"/>
      <c r="AA3876" s="62"/>
      <c r="AB3876" s="62"/>
      <c r="AC3876" s="62"/>
      <c r="AD3876" s="62"/>
      <c r="AE3876" s="62"/>
    </row>
    <row r="3877" spans="5:31" x14ac:dyDescent="0.25">
      <c r="E3877" s="61"/>
      <c r="F3877" s="61"/>
      <c r="G3877" s="61"/>
      <c r="H3877" s="62"/>
      <c r="I3877" s="62"/>
      <c r="J3877" s="62"/>
      <c r="K3877" s="62"/>
      <c r="L3877" s="62"/>
      <c r="M3877" s="62"/>
      <c r="N3877" s="62"/>
      <c r="O3877" s="62"/>
      <c r="P3877" s="62"/>
      <c r="Q3877" s="62"/>
      <c r="R3877" s="62"/>
      <c r="S3877" s="62"/>
      <c r="T3877" s="62"/>
      <c r="U3877" s="62"/>
      <c r="V3877" s="62"/>
      <c r="W3877" s="62"/>
      <c r="X3877" s="62"/>
      <c r="Y3877" s="62"/>
      <c r="Z3877" s="62"/>
      <c r="AA3877" s="62"/>
      <c r="AB3877" s="62"/>
      <c r="AC3877" s="62"/>
      <c r="AD3877" s="62"/>
      <c r="AE3877" s="62"/>
    </row>
    <row r="3878" spans="5:31" x14ac:dyDescent="0.25">
      <c r="E3878" s="61"/>
      <c r="F3878" s="61"/>
      <c r="G3878" s="61"/>
      <c r="H3878" s="62"/>
      <c r="I3878" s="62"/>
      <c r="J3878" s="62"/>
      <c r="K3878" s="62"/>
      <c r="L3878" s="62"/>
      <c r="M3878" s="62"/>
      <c r="N3878" s="62"/>
      <c r="O3878" s="62"/>
      <c r="P3878" s="62"/>
      <c r="Q3878" s="62"/>
      <c r="R3878" s="62"/>
      <c r="S3878" s="62"/>
      <c r="T3878" s="62"/>
      <c r="U3878" s="62"/>
      <c r="V3878" s="62"/>
      <c r="W3878" s="62"/>
      <c r="X3878" s="62"/>
      <c r="Y3878" s="62"/>
      <c r="Z3878" s="62"/>
      <c r="AA3878" s="62"/>
      <c r="AB3878" s="62"/>
      <c r="AC3878" s="62"/>
      <c r="AD3878" s="62"/>
      <c r="AE3878" s="62"/>
    </row>
    <row r="3879" spans="5:31" x14ac:dyDescent="0.25">
      <c r="E3879" s="61"/>
      <c r="F3879" s="61"/>
      <c r="G3879" s="61"/>
      <c r="H3879" s="62"/>
      <c r="I3879" s="62"/>
      <c r="J3879" s="62"/>
      <c r="K3879" s="62"/>
      <c r="L3879" s="62"/>
      <c r="M3879" s="62"/>
      <c r="N3879" s="62"/>
      <c r="O3879" s="62"/>
      <c r="P3879" s="62"/>
      <c r="Q3879" s="62"/>
      <c r="R3879" s="62"/>
      <c r="S3879" s="62"/>
      <c r="T3879" s="62"/>
      <c r="U3879" s="62"/>
      <c r="V3879" s="62"/>
      <c r="W3879" s="62"/>
      <c r="X3879" s="62"/>
      <c r="Y3879" s="62"/>
      <c r="Z3879" s="62"/>
      <c r="AA3879" s="62"/>
      <c r="AB3879" s="62"/>
      <c r="AC3879" s="62"/>
      <c r="AD3879" s="62"/>
      <c r="AE3879" s="62"/>
    </row>
    <row r="3880" spans="5:31" x14ac:dyDescent="0.25">
      <c r="E3880" s="61"/>
      <c r="F3880" s="61"/>
      <c r="G3880" s="61"/>
      <c r="H3880" s="62"/>
      <c r="I3880" s="62"/>
      <c r="J3880" s="62"/>
      <c r="K3880" s="62"/>
      <c r="L3880" s="62"/>
      <c r="M3880" s="62"/>
      <c r="N3880" s="62"/>
      <c r="O3880" s="62"/>
      <c r="P3880" s="62"/>
      <c r="Q3880" s="62"/>
      <c r="R3880" s="62"/>
      <c r="S3880" s="62"/>
      <c r="T3880" s="62"/>
      <c r="U3880" s="62"/>
      <c r="V3880" s="62"/>
      <c r="W3880" s="62"/>
      <c r="X3880" s="62"/>
      <c r="Y3880" s="62"/>
      <c r="Z3880" s="62"/>
      <c r="AA3880" s="62"/>
      <c r="AB3880" s="62"/>
      <c r="AC3880" s="62"/>
      <c r="AD3880" s="62"/>
      <c r="AE3880" s="62"/>
    </row>
    <row r="3881" spans="5:31" x14ac:dyDescent="0.25">
      <c r="E3881" s="61"/>
      <c r="F3881" s="61"/>
      <c r="G3881" s="61"/>
      <c r="H3881" s="62"/>
      <c r="I3881" s="62"/>
      <c r="J3881" s="62"/>
      <c r="K3881" s="62"/>
      <c r="L3881" s="62"/>
      <c r="M3881" s="62"/>
      <c r="N3881" s="62"/>
      <c r="O3881" s="62"/>
      <c r="P3881" s="62"/>
      <c r="Q3881" s="62"/>
      <c r="R3881" s="62"/>
      <c r="S3881" s="62"/>
      <c r="T3881" s="62"/>
      <c r="U3881" s="62"/>
      <c r="V3881" s="62"/>
      <c r="W3881" s="62"/>
      <c r="X3881" s="62"/>
      <c r="Y3881" s="62"/>
      <c r="Z3881" s="62"/>
      <c r="AA3881" s="62"/>
      <c r="AB3881" s="62"/>
      <c r="AC3881" s="62"/>
      <c r="AD3881" s="62"/>
      <c r="AE3881" s="62"/>
    </row>
    <row r="3882" spans="5:31" x14ac:dyDescent="0.25">
      <c r="E3882" s="61"/>
      <c r="F3882" s="61"/>
      <c r="G3882" s="61"/>
      <c r="H3882" s="62"/>
      <c r="I3882" s="62"/>
      <c r="J3882" s="62"/>
      <c r="K3882" s="62"/>
      <c r="L3882" s="62"/>
      <c r="M3882" s="62"/>
      <c r="N3882" s="62"/>
      <c r="O3882" s="62"/>
      <c r="P3882" s="62"/>
      <c r="Q3882" s="62"/>
      <c r="R3882" s="62"/>
      <c r="S3882" s="62"/>
      <c r="T3882" s="62"/>
      <c r="U3882" s="62"/>
      <c r="V3882" s="62"/>
      <c r="W3882" s="62"/>
      <c r="X3882" s="62"/>
      <c r="Y3882" s="62"/>
      <c r="Z3882" s="62"/>
      <c r="AA3882" s="62"/>
      <c r="AB3882" s="62"/>
      <c r="AC3882" s="62"/>
      <c r="AD3882" s="62"/>
      <c r="AE3882" s="62"/>
    </row>
    <row r="3883" spans="5:31" x14ac:dyDescent="0.25">
      <c r="E3883" s="61"/>
      <c r="F3883" s="61"/>
      <c r="G3883" s="61"/>
      <c r="H3883" s="62"/>
      <c r="I3883" s="62"/>
      <c r="J3883" s="62"/>
      <c r="K3883" s="62"/>
      <c r="L3883" s="62"/>
      <c r="M3883" s="62"/>
      <c r="N3883" s="62"/>
      <c r="O3883" s="62"/>
      <c r="P3883" s="62"/>
      <c r="Q3883" s="62"/>
      <c r="R3883" s="62"/>
      <c r="S3883" s="62"/>
      <c r="T3883" s="62"/>
      <c r="U3883" s="62"/>
      <c r="V3883" s="62"/>
      <c r="W3883" s="62"/>
      <c r="X3883" s="62"/>
      <c r="Y3883" s="62"/>
      <c r="Z3883" s="62"/>
      <c r="AA3883" s="62"/>
      <c r="AB3883" s="62"/>
      <c r="AC3883" s="62"/>
      <c r="AD3883" s="62"/>
      <c r="AE3883" s="62"/>
    </row>
    <row r="3884" spans="5:31" x14ac:dyDescent="0.25">
      <c r="E3884" s="61"/>
      <c r="F3884" s="61"/>
      <c r="G3884" s="61"/>
      <c r="H3884" s="62"/>
      <c r="I3884" s="62"/>
      <c r="J3884" s="62"/>
      <c r="K3884" s="62"/>
      <c r="L3884" s="62"/>
      <c r="M3884" s="62"/>
      <c r="N3884" s="62"/>
      <c r="O3884" s="62"/>
      <c r="P3884" s="62"/>
      <c r="Q3884" s="62"/>
      <c r="R3884" s="62"/>
      <c r="S3884" s="62"/>
      <c r="T3884" s="62"/>
      <c r="U3884" s="62"/>
      <c r="V3884" s="62"/>
      <c r="W3884" s="62"/>
      <c r="X3884" s="62"/>
      <c r="Y3884" s="62"/>
      <c r="Z3884" s="62"/>
      <c r="AA3884" s="62"/>
      <c r="AB3884" s="62"/>
      <c r="AC3884" s="62"/>
      <c r="AD3884" s="62"/>
      <c r="AE3884" s="62"/>
    </row>
    <row r="3885" spans="5:31" x14ac:dyDescent="0.25">
      <c r="E3885" s="61"/>
      <c r="F3885" s="61"/>
      <c r="G3885" s="61"/>
      <c r="H3885" s="62"/>
      <c r="I3885" s="62"/>
      <c r="J3885" s="62"/>
      <c r="K3885" s="62"/>
      <c r="L3885" s="62"/>
      <c r="M3885" s="62"/>
      <c r="N3885" s="62"/>
      <c r="O3885" s="62"/>
      <c r="P3885" s="62"/>
      <c r="Q3885" s="62"/>
      <c r="R3885" s="62"/>
      <c r="S3885" s="62"/>
      <c r="T3885" s="62"/>
      <c r="U3885" s="62"/>
      <c r="V3885" s="62"/>
      <c r="W3885" s="62"/>
      <c r="X3885" s="62"/>
      <c r="Y3885" s="62"/>
      <c r="Z3885" s="62"/>
      <c r="AA3885" s="62"/>
      <c r="AB3885" s="62"/>
      <c r="AC3885" s="62"/>
      <c r="AD3885" s="62"/>
      <c r="AE3885" s="62"/>
    </row>
    <row r="3886" spans="5:31" x14ac:dyDescent="0.25">
      <c r="E3886" s="61"/>
      <c r="F3886" s="61"/>
      <c r="G3886" s="61"/>
      <c r="H3886" s="62"/>
      <c r="I3886" s="62"/>
      <c r="J3886" s="62"/>
      <c r="K3886" s="62"/>
      <c r="L3886" s="62"/>
      <c r="M3886" s="62"/>
      <c r="N3886" s="62"/>
      <c r="O3886" s="62"/>
      <c r="P3886" s="62"/>
      <c r="Q3886" s="62"/>
      <c r="R3886" s="62"/>
      <c r="S3886" s="62"/>
      <c r="T3886" s="62"/>
      <c r="U3886" s="62"/>
      <c r="V3886" s="62"/>
      <c r="W3886" s="62"/>
      <c r="X3886" s="62"/>
      <c r="Y3886" s="62"/>
      <c r="Z3886" s="62"/>
      <c r="AA3886" s="62"/>
      <c r="AB3886" s="62"/>
      <c r="AC3886" s="62"/>
      <c r="AD3886" s="62"/>
      <c r="AE3886" s="62"/>
    </row>
    <row r="3887" spans="5:31" x14ac:dyDescent="0.25">
      <c r="E3887" s="61"/>
      <c r="F3887" s="61"/>
      <c r="G3887" s="61"/>
      <c r="H3887" s="62"/>
      <c r="I3887" s="62"/>
      <c r="J3887" s="62"/>
      <c r="K3887" s="62"/>
      <c r="L3887" s="62"/>
      <c r="M3887" s="62"/>
      <c r="N3887" s="62"/>
      <c r="O3887" s="62"/>
      <c r="P3887" s="62"/>
      <c r="Q3887" s="62"/>
      <c r="R3887" s="62"/>
      <c r="S3887" s="62"/>
      <c r="T3887" s="62"/>
      <c r="U3887" s="62"/>
      <c r="V3887" s="62"/>
      <c r="W3887" s="62"/>
      <c r="X3887" s="62"/>
      <c r="Y3887" s="62"/>
      <c r="Z3887" s="62"/>
      <c r="AA3887" s="62"/>
      <c r="AB3887" s="62"/>
      <c r="AC3887" s="62"/>
      <c r="AD3887" s="62"/>
      <c r="AE3887" s="62"/>
    </row>
    <row r="3888" spans="5:31" x14ac:dyDescent="0.25">
      <c r="E3888" s="61"/>
      <c r="F3888" s="61"/>
      <c r="G3888" s="61"/>
      <c r="H3888" s="62"/>
      <c r="I3888" s="62"/>
      <c r="J3888" s="62"/>
      <c r="K3888" s="62"/>
      <c r="L3888" s="62"/>
      <c r="M3888" s="62"/>
      <c r="N3888" s="62"/>
      <c r="O3888" s="62"/>
      <c r="P3888" s="62"/>
      <c r="Q3888" s="62"/>
      <c r="R3888" s="62"/>
      <c r="S3888" s="62"/>
      <c r="T3888" s="62"/>
      <c r="U3888" s="62"/>
      <c r="V3888" s="62"/>
      <c r="W3888" s="62"/>
      <c r="X3888" s="62"/>
      <c r="Y3888" s="62"/>
      <c r="Z3888" s="62"/>
      <c r="AA3888" s="62"/>
      <c r="AB3888" s="62"/>
      <c r="AC3888" s="62"/>
      <c r="AD3888" s="62"/>
      <c r="AE3888" s="62"/>
    </row>
    <row r="3889" spans="5:31" x14ac:dyDescent="0.25">
      <c r="E3889" s="61"/>
      <c r="F3889" s="61"/>
      <c r="G3889" s="61"/>
      <c r="H3889" s="62"/>
      <c r="I3889" s="62"/>
      <c r="J3889" s="62"/>
      <c r="K3889" s="62"/>
      <c r="L3889" s="62"/>
      <c r="M3889" s="62"/>
      <c r="N3889" s="62"/>
      <c r="O3889" s="62"/>
      <c r="P3889" s="62"/>
      <c r="Q3889" s="62"/>
      <c r="R3889" s="62"/>
      <c r="S3889" s="62"/>
      <c r="T3889" s="62"/>
      <c r="U3889" s="62"/>
      <c r="V3889" s="62"/>
      <c r="W3889" s="62"/>
      <c r="X3889" s="62"/>
      <c r="Y3889" s="62"/>
      <c r="Z3889" s="62"/>
      <c r="AA3889" s="62"/>
      <c r="AB3889" s="62"/>
      <c r="AC3889" s="62"/>
      <c r="AD3889" s="62"/>
      <c r="AE3889" s="62"/>
    </row>
    <row r="3890" spans="5:31" x14ac:dyDescent="0.25">
      <c r="E3890" s="61"/>
      <c r="F3890" s="61"/>
      <c r="G3890" s="61"/>
      <c r="H3890" s="62"/>
      <c r="I3890" s="62"/>
      <c r="J3890" s="62"/>
      <c r="K3890" s="62"/>
      <c r="L3890" s="62"/>
      <c r="M3890" s="62"/>
      <c r="N3890" s="62"/>
      <c r="O3890" s="62"/>
      <c r="P3890" s="62"/>
      <c r="Q3890" s="62"/>
      <c r="R3890" s="62"/>
      <c r="S3890" s="62"/>
      <c r="T3890" s="62"/>
      <c r="U3890" s="62"/>
      <c r="V3890" s="62"/>
      <c r="W3890" s="62"/>
      <c r="X3890" s="62"/>
      <c r="Y3890" s="62"/>
      <c r="Z3890" s="62"/>
      <c r="AA3890" s="62"/>
      <c r="AB3890" s="62"/>
      <c r="AC3890" s="62"/>
      <c r="AD3890" s="62"/>
      <c r="AE3890" s="62"/>
    </row>
    <row r="3891" spans="5:31" x14ac:dyDescent="0.25">
      <c r="E3891" s="61"/>
      <c r="F3891" s="61"/>
      <c r="G3891" s="61"/>
      <c r="H3891" s="62"/>
      <c r="I3891" s="62"/>
      <c r="J3891" s="62"/>
      <c r="K3891" s="62"/>
      <c r="L3891" s="62"/>
      <c r="M3891" s="62"/>
      <c r="N3891" s="62"/>
      <c r="O3891" s="62"/>
      <c r="P3891" s="62"/>
      <c r="Q3891" s="62"/>
      <c r="R3891" s="62"/>
      <c r="S3891" s="62"/>
      <c r="T3891" s="62"/>
      <c r="U3891" s="62"/>
      <c r="V3891" s="62"/>
      <c r="W3891" s="62"/>
      <c r="X3891" s="62"/>
      <c r="Y3891" s="62"/>
      <c r="Z3891" s="62"/>
      <c r="AA3891" s="62"/>
      <c r="AB3891" s="62"/>
      <c r="AC3891" s="62"/>
      <c r="AD3891" s="62"/>
      <c r="AE3891" s="62"/>
    </row>
    <row r="3892" spans="5:31" x14ac:dyDescent="0.25">
      <c r="E3892" s="61"/>
      <c r="F3892" s="61"/>
      <c r="G3892" s="61"/>
      <c r="H3892" s="62"/>
      <c r="I3892" s="62"/>
      <c r="J3892" s="62"/>
      <c r="K3892" s="62"/>
      <c r="L3892" s="62"/>
      <c r="M3892" s="62"/>
      <c r="N3892" s="62"/>
      <c r="O3892" s="62"/>
      <c r="P3892" s="62"/>
      <c r="Q3892" s="62"/>
      <c r="R3892" s="62"/>
      <c r="S3892" s="62"/>
      <c r="T3892" s="62"/>
      <c r="U3892" s="62"/>
      <c r="V3892" s="62"/>
      <c r="W3892" s="62"/>
      <c r="X3892" s="62"/>
      <c r="Y3892" s="62"/>
      <c r="Z3892" s="62"/>
      <c r="AA3892" s="62"/>
      <c r="AB3892" s="62"/>
      <c r="AC3892" s="62"/>
      <c r="AD3892" s="62"/>
      <c r="AE3892" s="62"/>
    </row>
    <row r="3893" spans="5:31" x14ac:dyDescent="0.25">
      <c r="E3893" s="61"/>
      <c r="F3893" s="61"/>
      <c r="G3893" s="61"/>
      <c r="H3893" s="62"/>
      <c r="I3893" s="62"/>
      <c r="J3893" s="62"/>
      <c r="K3893" s="62"/>
      <c r="L3893" s="62"/>
      <c r="M3893" s="62"/>
      <c r="N3893" s="62"/>
      <c r="O3893" s="62"/>
      <c r="P3893" s="62"/>
      <c r="Q3893" s="62"/>
      <c r="R3893" s="62"/>
      <c r="S3893" s="62"/>
      <c r="T3893" s="62"/>
      <c r="U3893" s="62"/>
      <c r="V3893" s="62"/>
      <c r="W3893" s="62"/>
      <c r="X3893" s="62"/>
      <c r="Y3893" s="62"/>
      <c r="Z3893" s="62"/>
      <c r="AA3893" s="62"/>
      <c r="AB3893" s="62"/>
      <c r="AC3893" s="62"/>
      <c r="AD3893" s="62"/>
      <c r="AE3893" s="62"/>
    </row>
    <row r="3894" spans="5:31" x14ac:dyDescent="0.25">
      <c r="E3894" s="61"/>
      <c r="F3894" s="61"/>
      <c r="G3894" s="61"/>
      <c r="H3894" s="62"/>
      <c r="I3894" s="62"/>
      <c r="J3894" s="62"/>
      <c r="K3894" s="62"/>
      <c r="L3894" s="62"/>
      <c r="M3894" s="62"/>
      <c r="N3894" s="62"/>
      <c r="O3894" s="62"/>
      <c r="P3894" s="62"/>
      <c r="Q3894" s="62"/>
      <c r="R3894" s="62"/>
      <c r="S3894" s="62"/>
      <c r="T3894" s="62"/>
      <c r="U3894" s="62"/>
      <c r="V3894" s="62"/>
      <c r="W3894" s="62"/>
      <c r="X3894" s="62"/>
      <c r="Y3894" s="62"/>
      <c r="Z3894" s="62"/>
      <c r="AA3894" s="62"/>
      <c r="AB3894" s="62"/>
      <c r="AC3894" s="62"/>
      <c r="AD3894" s="62"/>
      <c r="AE3894" s="62"/>
    </row>
    <row r="3895" spans="5:31" x14ac:dyDescent="0.25">
      <c r="E3895" s="61"/>
      <c r="F3895" s="61"/>
      <c r="G3895" s="61"/>
      <c r="H3895" s="62"/>
      <c r="I3895" s="62"/>
      <c r="J3895" s="62"/>
      <c r="K3895" s="62"/>
      <c r="L3895" s="62"/>
      <c r="M3895" s="62"/>
      <c r="N3895" s="62"/>
      <c r="O3895" s="62"/>
      <c r="P3895" s="62"/>
      <c r="Q3895" s="62"/>
      <c r="R3895" s="62"/>
      <c r="S3895" s="62"/>
      <c r="T3895" s="62"/>
      <c r="U3895" s="62"/>
      <c r="V3895" s="62"/>
      <c r="W3895" s="62"/>
      <c r="X3895" s="62"/>
      <c r="Y3895" s="62"/>
      <c r="Z3895" s="62"/>
      <c r="AA3895" s="62"/>
      <c r="AB3895" s="62"/>
      <c r="AC3895" s="62"/>
      <c r="AD3895" s="62"/>
      <c r="AE3895" s="62"/>
    </row>
    <row r="3896" spans="5:31" x14ac:dyDescent="0.25">
      <c r="E3896" s="61"/>
      <c r="F3896" s="61"/>
      <c r="G3896" s="61"/>
      <c r="H3896" s="62"/>
      <c r="I3896" s="62"/>
      <c r="J3896" s="62"/>
      <c r="K3896" s="62"/>
      <c r="L3896" s="62"/>
      <c r="M3896" s="62"/>
      <c r="N3896" s="62"/>
      <c r="O3896" s="62"/>
      <c r="P3896" s="62"/>
      <c r="Q3896" s="62"/>
      <c r="R3896" s="62"/>
      <c r="S3896" s="62"/>
      <c r="T3896" s="62"/>
      <c r="U3896" s="62"/>
      <c r="V3896" s="62"/>
      <c r="W3896" s="62"/>
      <c r="X3896" s="62"/>
      <c r="Y3896" s="62"/>
      <c r="Z3896" s="62"/>
      <c r="AA3896" s="62"/>
      <c r="AB3896" s="62"/>
      <c r="AC3896" s="62"/>
      <c r="AD3896" s="62"/>
      <c r="AE3896" s="62"/>
    </row>
    <row r="3897" spans="5:31" x14ac:dyDescent="0.25">
      <c r="E3897" s="61"/>
      <c r="F3897" s="61"/>
      <c r="G3897" s="61"/>
      <c r="H3897" s="62"/>
      <c r="I3897" s="62"/>
      <c r="J3897" s="62"/>
      <c r="K3897" s="62"/>
      <c r="L3897" s="62"/>
      <c r="M3897" s="62"/>
      <c r="N3897" s="62"/>
      <c r="O3897" s="62"/>
      <c r="P3897" s="62"/>
      <c r="Q3897" s="62"/>
      <c r="R3897" s="62"/>
      <c r="S3897" s="62"/>
      <c r="T3897" s="62"/>
      <c r="U3897" s="62"/>
      <c r="V3897" s="62"/>
      <c r="W3897" s="62"/>
      <c r="X3897" s="62"/>
      <c r="Y3897" s="62"/>
      <c r="Z3897" s="62"/>
      <c r="AA3897" s="62"/>
      <c r="AB3897" s="62"/>
      <c r="AC3897" s="62"/>
      <c r="AD3897" s="62"/>
      <c r="AE3897" s="62"/>
    </row>
    <row r="3898" spans="5:31" x14ac:dyDescent="0.25">
      <c r="E3898" s="61"/>
      <c r="F3898" s="61"/>
      <c r="G3898" s="61"/>
      <c r="H3898" s="62"/>
      <c r="I3898" s="62"/>
      <c r="J3898" s="62"/>
      <c r="K3898" s="62"/>
      <c r="L3898" s="62"/>
      <c r="M3898" s="62"/>
      <c r="N3898" s="62"/>
      <c r="O3898" s="62"/>
      <c r="P3898" s="62"/>
      <c r="Q3898" s="62"/>
      <c r="R3898" s="62"/>
      <c r="S3898" s="62"/>
      <c r="T3898" s="62"/>
      <c r="U3898" s="62"/>
      <c r="V3898" s="62"/>
      <c r="W3898" s="62"/>
      <c r="X3898" s="62"/>
      <c r="Y3898" s="62"/>
      <c r="Z3898" s="62"/>
      <c r="AA3898" s="62"/>
      <c r="AB3898" s="62"/>
      <c r="AC3898" s="62"/>
      <c r="AD3898" s="62"/>
      <c r="AE3898" s="62"/>
    </row>
    <row r="3899" spans="5:31" x14ac:dyDescent="0.25">
      <c r="E3899" s="61"/>
      <c r="F3899" s="61"/>
      <c r="G3899" s="61"/>
      <c r="H3899" s="62"/>
      <c r="I3899" s="62"/>
      <c r="J3899" s="62"/>
      <c r="K3899" s="62"/>
      <c r="L3899" s="62"/>
      <c r="M3899" s="62"/>
      <c r="N3899" s="62"/>
      <c r="O3899" s="62"/>
      <c r="P3899" s="62"/>
      <c r="Q3899" s="62"/>
      <c r="R3899" s="62"/>
      <c r="S3899" s="62"/>
      <c r="T3899" s="62"/>
      <c r="U3899" s="62"/>
      <c r="V3899" s="62"/>
      <c r="W3899" s="62"/>
      <c r="X3899" s="62"/>
      <c r="Y3899" s="62"/>
      <c r="Z3899" s="62"/>
      <c r="AA3899" s="62"/>
      <c r="AB3899" s="62"/>
      <c r="AC3899" s="62"/>
      <c r="AD3899" s="62"/>
      <c r="AE3899" s="62"/>
    </row>
    <row r="3900" spans="5:31" x14ac:dyDescent="0.25">
      <c r="E3900" s="61"/>
      <c r="F3900" s="61"/>
      <c r="G3900" s="61"/>
      <c r="H3900" s="62"/>
      <c r="I3900" s="62"/>
      <c r="J3900" s="62"/>
      <c r="K3900" s="62"/>
      <c r="L3900" s="62"/>
      <c r="M3900" s="62"/>
      <c r="N3900" s="62"/>
      <c r="O3900" s="62"/>
      <c r="P3900" s="62"/>
      <c r="Q3900" s="62"/>
      <c r="R3900" s="62"/>
      <c r="S3900" s="62"/>
      <c r="T3900" s="62"/>
      <c r="U3900" s="62"/>
      <c r="V3900" s="62"/>
      <c r="W3900" s="62"/>
      <c r="X3900" s="62"/>
      <c r="Y3900" s="62"/>
      <c r="Z3900" s="62"/>
      <c r="AA3900" s="62"/>
      <c r="AB3900" s="62"/>
      <c r="AC3900" s="62"/>
      <c r="AD3900" s="62"/>
      <c r="AE3900" s="62"/>
    </row>
    <row r="3901" spans="5:31" x14ac:dyDescent="0.25">
      <c r="E3901" s="61"/>
      <c r="F3901" s="61"/>
      <c r="G3901" s="61"/>
      <c r="H3901" s="62"/>
      <c r="I3901" s="62"/>
      <c r="J3901" s="62"/>
      <c r="K3901" s="62"/>
      <c r="L3901" s="62"/>
      <c r="M3901" s="62"/>
      <c r="N3901" s="62"/>
      <c r="O3901" s="62"/>
      <c r="P3901" s="62"/>
      <c r="Q3901" s="62"/>
      <c r="R3901" s="62"/>
      <c r="S3901" s="62"/>
      <c r="T3901" s="62"/>
      <c r="U3901" s="62"/>
      <c r="V3901" s="62"/>
      <c r="W3901" s="62"/>
      <c r="X3901" s="62"/>
      <c r="Y3901" s="62"/>
      <c r="Z3901" s="62"/>
      <c r="AA3901" s="62"/>
      <c r="AB3901" s="62"/>
      <c r="AC3901" s="62"/>
      <c r="AD3901" s="62"/>
      <c r="AE3901" s="62"/>
    </row>
    <row r="3902" spans="5:31" x14ac:dyDescent="0.25">
      <c r="E3902" s="61"/>
      <c r="F3902" s="61"/>
      <c r="G3902" s="61"/>
      <c r="H3902" s="62"/>
      <c r="I3902" s="62"/>
      <c r="J3902" s="62"/>
      <c r="K3902" s="62"/>
      <c r="L3902" s="62"/>
      <c r="M3902" s="62"/>
      <c r="N3902" s="62"/>
      <c r="O3902" s="62"/>
      <c r="P3902" s="62"/>
      <c r="Q3902" s="62"/>
      <c r="R3902" s="62"/>
      <c r="S3902" s="62"/>
      <c r="T3902" s="62"/>
      <c r="U3902" s="62"/>
      <c r="V3902" s="62"/>
      <c r="W3902" s="62"/>
      <c r="X3902" s="62"/>
      <c r="Y3902" s="62"/>
      <c r="Z3902" s="62"/>
      <c r="AA3902" s="62"/>
      <c r="AB3902" s="62"/>
      <c r="AC3902" s="62"/>
      <c r="AD3902" s="62"/>
      <c r="AE3902" s="62"/>
    </row>
    <row r="3903" spans="5:31" x14ac:dyDescent="0.25">
      <c r="E3903" s="61"/>
      <c r="F3903" s="61"/>
      <c r="G3903" s="61"/>
      <c r="H3903" s="62"/>
      <c r="I3903" s="62"/>
      <c r="J3903" s="62"/>
      <c r="K3903" s="62"/>
      <c r="L3903" s="62"/>
      <c r="M3903" s="62"/>
      <c r="N3903" s="62"/>
      <c r="O3903" s="62"/>
      <c r="P3903" s="62"/>
      <c r="Q3903" s="62"/>
      <c r="R3903" s="62"/>
      <c r="S3903" s="62"/>
      <c r="T3903" s="62"/>
      <c r="U3903" s="62"/>
      <c r="V3903" s="62"/>
      <c r="W3903" s="62"/>
      <c r="X3903" s="62"/>
      <c r="Y3903" s="62"/>
      <c r="Z3903" s="62"/>
      <c r="AA3903" s="62"/>
      <c r="AB3903" s="62"/>
      <c r="AC3903" s="62"/>
      <c r="AD3903" s="62"/>
      <c r="AE3903" s="62"/>
    </row>
    <row r="3904" spans="5:31" x14ac:dyDescent="0.25">
      <c r="E3904" s="61"/>
      <c r="F3904" s="61"/>
      <c r="G3904" s="61"/>
      <c r="H3904" s="62"/>
      <c r="I3904" s="62"/>
      <c r="J3904" s="62"/>
      <c r="K3904" s="62"/>
      <c r="L3904" s="62"/>
      <c r="M3904" s="62"/>
      <c r="N3904" s="62"/>
      <c r="O3904" s="62"/>
      <c r="P3904" s="62"/>
      <c r="Q3904" s="62"/>
      <c r="R3904" s="62"/>
      <c r="S3904" s="62"/>
      <c r="T3904" s="62"/>
      <c r="U3904" s="62"/>
      <c r="V3904" s="62"/>
      <c r="W3904" s="62"/>
      <c r="X3904" s="62"/>
      <c r="Y3904" s="62"/>
      <c r="Z3904" s="62"/>
      <c r="AA3904" s="62"/>
      <c r="AB3904" s="62"/>
      <c r="AC3904" s="62"/>
      <c r="AD3904" s="62"/>
      <c r="AE3904" s="62"/>
    </row>
    <row r="3905" spans="5:31" x14ac:dyDescent="0.25">
      <c r="E3905" s="61"/>
      <c r="F3905" s="61"/>
      <c r="G3905" s="61"/>
      <c r="H3905" s="62"/>
      <c r="I3905" s="62"/>
      <c r="J3905" s="62"/>
      <c r="K3905" s="62"/>
      <c r="L3905" s="62"/>
      <c r="M3905" s="62"/>
      <c r="N3905" s="62"/>
      <c r="O3905" s="62"/>
      <c r="P3905" s="62"/>
      <c r="Q3905" s="62"/>
      <c r="R3905" s="62"/>
      <c r="S3905" s="62"/>
      <c r="T3905" s="62"/>
      <c r="U3905" s="62"/>
      <c r="V3905" s="62"/>
      <c r="W3905" s="62"/>
      <c r="X3905" s="62"/>
      <c r="Y3905" s="62"/>
      <c r="Z3905" s="62"/>
      <c r="AA3905" s="62"/>
      <c r="AB3905" s="62"/>
      <c r="AC3905" s="62"/>
      <c r="AD3905" s="62"/>
      <c r="AE3905" s="62"/>
    </row>
    <row r="3906" spans="5:31" x14ac:dyDescent="0.25">
      <c r="E3906" s="61"/>
      <c r="F3906" s="61"/>
      <c r="G3906" s="61"/>
      <c r="H3906" s="62"/>
      <c r="I3906" s="62"/>
      <c r="J3906" s="62"/>
      <c r="K3906" s="62"/>
      <c r="L3906" s="62"/>
      <c r="M3906" s="62"/>
      <c r="N3906" s="62"/>
      <c r="O3906" s="62"/>
      <c r="P3906" s="62"/>
      <c r="Q3906" s="62"/>
      <c r="R3906" s="62"/>
      <c r="S3906" s="62"/>
      <c r="T3906" s="62"/>
      <c r="U3906" s="62"/>
      <c r="V3906" s="62"/>
      <c r="W3906" s="62"/>
      <c r="X3906" s="62"/>
      <c r="Y3906" s="62"/>
      <c r="Z3906" s="62"/>
      <c r="AA3906" s="62"/>
      <c r="AB3906" s="62"/>
      <c r="AC3906" s="62"/>
      <c r="AD3906" s="62"/>
      <c r="AE3906" s="62"/>
    </row>
    <row r="3907" spans="5:31" x14ac:dyDescent="0.25">
      <c r="E3907" s="61"/>
      <c r="F3907" s="61"/>
      <c r="G3907" s="61"/>
      <c r="H3907" s="62"/>
      <c r="I3907" s="62"/>
      <c r="J3907" s="62"/>
      <c r="K3907" s="62"/>
      <c r="L3907" s="62"/>
      <c r="M3907" s="62"/>
      <c r="N3907" s="62"/>
      <c r="O3907" s="62"/>
      <c r="P3907" s="62"/>
      <c r="Q3907" s="62"/>
      <c r="R3907" s="62"/>
      <c r="S3907" s="62"/>
      <c r="T3907" s="62"/>
      <c r="U3907" s="62"/>
      <c r="V3907" s="62"/>
      <c r="W3907" s="62"/>
      <c r="X3907" s="62"/>
      <c r="Y3907" s="62"/>
      <c r="Z3907" s="62"/>
      <c r="AA3907" s="62"/>
      <c r="AB3907" s="62"/>
      <c r="AC3907" s="62"/>
      <c r="AD3907" s="62"/>
      <c r="AE3907" s="62"/>
    </row>
    <row r="3908" spans="5:31" x14ac:dyDescent="0.25">
      <c r="E3908" s="61"/>
      <c r="F3908" s="61"/>
      <c r="G3908" s="61"/>
      <c r="H3908" s="62"/>
      <c r="I3908" s="62"/>
      <c r="J3908" s="62"/>
      <c r="K3908" s="62"/>
      <c r="L3908" s="62"/>
      <c r="M3908" s="62"/>
      <c r="N3908" s="62"/>
      <c r="O3908" s="62"/>
      <c r="P3908" s="62"/>
      <c r="Q3908" s="62"/>
      <c r="R3908" s="62"/>
      <c r="S3908" s="62"/>
      <c r="T3908" s="62"/>
      <c r="U3908" s="62"/>
      <c r="V3908" s="62"/>
      <c r="W3908" s="62"/>
      <c r="X3908" s="62"/>
      <c r="Y3908" s="62"/>
      <c r="Z3908" s="62"/>
      <c r="AA3908" s="62"/>
      <c r="AB3908" s="62"/>
      <c r="AC3908" s="62"/>
      <c r="AD3908" s="62"/>
      <c r="AE3908" s="62"/>
    </row>
    <row r="3909" spans="5:31" x14ac:dyDescent="0.25">
      <c r="E3909" s="61"/>
      <c r="F3909" s="61"/>
      <c r="G3909" s="61"/>
      <c r="H3909" s="62"/>
      <c r="I3909" s="62"/>
      <c r="J3909" s="62"/>
      <c r="K3909" s="62"/>
      <c r="L3909" s="62"/>
      <c r="M3909" s="62"/>
      <c r="N3909" s="62"/>
      <c r="O3909" s="62"/>
      <c r="P3909" s="62"/>
      <c r="Q3909" s="62"/>
      <c r="R3909" s="62"/>
      <c r="S3909" s="62"/>
      <c r="T3909" s="62"/>
      <c r="U3909" s="62"/>
      <c r="V3909" s="62"/>
      <c r="W3909" s="62"/>
      <c r="X3909" s="62"/>
      <c r="Y3909" s="62"/>
      <c r="Z3909" s="62"/>
      <c r="AA3909" s="62"/>
      <c r="AB3909" s="62"/>
      <c r="AC3909" s="62"/>
      <c r="AD3909" s="62"/>
      <c r="AE3909" s="62"/>
    </row>
    <row r="3910" spans="5:31" x14ac:dyDescent="0.25">
      <c r="E3910" s="61"/>
      <c r="F3910" s="61"/>
      <c r="G3910" s="61"/>
      <c r="H3910" s="62"/>
      <c r="I3910" s="62"/>
      <c r="J3910" s="62"/>
      <c r="K3910" s="62"/>
      <c r="L3910" s="62"/>
      <c r="M3910" s="62"/>
      <c r="N3910" s="62"/>
      <c r="O3910" s="62"/>
      <c r="P3910" s="62"/>
      <c r="Q3910" s="62"/>
      <c r="R3910" s="62"/>
      <c r="S3910" s="62"/>
      <c r="T3910" s="62"/>
      <c r="U3910" s="62"/>
      <c r="V3910" s="62"/>
      <c r="W3910" s="62"/>
      <c r="X3910" s="62"/>
      <c r="Y3910" s="62"/>
      <c r="Z3910" s="62"/>
      <c r="AA3910" s="62"/>
      <c r="AB3910" s="62"/>
      <c r="AC3910" s="62"/>
      <c r="AD3910" s="62"/>
      <c r="AE3910" s="62"/>
    </row>
    <row r="3911" spans="5:31" x14ac:dyDescent="0.25">
      <c r="E3911" s="61"/>
      <c r="F3911" s="61"/>
      <c r="G3911" s="61"/>
      <c r="H3911" s="62"/>
      <c r="I3911" s="62"/>
      <c r="J3911" s="62"/>
      <c r="K3911" s="62"/>
      <c r="L3911" s="62"/>
      <c r="M3911" s="62"/>
      <c r="N3911" s="62"/>
      <c r="O3911" s="62"/>
      <c r="P3911" s="62"/>
      <c r="Q3911" s="62"/>
      <c r="R3911" s="62"/>
      <c r="S3911" s="62"/>
      <c r="T3911" s="62"/>
      <c r="U3911" s="62"/>
      <c r="V3911" s="62"/>
      <c r="W3911" s="62"/>
      <c r="X3911" s="62"/>
      <c r="Y3911" s="62"/>
      <c r="Z3911" s="62"/>
      <c r="AA3911" s="62"/>
      <c r="AB3911" s="62"/>
      <c r="AC3911" s="62"/>
      <c r="AD3911" s="62"/>
      <c r="AE3911" s="62"/>
    </row>
    <row r="3912" spans="5:31" x14ac:dyDescent="0.25">
      <c r="E3912" s="61"/>
      <c r="F3912" s="61"/>
      <c r="G3912" s="61"/>
      <c r="H3912" s="62"/>
      <c r="I3912" s="62"/>
      <c r="J3912" s="62"/>
      <c r="K3912" s="62"/>
      <c r="L3912" s="62"/>
      <c r="M3912" s="62"/>
      <c r="N3912" s="62"/>
      <c r="O3912" s="62"/>
      <c r="P3912" s="62"/>
      <c r="Q3912" s="62"/>
      <c r="R3912" s="62"/>
      <c r="S3912" s="62"/>
      <c r="T3912" s="62"/>
      <c r="U3912" s="62"/>
      <c r="V3912" s="62"/>
      <c r="W3912" s="62"/>
      <c r="X3912" s="62"/>
      <c r="Y3912" s="62"/>
      <c r="Z3912" s="62"/>
      <c r="AA3912" s="62"/>
      <c r="AB3912" s="62"/>
      <c r="AC3912" s="62"/>
      <c r="AD3912" s="62"/>
      <c r="AE3912" s="62"/>
    </row>
    <row r="3913" spans="5:31" x14ac:dyDescent="0.25">
      <c r="E3913" s="61"/>
      <c r="F3913" s="61"/>
      <c r="G3913" s="61"/>
      <c r="H3913" s="62"/>
      <c r="I3913" s="62"/>
      <c r="J3913" s="62"/>
      <c r="K3913" s="62"/>
      <c r="L3913" s="62"/>
      <c r="M3913" s="62"/>
      <c r="N3913" s="62"/>
      <c r="O3913" s="62"/>
      <c r="P3913" s="62"/>
      <c r="Q3913" s="62"/>
      <c r="R3913" s="62"/>
      <c r="S3913" s="62"/>
      <c r="T3913" s="62"/>
      <c r="U3913" s="62"/>
      <c r="V3913" s="62"/>
      <c r="W3913" s="62"/>
      <c r="X3913" s="62"/>
      <c r="Y3913" s="62"/>
      <c r="Z3913" s="62"/>
      <c r="AA3913" s="62"/>
      <c r="AB3913" s="62"/>
      <c r="AC3913" s="62"/>
      <c r="AD3913" s="62"/>
      <c r="AE3913" s="62"/>
    </row>
    <row r="3914" spans="5:31" x14ac:dyDescent="0.25">
      <c r="E3914" s="61"/>
      <c r="F3914" s="61"/>
      <c r="G3914" s="61"/>
      <c r="H3914" s="62"/>
      <c r="I3914" s="62"/>
      <c r="J3914" s="62"/>
      <c r="K3914" s="62"/>
      <c r="L3914" s="62"/>
      <c r="M3914" s="62"/>
      <c r="N3914" s="62"/>
      <c r="O3914" s="62"/>
      <c r="P3914" s="62"/>
      <c r="Q3914" s="62"/>
      <c r="R3914" s="62"/>
      <c r="S3914" s="62"/>
      <c r="T3914" s="62"/>
      <c r="U3914" s="62"/>
      <c r="V3914" s="62"/>
      <c r="W3914" s="62"/>
      <c r="X3914" s="62"/>
      <c r="Y3914" s="62"/>
      <c r="Z3914" s="62"/>
      <c r="AA3914" s="62"/>
      <c r="AB3914" s="62"/>
      <c r="AC3914" s="62"/>
      <c r="AD3914" s="62"/>
      <c r="AE3914" s="62"/>
    </row>
    <row r="3915" spans="5:31" x14ac:dyDescent="0.25">
      <c r="E3915" s="61"/>
      <c r="F3915" s="61"/>
      <c r="G3915" s="61"/>
      <c r="H3915" s="62"/>
      <c r="I3915" s="62"/>
      <c r="J3915" s="62"/>
      <c r="K3915" s="62"/>
      <c r="L3915" s="62"/>
      <c r="M3915" s="62"/>
      <c r="N3915" s="62"/>
      <c r="O3915" s="62"/>
      <c r="P3915" s="62"/>
      <c r="Q3915" s="62"/>
      <c r="R3915" s="62"/>
      <c r="S3915" s="62"/>
      <c r="T3915" s="62"/>
      <c r="U3915" s="62"/>
      <c r="V3915" s="62"/>
      <c r="W3915" s="62"/>
      <c r="X3915" s="62"/>
      <c r="Y3915" s="62"/>
      <c r="Z3915" s="62"/>
      <c r="AA3915" s="62"/>
      <c r="AB3915" s="62"/>
      <c r="AC3915" s="62"/>
      <c r="AD3915" s="62"/>
      <c r="AE3915" s="62"/>
    </row>
    <row r="3916" spans="5:31" x14ac:dyDescent="0.25">
      <c r="E3916" s="61"/>
      <c r="F3916" s="61"/>
      <c r="G3916" s="61"/>
      <c r="H3916" s="62"/>
      <c r="I3916" s="62"/>
      <c r="J3916" s="62"/>
      <c r="K3916" s="62"/>
      <c r="L3916" s="62"/>
      <c r="M3916" s="62"/>
      <c r="N3916" s="62"/>
      <c r="O3916" s="62"/>
      <c r="P3916" s="62"/>
      <c r="Q3916" s="62"/>
      <c r="R3916" s="62"/>
      <c r="S3916" s="62"/>
      <c r="T3916" s="62"/>
      <c r="U3916" s="62"/>
      <c r="V3916" s="62"/>
      <c r="W3916" s="62"/>
      <c r="X3916" s="62"/>
      <c r="Y3916" s="62"/>
      <c r="Z3916" s="62"/>
      <c r="AA3916" s="62"/>
      <c r="AB3916" s="62"/>
      <c r="AC3916" s="62"/>
      <c r="AD3916" s="62"/>
      <c r="AE3916" s="62"/>
    </row>
    <row r="3917" spans="5:31" x14ac:dyDescent="0.25">
      <c r="E3917" s="61"/>
      <c r="F3917" s="61"/>
      <c r="G3917" s="61"/>
      <c r="H3917" s="62"/>
      <c r="I3917" s="62"/>
      <c r="J3917" s="62"/>
      <c r="K3917" s="62"/>
      <c r="L3917" s="62"/>
      <c r="M3917" s="62"/>
      <c r="N3917" s="62"/>
      <c r="O3917" s="62"/>
      <c r="P3917" s="62"/>
      <c r="Q3917" s="62"/>
      <c r="R3917" s="62"/>
      <c r="S3917" s="62"/>
      <c r="T3917" s="62"/>
      <c r="U3917" s="62"/>
      <c r="V3917" s="62"/>
      <c r="W3917" s="62"/>
      <c r="X3917" s="62"/>
      <c r="Y3917" s="62"/>
      <c r="Z3917" s="62"/>
      <c r="AA3917" s="62"/>
      <c r="AB3917" s="62"/>
      <c r="AC3917" s="62"/>
      <c r="AD3917" s="62"/>
      <c r="AE3917" s="62"/>
    </row>
    <row r="3918" spans="5:31" x14ac:dyDescent="0.25">
      <c r="E3918" s="61"/>
      <c r="F3918" s="61"/>
      <c r="G3918" s="61"/>
      <c r="H3918" s="62"/>
      <c r="I3918" s="62"/>
      <c r="J3918" s="62"/>
      <c r="K3918" s="62"/>
      <c r="L3918" s="62"/>
      <c r="M3918" s="62"/>
      <c r="N3918" s="62"/>
      <c r="O3918" s="62"/>
      <c r="P3918" s="62"/>
      <c r="Q3918" s="62"/>
      <c r="R3918" s="62"/>
      <c r="S3918" s="62"/>
      <c r="T3918" s="62"/>
      <c r="U3918" s="62"/>
      <c r="V3918" s="62"/>
      <c r="W3918" s="62"/>
      <c r="X3918" s="62"/>
      <c r="Y3918" s="62"/>
      <c r="Z3918" s="62"/>
      <c r="AA3918" s="62"/>
      <c r="AB3918" s="62"/>
      <c r="AC3918" s="62"/>
      <c r="AD3918" s="62"/>
      <c r="AE3918" s="62"/>
    </row>
    <row r="3919" spans="5:31" x14ac:dyDescent="0.25">
      <c r="E3919" s="61"/>
      <c r="F3919" s="61"/>
      <c r="G3919" s="61"/>
      <c r="H3919" s="62"/>
      <c r="I3919" s="62"/>
      <c r="J3919" s="62"/>
      <c r="K3919" s="62"/>
      <c r="L3919" s="62"/>
      <c r="M3919" s="62"/>
      <c r="N3919" s="62"/>
      <c r="O3919" s="62"/>
      <c r="P3919" s="62"/>
      <c r="Q3919" s="62"/>
      <c r="R3919" s="62"/>
      <c r="S3919" s="62"/>
      <c r="T3919" s="62"/>
      <c r="U3919" s="62"/>
      <c r="V3919" s="62"/>
      <c r="W3919" s="62"/>
      <c r="X3919" s="62"/>
      <c r="Y3919" s="62"/>
      <c r="Z3919" s="62"/>
      <c r="AA3919" s="62"/>
      <c r="AB3919" s="62"/>
      <c r="AC3919" s="62"/>
      <c r="AD3919" s="62"/>
      <c r="AE3919" s="62"/>
    </row>
    <row r="3920" spans="5:31" x14ac:dyDescent="0.25">
      <c r="E3920" s="61"/>
      <c r="F3920" s="61"/>
      <c r="G3920" s="61"/>
      <c r="H3920" s="62"/>
      <c r="I3920" s="62"/>
      <c r="J3920" s="62"/>
      <c r="K3920" s="62"/>
      <c r="L3920" s="62"/>
      <c r="M3920" s="62"/>
      <c r="N3920" s="62"/>
      <c r="O3920" s="62"/>
      <c r="P3920" s="62"/>
      <c r="Q3920" s="62"/>
      <c r="R3920" s="62"/>
      <c r="S3920" s="62"/>
      <c r="T3920" s="62"/>
      <c r="U3920" s="62"/>
      <c r="V3920" s="62"/>
      <c r="W3920" s="62"/>
      <c r="X3920" s="62"/>
      <c r="Y3920" s="62"/>
      <c r="Z3920" s="62"/>
      <c r="AA3920" s="62"/>
      <c r="AB3920" s="62"/>
      <c r="AC3920" s="62"/>
      <c r="AD3920" s="62"/>
      <c r="AE3920" s="62"/>
    </row>
    <row r="3921" spans="5:31" x14ac:dyDescent="0.25">
      <c r="E3921" s="61"/>
      <c r="F3921" s="61"/>
      <c r="G3921" s="61"/>
      <c r="H3921" s="62"/>
      <c r="I3921" s="62"/>
      <c r="J3921" s="62"/>
      <c r="K3921" s="62"/>
      <c r="L3921" s="62"/>
      <c r="M3921" s="62"/>
      <c r="N3921" s="62"/>
      <c r="O3921" s="62"/>
      <c r="P3921" s="62"/>
      <c r="Q3921" s="62"/>
      <c r="R3921" s="62"/>
      <c r="S3921" s="62"/>
      <c r="T3921" s="62"/>
      <c r="U3921" s="62"/>
      <c r="V3921" s="62"/>
      <c r="W3921" s="62"/>
      <c r="X3921" s="62"/>
      <c r="Y3921" s="62"/>
      <c r="Z3921" s="62"/>
      <c r="AA3921" s="62"/>
      <c r="AB3921" s="62"/>
      <c r="AC3921" s="62"/>
      <c r="AD3921" s="62"/>
      <c r="AE3921" s="62"/>
    </row>
    <row r="3922" spans="5:31" x14ac:dyDescent="0.25">
      <c r="E3922" s="61"/>
      <c r="F3922" s="61"/>
      <c r="G3922" s="61"/>
      <c r="H3922" s="62"/>
      <c r="I3922" s="62"/>
      <c r="J3922" s="62"/>
      <c r="K3922" s="62"/>
      <c r="L3922" s="62"/>
      <c r="M3922" s="62"/>
      <c r="N3922" s="62"/>
      <c r="O3922" s="62"/>
      <c r="P3922" s="62"/>
      <c r="Q3922" s="62"/>
      <c r="R3922" s="62"/>
      <c r="S3922" s="62"/>
      <c r="T3922" s="62"/>
      <c r="U3922" s="62"/>
      <c r="V3922" s="62"/>
      <c r="W3922" s="62"/>
      <c r="X3922" s="62"/>
      <c r="Y3922" s="62"/>
      <c r="Z3922" s="62"/>
      <c r="AA3922" s="62"/>
      <c r="AB3922" s="62"/>
      <c r="AC3922" s="62"/>
      <c r="AD3922" s="62"/>
      <c r="AE3922" s="62"/>
    </row>
    <row r="3923" spans="5:31" x14ac:dyDescent="0.25">
      <c r="E3923" s="61"/>
      <c r="F3923" s="61"/>
      <c r="G3923" s="61"/>
      <c r="H3923" s="62"/>
      <c r="I3923" s="62"/>
      <c r="J3923" s="62"/>
      <c r="K3923" s="62"/>
      <c r="L3923" s="62"/>
      <c r="M3923" s="62"/>
      <c r="N3923" s="62"/>
      <c r="O3923" s="62"/>
      <c r="P3923" s="62"/>
      <c r="Q3923" s="62"/>
      <c r="R3923" s="62"/>
      <c r="S3923" s="62"/>
      <c r="T3923" s="62"/>
      <c r="U3923" s="62"/>
      <c r="V3923" s="62"/>
      <c r="W3923" s="62"/>
      <c r="X3923" s="62"/>
      <c r="Y3923" s="62"/>
      <c r="Z3923" s="62"/>
      <c r="AA3923" s="62"/>
      <c r="AB3923" s="62"/>
      <c r="AC3923" s="62"/>
      <c r="AD3923" s="62"/>
      <c r="AE3923" s="62"/>
    </row>
    <row r="3924" spans="5:31" x14ac:dyDescent="0.25">
      <c r="E3924" s="61"/>
      <c r="F3924" s="61"/>
      <c r="G3924" s="61"/>
      <c r="H3924" s="62"/>
      <c r="I3924" s="62"/>
      <c r="J3924" s="62"/>
      <c r="K3924" s="62"/>
      <c r="L3924" s="62"/>
      <c r="M3924" s="62"/>
      <c r="N3924" s="62"/>
      <c r="O3924" s="62"/>
      <c r="P3924" s="62"/>
      <c r="Q3924" s="62"/>
      <c r="R3924" s="62"/>
      <c r="S3924" s="62"/>
      <c r="T3924" s="62"/>
      <c r="U3924" s="62"/>
      <c r="V3924" s="62"/>
      <c r="W3924" s="62"/>
      <c r="X3924" s="62"/>
      <c r="Y3924" s="62"/>
      <c r="Z3924" s="62"/>
      <c r="AA3924" s="62"/>
      <c r="AB3924" s="62"/>
      <c r="AC3924" s="62"/>
      <c r="AD3924" s="62"/>
      <c r="AE3924" s="62"/>
    </row>
    <row r="3925" spans="5:31" x14ac:dyDescent="0.25">
      <c r="E3925" s="61"/>
      <c r="F3925" s="61"/>
      <c r="G3925" s="61"/>
      <c r="H3925" s="62"/>
      <c r="I3925" s="62"/>
      <c r="J3925" s="62"/>
      <c r="K3925" s="62"/>
      <c r="L3925" s="62"/>
      <c r="M3925" s="62"/>
      <c r="N3925" s="62"/>
      <c r="O3925" s="62"/>
      <c r="P3925" s="62"/>
      <c r="Q3925" s="62"/>
      <c r="R3925" s="62"/>
      <c r="S3925" s="62"/>
      <c r="T3925" s="62"/>
      <c r="U3925" s="62"/>
      <c r="V3925" s="62"/>
      <c r="W3925" s="62"/>
      <c r="X3925" s="62"/>
      <c r="Y3925" s="62"/>
      <c r="Z3925" s="62"/>
      <c r="AA3925" s="62"/>
      <c r="AB3925" s="62"/>
      <c r="AC3925" s="62"/>
      <c r="AD3925" s="62"/>
      <c r="AE3925" s="62"/>
    </row>
    <row r="3926" spans="5:31" x14ac:dyDescent="0.25">
      <c r="E3926" s="61"/>
      <c r="F3926" s="61"/>
      <c r="G3926" s="61"/>
      <c r="H3926" s="62"/>
      <c r="I3926" s="62"/>
      <c r="J3926" s="62"/>
      <c r="K3926" s="62"/>
      <c r="L3926" s="62"/>
      <c r="M3926" s="62"/>
      <c r="N3926" s="62"/>
      <c r="O3926" s="62"/>
      <c r="P3926" s="62"/>
      <c r="Q3926" s="62"/>
      <c r="R3926" s="62"/>
      <c r="S3926" s="62"/>
      <c r="T3926" s="62"/>
      <c r="U3926" s="62"/>
      <c r="V3926" s="62"/>
      <c r="W3926" s="62"/>
      <c r="X3926" s="62"/>
      <c r="Y3926" s="62"/>
      <c r="Z3926" s="62"/>
      <c r="AA3926" s="62"/>
      <c r="AB3926" s="62"/>
      <c r="AC3926" s="62"/>
      <c r="AD3926" s="62"/>
      <c r="AE3926" s="62"/>
    </row>
    <row r="3927" spans="5:31" x14ac:dyDescent="0.25">
      <c r="E3927" s="61"/>
      <c r="F3927" s="61"/>
      <c r="G3927" s="61"/>
      <c r="H3927" s="62"/>
      <c r="I3927" s="62"/>
      <c r="J3927" s="62"/>
      <c r="K3927" s="62"/>
      <c r="L3927" s="62"/>
      <c r="M3927" s="62"/>
      <c r="N3927" s="62"/>
      <c r="O3927" s="62"/>
      <c r="P3927" s="62"/>
      <c r="Q3927" s="62"/>
      <c r="R3927" s="62"/>
      <c r="S3927" s="62"/>
      <c r="T3927" s="62"/>
      <c r="U3927" s="62"/>
      <c r="V3927" s="62"/>
      <c r="W3927" s="62"/>
      <c r="X3927" s="62"/>
      <c r="Y3927" s="62"/>
      <c r="Z3927" s="62"/>
      <c r="AA3927" s="62"/>
      <c r="AB3927" s="62"/>
      <c r="AC3927" s="62"/>
      <c r="AD3927" s="62"/>
      <c r="AE3927" s="62"/>
    </row>
    <row r="3928" spans="5:31" x14ac:dyDescent="0.25">
      <c r="E3928" s="61"/>
      <c r="F3928" s="61"/>
      <c r="G3928" s="61"/>
      <c r="H3928" s="62"/>
      <c r="I3928" s="62"/>
      <c r="J3928" s="62"/>
      <c r="K3928" s="62"/>
      <c r="L3928" s="62"/>
      <c r="M3928" s="62"/>
      <c r="N3928" s="62"/>
      <c r="O3928" s="62"/>
      <c r="P3928" s="62"/>
      <c r="Q3928" s="62"/>
      <c r="R3928" s="62"/>
      <c r="S3928" s="62"/>
      <c r="T3928" s="62"/>
      <c r="U3928" s="62"/>
      <c r="V3928" s="62"/>
      <c r="W3928" s="62"/>
      <c r="X3928" s="62"/>
      <c r="Y3928" s="62"/>
      <c r="Z3928" s="62"/>
      <c r="AA3928" s="62"/>
      <c r="AB3928" s="62"/>
      <c r="AC3928" s="62"/>
      <c r="AD3928" s="62"/>
      <c r="AE3928" s="62"/>
    </row>
    <row r="3929" spans="5:31" x14ac:dyDescent="0.25">
      <c r="E3929" s="61"/>
      <c r="F3929" s="61"/>
      <c r="G3929" s="61"/>
      <c r="H3929" s="62"/>
      <c r="I3929" s="62"/>
      <c r="J3929" s="62"/>
      <c r="K3929" s="62"/>
      <c r="L3929" s="62"/>
      <c r="M3929" s="62"/>
      <c r="N3929" s="62"/>
      <c r="O3929" s="62"/>
      <c r="P3929" s="62"/>
      <c r="Q3929" s="62"/>
      <c r="R3929" s="62"/>
      <c r="S3929" s="62"/>
      <c r="T3929" s="62"/>
      <c r="U3929" s="62"/>
      <c r="V3929" s="62"/>
      <c r="W3929" s="62"/>
      <c r="X3929" s="62"/>
      <c r="Y3929" s="62"/>
      <c r="Z3929" s="62"/>
      <c r="AA3929" s="62"/>
      <c r="AB3929" s="62"/>
      <c r="AC3929" s="62"/>
      <c r="AD3929" s="62"/>
      <c r="AE3929" s="62"/>
    </row>
    <row r="3930" spans="5:31" x14ac:dyDescent="0.25">
      <c r="E3930" s="61"/>
      <c r="F3930" s="61"/>
      <c r="G3930" s="61"/>
      <c r="H3930" s="62"/>
      <c r="I3930" s="62"/>
      <c r="J3930" s="62"/>
      <c r="K3930" s="62"/>
      <c r="L3930" s="62"/>
      <c r="M3930" s="62"/>
      <c r="N3930" s="62"/>
      <c r="O3930" s="62"/>
      <c r="P3930" s="62"/>
      <c r="Q3930" s="62"/>
      <c r="R3930" s="62"/>
      <c r="S3930" s="62"/>
      <c r="T3930" s="62"/>
      <c r="U3930" s="62"/>
      <c r="V3930" s="62"/>
      <c r="W3930" s="62"/>
      <c r="X3930" s="62"/>
      <c r="Y3930" s="62"/>
      <c r="Z3930" s="62"/>
      <c r="AA3930" s="62"/>
      <c r="AB3930" s="62"/>
      <c r="AC3930" s="62"/>
      <c r="AD3930" s="62"/>
      <c r="AE3930" s="62"/>
    </row>
    <row r="3931" spans="5:31" x14ac:dyDescent="0.25">
      <c r="E3931" s="61"/>
      <c r="F3931" s="61"/>
      <c r="G3931" s="61"/>
      <c r="H3931" s="62"/>
      <c r="I3931" s="62"/>
      <c r="J3931" s="62"/>
      <c r="K3931" s="62"/>
      <c r="L3931" s="62"/>
      <c r="M3931" s="62"/>
      <c r="N3931" s="62"/>
      <c r="O3931" s="62"/>
      <c r="P3931" s="62"/>
      <c r="Q3931" s="62"/>
      <c r="R3931" s="62"/>
      <c r="S3931" s="62"/>
      <c r="T3931" s="62"/>
      <c r="U3931" s="62"/>
      <c r="V3931" s="62"/>
      <c r="W3931" s="62"/>
      <c r="X3931" s="62"/>
      <c r="Y3931" s="62"/>
      <c r="Z3931" s="62"/>
      <c r="AA3931" s="62"/>
      <c r="AB3931" s="62"/>
      <c r="AC3931" s="62"/>
      <c r="AD3931" s="62"/>
      <c r="AE3931" s="62"/>
    </row>
    <row r="3932" spans="5:31" x14ac:dyDescent="0.25">
      <c r="E3932" s="61"/>
      <c r="F3932" s="61"/>
      <c r="G3932" s="61"/>
      <c r="H3932" s="62"/>
      <c r="I3932" s="62"/>
      <c r="J3932" s="62"/>
      <c r="K3932" s="62"/>
      <c r="L3932" s="62"/>
      <c r="M3932" s="62"/>
      <c r="N3932" s="62"/>
      <c r="O3932" s="62"/>
      <c r="P3932" s="62"/>
      <c r="Q3932" s="62"/>
      <c r="R3932" s="62"/>
      <c r="S3932" s="62"/>
      <c r="T3932" s="62"/>
      <c r="U3932" s="62"/>
      <c r="V3932" s="62"/>
      <c r="W3932" s="62"/>
      <c r="X3932" s="62"/>
      <c r="Y3932" s="62"/>
      <c r="Z3932" s="62"/>
      <c r="AA3932" s="62"/>
      <c r="AB3932" s="62"/>
      <c r="AC3932" s="62"/>
      <c r="AD3932" s="62"/>
      <c r="AE3932" s="62"/>
    </row>
    <row r="3933" spans="5:31" x14ac:dyDescent="0.25">
      <c r="E3933" s="61"/>
      <c r="F3933" s="61"/>
      <c r="G3933" s="61"/>
      <c r="H3933" s="62"/>
      <c r="I3933" s="62"/>
      <c r="J3933" s="62"/>
      <c r="K3933" s="62"/>
      <c r="L3933" s="62"/>
      <c r="M3933" s="62"/>
      <c r="N3933" s="62"/>
      <c r="O3933" s="62"/>
      <c r="P3933" s="62"/>
      <c r="Q3933" s="62"/>
      <c r="R3933" s="62"/>
      <c r="S3933" s="62"/>
      <c r="T3933" s="62"/>
      <c r="U3933" s="62"/>
      <c r="V3933" s="62"/>
      <c r="W3933" s="62"/>
      <c r="X3933" s="62"/>
      <c r="Y3933" s="62"/>
      <c r="Z3933" s="62"/>
      <c r="AA3933" s="62"/>
      <c r="AB3933" s="62"/>
      <c r="AC3933" s="62"/>
      <c r="AD3933" s="62"/>
      <c r="AE3933" s="62"/>
    </row>
    <row r="3934" spans="5:31" x14ac:dyDescent="0.25">
      <c r="E3934" s="61"/>
      <c r="F3934" s="61"/>
      <c r="G3934" s="61"/>
      <c r="H3934" s="62"/>
      <c r="I3934" s="62"/>
      <c r="J3934" s="62"/>
      <c r="K3934" s="62"/>
      <c r="L3934" s="62"/>
      <c r="M3934" s="62"/>
      <c r="N3934" s="62"/>
      <c r="O3934" s="62"/>
      <c r="P3934" s="62"/>
      <c r="Q3934" s="62"/>
      <c r="R3934" s="62"/>
      <c r="S3934" s="62"/>
      <c r="T3934" s="62"/>
      <c r="U3934" s="62"/>
      <c r="V3934" s="62"/>
      <c r="W3934" s="62"/>
      <c r="X3934" s="62"/>
      <c r="Y3934" s="62"/>
      <c r="Z3934" s="62"/>
      <c r="AA3934" s="62"/>
      <c r="AB3934" s="62"/>
      <c r="AC3934" s="62"/>
      <c r="AD3934" s="62"/>
      <c r="AE3934" s="62"/>
    </row>
    <row r="3935" spans="5:31" x14ac:dyDescent="0.25">
      <c r="E3935" s="61"/>
      <c r="F3935" s="61"/>
      <c r="G3935" s="61"/>
      <c r="H3935" s="62"/>
      <c r="I3935" s="62"/>
      <c r="J3935" s="62"/>
      <c r="K3935" s="62"/>
      <c r="L3935" s="62"/>
      <c r="M3935" s="62"/>
      <c r="N3935" s="62"/>
      <c r="O3935" s="62"/>
      <c r="P3935" s="62"/>
      <c r="Q3935" s="62"/>
      <c r="R3935" s="62"/>
      <c r="S3935" s="62"/>
      <c r="T3935" s="62"/>
      <c r="U3935" s="62"/>
      <c r="V3935" s="62"/>
      <c r="W3935" s="62"/>
      <c r="X3935" s="62"/>
      <c r="Y3935" s="62"/>
      <c r="Z3935" s="62"/>
      <c r="AA3935" s="62"/>
      <c r="AB3935" s="62"/>
      <c r="AC3935" s="62"/>
      <c r="AD3935" s="62"/>
      <c r="AE3935" s="62"/>
    </row>
    <row r="3936" spans="5:31" x14ac:dyDescent="0.25">
      <c r="E3936" s="61"/>
      <c r="F3936" s="61"/>
      <c r="G3936" s="61"/>
      <c r="H3936" s="62"/>
      <c r="I3936" s="62"/>
      <c r="J3936" s="62"/>
      <c r="K3936" s="62"/>
      <c r="L3936" s="62"/>
      <c r="M3936" s="62"/>
      <c r="N3936" s="62"/>
      <c r="O3936" s="62"/>
      <c r="P3936" s="62"/>
      <c r="Q3936" s="62"/>
      <c r="R3936" s="62"/>
      <c r="S3936" s="62"/>
      <c r="T3936" s="62"/>
      <c r="U3936" s="62"/>
      <c r="V3936" s="62"/>
      <c r="W3936" s="62"/>
      <c r="X3936" s="62"/>
      <c r="Y3936" s="62"/>
      <c r="Z3936" s="62"/>
      <c r="AA3936" s="62"/>
      <c r="AB3936" s="62"/>
      <c r="AC3936" s="62"/>
      <c r="AD3936" s="62"/>
      <c r="AE3936" s="62"/>
    </row>
    <row r="3937" spans="5:31" x14ac:dyDescent="0.25">
      <c r="E3937" s="61"/>
      <c r="F3937" s="61"/>
      <c r="G3937" s="61"/>
      <c r="H3937" s="62"/>
      <c r="I3937" s="62"/>
      <c r="J3937" s="62"/>
      <c r="K3937" s="62"/>
      <c r="L3937" s="62"/>
      <c r="M3937" s="62"/>
      <c r="N3937" s="62"/>
      <c r="O3937" s="62"/>
      <c r="P3937" s="62"/>
      <c r="Q3937" s="62"/>
      <c r="R3937" s="62"/>
      <c r="S3937" s="62"/>
      <c r="T3937" s="62"/>
      <c r="U3937" s="62"/>
      <c r="V3937" s="62"/>
      <c r="W3937" s="62"/>
      <c r="X3937" s="62"/>
      <c r="Y3937" s="62"/>
      <c r="Z3937" s="62"/>
      <c r="AA3937" s="62"/>
      <c r="AB3937" s="62"/>
      <c r="AC3937" s="62"/>
      <c r="AD3937" s="62"/>
      <c r="AE3937" s="62"/>
    </row>
    <row r="3938" spans="5:31" x14ac:dyDescent="0.25">
      <c r="E3938" s="61"/>
      <c r="F3938" s="61"/>
      <c r="G3938" s="61"/>
      <c r="H3938" s="62"/>
      <c r="I3938" s="62"/>
      <c r="J3938" s="62"/>
      <c r="K3938" s="62"/>
      <c r="L3938" s="62"/>
      <c r="M3938" s="62"/>
      <c r="N3938" s="62"/>
      <c r="O3938" s="62"/>
      <c r="P3938" s="62"/>
      <c r="Q3938" s="62"/>
      <c r="R3938" s="62"/>
      <c r="S3938" s="62"/>
      <c r="T3938" s="62"/>
      <c r="U3938" s="62"/>
      <c r="V3938" s="62"/>
      <c r="W3938" s="62"/>
      <c r="X3938" s="62"/>
      <c r="Y3938" s="62"/>
      <c r="Z3938" s="62"/>
      <c r="AA3938" s="62"/>
      <c r="AB3938" s="62"/>
      <c r="AC3938" s="62"/>
      <c r="AD3938" s="62"/>
      <c r="AE3938" s="62"/>
    </row>
    <row r="3939" spans="5:31" x14ac:dyDescent="0.25">
      <c r="E3939" s="61"/>
      <c r="F3939" s="61"/>
      <c r="G3939" s="61"/>
      <c r="H3939" s="62"/>
      <c r="I3939" s="62"/>
      <c r="J3939" s="62"/>
      <c r="K3939" s="62"/>
      <c r="L3939" s="62"/>
      <c r="M3939" s="62"/>
      <c r="N3939" s="62"/>
      <c r="O3939" s="62"/>
      <c r="P3939" s="62"/>
      <c r="Q3939" s="62"/>
      <c r="R3939" s="62"/>
      <c r="S3939" s="62"/>
      <c r="T3939" s="62"/>
      <c r="U3939" s="62"/>
      <c r="V3939" s="62"/>
      <c r="W3939" s="62"/>
      <c r="X3939" s="62"/>
      <c r="Y3939" s="62"/>
      <c r="Z3939" s="62"/>
      <c r="AA3939" s="62"/>
      <c r="AB3939" s="62"/>
      <c r="AC3939" s="62"/>
      <c r="AD3939" s="62"/>
      <c r="AE3939" s="62"/>
    </row>
    <row r="3940" spans="5:31" x14ac:dyDescent="0.25">
      <c r="E3940" s="61"/>
      <c r="F3940" s="61"/>
      <c r="G3940" s="61"/>
      <c r="H3940" s="62"/>
      <c r="I3940" s="62"/>
      <c r="J3940" s="62"/>
      <c r="K3940" s="62"/>
      <c r="L3940" s="62"/>
      <c r="M3940" s="62"/>
      <c r="N3940" s="62"/>
      <c r="O3940" s="62"/>
      <c r="P3940" s="62"/>
      <c r="Q3940" s="62"/>
      <c r="R3940" s="62"/>
      <c r="S3940" s="62"/>
      <c r="T3940" s="62"/>
      <c r="U3940" s="62"/>
      <c r="V3940" s="62"/>
      <c r="W3940" s="62"/>
      <c r="X3940" s="62"/>
      <c r="Y3940" s="62"/>
      <c r="Z3940" s="62"/>
      <c r="AA3940" s="62"/>
      <c r="AB3940" s="62"/>
      <c r="AC3940" s="62"/>
      <c r="AD3940" s="62"/>
      <c r="AE3940" s="62"/>
    </row>
    <row r="3941" spans="5:31" x14ac:dyDescent="0.25">
      <c r="E3941" s="61"/>
      <c r="F3941" s="61"/>
      <c r="G3941" s="61"/>
      <c r="H3941" s="62"/>
      <c r="I3941" s="62"/>
      <c r="J3941" s="62"/>
      <c r="K3941" s="62"/>
      <c r="L3941" s="62"/>
      <c r="M3941" s="62"/>
      <c r="N3941" s="62"/>
      <c r="O3941" s="62"/>
      <c r="P3941" s="62"/>
      <c r="Q3941" s="62"/>
      <c r="R3941" s="62"/>
      <c r="S3941" s="62"/>
      <c r="T3941" s="62"/>
      <c r="U3941" s="62"/>
      <c r="V3941" s="62"/>
      <c r="W3941" s="62"/>
      <c r="X3941" s="62"/>
      <c r="Y3941" s="62"/>
      <c r="Z3941" s="62"/>
      <c r="AA3941" s="62"/>
      <c r="AB3941" s="62"/>
      <c r="AC3941" s="62"/>
      <c r="AD3941" s="62"/>
      <c r="AE3941" s="62"/>
    </row>
    <row r="3942" spans="5:31" x14ac:dyDescent="0.25">
      <c r="E3942" s="61"/>
      <c r="F3942" s="61"/>
      <c r="G3942" s="61"/>
      <c r="H3942" s="62"/>
      <c r="I3942" s="62"/>
      <c r="J3942" s="62"/>
      <c r="K3942" s="62"/>
      <c r="L3942" s="62"/>
      <c r="M3942" s="62"/>
      <c r="N3942" s="62"/>
      <c r="O3942" s="62"/>
      <c r="P3942" s="62"/>
      <c r="Q3942" s="62"/>
      <c r="R3942" s="62"/>
      <c r="S3942" s="62"/>
      <c r="T3942" s="62"/>
      <c r="U3942" s="62"/>
      <c r="V3942" s="62"/>
      <c r="W3942" s="62"/>
      <c r="X3942" s="62"/>
      <c r="Y3942" s="62"/>
      <c r="Z3942" s="62"/>
      <c r="AA3942" s="62"/>
      <c r="AB3942" s="62"/>
      <c r="AC3942" s="62"/>
      <c r="AD3942" s="62"/>
      <c r="AE3942" s="62"/>
    </row>
    <row r="3943" spans="5:31" x14ac:dyDescent="0.25">
      <c r="E3943" s="61"/>
      <c r="F3943" s="61"/>
      <c r="G3943" s="61"/>
      <c r="H3943" s="62"/>
      <c r="I3943" s="62"/>
      <c r="J3943" s="62"/>
      <c r="K3943" s="62"/>
      <c r="L3943" s="62"/>
      <c r="M3943" s="62"/>
      <c r="N3943" s="62"/>
      <c r="O3943" s="62"/>
      <c r="P3943" s="62"/>
      <c r="Q3943" s="62"/>
      <c r="R3943" s="62"/>
      <c r="S3943" s="62"/>
      <c r="T3943" s="62"/>
      <c r="U3943" s="62"/>
      <c r="V3943" s="62"/>
      <c r="W3943" s="62"/>
      <c r="X3943" s="62"/>
      <c r="Y3943" s="62"/>
      <c r="Z3943" s="62"/>
      <c r="AA3943" s="62"/>
      <c r="AB3943" s="62"/>
      <c r="AC3943" s="62"/>
      <c r="AD3943" s="62"/>
      <c r="AE3943" s="62"/>
    </row>
    <row r="3944" spans="5:31" x14ac:dyDescent="0.25">
      <c r="E3944" s="61"/>
      <c r="F3944" s="61"/>
      <c r="G3944" s="61"/>
      <c r="H3944" s="62"/>
      <c r="I3944" s="62"/>
      <c r="J3944" s="62"/>
      <c r="K3944" s="62"/>
      <c r="L3944" s="62"/>
      <c r="M3944" s="62"/>
      <c r="N3944" s="62"/>
      <c r="O3944" s="62"/>
      <c r="P3944" s="62"/>
      <c r="Q3944" s="62"/>
      <c r="R3944" s="62"/>
      <c r="S3944" s="62"/>
      <c r="T3944" s="62"/>
      <c r="U3944" s="62"/>
      <c r="V3944" s="62"/>
      <c r="W3944" s="62"/>
      <c r="X3944" s="62"/>
      <c r="Y3944" s="62"/>
      <c r="Z3944" s="62"/>
      <c r="AA3944" s="62"/>
      <c r="AB3944" s="62"/>
      <c r="AC3944" s="62"/>
      <c r="AD3944" s="62"/>
      <c r="AE3944" s="62"/>
    </row>
    <row r="3945" spans="5:31" x14ac:dyDescent="0.25">
      <c r="E3945" s="61"/>
      <c r="F3945" s="61"/>
      <c r="G3945" s="61"/>
      <c r="H3945" s="62"/>
      <c r="I3945" s="62"/>
      <c r="J3945" s="62"/>
      <c r="K3945" s="62"/>
      <c r="L3945" s="62"/>
      <c r="M3945" s="62"/>
      <c r="N3945" s="62"/>
      <c r="O3945" s="62"/>
      <c r="P3945" s="62"/>
      <c r="Q3945" s="62"/>
      <c r="R3945" s="62"/>
      <c r="S3945" s="62"/>
      <c r="T3945" s="62"/>
      <c r="U3945" s="62"/>
      <c r="V3945" s="62"/>
      <c r="W3945" s="62"/>
      <c r="X3945" s="62"/>
      <c r="Y3945" s="62"/>
      <c r="Z3945" s="62"/>
      <c r="AA3945" s="62"/>
      <c r="AB3945" s="62"/>
      <c r="AC3945" s="62"/>
      <c r="AD3945" s="62"/>
      <c r="AE3945" s="62"/>
    </row>
    <row r="3946" spans="5:31" x14ac:dyDescent="0.25">
      <c r="E3946" s="61"/>
      <c r="F3946" s="61"/>
      <c r="G3946" s="61"/>
      <c r="H3946" s="62"/>
      <c r="I3946" s="62"/>
      <c r="J3946" s="62"/>
      <c r="K3946" s="62"/>
      <c r="L3946" s="62"/>
      <c r="M3946" s="62"/>
      <c r="N3946" s="62"/>
      <c r="O3946" s="62"/>
      <c r="P3946" s="62"/>
      <c r="Q3946" s="62"/>
      <c r="R3946" s="62"/>
      <c r="S3946" s="62"/>
      <c r="T3946" s="62"/>
      <c r="U3946" s="62"/>
      <c r="V3946" s="62"/>
      <c r="W3946" s="62"/>
      <c r="X3946" s="62"/>
      <c r="Y3946" s="62"/>
      <c r="Z3946" s="62"/>
      <c r="AA3946" s="62"/>
      <c r="AB3946" s="62"/>
      <c r="AC3946" s="62"/>
      <c r="AD3946" s="62"/>
      <c r="AE3946" s="62"/>
    </row>
    <row r="3947" spans="5:31" x14ac:dyDescent="0.25">
      <c r="E3947" s="61"/>
      <c r="F3947" s="61"/>
      <c r="G3947" s="61"/>
      <c r="H3947" s="62"/>
      <c r="I3947" s="62"/>
      <c r="J3947" s="62"/>
      <c r="K3947" s="62"/>
      <c r="L3947" s="62"/>
      <c r="M3947" s="62"/>
      <c r="N3947" s="62"/>
      <c r="O3947" s="62"/>
      <c r="P3947" s="62"/>
      <c r="Q3947" s="62"/>
      <c r="R3947" s="62"/>
      <c r="S3947" s="62"/>
      <c r="T3947" s="62"/>
      <c r="U3947" s="62"/>
      <c r="V3947" s="62"/>
      <c r="W3947" s="62"/>
      <c r="X3947" s="62"/>
      <c r="Y3947" s="62"/>
      <c r="Z3947" s="62"/>
      <c r="AA3947" s="62"/>
      <c r="AB3947" s="62"/>
      <c r="AC3947" s="62"/>
      <c r="AD3947" s="62"/>
      <c r="AE3947" s="62"/>
    </row>
    <row r="3948" spans="5:31" x14ac:dyDescent="0.25">
      <c r="E3948" s="61"/>
      <c r="F3948" s="61"/>
      <c r="G3948" s="61"/>
      <c r="H3948" s="62"/>
      <c r="I3948" s="62"/>
      <c r="J3948" s="62"/>
      <c r="K3948" s="62"/>
      <c r="L3948" s="62"/>
      <c r="M3948" s="62"/>
      <c r="N3948" s="62"/>
      <c r="O3948" s="62"/>
      <c r="P3948" s="62"/>
      <c r="Q3948" s="62"/>
      <c r="R3948" s="62"/>
      <c r="S3948" s="62"/>
      <c r="T3948" s="62"/>
      <c r="U3948" s="62"/>
      <c r="V3948" s="62"/>
      <c r="W3948" s="62"/>
      <c r="X3948" s="62"/>
      <c r="Y3948" s="62"/>
      <c r="Z3948" s="62"/>
      <c r="AA3948" s="62"/>
      <c r="AB3948" s="62"/>
      <c r="AC3948" s="62"/>
      <c r="AD3948" s="62"/>
      <c r="AE3948" s="62"/>
    </row>
    <row r="3949" spans="5:31" x14ac:dyDescent="0.25">
      <c r="E3949" s="61"/>
      <c r="F3949" s="61"/>
      <c r="G3949" s="61"/>
      <c r="H3949" s="62"/>
      <c r="I3949" s="62"/>
      <c r="J3949" s="62"/>
      <c r="K3949" s="62"/>
      <c r="L3949" s="62"/>
      <c r="M3949" s="62"/>
      <c r="N3949" s="62"/>
      <c r="O3949" s="62"/>
      <c r="P3949" s="62"/>
      <c r="Q3949" s="62"/>
      <c r="R3949" s="62"/>
      <c r="S3949" s="62"/>
      <c r="T3949" s="62"/>
      <c r="U3949" s="62"/>
      <c r="V3949" s="62"/>
      <c r="W3949" s="62"/>
      <c r="X3949" s="62"/>
      <c r="Y3949" s="62"/>
      <c r="Z3949" s="62"/>
      <c r="AA3949" s="62"/>
      <c r="AB3949" s="62"/>
      <c r="AC3949" s="62"/>
      <c r="AD3949" s="62"/>
      <c r="AE3949" s="62"/>
    </row>
    <row r="3950" spans="5:31" x14ac:dyDescent="0.25">
      <c r="E3950" s="61"/>
      <c r="F3950" s="61"/>
      <c r="G3950" s="61"/>
      <c r="H3950" s="62"/>
      <c r="I3950" s="62"/>
      <c r="J3950" s="62"/>
      <c r="K3950" s="62"/>
      <c r="L3950" s="62"/>
      <c r="M3950" s="62"/>
      <c r="N3950" s="62"/>
      <c r="O3950" s="62"/>
      <c r="P3950" s="62"/>
      <c r="Q3950" s="62"/>
      <c r="R3950" s="62"/>
      <c r="S3950" s="62"/>
      <c r="T3950" s="62"/>
      <c r="U3950" s="62"/>
      <c r="V3950" s="62"/>
      <c r="W3950" s="62"/>
      <c r="X3950" s="62"/>
      <c r="Y3950" s="62"/>
      <c r="Z3950" s="62"/>
      <c r="AA3950" s="62"/>
      <c r="AB3950" s="62"/>
      <c r="AC3950" s="62"/>
      <c r="AD3950" s="62"/>
      <c r="AE3950" s="62"/>
    </row>
    <row r="3951" spans="5:31" x14ac:dyDescent="0.25">
      <c r="E3951" s="61"/>
      <c r="F3951" s="61"/>
      <c r="G3951" s="61"/>
      <c r="H3951" s="62"/>
      <c r="I3951" s="62"/>
      <c r="J3951" s="62"/>
      <c r="K3951" s="62"/>
      <c r="L3951" s="62"/>
      <c r="M3951" s="62"/>
      <c r="N3951" s="62"/>
      <c r="O3951" s="62"/>
      <c r="P3951" s="62"/>
      <c r="Q3951" s="62"/>
      <c r="R3951" s="62"/>
      <c r="S3951" s="62"/>
      <c r="T3951" s="62"/>
      <c r="U3951" s="62"/>
      <c r="V3951" s="62"/>
      <c r="W3951" s="62"/>
      <c r="X3951" s="62"/>
      <c r="Y3951" s="62"/>
      <c r="Z3951" s="62"/>
      <c r="AA3951" s="62"/>
      <c r="AB3951" s="62"/>
      <c r="AC3951" s="62"/>
      <c r="AD3951" s="62"/>
      <c r="AE3951" s="62"/>
    </row>
    <row r="3952" spans="5:31" x14ac:dyDescent="0.25">
      <c r="E3952" s="61"/>
      <c r="F3952" s="61"/>
      <c r="G3952" s="61"/>
      <c r="H3952" s="62"/>
      <c r="I3952" s="62"/>
      <c r="J3952" s="62"/>
      <c r="K3952" s="62"/>
      <c r="L3952" s="62"/>
      <c r="M3952" s="62"/>
      <c r="N3952" s="62"/>
      <c r="O3952" s="62"/>
      <c r="P3952" s="62"/>
      <c r="Q3952" s="62"/>
      <c r="R3952" s="62"/>
      <c r="S3952" s="62"/>
      <c r="T3952" s="62"/>
      <c r="U3952" s="62"/>
      <c r="V3952" s="62"/>
      <c r="W3952" s="62"/>
      <c r="X3952" s="62"/>
      <c r="Y3952" s="62"/>
      <c r="Z3952" s="62"/>
      <c r="AA3952" s="62"/>
      <c r="AB3952" s="62"/>
      <c r="AC3952" s="62"/>
      <c r="AD3952" s="62"/>
      <c r="AE3952" s="62"/>
    </row>
    <row r="3953" spans="5:31" x14ac:dyDescent="0.25">
      <c r="E3953" s="61"/>
      <c r="F3953" s="61"/>
      <c r="G3953" s="61"/>
      <c r="H3953" s="62"/>
      <c r="I3953" s="62"/>
      <c r="J3953" s="62"/>
      <c r="K3953" s="62"/>
      <c r="L3953" s="62"/>
      <c r="M3953" s="62"/>
      <c r="N3953" s="62"/>
      <c r="O3953" s="62"/>
      <c r="P3953" s="62"/>
      <c r="Q3953" s="62"/>
      <c r="R3953" s="62"/>
      <c r="S3953" s="62"/>
      <c r="T3953" s="62"/>
      <c r="U3953" s="62"/>
      <c r="V3953" s="62"/>
      <c r="W3953" s="62"/>
      <c r="X3953" s="62"/>
      <c r="Y3953" s="62"/>
      <c r="Z3953" s="62"/>
      <c r="AA3953" s="62"/>
      <c r="AB3953" s="62"/>
      <c r="AC3953" s="62"/>
      <c r="AD3953" s="62"/>
      <c r="AE3953" s="62"/>
    </row>
    <row r="3954" spans="5:31" x14ac:dyDescent="0.25">
      <c r="E3954" s="61"/>
      <c r="F3954" s="61"/>
      <c r="G3954" s="61"/>
      <c r="H3954" s="62"/>
      <c r="I3954" s="62"/>
      <c r="J3954" s="62"/>
      <c r="K3954" s="62"/>
      <c r="L3954" s="62"/>
      <c r="M3954" s="62"/>
      <c r="N3954" s="62"/>
      <c r="O3954" s="62"/>
      <c r="P3954" s="62"/>
      <c r="Q3954" s="62"/>
      <c r="R3954" s="62"/>
      <c r="S3954" s="62"/>
      <c r="T3954" s="62"/>
      <c r="U3954" s="62"/>
      <c r="V3954" s="62"/>
      <c r="W3954" s="62"/>
      <c r="X3954" s="62"/>
      <c r="Y3954" s="62"/>
      <c r="Z3954" s="62"/>
      <c r="AA3954" s="62"/>
      <c r="AB3954" s="62"/>
      <c r="AC3954" s="62"/>
      <c r="AD3954" s="62"/>
      <c r="AE3954" s="62"/>
    </row>
    <row r="3955" spans="5:31" x14ac:dyDescent="0.25">
      <c r="E3955" s="61"/>
      <c r="F3955" s="61"/>
      <c r="G3955" s="61"/>
      <c r="H3955" s="62"/>
      <c r="I3955" s="62"/>
      <c r="J3955" s="62"/>
      <c r="K3955" s="62"/>
      <c r="L3955" s="62"/>
      <c r="M3955" s="62"/>
      <c r="N3955" s="62"/>
      <c r="O3955" s="62"/>
      <c r="P3955" s="62"/>
      <c r="Q3955" s="62"/>
      <c r="R3955" s="62"/>
      <c r="S3955" s="62"/>
      <c r="T3955" s="62"/>
      <c r="U3955" s="62"/>
      <c r="V3955" s="62"/>
      <c r="W3955" s="62"/>
      <c r="X3955" s="62"/>
      <c r="Y3955" s="62"/>
      <c r="Z3955" s="62"/>
      <c r="AA3955" s="62"/>
      <c r="AB3955" s="62"/>
      <c r="AC3955" s="62"/>
      <c r="AD3955" s="62"/>
      <c r="AE3955" s="62"/>
    </row>
    <row r="3956" spans="5:31" x14ac:dyDescent="0.25">
      <c r="E3956" s="61"/>
      <c r="F3956" s="61"/>
      <c r="G3956" s="61"/>
      <c r="H3956" s="62"/>
      <c r="I3956" s="62"/>
      <c r="J3956" s="62"/>
      <c r="K3956" s="62"/>
      <c r="L3956" s="62"/>
      <c r="M3956" s="62"/>
      <c r="N3956" s="62"/>
      <c r="O3956" s="62"/>
      <c r="P3956" s="62"/>
      <c r="Q3956" s="62"/>
      <c r="R3956" s="62"/>
      <c r="S3956" s="62"/>
      <c r="T3956" s="62"/>
      <c r="U3956" s="62"/>
      <c r="V3956" s="62"/>
      <c r="W3956" s="62"/>
      <c r="X3956" s="62"/>
      <c r="Y3956" s="62"/>
      <c r="Z3956" s="62"/>
      <c r="AA3956" s="62"/>
      <c r="AB3956" s="62"/>
      <c r="AC3956" s="62"/>
      <c r="AD3956" s="62"/>
      <c r="AE3956" s="62"/>
    </row>
    <row r="3957" spans="5:31" x14ac:dyDescent="0.25">
      <c r="E3957" s="61"/>
      <c r="F3957" s="61"/>
      <c r="G3957" s="61"/>
      <c r="H3957" s="62"/>
      <c r="I3957" s="62"/>
      <c r="J3957" s="62"/>
      <c r="K3957" s="62"/>
      <c r="L3957" s="62"/>
      <c r="M3957" s="62"/>
      <c r="N3957" s="62"/>
      <c r="O3957" s="62"/>
      <c r="P3957" s="62"/>
      <c r="Q3957" s="62"/>
      <c r="R3957" s="62"/>
      <c r="S3957" s="62"/>
      <c r="T3957" s="62"/>
      <c r="U3957" s="62"/>
      <c r="V3957" s="62"/>
      <c r="W3957" s="62"/>
      <c r="X3957" s="62"/>
      <c r="Y3957" s="62"/>
      <c r="Z3957" s="62"/>
      <c r="AA3957" s="62"/>
      <c r="AB3957" s="62"/>
      <c r="AC3957" s="62"/>
      <c r="AD3957" s="62"/>
      <c r="AE3957" s="62"/>
    </row>
    <row r="3958" spans="5:31" x14ac:dyDescent="0.25">
      <c r="E3958" s="61"/>
      <c r="F3958" s="61"/>
      <c r="G3958" s="61"/>
      <c r="H3958" s="62"/>
      <c r="I3958" s="62"/>
      <c r="J3958" s="62"/>
      <c r="K3958" s="62"/>
      <c r="L3958" s="62"/>
      <c r="M3958" s="62"/>
      <c r="N3958" s="62"/>
      <c r="O3958" s="62"/>
      <c r="P3958" s="62"/>
      <c r="Q3958" s="62"/>
      <c r="R3958" s="62"/>
      <c r="S3958" s="62"/>
      <c r="T3958" s="62"/>
      <c r="U3958" s="62"/>
      <c r="V3958" s="62"/>
      <c r="W3958" s="62"/>
      <c r="X3958" s="62"/>
      <c r="Y3958" s="62"/>
      <c r="Z3958" s="62"/>
      <c r="AA3958" s="62"/>
      <c r="AB3958" s="62"/>
      <c r="AC3958" s="62"/>
      <c r="AD3958" s="62"/>
      <c r="AE3958" s="62"/>
    </row>
    <row r="3959" spans="5:31" x14ac:dyDescent="0.25">
      <c r="E3959" s="61"/>
      <c r="F3959" s="61"/>
      <c r="G3959" s="61"/>
      <c r="H3959" s="62"/>
      <c r="I3959" s="62"/>
      <c r="J3959" s="62"/>
      <c r="K3959" s="62"/>
      <c r="L3959" s="62"/>
      <c r="M3959" s="62"/>
      <c r="N3959" s="62"/>
      <c r="O3959" s="62"/>
      <c r="P3959" s="62"/>
      <c r="Q3959" s="62"/>
      <c r="R3959" s="62"/>
      <c r="S3959" s="62"/>
      <c r="T3959" s="62"/>
      <c r="U3959" s="62"/>
      <c r="V3959" s="62"/>
      <c r="W3959" s="62"/>
      <c r="X3959" s="62"/>
      <c r="Y3959" s="62"/>
      <c r="Z3959" s="62"/>
      <c r="AA3959" s="62"/>
      <c r="AB3959" s="62"/>
      <c r="AC3959" s="62"/>
      <c r="AD3959" s="62"/>
      <c r="AE3959" s="62"/>
    </row>
    <row r="3960" spans="5:31" x14ac:dyDescent="0.25">
      <c r="E3960" s="61"/>
      <c r="F3960" s="61"/>
      <c r="G3960" s="61"/>
      <c r="H3960" s="62"/>
      <c r="I3960" s="62"/>
      <c r="J3960" s="62"/>
      <c r="K3960" s="62"/>
      <c r="L3960" s="62"/>
      <c r="M3960" s="62"/>
      <c r="N3960" s="62"/>
      <c r="O3960" s="62"/>
      <c r="P3960" s="62"/>
      <c r="Q3960" s="62"/>
      <c r="R3960" s="62"/>
      <c r="S3960" s="62"/>
      <c r="T3960" s="62"/>
      <c r="U3960" s="62"/>
      <c r="V3960" s="62"/>
      <c r="W3960" s="62"/>
      <c r="X3960" s="62"/>
      <c r="Y3960" s="62"/>
      <c r="Z3960" s="62"/>
      <c r="AA3960" s="62"/>
      <c r="AB3960" s="62"/>
      <c r="AC3960" s="62"/>
      <c r="AD3960" s="62"/>
      <c r="AE3960" s="62"/>
    </row>
    <row r="3961" spans="5:31" x14ac:dyDescent="0.25">
      <c r="E3961" s="61"/>
      <c r="F3961" s="61"/>
      <c r="G3961" s="61"/>
      <c r="H3961" s="62"/>
      <c r="I3961" s="62"/>
      <c r="J3961" s="62"/>
      <c r="K3961" s="62"/>
      <c r="L3961" s="62"/>
      <c r="M3961" s="62"/>
      <c r="N3961" s="62"/>
      <c r="O3961" s="62"/>
      <c r="P3961" s="62"/>
      <c r="Q3961" s="62"/>
      <c r="R3961" s="62"/>
      <c r="S3961" s="62"/>
      <c r="T3961" s="62"/>
      <c r="U3961" s="62"/>
      <c r="V3961" s="62"/>
      <c r="W3961" s="62"/>
      <c r="X3961" s="62"/>
      <c r="Y3961" s="62"/>
      <c r="Z3961" s="62"/>
      <c r="AA3961" s="62"/>
      <c r="AB3961" s="62"/>
      <c r="AC3961" s="62"/>
      <c r="AD3961" s="62"/>
      <c r="AE3961" s="62"/>
    </row>
    <row r="3962" spans="5:31" x14ac:dyDescent="0.25">
      <c r="E3962" s="61"/>
      <c r="F3962" s="61"/>
      <c r="G3962" s="61"/>
      <c r="H3962" s="62"/>
      <c r="I3962" s="62"/>
      <c r="J3962" s="62"/>
      <c r="K3962" s="62"/>
      <c r="L3962" s="62"/>
      <c r="M3962" s="62"/>
      <c r="N3962" s="62"/>
      <c r="O3962" s="62"/>
      <c r="P3962" s="62"/>
      <c r="Q3962" s="62"/>
      <c r="R3962" s="62"/>
      <c r="S3962" s="62"/>
      <c r="T3962" s="62"/>
      <c r="U3962" s="62"/>
      <c r="V3962" s="62"/>
      <c r="W3962" s="62"/>
      <c r="X3962" s="62"/>
      <c r="Y3962" s="62"/>
      <c r="Z3962" s="62"/>
      <c r="AA3962" s="62"/>
      <c r="AB3962" s="62"/>
      <c r="AC3962" s="62"/>
      <c r="AD3962" s="62"/>
      <c r="AE3962" s="62"/>
    </row>
    <row r="3963" spans="5:31" x14ac:dyDescent="0.25">
      <c r="E3963" s="61"/>
      <c r="F3963" s="61"/>
      <c r="G3963" s="61"/>
      <c r="H3963" s="62"/>
      <c r="I3963" s="62"/>
      <c r="J3963" s="62"/>
      <c r="K3963" s="62"/>
      <c r="L3963" s="62"/>
      <c r="M3963" s="62"/>
      <c r="N3963" s="62"/>
      <c r="O3963" s="62"/>
      <c r="P3963" s="62"/>
      <c r="Q3963" s="62"/>
      <c r="R3963" s="62"/>
      <c r="S3963" s="62"/>
      <c r="T3963" s="62"/>
      <c r="U3963" s="62"/>
      <c r="V3963" s="62"/>
      <c r="W3963" s="62"/>
      <c r="X3963" s="62"/>
      <c r="Y3963" s="62"/>
      <c r="Z3963" s="62"/>
      <c r="AA3963" s="62"/>
      <c r="AB3963" s="62"/>
      <c r="AC3963" s="62"/>
      <c r="AD3963" s="62"/>
      <c r="AE3963" s="62"/>
    </row>
    <row r="3964" spans="5:31" x14ac:dyDescent="0.25">
      <c r="E3964" s="61"/>
      <c r="F3964" s="61"/>
      <c r="G3964" s="61"/>
      <c r="H3964" s="62"/>
      <c r="I3964" s="62"/>
      <c r="J3964" s="62"/>
      <c r="K3964" s="62"/>
      <c r="L3964" s="62"/>
      <c r="M3964" s="62"/>
      <c r="N3964" s="62"/>
      <c r="O3964" s="62"/>
      <c r="P3964" s="62"/>
      <c r="Q3964" s="62"/>
      <c r="R3964" s="62"/>
      <c r="S3964" s="62"/>
      <c r="T3964" s="62"/>
      <c r="U3964" s="62"/>
      <c r="V3964" s="62"/>
      <c r="W3964" s="62"/>
      <c r="X3964" s="62"/>
      <c r="Y3964" s="62"/>
      <c r="Z3964" s="62"/>
      <c r="AA3964" s="62"/>
      <c r="AB3964" s="62"/>
      <c r="AC3964" s="62"/>
      <c r="AD3964" s="62"/>
      <c r="AE3964" s="62"/>
    </row>
    <row r="3965" spans="5:31" x14ac:dyDescent="0.25">
      <c r="E3965" s="61"/>
      <c r="F3965" s="61"/>
      <c r="G3965" s="61"/>
      <c r="H3965" s="62"/>
      <c r="I3965" s="62"/>
      <c r="J3965" s="62"/>
      <c r="K3965" s="62"/>
      <c r="L3965" s="62"/>
      <c r="M3965" s="62"/>
      <c r="N3965" s="62"/>
      <c r="O3965" s="62"/>
      <c r="P3965" s="62"/>
      <c r="Q3965" s="62"/>
      <c r="R3965" s="62"/>
      <c r="S3965" s="62"/>
      <c r="T3965" s="62"/>
      <c r="U3965" s="62"/>
      <c r="V3965" s="62"/>
      <c r="W3965" s="62"/>
      <c r="X3965" s="62"/>
      <c r="Y3965" s="62"/>
      <c r="Z3965" s="62"/>
      <c r="AA3965" s="62"/>
      <c r="AB3965" s="62"/>
      <c r="AC3965" s="62"/>
      <c r="AD3965" s="62"/>
      <c r="AE3965" s="62"/>
    </row>
    <row r="3966" spans="5:31" x14ac:dyDescent="0.25">
      <c r="E3966" s="61"/>
      <c r="F3966" s="61"/>
      <c r="G3966" s="61"/>
      <c r="H3966" s="62"/>
      <c r="I3966" s="62"/>
      <c r="J3966" s="62"/>
      <c r="K3966" s="62"/>
      <c r="L3966" s="62"/>
      <c r="M3966" s="62"/>
      <c r="N3966" s="62"/>
      <c r="O3966" s="62"/>
      <c r="P3966" s="62"/>
      <c r="Q3966" s="62"/>
      <c r="R3966" s="62"/>
      <c r="S3966" s="62"/>
      <c r="T3966" s="62"/>
      <c r="U3966" s="62"/>
      <c r="V3966" s="62"/>
      <c r="W3966" s="62"/>
      <c r="X3966" s="62"/>
      <c r="Y3966" s="62"/>
      <c r="Z3966" s="62"/>
      <c r="AA3966" s="62"/>
      <c r="AB3966" s="62"/>
      <c r="AC3966" s="62"/>
      <c r="AD3966" s="62"/>
      <c r="AE3966" s="62"/>
    </row>
    <row r="3967" spans="5:31" x14ac:dyDescent="0.25">
      <c r="E3967" s="61"/>
      <c r="F3967" s="61"/>
      <c r="G3967" s="61"/>
      <c r="H3967" s="62"/>
      <c r="I3967" s="62"/>
      <c r="J3967" s="62"/>
      <c r="K3967" s="62"/>
      <c r="L3967" s="62"/>
      <c r="M3967" s="62"/>
      <c r="N3967" s="62"/>
      <c r="O3967" s="62"/>
      <c r="P3967" s="62"/>
      <c r="Q3967" s="62"/>
      <c r="R3967" s="62"/>
      <c r="S3967" s="62"/>
      <c r="T3967" s="62"/>
      <c r="U3967" s="62"/>
      <c r="V3967" s="62"/>
      <c r="W3967" s="62"/>
      <c r="X3967" s="62"/>
      <c r="Y3967" s="62"/>
      <c r="Z3967" s="62"/>
      <c r="AA3967" s="62"/>
      <c r="AB3967" s="62"/>
      <c r="AC3967" s="62"/>
      <c r="AD3967" s="62"/>
      <c r="AE3967" s="62"/>
    </row>
    <row r="3968" spans="5:31" x14ac:dyDescent="0.25">
      <c r="E3968" s="61"/>
      <c r="F3968" s="61"/>
      <c r="G3968" s="61"/>
      <c r="H3968" s="62"/>
      <c r="I3968" s="62"/>
      <c r="J3968" s="62"/>
      <c r="K3968" s="62"/>
      <c r="L3968" s="62"/>
      <c r="M3968" s="62"/>
      <c r="N3968" s="62"/>
      <c r="O3968" s="62"/>
      <c r="P3968" s="62"/>
      <c r="Q3968" s="62"/>
      <c r="R3968" s="62"/>
      <c r="S3968" s="62"/>
      <c r="T3968" s="62"/>
      <c r="U3968" s="62"/>
      <c r="V3968" s="62"/>
      <c r="W3968" s="62"/>
      <c r="X3968" s="62"/>
      <c r="Y3968" s="62"/>
      <c r="Z3968" s="62"/>
      <c r="AA3968" s="62"/>
      <c r="AB3968" s="62"/>
      <c r="AC3968" s="62"/>
      <c r="AD3968" s="62"/>
      <c r="AE3968" s="62"/>
    </row>
    <row r="3969" spans="5:31" x14ac:dyDescent="0.25">
      <c r="E3969" s="61"/>
      <c r="F3969" s="61"/>
      <c r="G3969" s="61"/>
      <c r="H3969" s="62"/>
      <c r="I3969" s="62"/>
      <c r="J3969" s="62"/>
      <c r="K3969" s="62"/>
      <c r="L3969" s="62"/>
      <c r="M3969" s="62"/>
      <c r="N3969" s="62"/>
      <c r="O3969" s="62"/>
      <c r="P3969" s="62"/>
      <c r="Q3969" s="62"/>
      <c r="R3969" s="62"/>
      <c r="S3969" s="62"/>
      <c r="T3969" s="62"/>
      <c r="U3969" s="62"/>
      <c r="V3969" s="62"/>
      <c r="W3969" s="62"/>
      <c r="X3969" s="62"/>
      <c r="Y3969" s="62"/>
      <c r="Z3969" s="62"/>
      <c r="AA3969" s="62"/>
      <c r="AB3969" s="62"/>
      <c r="AC3969" s="62"/>
      <c r="AD3969" s="62"/>
      <c r="AE3969" s="62"/>
    </row>
    <row r="3970" spans="5:31" x14ac:dyDescent="0.25">
      <c r="E3970" s="61"/>
      <c r="F3970" s="61"/>
      <c r="G3970" s="61"/>
      <c r="H3970" s="62"/>
      <c r="I3970" s="62"/>
      <c r="J3970" s="62"/>
      <c r="K3970" s="62"/>
      <c r="L3970" s="62"/>
      <c r="M3970" s="62"/>
      <c r="N3970" s="62"/>
      <c r="O3970" s="62"/>
      <c r="P3970" s="62"/>
      <c r="Q3970" s="62"/>
      <c r="R3970" s="62"/>
      <c r="S3970" s="62"/>
      <c r="T3970" s="62"/>
      <c r="U3970" s="62"/>
      <c r="V3970" s="62"/>
      <c r="W3970" s="62"/>
      <c r="X3970" s="62"/>
      <c r="Y3970" s="62"/>
      <c r="Z3970" s="62"/>
      <c r="AA3970" s="62"/>
      <c r="AB3970" s="62"/>
      <c r="AC3970" s="62"/>
      <c r="AD3970" s="62"/>
      <c r="AE3970" s="62"/>
    </row>
    <row r="3971" spans="5:31" x14ac:dyDescent="0.25">
      <c r="E3971" s="61"/>
      <c r="F3971" s="61"/>
      <c r="G3971" s="61"/>
      <c r="H3971" s="62"/>
      <c r="I3971" s="62"/>
      <c r="J3971" s="62"/>
      <c r="K3971" s="62"/>
      <c r="L3971" s="62"/>
      <c r="M3971" s="62"/>
      <c r="N3971" s="62"/>
      <c r="O3971" s="62"/>
      <c r="P3971" s="62"/>
      <c r="Q3971" s="62"/>
      <c r="R3971" s="62"/>
      <c r="S3971" s="62"/>
      <c r="T3971" s="62"/>
      <c r="U3971" s="62"/>
      <c r="V3971" s="62"/>
      <c r="W3971" s="62"/>
      <c r="X3971" s="62"/>
      <c r="Y3971" s="62"/>
      <c r="Z3971" s="62"/>
      <c r="AA3971" s="62"/>
      <c r="AB3971" s="62"/>
      <c r="AC3971" s="62"/>
      <c r="AD3971" s="62"/>
      <c r="AE3971" s="62"/>
    </row>
    <row r="3972" spans="5:31" x14ac:dyDescent="0.25">
      <c r="E3972" s="61"/>
      <c r="F3972" s="61"/>
      <c r="G3972" s="61"/>
      <c r="H3972" s="62"/>
      <c r="I3972" s="62"/>
      <c r="J3972" s="62"/>
      <c r="K3972" s="62"/>
      <c r="L3972" s="62"/>
      <c r="M3972" s="62"/>
      <c r="N3972" s="62"/>
      <c r="O3972" s="62"/>
      <c r="P3972" s="62"/>
      <c r="Q3972" s="62"/>
      <c r="R3972" s="62"/>
      <c r="S3972" s="62"/>
      <c r="T3972" s="62"/>
      <c r="U3972" s="62"/>
      <c r="V3972" s="62"/>
      <c r="W3972" s="62"/>
      <c r="X3972" s="62"/>
      <c r="Y3972" s="62"/>
      <c r="Z3972" s="62"/>
      <c r="AA3972" s="62"/>
      <c r="AB3972" s="62"/>
      <c r="AC3972" s="62"/>
      <c r="AD3972" s="62"/>
      <c r="AE3972" s="62"/>
    </row>
    <row r="3973" spans="5:31" x14ac:dyDescent="0.25">
      <c r="E3973" s="61"/>
      <c r="F3973" s="61"/>
      <c r="G3973" s="61"/>
      <c r="H3973" s="62"/>
      <c r="I3973" s="62"/>
      <c r="J3973" s="62"/>
      <c r="K3973" s="62"/>
      <c r="L3973" s="62"/>
      <c r="M3973" s="62"/>
      <c r="N3973" s="62"/>
      <c r="O3973" s="62"/>
      <c r="P3973" s="62"/>
      <c r="Q3973" s="62"/>
      <c r="R3973" s="62"/>
      <c r="S3973" s="62"/>
      <c r="T3973" s="62"/>
      <c r="U3973" s="62"/>
      <c r="V3973" s="62"/>
      <c r="W3973" s="62"/>
      <c r="X3973" s="62"/>
      <c r="Y3973" s="62"/>
      <c r="Z3973" s="62"/>
      <c r="AA3973" s="62"/>
      <c r="AB3973" s="62"/>
      <c r="AC3973" s="62"/>
      <c r="AD3973" s="62"/>
      <c r="AE3973" s="62"/>
    </row>
    <row r="3974" spans="5:31" x14ac:dyDescent="0.25">
      <c r="E3974" s="61"/>
      <c r="F3974" s="61"/>
      <c r="G3974" s="61"/>
      <c r="H3974" s="62"/>
      <c r="I3974" s="62"/>
      <c r="J3974" s="62"/>
      <c r="K3974" s="62"/>
      <c r="L3974" s="62"/>
      <c r="M3974" s="62"/>
      <c r="N3974" s="62"/>
      <c r="O3974" s="62"/>
      <c r="P3974" s="62"/>
      <c r="Q3974" s="62"/>
      <c r="R3974" s="62"/>
      <c r="S3974" s="62"/>
      <c r="T3974" s="62"/>
      <c r="U3974" s="62"/>
      <c r="V3974" s="62"/>
      <c r="W3974" s="62"/>
      <c r="X3974" s="62"/>
      <c r="Y3974" s="62"/>
      <c r="Z3974" s="62"/>
      <c r="AA3974" s="62"/>
      <c r="AB3974" s="62"/>
      <c r="AC3974" s="62"/>
      <c r="AD3974" s="62"/>
      <c r="AE3974" s="62"/>
    </row>
    <row r="3975" spans="5:31" x14ac:dyDescent="0.25">
      <c r="E3975" s="61"/>
      <c r="F3975" s="61"/>
      <c r="G3975" s="61"/>
      <c r="H3975" s="62"/>
      <c r="I3975" s="62"/>
      <c r="J3975" s="62"/>
      <c r="K3975" s="62"/>
      <c r="L3975" s="62"/>
      <c r="M3975" s="62"/>
      <c r="N3975" s="62"/>
      <c r="O3975" s="62"/>
      <c r="P3975" s="62"/>
      <c r="Q3975" s="62"/>
      <c r="R3975" s="62"/>
      <c r="S3975" s="62"/>
      <c r="T3975" s="62"/>
      <c r="U3975" s="62"/>
      <c r="V3975" s="62"/>
      <c r="W3975" s="62"/>
      <c r="X3975" s="62"/>
      <c r="Y3975" s="62"/>
      <c r="Z3975" s="62"/>
      <c r="AA3975" s="62"/>
      <c r="AB3975" s="62"/>
      <c r="AC3975" s="62"/>
      <c r="AD3975" s="62"/>
      <c r="AE3975" s="62"/>
    </row>
    <row r="3976" spans="5:31" x14ac:dyDescent="0.25">
      <c r="E3976" s="61"/>
      <c r="F3976" s="61"/>
      <c r="G3976" s="61"/>
      <c r="H3976" s="62"/>
      <c r="I3976" s="62"/>
      <c r="J3976" s="62"/>
      <c r="K3976" s="62"/>
      <c r="L3976" s="62"/>
      <c r="M3976" s="62"/>
      <c r="N3976" s="62"/>
      <c r="O3976" s="62"/>
      <c r="P3976" s="62"/>
      <c r="Q3976" s="62"/>
      <c r="R3976" s="62"/>
      <c r="S3976" s="62"/>
      <c r="T3976" s="62"/>
      <c r="U3976" s="62"/>
      <c r="V3976" s="62"/>
      <c r="W3976" s="62"/>
      <c r="X3976" s="62"/>
      <c r="Y3976" s="62"/>
      <c r="Z3976" s="62"/>
      <c r="AA3976" s="62"/>
      <c r="AB3976" s="62"/>
      <c r="AC3976" s="62"/>
      <c r="AD3976" s="62"/>
      <c r="AE3976" s="62"/>
    </row>
    <row r="3977" spans="5:31" x14ac:dyDescent="0.25">
      <c r="E3977" s="61"/>
      <c r="F3977" s="61"/>
      <c r="G3977" s="61"/>
      <c r="H3977" s="62"/>
      <c r="I3977" s="62"/>
      <c r="J3977" s="62"/>
      <c r="K3977" s="62"/>
      <c r="L3977" s="62"/>
      <c r="M3977" s="62"/>
      <c r="N3977" s="62"/>
      <c r="O3977" s="62"/>
      <c r="P3977" s="62"/>
      <c r="Q3977" s="62"/>
      <c r="R3977" s="62"/>
      <c r="S3977" s="62"/>
      <c r="T3977" s="62"/>
      <c r="U3977" s="62"/>
      <c r="V3977" s="62"/>
      <c r="W3977" s="62"/>
      <c r="X3977" s="62"/>
      <c r="Y3977" s="62"/>
      <c r="Z3977" s="62"/>
      <c r="AA3977" s="62"/>
      <c r="AB3977" s="62"/>
      <c r="AC3977" s="62"/>
      <c r="AD3977" s="62"/>
      <c r="AE3977" s="62"/>
    </row>
    <row r="3978" spans="5:31" x14ac:dyDescent="0.25">
      <c r="E3978" s="61"/>
      <c r="F3978" s="61"/>
      <c r="G3978" s="61"/>
      <c r="H3978" s="62"/>
      <c r="I3978" s="62"/>
      <c r="J3978" s="62"/>
      <c r="K3978" s="62"/>
      <c r="L3978" s="62"/>
      <c r="M3978" s="62"/>
      <c r="N3978" s="62"/>
      <c r="O3978" s="62"/>
      <c r="P3978" s="62"/>
      <c r="Q3978" s="62"/>
      <c r="R3978" s="62"/>
      <c r="S3978" s="62"/>
      <c r="T3978" s="62"/>
      <c r="U3978" s="62"/>
      <c r="V3978" s="62"/>
      <c r="W3978" s="62"/>
      <c r="X3978" s="62"/>
      <c r="Y3978" s="62"/>
      <c r="Z3978" s="62"/>
      <c r="AA3978" s="62"/>
      <c r="AB3978" s="62"/>
      <c r="AC3978" s="62"/>
      <c r="AD3978" s="62"/>
      <c r="AE3978" s="62"/>
    </row>
    <row r="3979" spans="5:31" x14ac:dyDescent="0.25">
      <c r="E3979" s="61"/>
      <c r="F3979" s="61"/>
      <c r="G3979" s="61"/>
      <c r="H3979" s="62"/>
      <c r="I3979" s="62"/>
      <c r="J3979" s="62"/>
      <c r="K3979" s="62"/>
      <c r="L3979" s="62"/>
      <c r="M3979" s="62"/>
      <c r="N3979" s="62"/>
      <c r="O3979" s="62"/>
      <c r="P3979" s="62"/>
      <c r="Q3979" s="62"/>
      <c r="R3979" s="62"/>
      <c r="S3979" s="62"/>
      <c r="T3979" s="62"/>
      <c r="U3979" s="62"/>
      <c r="V3979" s="62"/>
      <c r="W3979" s="62"/>
      <c r="X3979" s="62"/>
      <c r="Y3979" s="62"/>
      <c r="Z3979" s="62"/>
      <c r="AA3979" s="62"/>
      <c r="AB3979" s="62"/>
      <c r="AC3979" s="62"/>
      <c r="AD3979" s="62"/>
      <c r="AE3979" s="62"/>
    </row>
    <row r="3980" spans="5:31" x14ac:dyDescent="0.25">
      <c r="E3980" s="61"/>
      <c r="F3980" s="61"/>
      <c r="G3980" s="61"/>
      <c r="H3980" s="62"/>
      <c r="I3980" s="62"/>
      <c r="J3980" s="62"/>
      <c r="K3980" s="62"/>
      <c r="L3980" s="62"/>
      <c r="M3980" s="62"/>
      <c r="N3980" s="62"/>
      <c r="O3980" s="62"/>
      <c r="P3980" s="62"/>
      <c r="Q3980" s="62"/>
      <c r="R3980" s="62"/>
      <c r="S3980" s="62"/>
      <c r="T3980" s="62"/>
      <c r="U3980" s="62"/>
      <c r="V3980" s="62"/>
      <c r="W3980" s="62"/>
      <c r="X3980" s="62"/>
      <c r="Y3980" s="62"/>
      <c r="Z3980" s="62"/>
      <c r="AA3980" s="62"/>
      <c r="AB3980" s="62"/>
      <c r="AC3980" s="62"/>
      <c r="AD3980" s="62"/>
      <c r="AE3980" s="62"/>
    </row>
    <row r="3981" spans="5:31" x14ac:dyDescent="0.25">
      <c r="E3981" s="61"/>
      <c r="F3981" s="61"/>
      <c r="G3981" s="61"/>
      <c r="H3981" s="62"/>
      <c r="I3981" s="62"/>
      <c r="J3981" s="62"/>
      <c r="K3981" s="62"/>
      <c r="L3981" s="62"/>
      <c r="M3981" s="62"/>
      <c r="N3981" s="62"/>
      <c r="O3981" s="62"/>
      <c r="P3981" s="62"/>
      <c r="Q3981" s="62"/>
      <c r="R3981" s="62"/>
      <c r="S3981" s="62"/>
      <c r="T3981" s="62"/>
      <c r="U3981" s="62"/>
      <c r="V3981" s="62"/>
      <c r="W3981" s="62"/>
      <c r="X3981" s="62"/>
      <c r="Y3981" s="62"/>
      <c r="Z3981" s="62"/>
      <c r="AA3981" s="62"/>
      <c r="AB3981" s="62"/>
      <c r="AC3981" s="62"/>
      <c r="AD3981" s="62"/>
      <c r="AE3981" s="62"/>
    </row>
    <row r="3982" spans="5:31" x14ac:dyDescent="0.25">
      <c r="E3982" s="61"/>
      <c r="F3982" s="61"/>
      <c r="G3982" s="61"/>
      <c r="H3982" s="62"/>
      <c r="I3982" s="62"/>
      <c r="J3982" s="62"/>
      <c r="K3982" s="62"/>
      <c r="L3982" s="62"/>
      <c r="M3982" s="62"/>
      <c r="N3982" s="62"/>
      <c r="O3982" s="62"/>
      <c r="P3982" s="62"/>
      <c r="Q3982" s="62"/>
      <c r="R3982" s="62"/>
      <c r="S3982" s="62"/>
      <c r="T3982" s="62"/>
      <c r="U3982" s="62"/>
      <c r="V3982" s="62"/>
      <c r="W3982" s="62"/>
      <c r="X3982" s="62"/>
      <c r="Y3982" s="62"/>
      <c r="Z3982" s="62"/>
      <c r="AA3982" s="62"/>
      <c r="AB3982" s="62"/>
      <c r="AC3982" s="62"/>
      <c r="AD3982" s="62"/>
      <c r="AE3982" s="62"/>
    </row>
    <row r="3983" spans="5:31" x14ac:dyDescent="0.25">
      <c r="E3983" s="61"/>
      <c r="F3983" s="61"/>
      <c r="G3983" s="61"/>
      <c r="H3983" s="62"/>
      <c r="I3983" s="62"/>
      <c r="J3983" s="62"/>
      <c r="K3983" s="62"/>
      <c r="L3983" s="62"/>
      <c r="M3983" s="62"/>
      <c r="N3983" s="62"/>
      <c r="O3983" s="62"/>
      <c r="P3983" s="62"/>
      <c r="Q3983" s="62"/>
      <c r="R3983" s="62"/>
      <c r="S3983" s="62"/>
      <c r="T3983" s="62"/>
      <c r="U3983" s="62"/>
      <c r="V3983" s="62"/>
      <c r="W3983" s="62"/>
      <c r="X3983" s="62"/>
      <c r="Y3983" s="62"/>
      <c r="Z3983" s="62"/>
      <c r="AA3983" s="62"/>
      <c r="AB3983" s="62"/>
      <c r="AC3983" s="62"/>
      <c r="AD3983" s="62"/>
      <c r="AE3983" s="62"/>
    </row>
    <row r="3984" spans="5:31" x14ac:dyDescent="0.25">
      <c r="E3984" s="61"/>
      <c r="F3984" s="61"/>
      <c r="G3984" s="61"/>
      <c r="H3984" s="62"/>
      <c r="I3984" s="62"/>
      <c r="J3984" s="62"/>
      <c r="K3984" s="62"/>
      <c r="L3984" s="62"/>
      <c r="M3984" s="62"/>
      <c r="N3984" s="62"/>
      <c r="O3984" s="62"/>
      <c r="P3984" s="62"/>
      <c r="Q3984" s="62"/>
      <c r="R3984" s="62"/>
      <c r="S3984" s="62"/>
      <c r="T3984" s="62"/>
      <c r="U3984" s="62"/>
      <c r="V3984" s="62"/>
      <c r="W3984" s="62"/>
      <c r="X3984" s="62"/>
      <c r="Y3984" s="62"/>
      <c r="Z3984" s="62"/>
      <c r="AA3984" s="62"/>
      <c r="AB3984" s="62"/>
      <c r="AC3984" s="62"/>
      <c r="AD3984" s="62"/>
      <c r="AE3984" s="62"/>
    </row>
    <row r="3985" spans="5:31" x14ac:dyDescent="0.25">
      <c r="E3985" s="61"/>
      <c r="F3985" s="61"/>
      <c r="G3985" s="61"/>
      <c r="H3985" s="62"/>
      <c r="I3985" s="62"/>
      <c r="J3985" s="62"/>
      <c r="K3985" s="62"/>
      <c r="L3985" s="62"/>
      <c r="M3985" s="62"/>
      <c r="N3985" s="62"/>
      <c r="O3985" s="62"/>
      <c r="P3985" s="62"/>
      <c r="Q3985" s="62"/>
      <c r="R3985" s="62"/>
      <c r="S3985" s="62"/>
      <c r="T3985" s="62"/>
      <c r="U3985" s="62"/>
      <c r="V3985" s="62"/>
      <c r="W3985" s="62"/>
      <c r="X3985" s="62"/>
      <c r="Y3985" s="62"/>
      <c r="Z3985" s="62"/>
      <c r="AA3985" s="62"/>
      <c r="AB3985" s="62"/>
      <c r="AC3985" s="62"/>
      <c r="AD3985" s="62"/>
      <c r="AE3985" s="62"/>
    </row>
    <row r="3986" spans="5:31" x14ac:dyDescent="0.25">
      <c r="E3986" s="61"/>
      <c r="F3986" s="61"/>
      <c r="G3986" s="61"/>
      <c r="H3986" s="62"/>
      <c r="I3986" s="62"/>
      <c r="J3986" s="62"/>
      <c r="K3986" s="62"/>
      <c r="L3986" s="62"/>
      <c r="M3986" s="62"/>
      <c r="N3986" s="62"/>
      <c r="O3986" s="62"/>
      <c r="P3986" s="62"/>
      <c r="Q3986" s="62"/>
      <c r="R3986" s="62"/>
      <c r="S3986" s="62"/>
      <c r="T3986" s="62"/>
      <c r="U3986" s="62"/>
      <c r="V3986" s="62"/>
      <c r="W3986" s="62"/>
      <c r="X3986" s="62"/>
      <c r="Y3986" s="62"/>
      <c r="Z3986" s="62"/>
      <c r="AA3986" s="62"/>
      <c r="AB3986" s="62"/>
      <c r="AC3986" s="62"/>
      <c r="AD3986" s="62"/>
      <c r="AE3986" s="62"/>
    </row>
    <row r="3987" spans="5:31" x14ac:dyDescent="0.25">
      <c r="E3987" s="61"/>
      <c r="F3987" s="61"/>
      <c r="G3987" s="61"/>
      <c r="H3987" s="62"/>
      <c r="I3987" s="62"/>
      <c r="J3987" s="62"/>
      <c r="K3987" s="62"/>
      <c r="L3987" s="62"/>
      <c r="M3987" s="62"/>
      <c r="N3987" s="62"/>
      <c r="O3987" s="62"/>
      <c r="P3987" s="62"/>
      <c r="Q3987" s="62"/>
      <c r="R3987" s="62"/>
      <c r="S3987" s="62"/>
      <c r="T3987" s="62"/>
      <c r="U3987" s="62"/>
      <c r="V3987" s="62"/>
      <c r="W3987" s="62"/>
      <c r="X3987" s="62"/>
      <c r="Y3987" s="62"/>
      <c r="Z3987" s="62"/>
      <c r="AA3987" s="62"/>
      <c r="AB3987" s="62"/>
      <c r="AC3987" s="62"/>
      <c r="AD3987" s="62"/>
      <c r="AE3987" s="62"/>
    </row>
    <row r="3988" spans="5:31" x14ac:dyDescent="0.25">
      <c r="E3988" s="61"/>
      <c r="F3988" s="61"/>
      <c r="G3988" s="61"/>
      <c r="H3988" s="62"/>
      <c r="I3988" s="62"/>
      <c r="J3988" s="62"/>
      <c r="K3988" s="62"/>
      <c r="L3988" s="62"/>
      <c r="M3988" s="62"/>
      <c r="N3988" s="62"/>
      <c r="O3988" s="62"/>
      <c r="P3988" s="62"/>
      <c r="Q3988" s="62"/>
      <c r="R3988" s="62"/>
      <c r="S3988" s="62"/>
      <c r="T3988" s="62"/>
      <c r="U3988" s="62"/>
      <c r="V3988" s="62"/>
      <c r="W3988" s="62"/>
      <c r="X3988" s="62"/>
      <c r="Y3988" s="62"/>
      <c r="Z3988" s="62"/>
      <c r="AA3988" s="62"/>
      <c r="AB3988" s="62"/>
      <c r="AC3988" s="62"/>
      <c r="AD3988" s="62"/>
      <c r="AE3988" s="62"/>
    </row>
    <row r="3989" spans="5:31" x14ac:dyDescent="0.25">
      <c r="E3989" s="61"/>
      <c r="F3989" s="61"/>
      <c r="G3989" s="61"/>
      <c r="H3989" s="62"/>
      <c r="I3989" s="62"/>
      <c r="J3989" s="62"/>
      <c r="K3989" s="62"/>
      <c r="L3989" s="62"/>
      <c r="M3989" s="62"/>
      <c r="N3989" s="62"/>
      <c r="O3989" s="62"/>
      <c r="P3989" s="62"/>
      <c r="Q3989" s="62"/>
      <c r="R3989" s="62"/>
      <c r="S3989" s="62"/>
      <c r="T3989" s="62"/>
      <c r="U3989" s="62"/>
      <c r="V3989" s="62"/>
      <c r="W3989" s="62"/>
      <c r="X3989" s="62"/>
      <c r="Y3989" s="62"/>
      <c r="Z3989" s="62"/>
      <c r="AA3989" s="62"/>
      <c r="AB3989" s="62"/>
      <c r="AC3989" s="62"/>
      <c r="AD3989" s="62"/>
      <c r="AE3989" s="62"/>
    </row>
    <row r="3990" spans="5:31" x14ac:dyDescent="0.25">
      <c r="E3990" s="61"/>
      <c r="F3990" s="61"/>
      <c r="G3990" s="61"/>
      <c r="H3990" s="62"/>
      <c r="I3990" s="62"/>
      <c r="J3990" s="62"/>
      <c r="K3990" s="62"/>
      <c r="L3990" s="62"/>
      <c r="M3990" s="62"/>
      <c r="N3990" s="62"/>
      <c r="O3990" s="62"/>
      <c r="P3990" s="62"/>
      <c r="Q3990" s="62"/>
      <c r="R3990" s="62"/>
      <c r="S3990" s="62"/>
      <c r="T3990" s="62"/>
      <c r="U3990" s="62"/>
      <c r="V3990" s="62"/>
      <c r="W3990" s="62"/>
      <c r="X3990" s="62"/>
      <c r="Y3990" s="62"/>
      <c r="Z3990" s="62"/>
      <c r="AA3990" s="62"/>
      <c r="AB3990" s="62"/>
      <c r="AC3990" s="62"/>
      <c r="AD3990" s="62"/>
      <c r="AE3990" s="62"/>
    </row>
    <row r="3991" spans="5:31" x14ac:dyDescent="0.25">
      <c r="E3991" s="61"/>
      <c r="F3991" s="61"/>
      <c r="G3991" s="61"/>
      <c r="H3991" s="62"/>
      <c r="I3991" s="62"/>
      <c r="J3991" s="62"/>
      <c r="K3991" s="62"/>
      <c r="L3991" s="62"/>
      <c r="M3991" s="62"/>
      <c r="N3991" s="62"/>
      <c r="O3991" s="62"/>
      <c r="P3991" s="62"/>
      <c r="Q3991" s="62"/>
      <c r="R3991" s="62"/>
      <c r="S3991" s="62"/>
      <c r="T3991" s="62"/>
      <c r="U3991" s="62"/>
      <c r="V3991" s="62"/>
      <c r="W3991" s="62"/>
      <c r="X3991" s="62"/>
      <c r="Y3991" s="62"/>
      <c r="Z3991" s="62"/>
      <c r="AA3991" s="62"/>
      <c r="AB3991" s="62"/>
      <c r="AC3991" s="62"/>
      <c r="AD3991" s="62"/>
      <c r="AE3991" s="62"/>
    </row>
    <row r="3992" spans="5:31" x14ac:dyDescent="0.25">
      <c r="E3992" s="61"/>
      <c r="F3992" s="61"/>
      <c r="G3992" s="61"/>
      <c r="H3992" s="62"/>
      <c r="I3992" s="62"/>
      <c r="J3992" s="62"/>
      <c r="K3992" s="62"/>
      <c r="L3992" s="62"/>
      <c r="M3992" s="62"/>
      <c r="N3992" s="62"/>
      <c r="O3992" s="62"/>
      <c r="P3992" s="62"/>
      <c r="Q3992" s="62"/>
      <c r="R3992" s="62"/>
      <c r="S3992" s="62"/>
      <c r="T3992" s="62"/>
      <c r="U3992" s="62"/>
      <c r="V3992" s="62"/>
      <c r="W3992" s="62"/>
      <c r="X3992" s="62"/>
      <c r="Y3992" s="62"/>
      <c r="Z3992" s="62"/>
      <c r="AA3992" s="62"/>
      <c r="AB3992" s="62"/>
      <c r="AC3992" s="62"/>
      <c r="AD3992" s="62"/>
      <c r="AE3992" s="62"/>
    </row>
    <row r="3993" spans="5:31" x14ac:dyDescent="0.25">
      <c r="E3993" s="61"/>
      <c r="F3993" s="61"/>
      <c r="G3993" s="61"/>
      <c r="H3993" s="62"/>
      <c r="I3993" s="62"/>
      <c r="J3993" s="62"/>
      <c r="K3993" s="62"/>
      <c r="L3993" s="62"/>
      <c r="M3993" s="62"/>
      <c r="N3993" s="62"/>
      <c r="O3993" s="62"/>
      <c r="P3993" s="62"/>
      <c r="Q3993" s="62"/>
      <c r="R3993" s="62"/>
      <c r="S3993" s="62"/>
      <c r="T3993" s="62"/>
      <c r="U3993" s="62"/>
      <c r="V3993" s="62"/>
      <c r="W3993" s="62"/>
      <c r="X3993" s="62"/>
      <c r="Y3993" s="62"/>
      <c r="Z3993" s="62"/>
      <c r="AA3993" s="62"/>
      <c r="AB3993" s="62"/>
      <c r="AC3993" s="62"/>
      <c r="AD3993" s="62"/>
      <c r="AE3993" s="62"/>
    </row>
    <row r="3994" spans="5:31" x14ac:dyDescent="0.25">
      <c r="E3994" s="61"/>
      <c r="F3994" s="61"/>
      <c r="G3994" s="61"/>
      <c r="H3994" s="62"/>
      <c r="I3994" s="62"/>
      <c r="J3994" s="62"/>
      <c r="K3994" s="62"/>
      <c r="L3994" s="62"/>
      <c r="M3994" s="62"/>
      <c r="N3994" s="62"/>
      <c r="O3994" s="62"/>
      <c r="P3994" s="62"/>
      <c r="Q3994" s="62"/>
      <c r="R3994" s="62"/>
      <c r="S3994" s="62"/>
      <c r="T3994" s="62"/>
      <c r="U3994" s="62"/>
      <c r="V3994" s="62"/>
      <c r="W3994" s="62"/>
      <c r="X3994" s="62"/>
      <c r="Y3994" s="62"/>
      <c r="Z3994" s="62"/>
      <c r="AA3994" s="62"/>
      <c r="AB3994" s="62"/>
      <c r="AC3994" s="62"/>
      <c r="AD3994" s="62"/>
      <c r="AE3994" s="62"/>
    </row>
    <row r="3995" spans="5:31" x14ac:dyDescent="0.25">
      <c r="E3995" s="61"/>
      <c r="F3995" s="61"/>
      <c r="G3995" s="61"/>
      <c r="H3995" s="62"/>
      <c r="I3995" s="62"/>
      <c r="J3995" s="62"/>
      <c r="K3995" s="62"/>
      <c r="L3995" s="62"/>
      <c r="M3995" s="62"/>
      <c r="N3995" s="62"/>
      <c r="O3995" s="62"/>
      <c r="P3995" s="62"/>
      <c r="Q3995" s="62"/>
      <c r="R3995" s="62"/>
      <c r="S3995" s="62"/>
      <c r="T3995" s="62"/>
      <c r="U3995" s="62"/>
      <c r="V3995" s="62"/>
      <c r="W3995" s="62"/>
      <c r="X3995" s="62"/>
      <c r="Y3995" s="62"/>
      <c r="Z3995" s="62"/>
      <c r="AA3995" s="62"/>
      <c r="AB3995" s="62"/>
      <c r="AC3995" s="62"/>
      <c r="AD3995" s="62"/>
      <c r="AE3995" s="62"/>
    </row>
    <row r="3996" spans="5:31" x14ac:dyDescent="0.25">
      <c r="E3996" s="61"/>
      <c r="F3996" s="61"/>
      <c r="G3996" s="61"/>
      <c r="H3996" s="62"/>
      <c r="I3996" s="62"/>
      <c r="J3996" s="62"/>
      <c r="K3996" s="62"/>
      <c r="L3996" s="62"/>
      <c r="M3996" s="62"/>
      <c r="N3996" s="62"/>
      <c r="O3996" s="62"/>
      <c r="P3996" s="62"/>
      <c r="Q3996" s="62"/>
      <c r="R3996" s="62"/>
      <c r="S3996" s="62"/>
      <c r="T3996" s="62"/>
      <c r="U3996" s="62"/>
      <c r="V3996" s="62"/>
      <c r="W3996" s="62"/>
      <c r="X3996" s="62"/>
      <c r="Y3996" s="62"/>
      <c r="Z3996" s="62"/>
      <c r="AA3996" s="62"/>
      <c r="AB3996" s="62"/>
      <c r="AC3996" s="62"/>
      <c r="AD3996" s="62"/>
      <c r="AE3996" s="62"/>
    </row>
    <row r="3997" spans="5:31" x14ac:dyDescent="0.25">
      <c r="E3997" s="61"/>
      <c r="F3997" s="61"/>
      <c r="G3997" s="61"/>
      <c r="H3997" s="62"/>
      <c r="I3997" s="62"/>
      <c r="J3997" s="62"/>
      <c r="K3997" s="62"/>
      <c r="L3997" s="62"/>
      <c r="M3997" s="62"/>
      <c r="N3997" s="62"/>
      <c r="O3997" s="62"/>
      <c r="P3997" s="62"/>
      <c r="Q3997" s="62"/>
      <c r="R3997" s="62"/>
      <c r="S3997" s="62"/>
      <c r="T3997" s="62"/>
      <c r="U3997" s="62"/>
      <c r="V3997" s="62"/>
      <c r="W3997" s="62"/>
      <c r="X3997" s="62"/>
      <c r="Y3997" s="62"/>
      <c r="Z3997" s="62"/>
      <c r="AA3997" s="62"/>
      <c r="AB3997" s="62"/>
      <c r="AC3997" s="62"/>
      <c r="AD3997" s="62"/>
      <c r="AE3997" s="62"/>
    </row>
    <row r="3998" spans="5:31" x14ac:dyDescent="0.25">
      <c r="E3998" s="61"/>
      <c r="F3998" s="61"/>
      <c r="G3998" s="61"/>
      <c r="H3998" s="62"/>
      <c r="I3998" s="62"/>
      <c r="J3998" s="62"/>
      <c r="K3998" s="62"/>
      <c r="L3998" s="62"/>
      <c r="M3998" s="62"/>
      <c r="N3998" s="62"/>
      <c r="O3998" s="62"/>
      <c r="P3998" s="62"/>
      <c r="Q3998" s="62"/>
      <c r="R3998" s="62"/>
      <c r="S3998" s="62"/>
      <c r="T3998" s="62"/>
      <c r="U3998" s="62"/>
      <c r="V3998" s="62"/>
      <c r="W3998" s="62"/>
      <c r="X3998" s="62"/>
      <c r="Y3998" s="62"/>
      <c r="Z3998" s="62"/>
      <c r="AA3998" s="62"/>
      <c r="AB3998" s="62"/>
      <c r="AC3998" s="62"/>
      <c r="AD3998" s="62"/>
      <c r="AE3998" s="62"/>
    </row>
    <row r="3999" spans="5:31" x14ac:dyDescent="0.25">
      <c r="E3999" s="61"/>
      <c r="F3999" s="61"/>
      <c r="G3999" s="61"/>
      <c r="H3999" s="62"/>
      <c r="I3999" s="62"/>
      <c r="J3999" s="62"/>
      <c r="K3999" s="62"/>
      <c r="L3999" s="62"/>
      <c r="M3999" s="62"/>
      <c r="N3999" s="62"/>
      <c r="O3999" s="62"/>
      <c r="P3999" s="62"/>
      <c r="Q3999" s="62"/>
      <c r="R3999" s="62"/>
      <c r="S3999" s="62"/>
      <c r="T3999" s="62"/>
      <c r="U3999" s="62"/>
      <c r="V3999" s="62"/>
      <c r="W3999" s="62"/>
      <c r="X3999" s="62"/>
      <c r="Y3999" s="62"/>
      <c r="Z3999" s="62"/>
      <c r="AA3999" s="62"/>
      <c r="AB3999" s="62"/>
      <c r="AC3999" s="62"/>
      <c r="AD3999" s="62"/>
      <c r="AE3999" s="62"/>
    </row>
    <row r="4000" spans="5:31" x14ac:dyDescent="0.25">
      <c r="E4000" s="61"/>
      <c r="F4000" s="61"/>
      <c r="G4000" s="61"/>
      <c r="H4000" s="62"/>
      <c r="I4000" s="62"/>
      <c r="J4000" s="62"/>
      <c r="K4000" s="62"/>
      <c r="L4000" s="62"/>
      <c r="M4000" s="62"/>
      <c r="N4000" s="62"/>
      <c r="O4000" s="62"/>
      <c r="P4000" s="62"/>
      <c r="Q4000" s="62"/>
      <c r="R4000" s="62"/>
      <c r="S4000" s="62"/>
      <c r="T4000" s="62"/>
      <c r="U4000" s="62"/>
      <c r="V4000" s="62"/>
      <c r="W4000" s="62"/>
      <c r="X4000" s="62"/>
      <c r="Y4000" s="62"/>
      <c r="Z4000" s="62"/>
      <c r="AA4000" s="62"/>
      <c r="AB4000" s="62"/>
      <c r="AC4000" s="62"/>
      <c r="AD4000" s="62"/>
      <c r="AE4000" s="62"/>
    </row>
    <row r="4001" spans="5:31" x14ac:dyDescent="0.25">
      <c r="E4001" s="61"/>
      <c r="F4001" s="61"/>
      <c r="G4001" s="61"/>
      <c r="H4001" s="62"/>
      <c r="I4001" s="62"/>
      <c r="J4001" s="62"/>
      <c r="K4001" s="62"/>
      <c r="L4001" s="62"/>
      <c r="M4001" s="62"/>
      <c r="N4001" s="62"/>
      <c r="O4001" s="62"/>
      <c r="P4001" s="62"/>
      <c r="Q4001" s="62"/>
      <c r="R4001" s="62"/>
      <c r="S4001" s="62"/>
      <c r="T4001" s="62"/>
      <c r="U4001" s="62"/>
      <c r="V4001" s="62"/>
      <c r="W4001" s="62"/>
      <c r="X4001" s="62"/>
      <c r="Y4001" s="62"/>
      <c r="Z4001" s="62"/>
      <c r="AA4001" s="62"/>
      <c r="AB4001" s="62"/>
      <c r="AC4001" s="62"/>
      <c r="AD4001" s="62"/>
      <c r="AE4001" s="62"/>
    </row>
    <row r="4002" spans="5:31" x14ac:dyDescent="0.25">
      <c r="E4002" s="61"/>
      <c r="F4002" s="61"/>
      <c r="G4002" s="61"/>
      <c r="H4002" s="62"/>
      <c r="I4002" s="62"/>
      <c r="J4002" s="62"/>
      <c r="K4002" s="62"/>
      <c r="L4002" s="62"/>
      <c r="M4002" s="62"/>
      <c r="N4002" s="62"/>
      <c r="O4002" s="62"/>
      <c r="P4002" s="62"/>
      <c r="Q4002" s="62"/>
      <c r="R4002" s="62"/>
      <c r="S4002" s="62"/>
      <c r="T4002" s="62"/>
      <c r="U4002" s="62"/>
      <c r="V4002" s="62"/>
      <c r="W4002" s="62"/>
      <c r="X4002" s="62"/>
      <c r="Y4002" s="62"/>
      <c r="Z4002" s="62"/>
      <c r="AA4002" s="62"/>
      <c r="AB4002" s="62"/>
      <c r="AC4002" s="62"/>
      <c r="AD4002" s="62"/>
      <c r="AE4002" s="62"/>
    </row>
    <row r="4003" spans="5:31" x14ac:dyDescent="0.25">
      <c r="E4003" s="61"/>
      <c r="F4003" s="61"/>
      <c r="G4003" s="61"/>
      <c r="H4003" s="62"/>
      <c r="I4003" s="62"/>
      <c r="J4003" s="62"/>
      <c r="K4003" s="62"/>
      <c r="L4003" s="62"/>
      <c r="M4003" s="62"/>
      <c r="N4003" s="62"/>
      <c r="O4003" s="62"/>
      <c r="P4003" s="62"/>
      <c r="Q4003" s="62"/>
      <c r="R4003" s="62"/>
      <c r="S4003" s="62"/>
      <c r="T4003" s="62"/>
      <c r="U4003" s="62"/>
      <c r="V4003" s="62"/>
      <c r="W4003" s="62"/>
      <c r="X4003" s="62"/>
      <c r="Y4003" s="62"/>
      <c r="Z4003" s="62"/>
      <c r="AA4003" s="62"/>
      <c r="AB4003" s="62"/>
      <c r="AC4003" s="62"/>
      <c r="AD4003" s="62"/>
      <c r="AE4003" s="62"/>
    </row>
    <row r="4004" spans="5:31" x14ac:dyDescent="0.25">
      <c r="E4004" s="61"/>
      <c r="F4004" s="61"/>
      <c r="G4004" s="61"/>
      <c r="H4004" s="62"/>
      <c r="I4004" s="62"/>
      <c r="J4004" s="62"/>
      <c r="K4004" s="62"/>
      <c r="L4004" s="62"/>
      <c r="M4004" s="62"/>
      <c r="N4004" s="62"/>
      <c r="O4004" s="62"/>
      <c r="P4004" s="62"/>
      <c r="Q4004" s="62"/>
      <c r="R4004" s="62"/>
      <c r="S4004" s="62"/>
      <c r="T4004" s="62"/>
      <c r="U4004" s="62"/>
      <c r="V4004" s="62"/>
      <c r="W4004" s="62"/>
      <c r="X4004" s="62"/>
      <c r="Y4004" s="62"/>
      <c r="Z4004" s="62"/>
      <c r="AA4004" s="62"/>
      <c r="AB4004" s="62"/>
      <c r="AC4004" s="62"/>
      <c r="AD4004" s="62"/>
      <c r="AE4004" s="62"/>
    </row>
    <row r="4005" spans="5:31" x14ac:dyDescent="0.25">
      <c r="E4005" s="61"/>
      <c r="F4005" s="61"/>
      <c r="G4005" s="61"/>
      <c r="H4005" s="62"/>
      <c r="I4005" s="62"/>
      <c r="J4005" s="62"/>
      <c r="K4005" s="62"/>
      <c r="L4005" s="62"/>
      <c r="M4005" s="62"/>
      <c r="N4005" s="62"/>
      <c r="O4005" s="62"/>
      <c r="P4005" s="62"/>
      <c r="Q4005" s="62"/>
      <c r="R4005" s="62"/>
      <c r="S4005" s="62"/>
      <c r="T4005" s="62"/>
      <c r="U4005" s="62"/>
      <c r="V4005" s="62"/>
      <c r="W4005" s="62"/>
      <c r="X4005" s="62"/>
      <c r="Y4005" s="62"/>
      <c r="Z4005" s="62"/>
      <c r="AA4005" s="62"/>
      <c r="AB4005" s="62"/>
      <c r="AC4005" s="62"/>
      <c r="AD4005" s="62"/>
      <c r="AE4005" s="62"/>
    </row>
    <row r="4006" spans="5:31" x14ac:dyDescent="0.25">
      <c r="E4006" s="61"/>
      <c r="F4006" s="61"/>
      <c r="G4006" s="61"/>
      <c r="H4006" s="62"/>
      <c r="I4006" s="62"/>
      <c r="J4006" s="62"/>
      <c r="K4006" s="62"/>
      <c r="L4006" s="62"/>
      <c r="M4006" s="62"/>
      <c r="N4006" s="62"/>
      <c r="O4006" s="62"/>
      <c r="P4006" s="62"/>
      <c r="Q4006" s="62"/>
      <c r="R4006" s="62"/>
      <c r="S4006" s="62"/>
      <c r="T4006" s="62"/>
      <c r="U4006" s="62"/>
      <c r="V4006" s="62"/>
      <c r="W4006" s="62"/>
      <c r="X4006" s="62"/>
      <c r="Y4006" s="62"/>
      <c r="Z4006" s="62"/>
      <c r="AA4006" s="62"/>
      <c r="AB4006" s="62"/>
      <c r="AC4006" s="62"/>
      <c r="AD4006" s="62"/>
      <c r="AE4006" s="62"/>
    </row>
    <row r="4007" spans="5:31" x14ac:dyDescent="0.25">
      <c r="E4007" s="61"/>
      <c r="F4007" s="61"/>
      <c r="G4007" s="61"/>
      <c r="H4007" s="62"/>
      <c r="I4007" s="62"/>
      <c r="J4007" s="62"/>
      <c r="K4007" s="62"/>
      <c r="L4007" s="62"/>
      <c r="M4007" s="62"/>
      <c r="N4007" s="62"/>
      <c r="O4007" s="62"/>
      <c r="P4007" s="62"/>
      <c r="Q4007" s="62"/>
      <c r="R4007" s="62"/>
      <c r="S4007" s="62"/>
      <c r="T4007" s="62"/>
      <c r="U4007" s="62"/>
      <c r="V4007" s="62"/>
      <c r="W4007" s="62"/>
      <c r="X4007" s="62"/>
      <c r="Y4007" s="62"/>
      <c r="Z4007" s="62"/>
      <c r="AA4007" s="62"/>
      <c r="AB4007" s="62"/>
      <c r="AC4007" s="62"/>
      <c r="AD4007" s="62"/>
      <c r="AE4007" s="62"/>
    </row>
    <row r="4008" spans="5:31" x14ac:dyDescent="0.25">
      <c r="E4008" s="61"/>
      <c r="F4008" s="61"/>
      <c r="G4008" s="61"/>
      <c r="H4008" s="62"/>
      <c r="I4008" s="62"/>
      <c r="J4008" s="62"/>
      <c r="K4008" s="62"/>
      <c r="L4008" s="62"/>
      <c r="M4008" s="62"/>
      <c r="N4008" s="62"/>
      <c r="O4008" s="62"/>
      <c r="P4008" s="62"/>
      <c r="Q4008" s="62"/>
      <c r="R4008" s="62"/>
      <c r="S4008" s="62"/>
      <c r="T4008" s="62"/>
      <c r="U4008" s="62"/>
      <c r="V4008" s="62"/>
      <c r="W4008" s="62"/>
      <c r="X4008" s="62"/>
      <c r="Y4008" s="62"/>
      <c r="Z4008" s="62"/>
      <c r="AA4008" s="62"/>
      <c r="AB4008" s="62"/>
      <c r="AC4008" s="62"/>
      <c r="AD4008" s="62"/>
      <c r="AE4008" s="62"/>
    </row>
    <row r="4009" spans="5:31" x14ac:dyDescent="0.25">
      <c r="E4009" s="61"/>
      <c r="F4009" s="61"/>
      <c r="G4009" s="61"/>
      <c r="H4009" s="62"/>
      <c r="I4009" s="62"/>
      <c r="J4009" s="62"/>
      <c r="K4009" s="62"/>
      <c r="L4009" s="62"/>
      <c r="M4009" s="62"/>
      <c r="N4009" s="62"/>
      <c r="O4009" s="62"/>
      <c r="P4009" s="62"/>
      <c r="Q4009" s="62"/>
      <c r="R4009" s="62"/>
      <c r="S4009" s="62"/>
      <c r="T4009" s="62"/>
      <c r="U4009" s="62"/>
      <c r="V4009" s="62"/>
      <c r="W4009" s="62"/>
      <c r="X4009" s="62"/>
      <c r="Y4009" s="62"/>
      <c r="Z4009" s="62"/>
      <c r="AA4009" s="62"/>
      <c r="AB4009" s="62"/>
      <c r="AC4009" s="62"/>
      <c r="AD4009" s="62"/>
      <c r="AE4009" s="62"/>
    </row>
    <row r="4010" spans="5:31" x14ac:dyDescent="0.25">
      <c r="E4010" s="61"/>
      <c r="F4010" s="61"/>
      <c r="G4010" s="61"/>
      <c r="H4010" s="62"/>
      <c r="I4010" s="62"/>
      <c r="J4010" s="62"/>
      <c r="K4010" s="62"/>
      <c r="L4010" s="62"/>
      <c r="M4010" s="62"/>
      <c r="N4010" s="62"/>
      <c r="O4010" s="62"/>
      <c r="P4010" s="62"/>
      <c r="Q4010" s="62"/>
      <c r="R4010" s="62"/>
      <c r="S4010" s="62"/>
      <c r="T4010" s="62"/>
      <c r="U4010" s="62"/>
      <c r="V4010" s="62"/>
      <c r="W4010" s="62"/>
      <c r="X4010" s="62"/>
      <c r="Y4010" s="62"/>
      <c r="Z4010" s="62"/>
      <c r="AA4010" s="62"/>
      <c r="AB4010" s="62"/>
      <c r="AC4010" s="62"/>
      <c r="AD4010" s="62"/>
      <c r="AE4010" s="62"/>
    </row>
    <row r="4011" spans="5:31" x14ac:dyDescent="0.25">
      <c r="E4011" s="61"/>
      <c r="F4011" s="61"/>
      <c r="G4011" s="61"/>
      <c r="H4011" s="62"/>
      <c r="I4011" s="62"/>
      <c r="J4011" s="62"/>
      <c r="K4011" s="62"/>
      <c r="L4011" s="62"/>
      <c r="M4011" s="62"/>
      <c r="N4011" s="62"/>
      <c r="O4011" s="62"/>
      <c r="P4011" s="62"/>
      <c r="Q4011" s="62"/>
      <c r="R4011" s="62"/>
      <c r="S4011" s="62"/>
      <c r="T4011" s="62"/>
      <c r="U4011" s="62"/>
      <c r="V4011" s="62"/>
      <c r="W4011" s="62"/>
      <c r="X4011" s="62"/>
      <c r="Y4011" s="62"/>
      <c r="Z4011" s="62"/>
      <c r="AA4011" s="62"/>
      <c r="AB4011" s="62"/>
      <c r="AC4011" s="62"/>
      <c r="AD4011" s="62"/>
      <c r="AE4011" s="62"/>
    </row>
    <row r="4012" spans="5:31" x14ac:dyDescent="0.25">
      <c r="E4012" s="61"/>
      <c r="F4012" s="61"/>
      <c r="G4012" s="61"/>
      <c r="H4012" s="62"/>
      <c r="I4012" s="62"/>
      <c r="J4012" s="62"/>
      <c r="K4012" s="62"/>
      <c r="L4012" s="62"/>
      <c r="M4012" s="62"/>
      <c r="N4012" s="62"/>
      <c r="O4012" s="62"/>
      <c r="P4012" s="62"/>
      <c r="Q4012" s="62"/>
      <c r="R4012" s="62"/>
      <c r="S4012" s="62"/>
      <c r="T4012" s="62"/>
      <c r="U4012" s="62"/>
      <c r="V4012" s="62"/>
      <c r="W4012" s="62"/>
      <c r="X4012" s="62"/>
      <c r="Y4012" s="62"/>
      <c r="Z4012" s="62"/>
      <c r="AA4012" s="62"/>
      <c r="AB4012" s="62"/>
      <c r="AC4012" s="62"/>
      <c r="AD4012" s="62"/>
      <c r="AE4012" s="62"/>
    </row>
    <row r="4013" spans="5:31" x14ac:dyDescent="0.25">
      <c r="E4013" s="61"/>
      <c r="F4013" s="61"/>
      <c r="G4013" s="61"/>
      <c r="H4013" s="62"/>
      <c r="I4013" s="62"/>
      <c r="J4013" s="62"/>
      <c r="K4013" s="62"/>
      <c r="L4013" s="62"/>
      <c r="M4013" s="62"/>
      <c r="N4013" s="62"/>
      <c r="O4013" s="62"/>
      <c r="P4013" s="62"/>
      <c r="Q4013" s="62"/>
      <c r="R4013" s="62"/>
      <c r="S4013" s="62"/>
      <c r="T4013" s="62"/>
      <c r="U4013" s="62"/>
      <c r="V4013" s="62"/>
      <c r="W4013" s="62"/>
      <c r="X4013" s="62"/>
      <c r="Y4013" s="62"/>
      <c r="Z4013" s="62"/>
      <c r="AA4013" s="62"/>
      <c r="AB4013" s="62"/>
      <c r="AC4013" s="62"/>
      <c r="AD4013" s="62"/>
      <c r="AE4013" s="62"/>
    </row>
    <row r="4014" spans="5:31" x14ac:dyDescent="0.25">
      <c r="E4014" s="61"/>
      <c r="F4014" s="61"/>
      <c r="G4014" s="61"/>
      <c r="H4014" s="62"/>
      <c r="I4014" s="62"/>
      <c r="J4014" s="62"/>
      <c r="K4014" s="62"/>
      <c r="L4014" s="62"/>
      <c r="M4014" s="62"/>
      <c r="N4014" s="62"/>
      <c r="O4014" s="62"/>
      <c r="P4014" s="62"/>
      <c r="Q4014" s="62"/>
      <c r="R4014" s="62"/>
      <c r="S4014" s="62"/>
      <c r="T4014" s="62"/>
      <c r="U4014" s="62"/>
      <c r="V4014" s="62"/>
      <c r="W4014" s="62"/>
      <c r="X4014" s="62"/>
      <c r="Y4014" s="62"/>
      <c r="Z4014" s="62"/>
      <c r="AA4014" s="62"/>
      <c r="AB4014" s="62"/>
      <c r="AC4014" s="62"/>
      <c r="AD4014" s="62"/>
      <c r="AE4014" s="62"/>
    </row>
    <row r="4015" spans="5:31" x14ac:dyDescent="0.25">
      <c r="E4015" s="61"/>
      <c r="F4015" s="61"/>
      <c r="G4015" s="61"/>
      <c r="H4015" s="62"/>
      <c r="I4015" s="62"/>
      <c r="J4015" s="62"/>
      <c r="K4015" s="62"/>
      <c r="L4015" s="62"/>
      <c r="M4015" s="62"/>
      <c r="N4015" s="62"/>
      <c r="O4015" s="62"/>
      <c r="P4015" s="62"/>
      <c r="Q4015" s="62"/>
      <c r="R4015" s="62"/>
      <c r="S4015" s="62"/>
      <c r="T4015" s="62"/>
      <c r="U4015" s="62"/>
      <c r="V4015" s="62"/>
      <c r="W4015" s="62"/>
      <c r="X4015" s="62"/>
      <c r="Y4015" s="62"/>
      <c r="Z4015" s="62"/>
      <c r="AA4015" s="62"/>
      <c r="AB4015" s="62"/>
      <c r="AC4015" s="62"/>
      <c r="AD4015" s="62"/>
      <c r="AE4015" s="62"/>
    </row>
    <row r="4016" spans="5:31" x14ac:dyDescent="0.25">
      <c r="E4016" s="61"/>
      <c r="F4016" s="61"/>
      <c r="G4016" s="61"/>
      <c r="H4016" s="62"/>
      <c r="I4016" s="62"/>
      <c r="J4016" s="62"/>
      <c r="K4016" s="62"/>
      <c r="L4016" s="62"/>
      <c r="M4016" s="62"/>
      <c r="N4016" s="62"/>
      <c r="O4016" s="62"/>
      <c r="P4016" s="62"/>
      <c r="Q4016" s="62"/>
      <c r="R4016" s="62"/>
      <c r="S4016" s="62"/>
      <c r="T4016" s="62"/>
      <c r="U4016" s="62"/>
      <c r="V4016" s="62"/>
      <c r="W4016" s="62"/>
      <c r="X4016" s="62"/>
      <c r="Y4016" s="62"/>
      <c r="Z4016" s="62"/>
      <c r="AA4016" s="62"/>
      <c r="AB4016" s="62"/>
      <c r="AC4016" s="62"/>
      <c r="AD4016" s="62"/>
      <c r="AE4016" s="62"/>
    </row>
    <row r="4017" spans="5:31" x14ac:dyDescent="0.25">
      <c r="E4017" s="61"/>
      <c r="F4017" s="61"/>
      <c r="G4017" s="61"/>
      <c r="H4017" s="62"/>
      <c r="I4017" s="62"/>
      <c r="J4017" s="62"/>
      <c r="K4017" s="62"/>
      <c r="L4017" s="62"/>
      <c r="M4017" s="62"/>
      <c r="N4017" s="62"/>
      <c r="O4017" s="62"/>
      <c r="P4017" s="62"/>
      <c r="Q4017" s="62"/>
      <c r="R4017" s="62"/>
      <c r="S4017" s="62"/>
      <c r="T4017" s="62"/>
      <c r="U4017" s="62"/>
      <c r="V4017" s="62"/>
      <c r="W4017" s="62"/>
      <c r="X4017" s="62"/>
      <c r="Y4017" s="62"/>
      <c r="Z4017" s="62"/>
      <c r="AA4017" s="62"/>
      <c r="AB4017" s="62"/>
      <c r="AC4017" s="62"/>
      <c r="AD4017" s="62"/>
      <c r="AE4017" s="62"/>
    </row>
    <row r="4018" spans="5:31" x14ac:dyDescent="0.25">
      <c r="E4018" s="61"/>
      <c r="F4018" s="61"/>
      <c r="G4018" s="61"/>
      <c r="H4018" s="62"/>
      <c r="I4018" s="62"/>
      <c r="J4018" s="62"/>
      <c r="K4018" s="62"/>
      <c r="L4018" s="62"/>
      <c r="M4018" s="62"/>
      <c r="N4018" s="62"/>
      <c r="O4018" s="62"/>
      <c r="P4018" s="62"/>
      <c r="Q4018" s="62"/>
      <c r="R4018" s="62"/>
      <c r="S4018" s="62"/>
      <c r="T4018" s="62"/>
      <c r="U4018" s="62"/>
      <c r="V4018" s="62"/>
      <c r="W4018" s="62"/>
      <c r="X4018" s="62"/>
      <c r="Y4018" s="62"/>
      <c r="Z4018" s="62"/>
      <c r="AA4018" s="62"/>
      <c r="AB4018" s="62"/>
      <c r="AC4018" s="62"/>
      <c r="AD4018" s="62"/>
      <c r="AE4018" s="62"/>
    </row>
    <row r="4019" spans="5:31" x14ac:dyDescent="0.25">
      <c r="E4019" s="61"/>
      <c r="F4019" s="61"/>
      <c r="G4019" s="61"/>
      <c r="H4019" s="62"/>
      <c r="I4019" s="62"/>
      <c r="J4019" s="62"/>
      <c r="K4019" s="62"/>
      <c r="L4019" s="62"/>
      <c r="M4019" s="62"/>
      <c r="N4019" s="62"/>
      <c r="O4019" s="62"/>
      <c r="P4019" s="62"/>
      <c r="Q4019" s="62"/>
      <c r="R4019" s="62"/>
      <c r="S4019" s="62"/>
      <c r="T4019" s="62"/>
      <c r="U4019" s="62"/>
      <c r="V4019" s="62"/>
      <c r="W4019" s="62"/>
      <c r="X4019" s="62"/>
      <c r="Y4019" s="62"/>
      <c r="Z4019" s="62"/>
      <c r="AA4019" s="62"/>
      <c r="AB4019" s="62"/>
      <c r="AC4019" s="62"/>
      <c r="AD4019" s="62"/>
      <c r="AE4019" s="62"/>
    </row>
    <row r="4020" spans="5:31" x14ac:dyDescent="0.25">
      <c r="E4020" s="61"/>
      <c r="F4020" s="61"/>
      <c r="G4020" s="61"/>
      <c r="H4020" s="62"/>
      <c r="I4020" s="62"/>
      <c r="J4020" s="62"/>
      <c r="K4020" s="62"/>
      <c r="L4020" s="62"/>
      <c r="M4020" s="62"/>
      <c r="N4020" s="62"/>
      <c r="O4020" s="62"/>
      <c r="P4020" s="62"/>
      <c r="Q4020" s="62"/>
      <c r="R4020" s="62"/>
      <c r="S4020" s="62"/>
      <c r="T4020" s="62"/>
      <c r="U4020" s="62"/>
      <c r="V4020" s="62"/>
      <c r="W4020" s="62"/>
      <c r="X4020" s="62"/>
      <c r="Y4020" s="62"/>
      <c r="Z4020" s="62"/>
      <c r="AA4020" s="62"/>
      <c r="AB4020" s="62"/>
      <c r="AC4020" s="62"/>
      <c r="AD4020" s="62"/>
      <c r="AE4020" s="62"/>
    </row>
    <row r="4021" spans="5:31" x14ac:dyDescent="0.25">
      <c r="E4021" s="61"/>
      <c r="F4021" s="61"/>
      <c r="G4021" s="61"/>
      <c r="H4021" s="62"/>
      <c r="I4021" s="62"/>
      <c r="J4021" s="62"/>
      <c r="K4021" s="62"/>
      <c r="L4021" s="62"/>
      <c r="M4021" s="62"/>
      <c r="N4021" s="62"/>
      <c r="O4021" s="62"/>
      <c r="P4021" s="62"/>
      <c r="Q4021" s="62"/>
      <c r="R4021" s="62"/>
      <c r="S4021" s="62"/>
      <c r="T4021" s="62"/>
      <c r="U4021" s="62"/>
      <c r="V4021" s="62"/>
      <c r="W4021" s="62"/>
      <c r="X4021" s="62"/>
      <c r="Y4021" s="62"/>
      <c r="Z4021" s="62"/>
      <c r="AA4021" s="62"/>
      <c r="AB4021" s="62"/>
      <c r="AC4021" s="62"/>
      <c r="AD4021" s="62"/>
      <c r="AE4021" s="62"/>
    </row>
    <row r="4022" spans="5:31" x14ac:dyDescent="0.25">
      <c r="E4022" s="61"/>
      <c r="F4022" s="61"/>
      <c r="G4022" s="61"/>
      <c r="H4022" s="62"/>
      <c r="I4022" s="62"/>
      <c r="J4022" s="62"/>
      <c r="K4022" s="62"/>
      <c r="L4022" s="62"/>
      <c r="M4022" s="62"/>
      <c r="N4022" s="62"/>
      <c r="O4022" s="62"/>
      <c r="P4022" s="62"/>
      <c r="Q4022" s="62"/>
      <c r="R4022" s="62"/>
      <c r="S4022" s="62"/>
      <c r="T4022" s="62"/>
      <c r="U4022" s="62"/>
      <c r="V4022" s="62"/>
      <c r="W4022" s="62"/>
      <c r="X4022" s="62"/>
      <c r="Y4022" s="62"/>
      <c r="Z4022" s="62"/>
      <c r="AA4022" s="62"/>
      <c r="AB4022" s="62"/>
      <c r="AC4022" s="62"/>
      <c r="AD4022" s="62"/>
      <c r="AE4022" s="62"/>
    </row>
    <row r="4023" spans="5:31" x14ac:dyDescent="0.25">
      <c r="E4023" s="61"/>
      <c r="F4023" s="61"/>
      <c r="G4023" s="61"/>
      <c r="H4023" s="62"/>
      <c r="I4023" s="62"/>
      <c r="J4023" s="62"/>
      <c r="K4023" s="62"/>
      <c r="L4023" s="62"/>
      <c r="M4023" s="62"/>
      <c r="N4023" s="62"/>
      <c r="O4023" s="62"/>
      <c r="P4023" s="62"/>
      <c r="Q4023" s="62"/>
      <c r="R4023" s="62"/>
      <c r="S4023" s="62"/>
      <c r="T4023" s="62"/>
      <c r="U4023" s="62"/>
      <c r="V4023" s="62"/>
      <c r="W4023" s="62"/>
      <c r="X4023" s="62"/>
      <c r="Y4023" s="62"/>
      <c r="Z4023" s="62"/>
      <c r="AA4023" s="62"/>
      <c r="AB4023" s="62"/>
      <c r="AC4023" s="62"/>
      <c r="AD4023" s="62"/>
      <c r="AE4023" s="62"/>
    </row>
    <row r="4024" spans="5:31" x14ac:dyDescent="0.25">
      <c r="E4024" s="61"/>
      <c r="F4024" s="61"/>
      <c r="G4024" s="61"/>
      <c r="H4024" s="62"/>
      <c r="I4024" s="62"/>
      <c r="J4024" s="62"/>
      <c r="K4024" s="62"/>
      <c r="L4024" s="62"/>
      <c r="M4024" s="62"/>
      <c r="N4024" s="62"/>
      <c r="O4024" s="62"/>
      <c r="P4024" s="62"/>
      <c r="Q4024" s="62"/>
      <c r="R4024" s="62"/>
      <c r="S4024" s="62"/>
      <c r="T4024" s="62"/>
      <c r="U4024" s="62"/>
      <c r="V4024" s="62"/>
      <c r="W4024" s="62"/>
      <c r="X4024" s="62"/>
      <c r="Y4024" s="62"/>
      <c r="Z4024" s="62"/>
      <c r="AA4024" s="62"/>
      <c r="AB4024" s="62"/>
      <c r="AC4024" s="62"/>
      <c r="AD4024" s="62"/>
      <c r="AE4024" s="62"/>
    </row>
    <row r="4025" spans="5:31" x14ac:dyDescent="0.25">
      <c r="E4025" s="61"/>
      <c r="F4025" s="61"/>
      <c r="G4025" s="61"/>
      <c r="H4025" s="62"/>
      <c r="I4025" s="62"/>
      <c r="J4025" s="62"/>
      <c r="K4025" s="62"/>
      <c r="L4025" s="62"/>
      <c r="M4025" s="62"/>
      <c r="N4025" s="62"/>
      <c r="O4025" s="62"/>
      <c r="P4025" s="62"/>
      <c r="Q4025" s="62"/>
      <c r="R4025" s="62"/>
      <c r="S4025" s="62"/>
      <c r="T4025" s="62"/>
      <c r="U4025" s="62"/>
      <c r="V4025" s="62"/>
      <c r="W4025" s="62"/>
      <c r="X4025" s="62"/>
      <c r="Y4025" s="62"/>
      <c r="Z4025" s="62"/>
      <c r="AA4025" s="62"/>
      <c r="AB4025" s="62"/>
      <c r="AC4025" s="62"/>
      <c r="AD4025" s="62"/>
      <c r="AE4025" s="62"/>
    </row>
    <row r="4026" spans="5:31" x14ac:dyDescent="0.25">
      <c r="E4026" s="61"/>
      <c r="F4026" s="61"/>
      <c r="G4026" s="61"/>
      <c r="H4026" s="62"/>
      <c r="I4026" s="62"/>
      <c r="J4026" s="62"/>
      <c r="K4026" s="62"/>
      <c r="L4026" s="62"/>
      <c r="M4026" s="62"/>
      <c r="N4026" s="62"/>
      <c r="O4026" s="62"/>
      <c r="P4026" s="62"/>
      <c r="Q4026" s="62"/>
      <c r="R4026" s="62"/>
      <c r="S4026" s="62"/>
      <c r="T4026" s="62"/>
      <c r="U4026" s="62"/>
      <c r="V4026" s="62"/>
      <c r="W4026" s="62"/>
      <c r="X4026" s="62"/>
      <c r="Y4026" s="62"/>
      <c r="Z4026" s="62"/>
      <c r="AA4026" s="62"/>
      <c r="AB4026" s="62"/>
      <c r="AC4026" s="62"/>
      <c r="AD4026" s="62"/>
      <c r="AE4026" s="62"/>
    </row>
    <row r="4027" spans="5:31" x14ac:dyDescent="0.25">
      <c r="E4027" s="61"/>
      <c r="F4027" s="61"/>
      <c r="G4027" s="61"/>
      <c r="H4027" s="62"/>
      <c r="I4027" s="62"/>
      <c r="J4027" s="62"/>
      <c r="K4027" s="62"/>
      <c r="L4027" s="62"/>
      <c r="M4027" s="62"/>
      <c r="N4027" s="62"/>
      <c r="O4027" s="62"/>
      <c r="P4027" s="62"/>
      <c r="Q4027" s="62"/>
      <c r="R4027" s="62"/>
      <c r="S4027" s="62"/>
      <c r="T4027" s="62"/>
      <c r="U4027" s="62"/>
      <c r="V4027" s="62"/>
      <c r="W4027" s="62"/>
      <c r="X4027" s="62"/>
      <c r="Y4027" s="62"/>
      <c r="Z4027" s="62"/>
      <c r="AA4027" s="62"/>
      <c r="AB4027" s="62"/>
      <c r="AC4027" s="62"/>
      <c r="AD4027" s="62"/>
      <c r="AE4027" s="62"/>
    </row>
    <row r="4028" spans="5:31" x14ac:dyDescent="0.25">
      <c r="E4028" s="61"/>
      <c r="F4028" s="61"/>
      <c r="G4028" s="61"/>
      <c r="H4028" s="62"/>
      <c r="I4028" s="62"/>
      <c r="J4028" s="62"/>
      <c r="K4028" s="62"/>
      <c r="L4028" s="62"/>
      <c r="M4028" s="62"/>
      <c r="N4028" s="62"/>
      <c r="O4028" s="62"/>
      <c r="P4028" s="62"/>
      <c r="Q4028" s="62"/>
      <c r="R4028" s="62"/>
      <c r="S4028" s="62"/>
      <c r="T4028" s="62"/>
      <c r="U4028" s="62"/>
      <c r="V4028" s="62"/>
      <c r="W4028" s="62"/>
      <c r="X4028" s="62"/>
      <c r="Y4028" s="62"/>
      <c r="Z4028" s="62"/>
      <c r="AA4028" s="62"/>
      <c r="AB4028" s="62"/>
      <c r="AC4028" s="62"/>
      <c r="AD4028" s="62"/>
      <c r="AE4028" s="62"/>
    </row>
    <row r="4029" spans="5:31" x14ac:dyDescent="0.25">
      <c r="E4029" s="61"/>
      <c r="F4029" s="61"/>
      <c r="G4029" s="61"/>
      <c r="H4029" s="62"/>
      <c r="I4029" s="62"/>
      <c r="J4029" s="62"/>
      <c r="K4029" s="62"/>
      <c r="L4029" s="62"/>
      <c r="M4029" s="62"/>
      <c r="N4029" s="62"/>
      <c r="O4029" s="62"/>
      <c r="P4029" s="62"/>
      <c r="Q4029" s="62"/>
      <c r="R4029" s="62"/>
      <c r="S4029" s="62"/>
      <c r="T4029" s="62"/>
      <c r="U4029" s="62"/>
      <c r="V4029" s="62"/>
      <c r="W4029" s="62"/>
      <c r="X4029" s="62"/>
      <c r="Y4029" s="62"/>
      <c r="Z4029" s="62"/>
      <c r="AA4029" s="62"/>
      <c r="AB4029" s="62"/>
      <c r="AC4029" s="62"/>
      <c r="AD4029" s="62"/>
      <c r="AE4029" s="62"/>
    </row>
    <row r="4030" spans="5:31" x14ac:dyDescent="0.25">
      <c r="E4030" s="61"/>
      <c r="F4030" s="61"/>
      <c r="G4030" s="61"/>
      <c r="H4030" s="62"/>
      <c r="I4030" s="62"/>
      <c r="J4030" s="62"/>
      <c r="K4030" s="62"/>
      <c r="L4030" s="62"/>
      <c r="M4030" s="62"/>
      <c r="N4030" s="62"/>
      <c r="O4030" s="62"/>
      <c r="P4030" s="62"/>
      <c r="Q4030" s="62"/>
      <c r="R4030" s="62"/>
      <c r="S4030" s="62"/>
      <c r="T4030" s="62"/>
      <c r="U4030" s="62"/>
      <c r="V4030" s="62"/>
      <c r="W4030" s="62"/>
      <c r="X4030" s="62"/>
      <c r="Y4030" s="62"/>
      <c r="Z4030" s="62"/>
      <c r="AA4030" s="62"/>
      <c r="AB4030" s="62"/>
      <c r="AC4030" s="62"/>
      <c r="AD4030" s="62"/>
      <c r="AE4030" s="62"/>
    </row>
    <row r="4031" spans="5:31" x14ac:dyDescent="0.25">
      <c r="E4031" s="61"/>
      <c r="F4031" s="61"/>
      <c r="G4031" s="61"/>
      <c r="H4031" s="62"/>
      <c r="I4031" s="62"/>
      <c r="J4031" s="62"/>
      <c r="K4031" s="62"/>
      <c r="L4031" s="62"/>
      <c r="M4031" s="62"/>
      <c r="N4031" s="62"/>
      <c r="O4031" s="62"/>
      <c r="P4031" s="62"/>
      <c r="Q4031" s="62"/>
      <c r="R4031" s="62"/>
      <c r="S4031" s="62"/>
      <c r="T4031" s="62"/>
      <c r="U4031" s="62"/>
      <c r="V4031" s="62"/>
      <c r="W4031" s="62"/>
      <c r="X4031" s="62"/>
      <c r="Y4031" s="62"/>
      <c r="Z4031" s="62"/>
      <c r="AA4031" s="62"/>
      <c r="AB4031" s="62"/>
      <c r="AC4031" s="62"/>
      <c r="AD4031" s="62"/>
      <c r="AE4031" s="62"/>
    </row>
    <row r="4032" spans="5:31" x14ac:dyDescent="0.25">
      <c r="E4032" s="61"/>
      <c r="F4032" s="61"/>
      <c r="G4032" s="61"/>
      <c r="H4032" s="62"/>
      <c r="I4032" s="62"/>
      <c r="J4032" s="62"/>
      <c r="K4032" s="62"/>
      <c r="L4032" s="62"/>
      <c r="M4032" s="62"/>
      <c r="N4032" s="62"/>
      <c r="O4032" s="62"/>
      <c r="P4032" s="62"/>
      <c r="Q4032" s="62"/>
      <c r="R4032" s="62"/>
      <c r="S4032" s="62"/>
      <c r="T4032" s="62"/>
      <c r="U4032" s="62"/>
      <c r="V4032" s="62"/>
      <c r="W4032" s="62"/>
      <c r="X4032" s="62"/>
      <c r="Y4032" s="62"/>
      <c r="Z4032" s="62"/>
      <c r="AA4032" s="62"/>
      <c r="AB4032" s="62"/>
      <c r="AC4032" s="62"/>
      <c r="AD4032" s="62"/>
      <c r="AE4032" s="62"/>
    </row>
    <row r="4033" spans="5:31" x14ac:dyDescent="0.25">
      <c r="E4033" s="61"/>
      <c r="F4033" s="61"/>
      <c r="G4033" s="61"/>
      <c r="H4033" s="62"/>
      <c r="I4033" s="62"/>
      <c r="J4033" s="62"/>
      <c r="K4033" s="62"/>
      <c r="L4033" s="62"/>
      <c r="M4033" s="62"/>
      <c r="N4033" s="62"/>
      <c r="O4033" s="62"/>
      <c r="P4033" s="62"/>
      <c r="Q4033" s="62"/>
      <c r="R4033" s="62"/>
      <c r="S4033" s="62"/>
      <c r="T4033" s="62"/>
      <c r="U4033" s="62"/>
      <c r="V4033" s="62"/>
      <c r="W4033" s="62"/>
      <c r="X4033" s="62"/>
      <c r="Y4033" s="62"/>
      <c r="Z4033" s="62"/>
      <c r="AA4033" s="62"/>
      <c r="AB4033" s="62"/>
      <c r="AC4033" s="62"/>
      <c r="AD4033" s="62"/>
      <c r="AE4033" s="62"/>
    </row>
    <row r="4034" spans="5:31" x14ac:dyDescent="0.25">
      <c r="E4034" s="61"/>
      <c r="F4034" s="61"/>
      <c r="G4034" s="61"/>
      <c r="H4034" s="62"/>
      <c r="I4034" s="62"/>
      <c r="J4034" s="62"/>
      <c r="K4034" s="62"/>
      <c r="L4034" s="62"/>
      <c r="M4034" s="62"/>
      <c r="N4034" s="62"/>
      <c r="O4034" s="62"/>
      <c r="P4034" s="62"/>
      <c r="Q4034" s="62"/>
      <c r="R4034" s="62"/>
      <c r="S4034" s="62"/>
      <c r="T4034" s="62"/>
      <c r="U4034" s="62"/>
      <c r="V4034" s="62"/>
      <c r="W4034" s="62"/>
      <c r="X4034" s="62"/>
      <c r="Y4034" s="62"/>
      <c r="Z4034" s="62"/>
      <c r="AA4034" s="62"/>
      <c r="AB4034" s="62"/>
      <c r="AC4034" s="62"/>
      <c r="AD4034" s="62"/>
      <c r="AE4034" s="62"/>
    </row>
    <row r="4035" spans="5:31" x14ac:dyDescent="0.25">
      <c r="E4035" s="61"/>
      <c r="F4035" s="61"/>
      <c r="G4035" s="61"/>
      <c r="H4035" s="62"/>
      <c r="I4035" s="62"/>
      <c r="J4035" s="62"/>
      <c r="K4035" s="62"/>
      <c r="L4035" s="62"/>
      <c r="M4035" s="62"/>
      <c r="N4035" s="62"/>
      <c r="O4035" s="62"/>
      <c r="P4035" s="62"/>
      <c r="Q4035" s="62"/>
      <c r="R4035" s="62"/>
      <c r="S4035" s="62"/>
      <c r="T4035" s="62"/>
      <c r="U4035" s="62"/>
      <c r="V4035" s="62"/>
      <c r="W4035" s="62"/>
      <c r="X4035" s="62"/>
      <c r="Y4035" s="62"/>
      <c r="Z4035" s="62"/>
      <c r="AA4035" s="62"/>
      <c r="AB4035" s="62"/>
      <c r="AC4035" s="62"/>
      <c r="AD4035" s="62"/>
      <c r="AE4035" s="62"/>
    </row>
    <row r="4036" spans="5:31" x14ac:dyDescent="0.25">
      <c r="E4036" s="61"/>
      <c r="F4036" s="61"/>
      <c r="G4036" s="61"/>
      <c r="H4036" s="62"/>
      <c r="I4036" s="62"/>
      <c r="J4036" s="62"/>
      <c r="K4036" s="62"/>
      <c r="L4036" s="62"/>
      <c r="M4036" s="62"/>
      <c r="N4036" s="62"/>
      <c r="O4036" s="62"/>
      <c r="P4036" s="62"/>
      <c r="Q4036" s="62"/>
      <c r="R4036" s="62"/>
      <c r="S4036" s="62"/>
      <c r="T4036" s="62"/>
      <c r="U4036" s="62"/>
      <c r="V4036" s="62"/>
      <c r="W4036" s="62"/>
      <c r="X4036" s="62"/>
      <c r="Y4036" s="62"/>
      <c r="Z4036" s="62"/>
      <c r="AA4036" s="62"/>
      <c r="AB4036" s="62"/>
      <c r="AC4036" s="62"/>
      <c r="AD4036" s="62"/>
      <c r="AE4036" s="62"/>
    </row>
    <row r="4037" spans="5:31" x14ac:dyDescent="0.25">
      <c r="E4037" s="61"/>
      <c r="F4037" s="61"/>
      <c r="G4037" s="61"/>
      <c r="H4037" s="62"/>
      <c r="I4037" s="62"/>
      <c r="J4037" s="62"/>
      <c r="K4037" s="62"/>
      <c r="L4037" s="62"/>
      <c r="M4037" s="62"/>
      <c r="N4037" s="62"/>
      <c r="O4037" s="62"/>
      <c r="P4037" s="62"/>
      <c r="Q4037" s="62"/>
      <c r="R4037" s="62"/>
      <c r="S4037" s="62"/>
      <c r="T4037" s="62"/>
      <c r="U4037" s="62"/>
      <c r="V4037" s="62"/>
      <c r="W4037" s="62"/>
      <c r="X4037" s="62"/>
      <c r="Y4037" s="62"/>
      <c r="Z4037" s="62"/>
      <c r="AA4037" s="62"/>
      <c r="AB4037" s="62"/>
      <c r="AC4037" s="62"/>
      <c r="AD4037" s="62"/>
      <c r="AE4037" s="62"/>
    </row>
    <row r="4038" spans="5:31" x14ac:dyDescent="0.25">
      <c r="E4038" s="61"/>
      <c r="F4038" s="61"/>
      <c r="G4038" s="61"/>
      <c r="H4038" s="62"/>
      <c r="I4038" s="62"/>
      <c r="J4038" s="62"/>
      <c r="K4038" s="62"/>
      <c r="L4038" s="62"/>
      <c r="M4038" s="62"/>
      <c r="N4038" s="62"/>
      <c r="O4038" s="62"/>
      <c r="P4038" s="62"/>
      <c r="Q4038" s="62"/>
      <c r="R4038" s="62"/>
      <c r="S4038" s="62"/>
      <c r="T4038" s="62"/>
      <c r="U4038" s="62"/>
      <c r="V4038" s="62"/>
      <c r="W4038" s="62"/>
      <c r="X4038" s="62"/>
      <c r="Y4038" s="62"/>
      <c r="Z4038" s="62"/>
      <c r="AA4038" s="62"/>
      <c r="AB4038" s="62"/>
      <c r="AC4038" s="62"/>
      <c r="AD4038" s="62"/>
      <c r="AE4038" s="62"/>
    </row>
    <row r="4039" spans="5:31" x14ac:dyDescent="0.25">
      <c r="E4039" s="61"/>
      <c r="F4039" s="61"/>
      <c r="G4039" s="61"/>
      <c r="H4039" s="62"/>
      <c r="I4039" s="62"/>
      <c r="J4039" s="62"/>
      <c r="K4039" s="62"/>
      <c r="L4039" s="62"/>
      <c r="M4039" s="62"/>
      <c r="N4039" s="62"/>
      <c r="O4039" s="62"/>
      <c r="P4039" s="62"/>
      <c r="Q4039" s="62"/>
      <c r="R4039" s="62"/>
      <c r="S4039" s="62"/>
      <c r="T4039" s="62"/>
      <c r="U4039" s="62"/>
      <c r="V4039" s="62"/>
      <c r="W4039" s="62"/>
      <c r="X4039" s="62"/>
      <c r="Y4039" s="62"/>
      <c r="Z4039" s="62"/>
      <c r="AA4039" s="62"/>
      <c r="AB4039" s="62"/>
      <c r="AC4039" s="62"/>
      <c r="AD4039" s="62"/>
      <c r="AE4039" s="62"/>
    </row>
    <row r="4040" spans="5:31" x14ac:dyDescent="0.25">
      <c r="E4040" s="61"/>
      <c r="F4040" s="61"/>
      <c r="G4040" s="61"/>
      <c r="H4040" s="62"/>
      <c r="I4040" s="62"/>
      <c r="J4040" s="62"/>
      <c r="K4040" s="62"/>
      <c r="L4040" s="62"/>
      <c r="M4040" s="62"/>
      <c r="N4040" s="62"/>
      <c r="O4040" s="62"/>
      <c r="P4040" s="62"/>
      <c r="Q4040" s="62"/>
      <c r="R4040" s="62"/>
      <c r="S4040" s="62"/>
      <c r="T4040" s="62"/>
      <c r="U4040" s="62"/>
      <c r="V4040" s="62"/>
      <c r="W4040" s="62"/>
      <c r="X4040" s="62"/>
      <c r="Y4040" s="62"/>
      <c r="Z4040" s="62"/>
      <c r="AA4040" s="62"/>
      <c r="AB4040" s="62"/>
      <c r="AC4040" s="62"/>
      <c r="AD4040" s="62"/>
      <c r="AE4040" s="62"/>
    </row>
    <row r="4041" spans="5:31" x14ac:dyDescent="0.25">
      <c r="E4041" s="61"/>
      <c r="F4041" s="61"/>
      <c r="G4041" s="61"/>
      <c r="H4041" s="62"/>
      <c r="I4041" s="62"/>
      <c r="J4041" s="62"/>
      <c r="K4041" s="62"/>
      <c r="L4041" s="62"/>
      <c r="M4041" s="62"/>
      <c r="N4041" s="62"/>
      <c r="O4041" s="62"/>
      <c r="P4041" s="62"/>
      <c r="Q4041" s="62"/>
      <c r="R4041" s="62"/>
      <c r="S4041" s="62"/>
      <c r="T4041" s="62"/>
      <c r="U4041" s="62"/>
      <c r="V4041" s="62"/>
      <c r="W4041" s="62"/>
      <c r="X4041" s="62"/>
      <c r="Y4041" s="62"/>
      <c r="Z4041" s="62"/>
      <c r="AA4041" s="62"/>
      <c r="AB4041" s="62"/>
      <c r="AC4041" s="62"/>
      <c r="AD4041" s="62"/>
      <c r="AE4041" s="62"/>
    </row>
    <row r="4042" spans="5:31" x14ac:dyDescent="0.25">
      <c r="E4042" s="61"/>
      <c r="F4042" s="61"/>
      <c r="G4042" s="61"/>
      <c r="H4042" s="62"/>
      <c r="I4042" s="62"/>
      <c r="J4042" s="62"/>
      <c r="K4042" s="62"/>
      <c r="L4042" s="62"/>
      <c r="M4042" s="62"/>
      <c r="N4042" s="62"/>
      <c r="O4042" s="62"/>
      <c r="P4042" s="62"/>
      <c r="Q4042" s="62"/>
      <c r="R4042" s="62"/>
      <c r="S4042" s="62"/>
      <c r="T4042" s="62"/>
      <c r="U4042" s="62"/>
      <c r="V4042" s="62"/>
      <c r="W4042" s="62"/>
      <c r="X4042" s="62"/>
      <c r="Y4042" s="62"/>
      <c r="Z4042" s="62"/>
      <c r="AA4042" s="62"/>
      <c r="AB4042" s="62"/>
      <c r="AC4042" s="62"/>
      <c r="AD4042" s="62"/>
      <c r="AE4042" s="62"/>
    </row>
    <row r="4043" spans="5:31" x14ac:dyDescent="0.25">
      <c r="E4043" s="61"/>
      <c r="F4043" s="61"/>
      <c r="G4043" s="61"/>
      <c r="H4043" s="62"/>
      <c r="I4043" s="62"/>
      <c r="J4043" s="62"/>
      <c r="K4043" s="62"/>
      <c r="L4043" s="62"/>
      <c r="M4043" s="62"/>
      <c r="N4043" s="62"/>
      <c r="O4043" s="62"/>
      <c r="P4043" s="62"/>
      <c r="Q4043" s="62"/>
      <c r="R4043" s="62"/>
      <c r="S4043" s="62"/>
      <c r="T4043" s="62"/>
      <c r="U4043" s="62"/>
      <c r="V4043" s="62"/>
      <c r="W4043" s="62"/>
      <c r="X4043" s="62"/>
      <c r="Y4043" s="62"/>
      <c r="Z4043" s="62"/>
      <c r="AA4043" s="62"/>
      <c r="AB4043" s="62"/>
      <c r="AC4043" s="62"/>
      <c r="AD4043" s="62"/>
      <c r="AE4043" s="62"/>
    </row>
    <row r="4044" spans="5:31" x14ac:dyDescent="0.25">
      <c r="E4044" s="61"/>
      <c r="F4044" s="61"/>
      <c r="G4044" s="61"/>
      <c r="H4044" s="62"/>
      <c r="I4044" s="62"/>
      <c r="J4044" s="62"/>
      <c r="K4044" s="62"/>
      <c r="L4044" s="62"/>
      <c r="M4044" s="62"/>
      <c r="N4044" s="62"/>
      <c r="O4044" s="62"/>
      <c r="P4044" s="62"/>
      <c r="Q4044" s="62"/>
      <c r="R4044" s="62"/>
      <c r="S4044" s="62"/>
      <c r="T4044" s="62"/>
      <c r="U4044" s="62"/>
      <c r="V4044" s="62"/>
      <c r="W4044" s="62"/>
      <c r="X4044" s="62"/>
      <c r="Y4044" s="62"/>
      <c r="Z4044" s="62"/>
      <c r="AA4044" s="62"/>
      <c r="AB4044" s="62"/>
      <c r="AC4044" s="62"/>
      <c r="AD4044" s="62"/>
      <c r="AE4044" s="62"/>
    </row>
    <row r="4045" spans="5:31" x14ac:dyDescent="0.25">
      <c r="E4045" s="61"/>
      <c r="F4045" s="61"/>
      <c r="G4045" s="61"/>
      <c r="H4045" s="62"/>
      <c r="I4045" s="62"/>
      <c r="J4045" s="62"/>
      <c r="K4045" s="62"/>
      <c r="L4045" s="62"/>
      <c r="M4045" s="62"/>
      <c r="N4045" s="62"/>
      <c r="O4045" s="62"/>
      <c r="P4045" s="62"/>
      <c r="Q4045" s="62"/>
      <c r="R4045" s="62"/>
      <c r="S4045" s="62"/>
      <c r="T4045" s="62"/>
      <c r="U4045" s="62"/>
      <c r="V4045" s="62"/>
      <c r="W4045" s="62"/>
      <c r="X4045" s="62"/>
      <c r="Y4045" s="62"/>
      <c r="Z4045" s="62"/>
      <c r="AA4045" s="62"/>
      <c r="AB4045" s="62"/>
      <c r="AC4045" s="62"/>
      <c r="AD4045" s="62"/>
      <c r="AE4045" s="62"/>
    </row>
    <row r="4046" spans="5:31" x14ac:dyDescent="0.25">
      <c r="E4046" s="61"/>
      <c r="F4046" s="61"/>
      <c r="G4046" s="61"/>
      <c r="H4046" s="62"/>
      <c r="I4046" s="62"/>
      <c r="J4046" s="62"/>
      <c r="K4046" s="62"/>
      <c r="L4046" s="62"/>
      <c r="M4046" s="62"/>
      <c r="N4046" s="62"/>
      <c r="O4046" s="62"/>
      <c r="P4046" s="62"/>
      <c r="Q4046" s="62"/>
      <c r="R4046" s="62"/>
      <c r="S4046" s="62"/>
      <c r="T4046" s="62"/>
      <c r="U4046" s="62"/>
      <c r="V4046" s="62"/>
      <c r="W4046" s="62"/>
      <c r="X4046" s="62"/>
      <c r="Y4046" s="62"/>
      <c r="Z4046" s="62"/>
      <c r="AA4046" s="62"/>
      <c r="AB4046" s="62"/>
      <c r="AC4046" s="62"/>
      <c r="AD4046" s="62"/>
      <c r="AE4046" s="62"/>
    </row>
    <row r="4047" spans="5:31" x14ac:dyDescent="0.25">
      <c r="E4047" s="61"/>
      <c r="F4047" s="61"/>
      <c r="G4047" s="61"/>
      <c r="H4047" s="62"/>
      <c r="I4047" s="62"/>
      <c r="J4047" s="62"/>
      <c r="K4047" s="62"/>
      <c r="L4047" s="62"/>
      <c r="M4047" s="62"/>
      <c r="N4047" s="62"/>
      <c r="O4047" s="62"/>
      <c r="P4047" s="62"/>
      <c r="Q4047" s="62"/>
      <c r="R4047" s="62"/>
      <c r="S4047" s="62"/>
      <c r="T4047" s="62"/>
      <c r="U4047" s="62"/>
      <c r="V4047" s="62"/>
      <c r="W4047" s="62"/>
      <c r="X4047" s="62"/>
      <c r="Y4047" s="62"/>
      <c r="Z4047" s="62"/>
      <c r="AA4047" s="62"/>
      <c r="AB4047" s="62"/>
      <c r="AC4047" s="62"/>
      <c r="AD4047" s="62"/>
      <c r="AE4047" s="62"/>
    </row>
    <row r="4048" spans="5:31" x14ac:dyDescent="0.25">
      <c r="E4048" s="61"/>
      <c r="F4048" s="61"/>
      <c r="G4048" s="61"/>
      <c r="H4048" s="62"/>
      <c r="I4048" s="62"/>
      <c r="J4048" s="62"/>
      <c r="K4048" s="62"/>
      <c r="L4048" s="62"/>
      <c r="M4048" s="62"/>
      <c r="N4048" s="62"/>
      <c r="O4048" s="62"/>
      <c r="P4048" s="62"/>
      <c r="Q4048" s="62"/>
      <c r="R4048" s="62"/>
      <c r="S4048" s="62"/>
      <c r="T4048" s="62"/>
      <c r="U4048" s="62"/>
      <c r="V4048" s="62"/>
      <c r="W4048" s="62"/>
      <c r="X4048" s="62"/>
      <c r="Y4048" s="62"/>
      <c r="Z4048" s="62"/>
      <c r="AA4048" s="62"/>
      <c r="AB4048" s="62"/>
      <c r="AC4048" s="62"/>
      <c r="AD4048" s="62"/>
      <c r="AE4048" s="62"/>
    </row>
    <row r="4049" spans="5:31" x14ac:dyDescent="0.25">
      <c r="E4049" s="61"/>
      <c r="F4049" s="61"/>
      <c r="G4049" s="61"/>
      <c r="H4049" s="62"/>
      <c r="I4049" s="62"/>
      <c r="J4049" s="62"/>
      <c r="K4049" s="62"/>
      <c r="L4049" s="62"/>
      <c r="M4049" s="62"/>
      <c r="N4049" s="62"/>
      <c r="O4049" s="62"/>
      <c r="P4049" s="62"/>
      <c r="Q4049" s="62"/>
      <c r="R4049" s="62"/>
      <c r="S4049" s="62"/>
      <c r="T4049" s="62"/>
      <c r="U4049" s="62"/>
      <c r="V4049" s="62"/>
      <c r="W4049" s="62"/>
      <c r="X4049" s="62"/>
      <c r="Y4049" s="62"/>
      <c r="Z4049" s="62"/>
      <c r="AA4049" s="62"/>
      <c r="AB4049" s="62"/>
      <c r="AC4049" s="62"/>
      <c r="AD4049" s="62"/>
      <c r="AE4049" s="62"/>
    </row>
    <row r="4050" spans="5:31" x14ac:dyDescent="0.25">
      <c r="E4050" s="61"/>
      <c r="F4050" s="61"/>
      <c r="G4050" s="61"/>
      <c r="H4050" s="62"/>
      <c r="I4050" s="62"/>
      <c r="J4050" s="62"/>
      <c r="K4050" s="62"/>
      <c r="L4050" s="62"/>
      <c r="M4050" s="62"/>
      <c r="N4050" s="62"/>
      <c r="O4050" s="62"/>
      <c r="P4050" s="62"/>
      <c r="Q4050" s="62"/>
      <c r="R4050" s="62"/>
      <c r="S4050" s="62"/>
      <c r="T4050" s="62"/>
      <c r="U4050" s="62"/>
      <c r="V4050" s="62"/>
      <c r="W4050" s="62"/>
      <c r="X4050" s="62"/>
      <c r="Y4050" s="62"/>
      <c r="Z4050" s="62"/>
      <c r="AA4050" s="62"/>
      <c r="AB4050" s="62"/>
      <c r="AC4050" s="62"/>
      <c r="AD4050" s="62"/>
      <c r="AE4050" s="62"/>
    </row>
    <row r="4051" spans="5:31" x14ac:dyDescent="0.25">
      <c r="E4051" s="61"/>
      <c r="F4051" s="61"/>
      <c r="G4051" s="61"/>
      <c r="H4051" s="62"/>
      <c r="I4051" s="62"/>
      <c r="J4051" s="62"/>
      <c r="K4051" s="62"/>
      <c r="L4051" s="62"/>
      <c r="M4051" s="62"/>
      <c r="N4051" s="62"/>
      <c r="O4051" s="62"/>
      <c r="P4051" s="62"/>
      <c r="Q4051" s="62"/>
      <c r="R4051" s="62"/>
      <c r="S4051" s="62"/>
      <c r="T4051" s="62"/>
      <c r="U4051" s="62"/>
      <c r="V4051" s="62"/>
      <c r="W4051" s="62"/>
      <c r="X4051" s="62"/>
      <c r="Y4051" s="62"/>
      <c r="Z4051" s="62"/>
      <c r="AA4051" s="62"/>
      <c r="AB4051" s="62"/>
      <c r="AC4051" s="62"/>
      <c r="AD4051" s="62"/>
      <c r="AE4051" s="62"/>
    </row>
    <row r="4052" spans="5:31" x14ac:dyDescent="0.25">
      <c r="E4052" s="61"/>
      <c r="F4052" s="61"/>
      <c r="G4052" s="61"/>
      <c r="H4052" s="62"/>
      <c r="I4052" s="62"/>
      <c r="J4052" s="62"/>
      <c r="K4052" s="62"/>
      <c r="L4052" s="62"/>
      <c r="M4052" s="62"/>
      <c r="N4052" s="62"/>
      <c r="O4052" s="62"/>
      <c r="P4052" s="62"/>
      <c r="Q4052" s="62"/>
      <c r="R4052" s="62"/>
      <c r="S4052" s="62"/>
      <c r="T4052" s="62"/>
      <c r="U4052" s="62"/>
      <c r="V4052" s="62"/>
      <c r="W4052" s="62"/>
      <c r="X4052" s="62"/>
      <c r="Y4052" s="62"/>
      <c r="Z4052" s="62"/>
      <c r="AA4052" s="62"/>
      <c r="AB4052" s="62"/>
      <c r="AC4052" s="62"/>
      <c r="AD4052" s="62"/>
      <c r="AE4052" s="62"/>
    </row>
    <row r="4053" spans="5:31" x14ac:dyDescent="0.25">
      <c r="E4053" s="61"/>
      <c r="F4053" s="61"/>
      <c r="G4053" s="61"/>
      <c r="H4053" s="62"/>
      <c r="I4053" s="62"/>
      <c r="J4053" s="62"/>
      <c r="K4053" s="62"/>
      <c r="L4053" s="62"/>
      <c r="M4053" s="62"/>
      <c r="N4053" s="62"/>
      <c r="O4053" s="62"/>
      <c r="P4053" s="62"/>
      <c r="Q4053" s="62"/>
      <c r="R4053" s="62"/>
      <c r="S4053" s="62"/>
      <c r="T4053" s="62"/>
      <c r="U4053" s="62"/>
      <c r="V4053" s="62"/>
      <c r="W4053" s="62"/>
      <c r="X4053" s="62"/>
      <c r="Y4053" s="62"/>
      <c r="Z4053" s="62"/>
      <c r="AA4053" s="62"/>
      <c r="AB4053" s="62"/>
      <c r="AC4053" s="62"/>
      <c r="AD4053" s="62"/>
      <c r="AE4053" s="62"/>
    </row>
    <row r="4054" spans="5:31" x14ac:dyDescent="0.25">
      <c r="E4054" s="61"/>
      <c r="F4054" s="61"/>
      <c r="G4054" s="61"/>
      <c r="H4054" s="62"/>
      <c r="I4054" s="62"/>
      <c r="J4054" s="62"/>
      <c r="K4054" s="62"/>
      <c r="L4054" s="62"/>
      <c r="M4054" s="62"/>
      <c r="N4054" s="62"/>
      <c r="O4054" s="62"/>
      <c r="P4054" s="62"/>
      <c r="Q4054" s="62"/>
      <c r="R4054" s="62"/>
      <c r="S4054" s="62"/>
      <c r="T4054" s="62"/>
      <c r="U4054" s="62"/>
      <c r="V4054" s="62"/>
      <c r="W4054" s="62"/>
      <c r="X4054" s="62"/>
      <c r="Y4054" s="62"/>
      <c r="Z4054" s="62"/>
      <c r="AA4054" s="62"/>
      <c r="AB4054" s="62"/>
      <c r="AC4054" s="62"/>
      <c r="AD4054" s="62"/>
      <c r="AE4054" s="62"/>
    </row>
    <row r="4055" spans="5:31" x14ac:dyDescent="0.25">
      <c r="E4055" s="61"/>
      <c r="F4055" s="61"/>
      <c r="G4055" s="61"/>
      <c r="H4055" s="62"/>
      <c r="I4055" s="62"/>
      <c r="J4055" s="62"/>
      <c r="K4055" s="62"/>
      <c r="L4055" s="62"/>
      <c r="M4055" s="62"/>
      <c r="N4055" s="62"/>
      <c r="O4055" s="62"/>
      <c r="P4055" s="62"/>
      <c r="Q4055" s="62"/>
      <c r="R4055" s="62"/>
      <c r="S4055" s="62"/>
      <c r="T4055" s="62"/>
      <c r="U4055" s="62"/>
      <c r="V4055" s="62"/>
      <c r="W4055" s="62"/>
      <c r="X4055" s="62"/>
      <c r="Y4055" s="62"/>
      <c r="Z4055" s="62"/>
      <c r="AA4055" s="62"/>
      <c r="AB4055" s="62"/>
      <c r="AC4055" s="62"/>
      <c r="AD4055" s="62"/>
      <c r="AE4055" s="62"/>
    </row>
    <row r="4056" spans="5:31" x14ac:dyDescent="0.25">
      <c r="E4056" s="61"/>
      <c r="F4056" s="61"/>
      <c r="G4056" s="61"/>
      <c r="H4056" s="62"/>
      <c r="I4056" s="62"/>
      <c r="J4056" s="62"/>
      <c r="K4056" s="62"/>
      <c r="L4056" s="62"/>
      <c r="M4056" s="62"/>
      <c r="N4056" s="62"/>
      <c r="O4056" s="62"/>
      <c r="P4056" s="62"/>
      <c r="Q4056" s="62"/>
      <c r="R4056" s="62"/>
      <c r="S4056" s="62"/>
      <c r="T4056" s="62"/>
      <c r="U4056" s="62"/>
      <c r="V4056" s="62"/>
      <c r="W4056" s="62"/>
      <c r="X4056" s="62"/>
      <c r="Y4056" s="62"/>
      <c r="Z4056" s="62"/>
      <c r="AA4056" s="62"/>
      <c r="AB4056" s="62"/>
      <c r="AC4056" s="62"/>
      <c r="AD4056" s="62"/>
      <c r="AE4056" s="62"/>
    </row>
    <row r="4057" spans="5:31" x14ac:dyDescent="0.25">
      <c r="E4057" s="61"/>
      <c r="F4057" s="61"/>
      <c r="G4057" s="61"/>
      <c r="H4057" s="62"/>
      <c r="I4057" s="62"/>
      <c r="J4057" s="62"/>
      <c r="K4057" s="62"/>
      <c r="L4057" s="62"/>
      <c r="M4057" s="62"/>
      <c r="N4057" s="62"/>
      <c r="O4057" s="62"/>
      <c r="P4057" s="62"/>
      <c r="Q4057" s="62"/>
      <c r="R4057" s="62"/>
      <c r="S4057" s="62"/>
      <c r="T4057" s="62"/>
      <c r="U4057" s="62"/>
      <c r="V4057" s="62"/>
      <c r="W4057" s="62"/>
      <c r="X4057" s="62"/>
      <c r="Y4057" s="62"/>
      <c r="Z4057" s="62"/>
      <c r="AA4057" s="62"/>
      <c r="AB4057" s="62"/>
      <c r="AC4057" s="62"/>
      <c r="AD4057" s="62"/>
      <c r="AE4057" s="62"/>
    </row>
    <row r="4058" spans="5:31" x14ac:dyDescent="0.25">
      <c r="E4058" s="61"/>
      <c r="F4058" s="61"/>
      <c r="G4058" s="61"/>
      <c r="H4058" s="62"/>
      <c r="I4058" s="62"/>
      <c r="J4058" s="62"/>
      <c r="K4058" s="62"/>
      <c r="L4058" s="62"/>
      <c r="M4058" s="62"/>
      <c r="N4058" s="62"/>
      <c r="O4058" s="62"/>
      <c r="P4058" s="62"/>
      <c r="Q4058" s="62"/>
      <c r="R4058" s="62"/>
      <c r="S4058" s="62"/>
      <c r="T4058" s="62"/>
      <c r="U4058" s="62"/>
      <c r="V4058" s="62"/>
      <c r="W4058" s="62"/>
      <c r="X4058" s="62"/>
      <c r="Y4058" s="62"/>
      <c r="Z4058" s="62"/>
      <c r="AA4058" s="62"/>
      <c r="AB4058" s="62"/>
      <c r="AC4058" s="62"/>
      <c r="AD4058" s="62"/>
      <c r="AE4058" s="62"/>
    </row>
    <row r="4059" spans="5:31" x14ac:dyDescent="0.25">
      <c r="E4059" s="61"/>
      <c r="F4059" s="61"/>
      <c r="G4059" s="61"/>
      <c r="H4059" s="62"/>
      <c r="I4059" s="62"/>
      <c r="J4059" s="62"/>
      <c r="K4059" s="62"/>
      <c r="L4059" s="62"/>
      <c r="M4059" s="62"/>
      <c r="N4059" s="62"/>
      <c r="O4059" s="62"/>
      <c r="P4059" s="62"/>
      <c r="Q4059" s="62"/>
      <c r="R4059" s="62"/>
      <c r="S4059" s="62"/>
      <c r="T4059" s="62"/>
      <c r="U4059" s="62"/>
      <c r="V4059" s="62"/>
      <c r="W4059" s="62"/>
      <c r="X4059" s="62"/>
      <c r="Y4059" s="62"/>
      <c r="Z4059" s="62"/>
      <c r="AA4059" s="62"/>
      <c r="AB4059" s="62"/>
      <c r="AC4059" s="62"/>
      <c r="AD4059" s="62"/>
      <c r="AE4059" s="62"/>
    </row>
    <row r="4060" spans="5:31" x14ac:dyDescent="0.25">
      <c r="E4060" s="61"/>
      <c r="F4060" s="61"/>
      <c r="G4060" s="61"/>
      <c r="H4060" s="62"/>
      <c r="I4060" s="62"/>
      <c r="J4060" s="62"/>
      <c r="K4060" s="62"/>
      <c r="L4060" s="62"/>
      <c r="M4060" s="62"/>
      <c r="N4060" s="62"/>
      <c r="O4060" s="62"/>
      <c r="P4060" s="62"/>
      <c r="Q4060" s="62"/>
      <c r="R4060" s="62"/>
      <c r="S4060" s="62"/>
      <c r="T4060" s="62"/>
      <c r="U4060" s="62"/>
      <c r="V4060" s="62"/>
      <c r="W4060" s="62"/>
      <c r="X4060" s="62"/>
      <c r="Y4060" s="62"/>
      <c r="Z4060" s="62"/>
      <c r="AA4060" s="62"/>
      <c r="AB4060" s="62"/>
      <c r="AC4060" s="62"/>
      <c r="AD4060" s="62"/>
      <c r="AE4060" s="62"/>
    </row>
    <row r="4061" spans="5:31" x14ac:dyDescent="0.25">
      <c r="E4061" s="61"/>
      <c r="F4061" s="61"/>
      <c r="G4061" s="61"/>
      <c r="H4061" s="62"/>
      <c r="I4061" s="62"/>
      <c r="J4061" s="62"/>
      <c r="K4061" s="62"/>
      <c r="L4061" s="62"/>
      <c r="M4061" s="62"/>
      <c r="N4061" s="62"/>
      <c r="O4061" s="62"/>
      <c r="P4061" s="62"/>
      <c r="Q4061" s="62"/>
      <c r="R4061" s="62"/>
      <c r="S4061" s="62"/>
      <c r="T4061" s="62"/>
      <c r="U4061" s="62"/>
      <c r="V4061" s="62"/>
      <c r="W4061" s="62"/>
      <c r="X4061" s="62"/>
      <c r="Y4061" s="62"/>
      <c r="Z4061" s="62"/>
      <c r="AA4061" s="62"/>
      <c r="AB4061" s="62"/>
      <c r="AC4061" s="62"/>
      <c r="AD4061" s="62"/>
      <c r="AE4061" s="62"/>
    </row>
    <row r="4062" spans="5:31" x14ac:dyDescent="0.25">
      <c r="E4062" s="61"/>
      <c r="F4062" s="61"/>
      <c r="G4062" s="61"/>
      <c r="H4062" s="62"/>
      <c r="I4062" s="62"/>
      <c r="J4062" s="62"/>
      <c r="K4062" s="62"/>
      <c r="L4062" s="62"/>
      <c r="M4062" s="62"/>
      <c r="N4062" s="62"/>
      <c r="O4062" s="62"/>
      <c r="P4062" s="62"/>
      <c r="Q4062" s="62"/>
      <c r="R4062" s="62"/>
      <c r="S4062" s="62"/>
      <c r="T4062" s="62"/>
      <c r="U4062" s="62"/>
      <c r="V4062" s="62"/>
      <c r="W4062" s="62"/>
      <c r="X4062" s="62"/>
      <c r="Y4062" s="62"/>
      <c r="Z4062" s="62"/>
      <c r="AA4062" s="62"/>
      <c r="AB4062" s="62"/>
      <c r="AC4062" s="62"/>
      <c r="AD4062" s="62"/>
      <c r="AE4062" s="62"/>
    </row>
    <row r="4063" spans="5:31" x14ac:dyDescent="0.25">
      <c r="E4063" s="61"/>
      <c r="F4063" s="61"/>
      <c r="G4063" s="61"/>
      <c r="H4063" s="62"/>
      <c r="I4063" s="62"/>
      <c r="J4063" s="62"/>
      <c r="K4063" s="62"/>
      <c r="L4063" s="62"/>
      <c r="M4063" s="62"/>
      <c r="N4063" s="62"/>
      <c r="O4063" s="62"/>
      <c r="P4063" s="62"/>
      <c r="Q4063" s="62"/>
      <c r="R4063" s="62"/>
      <c r="S4063" s="62"/>
      <c r="T4063" s="62"/>
      <c r="U4063" s="62"/>
      <c r="V4063" s="62"/>
      <c r="W4063" s="62"/>
      <c r="X4063" s="62"/>
      <c r="Y4063" s="62"/>
      <c r="Z4063" s="62"/>
      <c r="AA4063" s="62"/>
      <c r="AB4063" s="62"/>
      <c r="AC4063" s="62"/>
      <c r="AD4063" s="62"/>
      <c r="AE4063" s="62"/>
    </row>
    <row r="4064" spans="5:31" x14ac:dyDescent="0.25">
      <c r="E4064" s="61"/>
      <c r="F4064" s="61"/>
      <c r="G4064" s="61"/>
      <c r="H4064" s="62"/>
      <c r="I4064" s="62"/>
      <c r="J4064" s="62"/>
      <c r="K4064" s="62"/>
      <c r="L4064" s="62"/>
      <c r="M4064" s="62"/>
      <c r="N4064" s="62"/>
      <c r="O4064" s="62"/>
      <c r="P4064" s="62"/>
      <c r="Q4064" s="62"/>
      <c r="R4064" s="62"/>
      <c r="S4064" s="62"/>
      <c r="T4064" s="62"/>
      <c r="U4064" s="62"/>
      <c r="V4064" s="62"/>
      <c r="W4064" s="62"/>
      <c r="X4064" s="62"/>
      <c r="Y4064" s="62"/>
      <c r="Z4064" s="62"/>
      <c r="AA4064" s="62"/>
      <c r="AB4064" s="62"/>
      <c r="AC4064" s="62"/>
      <c r="AD4064" s="62"/>
      <c r="AE4064" s="62"/>
    </row>
    <row r="4065" spans="5:31" x14ac:dyDescent="0.25">
      <c r="E4065" s="61"/>
      <c r="F4065" s="61"/>
      <c r="G4065" s="61"/>
      <c r="H4065" s="62"/>
      <c r="I4065" s="62"/>
      <c r="J4065" s="62"/>
      <c r="K4065" s="62"/>
      <c r="L4065" s="62"/>
      <c r="M4065" s="62"/>
      <c r="N4065" s="62"/>
      <c r="O4065" s="62"/>
      <c r="P4065" s="62"/>
      <c r="Q4065" s="62"/>
      <c r="R4065" s="62"/>
      <c r="S4065" s="62"/>
      <c r="T4065" s="62"/>
      <c r="U4065" s="62"/>
      <c r="V4065" s="62"/>
      <c r="W4065" s="62"/>
      <c r="X4065" s="62"/>
      <c r="Y4065" s="62"/>
      <c r="Z4065" s="62"/>
      <c r="AA4065" s="62"/>
      <c r="AB4065" s="62"/>
      <c r="AC4065" s="62"/>
      <c r="AD4065" s="62"/>
      <c r="AE4065" s="62"/>
    </row>
    <row r="4066" spans="5:31" x14ac:dyDescent="0.25">
      <c r="E4066" s="61"/>
      <c r="F4066" s="61"/>
      <c r="G4066" s="61"/>
      <c r="H4066" s="62"/>
      <c r="I4066" s="62"/>
      <c r="J4066" s="62"/>
      <c r="K4066" s="62"/>
      <c r="L4066" s="62"/>
      <c r="M4066" s="62"/>
      <c r="N4066" s="62"/>
      <c r="O4066" s="62"/>
      <c r="P4066" s="62"/>
      <c r="Q4066" s="62"/>
      <c r="R4066" s="62"/>
      <c r="S4066" s="62"/>
      <c r="T4066" s="62"/>
      <c r="U4066" s="62"/>
      <c r="V4066" s="62"/>
      <c r="W4066" s="62"/>
      <c r="X4066" s="62"/>
      <c r="Y4066" s="62"/>
      <c r="Z4066" s="62"/>
      <c r="AA4066" s="62"/>
      <c r="AB4066" s="62"/>
      <c r="AC4066" s="62"/>
      <c r="AD4066" s="62"/>
      <c r="AE4066" s="62"/>
    </row>
    <row r="4067" spans="5:31" x14ac:dyDescent="0.25">
      <c r="E4067" s="61"/>
      <c r="F4067" s="61"/>
      <c r="G4067" s="61"/>
      <c r="H4067" s="62"/>
      <c r="I4067" s="62"/>
      <c r="J4067" s="62"/>
      <c r="K4067" s="62"/>
      <c r="L4067" s="62"/>
      <c r="M4067" s="62"/>
      <c r="N4067" s="62"/>
      <c r="O4067" s="62"/>
      <c r="P4067" s="62"/>
      <c r="Q4067" s="62"/>
      <c r="R4067" s="62"/>
      <c r="S4067" s="62"/>
      <c r="T4067" s="62"/>
      <c r="U4067" s="62"/>
      <c r="V4067" s="62"/>
      <c r="W4067" s="62"/>
      <c r="X4067" s="62"/>
      <c r="Y4067" s="62"/>
      <c r="Z4067" s="62"/>
      <c r="AA4067" s="62"/>
      <c r="AB4067" s="62"/>
      <c r="AC4067" s="62"/>
      <c r="AD4067" s="62"/>
      <c r="AE4067" s="62"/>
    </row>
    <row r="4068" spans="5:31" x14ac:dyDescent="0.25">
      <c r="E4068" s="61"/>
      <c r="F4068" s="61"/>
      <c r="G4068" s="61"/>
      <c r="H4068" s="62"/>
      <c r="I4068" s="62"/>
      <c r="J4068" s="62"/>
      <c r="K4068" s="62"/>
      <c r="L4068" s="62"/>
      <c r="M4068" s="62"/>
      <c r="N4068" s="62"/>
      <c r="O4068" s="62"/>
      <c r="P4068" s="62"/>
      <c r="Q4068" s="62"/>
      <c r="R4068" s="62"/>
      <c r="S4068" s="62"/>
      <c r="T4068" s="62"/>
      <c r="U4068" s="62"/>
      <c r="V4068" s="62"/>
      <c r="W4068" s="62"/>
      <c r="X4068" s="62"/>
      <c r="Y4068" s="62"/>
      <c r="Z4068" s="62"/>
      <c r="AA4068" s="62"/>
      <c r="AB4068" s="62"/>
      <c r="AC4068" s="62"/>
      <c r="AD4068" s="62"/>
      <c r="AE4068" s="62"/>
    </row>
    <row r="4069" spans="5:31" x14ac:dyDescent="0.25">
      <c r="E4069" s="61"/>
      <c r="F4069" s="61"/>
      <c r="G4069" s="61"/>
      <c r="H4069" s="62"/>
      <c r="I4069" s="62"/>
      <c r="J4069" s="62"/>
      <c r="K4069" s="62"/>
      <c r="L4069" s="62"/>
      <c r="M4069" s="62"/>
      <c r="N4069" s="62"/>
      <c r="O4069" s="62"/>
      <c r="P4069" s="62"/>
      <c r="Q4069" s="62"/>
      <c r="R4069" s="62"/>
      <c r="S4069" s="62"/>
      <c r="T4069" s="62"/>
      <c r="U4069" s="62"/>
      <c r="V4069" s="62"/>
      <c r="W4069" s="62"/>
      <c r="X4069" s="62"/>
      <c r="Y4069" s="62"/>
      <c r="Z4069" s="62"/>
      <c r="AA4069" s="62"/>
      <c r="AB4069" s="62"/>
      <c r="AC4069" s="62"/>
      <c r="AD4069" s="62"/>
      <c r="AE4069" s="62"/>
    </row>
    <row r="4070" spans="5:31" x14ac:dyDescent="0.25">
      <c r="E4070" s="61"/>
      <c r="F4070" s="61"/>
      <c r="G4070" s="61"/>
      <c r="H4070" s="62"/>
      <c r="I4070" s="62"/>
      <c r="J4070" s="62"/>
      <c r="K4070" s="62"/>
      <c r="L4070" s="62"/>
      <c r="M4070" s="62"/>
      <c r="N4070" s="62"/>
      <c r="O4070" s="62"/>
      <c r="P4070" s="62"/>
      <c r="Q4070" s="62"/>
      <c r="R4070" s="62"/>
      <c r="S4070" s="62"/>
      <c r="T4070" s="62"/>
      <c r="U4070" s="62"/>
      <c r="V4070" s="62"/>
      <c r="W4070" s="62"/>
      <c r="X4070" s="62"/>
      <c r="Y4070" s="62"/>
      <c r="Z4070" s="62"/>
      <c r="AA4070" s="62"/>
      <c r="AB4070" s="62"/>
      <c r="AC4070" s="62"/>
      <c r="AD4070" s="62"/>
      <c r="AE4070" s="62"/>
    </row>
    <row r="4071" spans="5:31" x14ac:dyDescent="0.25">
      <c r="E4071" s="61"/>
      <c r="F4071" s="61"/>
      <c r="G4071" s="61"/>
      <c r="H4071" s="62"/>
      <c r="I4071" s="62"/>
      <c r="J4071" s="62"/>
      <c r="K4071" s="62"/>
      <c r="L4071" s="62"/>
      <c r="M4071" s="62"/>
      <c r="N4071" s="62"/>
      <c r="O4071" s="62"/>
      <c r="P4071" s="62"/>
      <c r="Q4071" s="62"/>
      <c r="R4071" s="62"/>
      <c r="S4071" s="62"/>
      <c r="T4071" s="62"/>
      <c r="U4071" s="62"/>
      <c r="V4071" s="62"/>
      <c r="W4071" s="62"/>
      <c r="X4071" s="62"/>
      <c r="Y4071" s="62"/>
      <c r="Z4071" s="62"/>
      <c r="AA4071" s="62"/>
      <c r="AB4071" s="62"/>
      <c r="AC4071" s="62"/>
      <c r="AD4071" s="62"/>
      <c r="AE4071" s="62"/>
    </row>
    <row r="4072" spans="5:31" x14ac:dyDescent="0.25">
      <c r="E4072" s="61"/>
      <c r="F4072" s="61"/>
      <c r="G4072" s="61"/>
      <c r="H4072" s="62"/>
      <c r="I4072" s="62"/>
      <c r="J4072" s="62"/>
      <c r="K4072" s="62"/>
      <c r="L4072" s="62"/>
      <c r="M4072" s="62"/>
      <c r="N4072" s="62"/>
      <c r="O4072" s="62"/>
      <c r="P4072" s="62"/>
      <c r="Q4072" s="62"/>
      <c r="R4072" s="62"/>
      <c r="S4072" s="62"/>
      <c r="T4072" s="62"/>
      <c r="U4072" s="62"/>
      <c r="V4072" s="62"/>
      <c r="W4072" s="62"/>
      <c r="X4072" s="62"/>
      <c r="Y4072" s="62"/>
      <c r="Z4072" s="62"/>
      <c r="AA4072" s="62"/>
      <c r="AB4072" s="62"/>
      <c r="AC4072" s="62"/>
      <c r="AD4072" s="62"/>
      <c r="AE4072" s="62"/>
    </row>
    <row r="4073" spans="5:31" x14ac:dyDescent="0.25">
      <c r="E4073" s="61"/>
      <c r="F4073" s="61"/>
      <c r="G4073" s="61"/>
      <c r="H4073" s="62"/>
      <c r="I4073" s="62"/>
      <c r="J4073" s="62"/>
      <c r="K4073" s="62"/>
      <c r="L4073" s="62"/>
      <c r="M4073" s="62"/>
      <c r="N4073" s="62"/>
      <c r="O4073" s="62"/>
      <c r="P4073" s="62"/>
      <c r="Q4073" s="62"/>
      <c r="R4073" s="62"/>
      <c r="S4073" s="62"/>
      <c r="T4073" s="62"/>
      <c r="U4073" s="62"/>
      <c r="V4073" s="62"/>
      <c r="W4073" s="62"/>
      <c r="X4073" s="62"/>
      <c r="Y4073" s="62"/>
      <c r="Z4073" s="62"/>
      <c r="AA4073" s="62"/>
      <c r="AB4073" s="62"/>
      <c r="AC4073" s="62"/>
      <c r="AD4073" s="62"/>
      <c r="AE4073" s="62"/>
    </row>
    <row r="4074" spans="5:31" x14ac:dyDescent="0.25">
      <c r="E4074" s="61"/>
      <c r="F4074" s="61"/>
      <c r="G4074" s="61"/>
      <c r="H4074" s="62"/>
      <c r="I4074" s="62"/>
      <c r="J4074" s="62"/>
      <c r="K4074" s="62"/>
      <c r="L4074" s="62"/>
      <c r="M4074" s="62"/>
      <c r="N4074" s="62"/>
      <c r="O4074" s="62"/>
      <c r="P4074" s="62"/>
      <c r="Q4074" s="62"/>
      <c r="R4074" s="62"/>
      <c r="S4074" s="62"/>
      <c r="T4074" s="62"/>
      <c r="U4074" s="62"/>
      <c r="V4074" s="62"/>
      <c r="W4074" s="62"/>
      <c r="X4074" s="62"/>
      <c r="Y4074" s="62"/>
      <c r="Z4074" s="62"/>
      <c r="AA4074" s="62"/>
      <c r="AB4074" s="62"/>
      <c r="AC4074" s="62"/>
      <c r="AD4074" s="62"/>
      <c r="AE4074" s="62"/>
    </row>
    <row r="4075" spans="5:31" x14ac:dyDescent="0.25">
      <c r="E4075" s="61"/>
      <c r="F4075" s="61"/>
      <c r="G4075" s="61"/>
      <c r="H4075" s="62"/>
      <c r="I4075" s="62"/>
      <c r="J4075" s="62"/>
      <c r="K4075" s="62"/>
      <c r="L4075" s="62"/>
      <c r="M4075" s="62"/>
      <c r="N4075" s="62"/>
      <c r="O4075" s="62"/>
      <c r="P4075" s="62"/>
      <c r="Q4075" s="62"/>
      <c r="R4075" s="62"/>
      <c r="S4075" s="62"/>
      <c r="T4075" s="62"/>
      <c r="U4075" s="62"/>
      <c r="V4075" s="62"/>
      <c r="W4075" s="62"/>
      <c r="X4075" s="62"/>
      <c r="Y4075" s="62"/>
      <c r="Z4075" s="62"/>
      <c r="AA4075" s="62"/>
      <c r="AB4075" s="62"/>
      <c r="AC4075" s="62"/>
      <c r="AD4075" s="62"/>
      <c r="AE4075" s="62"/>
    </row>
    <row r="4076" spans="5:31" x14ac:dyDescent="0.25">
      <c r="E4076" s="61"/>
      <c r="F4076" s="61"/>
      <c r="G4076" s="61"/>
      <c r="H4076" s="62"/>
      <c r="I4076" s="62"/>
      <c r="J4076" s="62"/>
      <c r="K4076" s="62"/>
      <c r="L4076" s="62"/>
      <c r="M4076" s="62"/>
      <c r="N4076" s="62"/>
      <c r="O4076" s="62"/>
      <c r="P4076" s="62"/>
      <c r="Q4076" s="62"/>
      <c r="R4076" s="62"/>
      <c r="S4076" s="62"/>
      <c r="T4076" s="62"/>
      <c r="U4076" s="62"/>
      <c r="V4076" s="62"/>
      <c r="W4076" s="62"/>
      <c r="X4076" s="62"/>
      <c r="Y4076" s="62"/>
      <c r="Z4076" s="62"/>
      <c r="AA4076" s="62"/>
      <c r="AB4076" s="62"/>
      <c r="AC4076" s="62"/>
      <c r="AD4076" s="62"/>
      <c r="AE4076" s="62"/>
    </row>
    <row r="4077" spans="5:31" x14ac:dyDescent="0.25">
      <c r="E4077" s="61"/>
      <c r="F4077" s="61"/>
      <c r="G4077" s="61"/>
      <c r="H4077" s="62"/>
      <c r="I4077" s="62"/>
      <c r="J4077" s="62"/>
      <c r="K4077" s="62"/>
      <c r="L4077" s="62"/>
      <c r="M4077" s="62"/>
      <c r="N4077" s="62"/>
      <c r="O4077" s="62"/>
      <c r="P4077" s="62"/>
      <c r="Q4077" s="62"/>
      <c r="R4077" s="62"/>
      <c r="S4077" s="62"/>
      <c r="T4077" s="62"/>
      <c r="U4077" s="62"/>
      <c r="V4077" s="62"/>
      <c r="W4077" s="62"/>
      <c r="X4077" s="62"/>
      <c r="Y4077" s="62"/>
      <c r="Z4077" s="62"/>
      <c r="AA4077" s="62"/>
      <c r="AB4077" s="62"/>
      <c r="AC4077" s="62"/>
      <c r="AD4077" s="62"/>
      <c r="AE4077" s="62"/>
    </row>
    <row r="4078" spans="5:31" x14ac:dyDescent="0.25">
      <c r="E4078" s="61"/>
      <c r="F4078" s="61"/>
      <c r="G4078" s="61"/>
      <c r="H4078" s="62"/>
      <c r="I4078" s="62"/>
      <c r="J4078" s="62"/>
      <c r="K4078" s="62"/>
      <c r="L4078" s="62"/>
      <c r="M4078" s="62"/>
      <c r="N4078" s="62"/>
      <c r="O4078" s="62"/>
      <c r="P4078" s="62"/>
      <c r="Q4078" s="62"/>
      <c r="R4078" s="62"/>
      <c r="S4078" s="62"/>
      <c r="T4078" s="62"/>
      <c r="U4078" s="62"/>
      <c r="V4078" s="62"/>
      <c r="W4078" s="62"/>
      <c r="X4078" s="62"/>
      <c r="Y4078" s="62"/>
      <c r="Z4078" s="62"/>
      <c r="AA4078" s="62"/>
      <c r="AB4078" s="62"/>
      <c r="AC4078" s="62"/>
      <c r="AD4078" s="62"/>
      <c r="AE4078" s="62"/>
    </row>
    <row r="4079" spans="5:31" x14ac:dyDescent="0.25">
      <c r="E4079" s="61"/>
      <c r="F4079" s="61"/>
      <c r="G4079" s="61"/>
      <c r="H4079" s="62"/>
      <c r="I4079" s="62"/>
      <c r="J4079" s="62"/>
      <c r="K4079" s="62"/>
      <c r="L4079" s="62"/>
      <c r="M4079" s="62"/>
      <c r="N4079" s="62"/>
      <c r="O4079" s="62"/>
      <c r="P4079" s="62"/>
      <c r="Q4079" s="62"/>
      <c r="R4079" s="62"/>
      <c r="S4079" s="62"/>
      <c r="T4079" s="62"/>
      <c r="U4079" s="62"/>
      <c r="V4079" s="62"/>
      <c r="W4079" s="62"/>
      <c r="X4079" s="62"/>
      <c r="Y4079" s="62"/>
      <c r="Z4079" s="62"/>
      <c r="AA4079" s="62"/>
      <c r="AB4079" s="62"/>
      <c r="AC4079" s="62"/>
      <c r="AD4079" s="62"/>
      <c r="AE4079" s="62"/>
    </row>
    <row r="4080" spans="5:31" x14ac:dyDescent="0.25">
      <c r="E4080" s="61"/>
      <c r="F4080" s="61"/>
      <c r="G4080" s="61"/>
      <c r="H4080" s="62"/>
      <c r="I4080" s="62"/>
      <c r="J4080" s="62"/>
      <c r="K4080" s="62"/>
      <c r="L4080" s="62"/>
      <c r="M4080" s="62"/>
      <c r="N4080" s="62"/>
      <c r="O4080" s="62"/>
      <c r="P4080" s="62"/>
      <c r="Q4080" s="62"/>
      <c r="R4080" s="62"/>
      <c r="S4080" s="62"/>
      <c r="T4080" s="62"/>
      <c r="U4080" s="62"/>
      <c r="V4080" s="62"/>
      <c r="W4080" s="62"/>
      <c r="X4080" s="62"/>
      <c r="Y4080" s="62"/>
      <c r="Z4080" s="62"/>
      <c r="AA4080" s="62"/>
      <c r="AB4080" s="62"/>
      <c r="AC4080" s="62"/>
      <c r="AD4080" s="62"/>
      <c r="AE4080" s="62"/>
    </row>
    <row r="4081" spans="5:31" x14ac:dyDescent="0.25">
      <c r="E4081" s="61"/>
      <c r="F4081" s="61"/>
      <c r="G4081" s="61"/>
      <c r="H4081" s="62"/>
      <c r="I4081" s="62"/>
      <c r="J4081" s="62"/>
      <c r="K4081" s="62"/>
      <c r="L4081" s="62"/>
      <c r="M4081" s="62"/>
      <c r="N4081" s="62"/>
      <c r="O4081" s="62"/>
      <c r="P4081" s="62"/>
      <c r="Q4081" s="62"/>
      <c r="R4081" s="62"/>
      <c r="S4081" s="62"/>
      <c r="T4081" s="62"/>
      <c r="U4081" s="62"/>
      <c r="V4081" s="62"/>
      <c r="W4081" s="62"/>
      <c r="X4081" s="62"/>
      <c r="Y4081" s="62"/>
      <c r="Z4081" s="62"/>
      <c r="AA4081" s="62"/>
      <c r="AB4081" s="62"/>
      <c r="AC4081" s="62"/>
      <c r="AD4081" s="62"/>
      <c r="AE4081" s="62"/>
    </row>
    <row r="4082" spans="5:31" x14ac:dyDescent="0.25">
      <c r="E4082" s="61"/>
      <c r="F4082" s="61"/>
      <c r="G4082" s="61"/>
      <c r="H4082" s="62"/>
      <c r="I4082" s="62"/>
      <c r="J4082" s="62"/>
      <c r="K4082" s="62"/>
      <c r="L4082" s="62"/>
      <c r="M4082" s="62"/>
      <c r="N4082" s="62"/>
      <c r="O4082" s="62"/>
      <c r="P4082" s="62"/>
      <c r="Q4082" s="62"/>
      <c r="R4082" s="62"/>
      <c r="S4082" s="62"/>
      <c r="T4082" s="62"/>
      <c r="U4082" s="62"/>
      <c r="V4082" s="62"/>
      <c r="W4082" s="62"/>
      <c r="X4082" s="62"/>
      <c r="Y4082" s="62"/>
      <c r="Z4082" s="62"/>
      <c r="AA4082" s="62"/>
      <c r="AB4082" s="62"/>
      <c r="AC4082" s="62"/>
      <c r="AD4082" s="62"/>
      <c r="AE4082" s="62"/>
    </row>
    <row r="4083" spans="5:31" x14ac:dyDescent="0.25">
      <c r="E4083" s="61"/>
      <c r="F4083" s="61"/>
      <c r="G4083" s="61"/>
      <c r="H4083" s="62"/>
      <c r="I4083" s="62"/>
      <c r="J4083" s="62"/>
      <c r="K4083" s="62"/>
      <c r="L4083" s="62"/>
      <c r="M4083" s="62"/>
      <c r="N4083" s="62"/>
      <c r="O4083" s="62"/>
      <c r="P4083" s="62"/>
      <c r="Q4083" s="62"/>
      <c r="R4083" s="62"/>
      <c r="S4083" s="62"/>
      <c r="T4083" s="62"/>
      <c r="U4083" s="62"/>
      <c r="V4083" s="62"/>
      <c r="W4083" s="62"/>
      <c r="X4083" s="62"/>
      <c r="Y4083" s="62"/>
      <c r="Z4083" s="62"/>
      <c r="AA4083" s="62"/>
      <c r="AB4083" s="62"/>
      <c r="AC4083" s="62"/>
      <c r="AD4083" s="62"/>
      <c r="AE4083" s="62"/>
    </row>
    <row r="4084" spans="5:31" x14ac:dyDescent="0.25">
      <c r="E4084" s="61"/>
      <c r="F4084" s="61"/>
      <c r="G4084" s="61"/>
      <c r="H4084" s="62"/>
      <c r="I4084" s="62"/>
      <c r="J4084" s="62"/>
      <c r="K4084" s="62"/>
      <c r="L4084" s="62"/>
      <c r="M4084" s="62"/>
      <c r="N4084" s="62"/>
      <c r="O4084" s="62"/>
      <c r="P4084" s="62"/>
      <c r="Q4084" s="62"/>
      <c r="R4084" s="62"/>
      <c r="S4084" s="62"/>
      <c r="T4084" s="62"/>
      <c r="U4084" s="62"/>
      <c r="V4084" s="62"/>
      <c r="W4084" s="62"/>
      <c r="X4084" s="62"/>
      <c r="Y4084" s="62"/>
      <c r="Z4084" s="62"/>
      <c r="AA4084" s="62"/>
      <c r="AB4084" s="62"/>
      <c r="AC4084" s="62"/>
      <c r="AD4084" s="62"/>
      <c r="AE4084" s="62"/>
    </row>
    <row r="4085" spans="5:31" x14ac:dyDescent="0.25">
      <c r="E4085" s="61"/>
      <c r="F4085" s="61"/>
      <c r="G4085" s="61"/>
      <c r="H4085" s="62"/>
      <c r="I4085" s="62"/>
      <c r="J4085" s="62"/>
      <c r="K4085" s="62"/>
      <c r="L4085" s="62"/>
      <c r="M4085" s="62"/>
      <c r="N4085" s="62"/>
      <c r="O4085" s="62"/>
      <c r="P4085" s="62"/>
      <c r="Q4085" s="62"/>
      <c r="R4085" s="62"/>
      <c r="S4085" s="62"/>
      <c r="T4085" s="62"/>
      <c r="U4085" s="62"/>
      <c r="V4085" s="62"/>
      <c r="W4085" s="62"/>
      <c r="X4085" s="62"/>
      <c r="Y4085" s="62"/>
      <c r="Z4085" s="62"/>
      <c r="AA4085" s="62"/>
      <c r="AB4085" s="62"/>
      <c r="AC4085" s="62"/>
      <c r="AD4085" s="62"/>
      <c r="AE4085" s="62"/>
    </row>
    <row r="4086" spans="5:31" x14ac:dyDescent="0.25">
      <c r="E4086" s="61"/>
      <c r="F4086" s="61"/>
      <c r="G4086" s="61"/>
      <c r="H4086" s="62"/>
      <c r="I4086" s="62"/>
      <c r="J4086" s="62"/>
      <c r="K4086" s="62"/>
      <c r="L4086" s="62"/>
      <c r="M4086" s="62"/>
      <c r="N4086" s="62"/>
      <c r="O4086" s="62"/>
      <c r="P4086" s="62"/>
      <c r="Q4086" s="62"/>
      <c r="R4086" s="62"/>
      <c r="S4086" s="62"/>
      <c r="T4086" s="62"/>
      <c r="U4086" s="62"/>
      <c r="V4086" s="62"/>
      <c r="W4086" s="62"/>
      <c r="X4086" s="62"/>
      <c r="Y4086" s="62"/>
      <c r="Z4086" s="62"/>
      <c r="AA4086" s="62"/>
      <c r="AB4086" s="62"/>
      <c r="AC4086" s="62"/>
      <c r="AD4086" s="62"/>
      <c r="AE4086" s="62"/>
    </row>
    <row r="4087" spans="5:31" x14ac:dyDescent="0.25">
      <c r="E4087" s="61"/>
      <c r="F4087" s="61"/>
      <c r="G4087" s="61"/>
      <c r="H4087" s="62"/>
      <c r="I4087" s="62"/>
      <c r="J4087" s="62"/>
      <c r="K4087" s="62"/>
      <c r="L4087" s="62"/>
      <c r="M4087" s="62"/>
      <c r="N4087" s="62"/>
      <c r="O4087" s="62"/>
      <c r="P4087" s="62"/>
      <c r="Q4087" s="62"/>
      <c r="R4087" s="62"/>
      <c r="S4087" s="62"/>
      <c r="T4087" s="62"/>
      <c r="U4087" s="62"/>
      <c r="V4087" s="62"/>
      <c r="W4087" s="62"/>
      <c r="X4087" s="62"/>
      <c r="Y4087" s="62"/>
      <c r="Z4087" s="62"/>
      <c r="AA4087" s="62"/>
      <c r="AB4087" s="62"/>
      <c r="AC4087" s="62"/>
      <c r="AD4087" s="62"/>
      <c r="AE4087" s="62"/>
    </row>
    <row r="4088" spans="5:31" x14ac:dyDescent="0.25">
      <c r="E4088" s="61"/>
      <c r="F4088" s="61"/>
      <c r="G4088" s="61"/>
      <c r="H4088" s="62"/>
      <c r="I4088" s="62"/>
      <c r="J4088" s="62"/>
      <c r="K4088" s="62"/>
      <c r="L4088" s="62"/>
      <c r="M4088" s="62"/>
      <c r="N4088" s="62"/>
      <c r="O4088" s="62"/>
      <c r="P4088" s="62"/>
      <c r="Q4088" s="62"/>
      <c r="R4088" s="62"/>
      <c r="S4088" s="62"/>
      <c r="T4088" s="62"/>
      <c r="U4088" s="62"/>
      <c r="V4088" s="62"/>
      <c r="W4088" s="62"/>
      <c r="X4088" s="62"/>
      <c r="Y4088" s="62"/>
      <c r="Z4088" s="62"/>
      <c r="AA4088" s="62"/>
      <c r="AB4088" s="62"/>
      <c r="AC4088" s="62"/>
      <c r="AD4088" s="62"/>
      <c r="AE4088" s="62"/>
    </row>
    <row r="4089" spans="5:31" x14ac:dyDescent="0.25">
      <c r="E4089" s="61"/>
      <c r="F4089" s="61"/>
      <c r="G4089" s="61"/>
      <c r="H4089" s="62"/>
      <c r="I4089" s="62"/>
      <c r="J4089" s="62"/>
      <c r="K4089" s="62"/>
      <c r="L4089" s="62"/>
      <c r="M4089" s="62"/>
      <c r="N4089" s="62"/>
      <c r="O4089" s="62"/>
      <c r="P4089" s="62"/>
      <c r="Q4089" s="62"/>
      <c r="R4089" s="62"/>
      <c r="S4089" s="62"/>
      <c r="T4089" s="62"/>
      <c r="U4089" s="62"/>
      <c r="V4089" s="62"/>
      <c r="W4089" s="62"/>
      <c r="X4089" s="62"/>
      <c r="Y4089" s="62"/>
      <c r="Z4089" s="62"/>
      <c r="AA4089" s="62"/>
      <c r="AB4089" s="62"/>
      <c r="AC4089" s="62"/>
      <c r="AD4089" s="62"/>
      <c r="AE4089" s="62"/>
    </row>
    <row r="4090" spans="5:31" x14ac:dyDescent="0.25">
      <c r="E4090" s="61"/>
      <c r="F4090" s="61"/>
      <c r="G4090" s="61"/>
      <c r="H4090" s="62"/>
      <c r="I4090" s="62"/>
      <c r="J4090" s="62"/>
      <c r="K4090" s="62"/>
      <c r="L4090" s="62"/>
      <c r="M4090" s="62"/>
      <c r="N4090" s="62"/>
      <c r="O4090" s="62"/>
      <c r="P4090" s="62"/>
      <c r="Q4090" s="62"/>
      <c r="R4090" s="62"/>
      <c r="S4090" s="62"/>
      <c r="T4090" s="62"/>
      <c r="U4090" s="62"/>
      <c r="V4090" s="62"/>
      <c r="W4090" s="62"/>
      <c r="X4090" s="62"/>
      <c r="Y4090" s="62"/>
      <c r="Z4090" s="62"/>
      <c r="AA4090" s="62"/>
      <c r="AB4090" s="62"/>
      <c r="AC4090" s="62"/>
      <c r="AD4090" s="62"/>
      <c r="AE4090" s="62"/>
    </row>
    <row r="4091" spans="5:31" x14ac:dyDescent="0.25">
      <c r="E4091" s="61"/>
      <c r="F4091" s="61"/>
      <c r="G4091" s="61"/>
      <c r="H4091" s="62"/>
      <c r="I4091" s="62"/>
      <c r="J4091" s="62"/>
      <c r="K4091" s="62"/>
      <c r="L4091" s="62"/>
      <c r="M4091" s="62"/>
      <c r="N4091" s="62"/>
      <c r="O4091" s="62"/>
      <c r="P4091" s="62"/>
      <c r="Q4091" s="62"/>
      <c r="R4091" s="62"/>
      <c r="S4091" s="62"/>
      <c r="T4091" s="62"/>
      <c r="U4091" s="62"/>
      <c r="V4091" s="62"/>
      <c r="W4091" s="62"/>
      <c r="X4091" s="62"/>
      <c r="Y4091" s="62"/>
      <c r="Z4091" s="62"/>
      <c r="AA4091" s="62"/>
      <c r="AB4091" s="62"/>
      <c r="AC4091" s="62"/>
      <c r="AD4091" s="62"/>
      <c r="AE4091" s="62"/>
    </row>
    <row r="4092" spans="5:31" x14ac:dyDescent="0.25">
      <c r="E4092" s="61"/>
      <c r="F4092" s="61"/>
      <c r="G4092" s="61"/>
      <c r="H4092" s="62"/>
      <c r="I4092" s="62"/>
      <c r="J4092" s="62"/>
      <c r="K4092" s="62"/>
      <c r="L4092" s="62"/>
      <c r="M4092" s="62"/>
      <c r="N4092" s="62"/>
      <c r="O4092" s="62"/>
      <c r="P4092" s="62"/>
      <c r="Q4092" s="62"/>
      <c r="R4092" s="62"/>
      <c r="S4092" s="62"/>
      <c r="T4092" s="62"/>
      <c r="U4092" s="62"/>
      <c r="V4092" s="62"/>
      <c r="W4092" s="62"/>
      <c r="X4092" s="62"/>
      <c r="Y4092" s="62"/>
      <c r="Z4092" s="62"/>
      <c r="AA4092" s="62"/>
      <c r="AB4092" s="62"/>
      <c r="AC4092" s="62"/>
      <c r="AD4092" s="62"/>
      <c r="AE4092" s="62"/>
    </row>
    <row r="4093" spans="5:31" x14ac:dyDescent="0.25">
      <c r="E4093" s="61"/>
      <c r="F4093" s="61"/>
      <c r="G4093" s="61"/>
      <c r="H4093" s="62"/>
      <c r="I4093" s="62"/>
      <c r="J4093" s="62"/>
      <c r="K4093" s="62"/>
      <c r="L4093" s="62"/>
      <c r="M4093" s="62"/>
      <c r="N4093" s="62"/>
      <c r="O4093" s="62"/>
      <c r="P4093" s="62"/>
      <c r="Q4093" s="62"/>
      <c r="R4093" s="62"/>
      <c r="S4093" s="62"/>
      <c r="T4093" s="62"/>
      <c r="U4093" s="62"/>
      <c r="V4093" s="62"/>
      <c r="W4093" s="62"/>
      <c r="X4093" s="62"/>
      <c r="Y4093" s="62"/>
      <c r="Z4093" s="62"/>
      <c r="AA4093" s="62"/>
      <c r="AB4093" s="62"/>
      <c r="AC4093" s="62"/>
      <c r="AD4093" s="62"/>
      <c r="AE4093" s="62"/>
    </row>
    <row r="4094" spans="5:31" x14ac:dyDescent="0.25">
      <c r="E4094" s="61"/>
      <c r="F4094" s="61"/>
      <c r="G4094" s="61"/>
      <c r="H4094" s="62"/>
      <c r="I4094" s="62"/>
      <c r="J4094" s="62"/>
      <c r="K4094" s="62"/>
      <c r="L4094" s="62"/>
      <c r="M4094" s="62"/>
      <c r="N4094" s="62"/>
      <c r="O4094" s="62"/>
      <c r="P4094" s="62"/>
      <c r="Q4094" s="62"/>
      <c r="R4094" s="62"/>
      <c r="S4094" s="62"/>
      <c r="T4094" s="62"/>
      <c r="U4094" s="62"/>
      <c r="V4094" s="62"/>
      <c r="W4094" s="62"/>
      <c r="X4094" s="62"/>
      <c r="Y4094" s="62"/>
      <c r="Z4094" s="62"/>
      <c r="AA4094" s="62"/>
      <c r="AB4094" s="62"/>
      <c r="AC4094" s="62"/>
      <c r="AD4094" s="62"/>
      <c r="AE4094" s="62"/>
    </row>
    <row r="4095" spans="5:31" x14ac:dyDescent="0.25">
      <c r="E4095" s="61"/>
      <c r="F4095" s="61"/>
      <c r="G4095" s="61"/>
      <c r="H4095" s="62"/>
      <c r="I4095" s="62"/>
      <c r="J4095" s="62"/>
      <c r="K4095" s="62"/>
      <c r="L4095" s="62"/>
      <c r="M4095" s="62"/>
      <c r="N4095" s="62"/>
      <c r="O4095" s="62"/>
      <c r="P4095" s="62"/>
      <c r="Q4095" s="62"/>
      <c r="R4095" s="62"/>
      <c r="S4095" s="62"/>
      <c r="T4095" s="62"/>
      <c r="U4095" s="62"/>
      <c r="V4095" s="62"/>
      <c r="W4095" s="62"/>
      <c r="X4095" s="62"/>
      <c r="Y4095" s="62"/>
      <c r="Z4095" s="62"/>
      <c r="AA4095" s="62"/>
      <c r="AB4095" s="62"/>
      <c r="AC4095" s="62"/>
      <c r="AD4095" s="62"/>
      <c r="AE4095" s="62"/>
    </row>
    <row r="4096" spans="5:31" x14ac:dyDescent="0.25">
      <c r="E4096" s="61"/>
      <c r="F4096" s="61"/>
      <c r="G4096" s="61"/>
      <c r="H4096" s="62"/>
      <c r="I4096" s="62"/>
      <c r="J4096" s="62"/>
      <c r="K4096" s="62"/>
      <c r="L4096" s="62"/>
      <c r="M4096" s="62"/>
      <c r="N4096" s="62"/>
      <c r="O4096" s="62"/>
      <c r="P4096" s="62"/>
      <c r="Q4096" s="62"/>
      <c r="R4096" s="62"/>
      <c r="S4096" s="62"/>
      <c r="T4096" s="62"/>
      <c r="U4096" s="62"/>
      <c r="V4096" s="62"/>
      <c r="W4096" s="62"/>
      <c r="X4096" s="62"/>
      <c r="Y4096" s="62"/>
      <c r="Z4096" s="62"/>
      <c r="AA4096" s="62"/>
      <c r="AB4096" s="62"/>
      <c r="AC4096" s="62"/>
      <c r="AD4096" s="62"/>
      <c r="AE4096" s="62"/>
    </row>
    <row r="4097" spans="5:31" x14ac:dyDescent="0.25">
      <c r="E4097" s="61"/>
      <c r="F4097" s="61"/>
      <c r="G4097" s="61"/>
      <c r="H4097" s="62"/>
      <c r="I4097" s="62"/>
      <c r="J4097" s="62"/>
      <c r="K4097" s="62"/>
      <c r="L4097" s="62"/>
      <c r="M4097" s="62"/>
      <c r="N4097" s="62"/>
      <c r="O4097" s="62"/>
      <c r="P4097" s="62"/>
      <c r="Q4097" s="62"/>
      <c r="R4097" s="62"/>
      <c r="S4097" s="62"/>
      <c r="T4097" s="62"/>
      <c r="U4097" s="62"/>
      <c r="V4097" s="62"/>
      <c r="W4097" s="62"/>
      <c r="X4097" s="62"/>
      <c r="Y4097" s="62"/>
      <c r="Z4097" s="62"/>
      <c r="AA4097" s="62"/>
      <c r="AB4097" s="62"/>
      <c r="AC4097" s="62"/>
      <c r="AD4097" s="62"/>
      <c r="AE4097" s="62"/>
    </row>
    <row r="4098" spans="5:31" x14ac:dyDescent="0.25">
      <c r="E4098" s="61"/>
      <c r="F4098" s="61"/>
      <c r="G4098" s="61"/>
      <c r="H4098" s="62"/>
      <c r="I4098" s="62"/>
      <c r="J4098" s="62"/>
      <c r="K4098" s="62"/>
      <c r="L4098" s="62"/>
      <c r="M4098" s="62"/>
      <c r="N4098" s="62"/>
      <c r="O4098" s="62"/>
      <c r="P4098" s="62"/>
      <c r="Q4098" s="62"/>
      <c r="R4098" s="62"/>
      <c r="S4098" s="62"/>
      <c r="T4098" s="62"/>
      <c r="U4098" s="62"/>
      <c r="V4098" s="62"/>
      <c r="W4098" s="62"/>
      <c r="X4098" s="62"/>
      <c r="Y4098" s="62"/>
      <c r="Z4098" s="62"/>
      <c r="AA4098" s="62"/>
      <c r="AB4098" s="62"/>
      <c r="AC4098" s="62"/>
      <c r="AD4098" s="62"/>
      <c r="AE4098" s="62"/>
    </row>
    <row r="4099" spans="5:31" x14ac:dyDescent="0.25">
      <c r="E4099" s="61"/>
      <c r="F4099" s="61"/>
      <c r="G4099" s="61"/>
      <c r="H4099" s="62"/>
      <c r="I4099" s="62"/>
      <c r="J4099" s="62"/>
      <c r="K4099" s="62"/>
      <c r="L4099" s="62"/>
      <c r="M4099" s="62"/>
      <c r="N4099" s="62"/>
      <c r="O4099" s="62"/>
      <c r="P4099" s="62"/>
      <c r="Q4099" s="62"/>
      <c r="R4099" s="62"/>
      <c r="S4099" s="62"/>
      <c r="T4099" s="62"/>
      <c r="U4099" s="62"/>
      <c r="V4099" s="62"/>
      <c r="W4099" s="62"/>
      <c r="X4099" s="62"/>
      <c r="Y4099" s="62"/>
      <c r="Z4099" s="62"/>
      <c r="AA4099" s="62"/>
      <c r="AB4099" s="62"/>
      <c r="AC4099" s="62"/>
      <c r="AD4099" s="62"/>
      <c r="AE4099" s="62"/>
    </row>
    <row r="4100" spans="5:31" x14ac:dyDescent="0.25">
      <c r="E4100" s="61"/>
      <c r="F4100" s="61"/>
      <c r="G4100" s="61"/>
      <c r="H4100" s="62"/>
      <c r="I4100" s="62"/>
      <c r="J4100" s="62"/>
      <c r="K4100" s="62"/>
      <c r="L4100" s="62"/>
      <c r="M4100" s="62"/>
      <c r="N4100" s="62"/>
      <c r="O4100" s="62"/>
      <c r="P4100" s="62"/>
      <c r="Q4100" s="62"/>
      <c r="R4100" s="62"/>
      <c r="S4100" s="62"/>
      <c r="T4100" s="62"/>
      <c r="U4100" s="62"/>
      <c r="V4100" s="62"/>
      <c r="W4100" s="62"/>
      <c r="X4100" s="62"/>
      <c r="Y4100" s="62"/>
      <c r="Z4100" s="62"/>
      <c r="AA4100" s="62"/>
      <c r="AB4100" s="62"/>
      <c r="AC4100" s="62"/>
      <c r="AD4100" s="62"/>
      <c r="AE4100" s="62"/>
    </row>
    <row r="4101" spans="5:31" x14ac:dyDescent="0.25">
      <c r="E4101" s="61"/>
      <c r="F4101" s="61"/>
      <c r="G4101" s="61"/>
      <c r="H4101" s="62"/>
      <c r="I4101" s="62"/>
      <c r="J4101" s="62"/>
      <c r="K4101" s="62"/>
      <c r="L4101" s="62"/>
      <c r="M4101" s="62"/>
      <c r="N4101" s="62"/>
      <c r="O4101" s="62"/>
      <c r="P4101" s="62"/>
      <c r="Q4101" s="62"/>
      <c r="R4101" s="62"/>
      <c r="S4101" s="62"/>
      <c r="T4101" s="62"/>
      <c r="U4101" s="62"/>
      <c r="V4101" s="62"/>
      <c r="W4101" s="62"/>
      <c r="X4101" s="62"/>
      <c r="Y4101" s="62"/>
      <c r="Z4101" s="62"/>
      <c r="AA4101" s="62"/>
      <c r="AB4101" s="62"/>
      <c r="AC4101" s="62"/>
      <c r="AD4101" s="62"/>
      <c r="AE4101" s="62"/>
    </row>
    <row r="4102" spans="5:31" x14ac:dyDescent="0.25">
      <c r="E4102" s="61"/>
      <c r="F4102" s="61"/>
      <c r="G4102" s="61"/>
      <c r="H4102" s="62"/>
      <c r="I4102" s="62"/>
      <c r="J4102" s="62"/>
      <c r="K4102" s="62"/>
      <c r="L4102" s="62"/>
      <c r="M4102" s="62"/>
      <c r="N4102" s="62"/>
      <c r="O4102" s="62"/>
      <c r="P4102" s="62"/>
      <c r="Q4102" s="62"/>
      <c r="R4102" s="62"/>
      <c r="S4102" s="62"/>
      <c r="T4102" s="62"/>
      <c r="U4102" s="62"/>
      <c r="V4102" s="62"/>
      <c r="W4102" s="62"/>
      <c r="X4102" s="62"/>
      <c r="Y4102" s="62"/>
      <c r="Z4102" s="62"/>
      <c r="AA4102" s="62"/>
      <c r="AB4102" s="62"/>
      <c r="AC4102" s="62"/>
      <c r="AD4102" s="62"/>
      <c r="AE4102" s="62"/>
    </row>
    <row r="4103" spans="5:31" x14ac:dyDescent="0.25">
      <c r="E4103" s="61"/>
      <c r="F4103" s="61"/>
      <c r="G4103" s="61"/>
      <c r="H4103" s="62"/>
      <c r="I4103" s="62"/>
      <c r="J4103" s="62"/>
      <c r="K4103" s="62"/>
      <c r="L4103" s="62"/>
      <c r="M4103" s="62"/>
      <c r="N4103" s="62"/>
      <c r="O4103" s="62"/>
      <c r="P4103" s="62"/>
      <c r="Q4103" s="62"/>
      <c r="R4103" s="62"/>
      <c r="S4103" s="62"/>
      <c r="T4103" s="62"/>
      <c r="U4103" s="62"/>
      <c r="V4103" s="62"/>
      <c r="W4103" s="62"/>
      <c r="X4103" s="62"/>
      <c r="Y4103" s="62"/>
      <c r="Z4103" s="62"/>
      <c r="AA4103" s="62"/>
      <c r="AB4103" s="62"/>
      <c r="AC4103" s="62"/>
      <c r="AD4103" s="62"/>
      <c r="AE4103" s="62"/>
    </row>
    <row r="4104" spans="5:31" x14ac:dyDescent="0.25">
      <c r="E4104" s="61"/>
      <c r="F4104" s="61"/>
      <c r="G4104" s="61"/>
      <c r="H4104" s="62"/>
      <c r="I4104" s="62"/>
      <c r="J4104" s="62"/>
      <c r="K4104" s="62"/>
      <c r="L4104" s="62"/>
      <c r="M4104" s="62"/>
      <c r="N4104" s="62"/>
      <c r="O4104" s="62"/>
      <c r="P4104" s="62"/>
      <c r="Q4104" s="62"/>
      <c r="R4104" s="62"/>
      <c r="S4104" s="62"/>
      <c r="T4104" s="62"/>
      <c r="U4104" s="62"/>
      <c r="V4104" s="62"/>
      <c r="W4104" s="62"/>
      <c r="X4104" s="62"/>
      <c r="Y4104" s="62"/>
      <c r="Z4104" s="62"/>
      <c r="AA4104" s="62"/>
      <c r="AB4104" s="62"/>
      <c r="AC4104" s="62"/>
      <c r="AD4104" s="62"/>
      <c r="AE4104" s="62"/>
    </row>
    <row r="4105" spans="5:31" x14ac:dyDescent="0.25">
      <c r="E4105" s="61"/>
      <c r="F4105" s="61"/>
      <c r="G4105" s="61"/>
      <c r="H4105" s="62"/>
      <c r="I4105" s="62"/>
      <c r="J4105" s="62"/>
      <c r="K4105" s="62"/>
      <c r="L4105" s="62"/>
      <c r="M4105" s="62"/>
      <c r="N4105" s="62"/>
      <c r="O4105" s="62"/>
      <c r="P4105" s="62"/>
      <c r="Q4105" s="62"/>
      <c r="R4105" s="62"/>
      <c r="S4105" s="62"/>
      <c r="T4105" s="62"/>
      <c r="U4105" s="62"/>
      <c r="V4105" s="62"/>
      <c r="W4105" s="62"/>
      <c r="X4105" s="62"/>
      <c r="Y4105" s="62"/>
      <c r="Z4105" s="62"/>
      <c r="AA4105" s="62"/>
      <c r="AB4105" s="62"/>
      <c r="AC4105" s="62"/>
      <c r="AD4105" s="62"/>
      <c r="AE4105" s="62"/>
    </row>
    <row r="4106" spans="5:31" x14ac:dyDescent="0.25">
      <c r="E4106" s="61"/>
      <c r="F4106" s="61"/>
      <c r="G4106" s="61"/>
      <c r="H4106" s="62"/>
      <c r="I4106" s="62"/>
      <c r="J4106" s="62"/>
      <c r="K4106" s="62"/>
      <c r="L4106" s="62"/>
      <c r="M4106" s="62"/>
      <c r="N4106" s="62"/>
      <c r="O4106" s="62"/>
      <c r="P4106" s="62"/>
      <c r="Q4106" s="62"/>
      <c r="R4106" s="62"/>
      <c r="S4106" s="62"/>
      <c r="T4106" s="62"/>
      <c r="U4106" s="62"/>
      <c r="V4106" s="62"/>
      <c r="W4106" s="62"/>
      <c r="X4106" s="62"/>
      <c r="Y4106" s="62"/>
      <c r="Z4106" s="62"/>
      <c r="AA4106" s="62"/>
      <c r="AB4106" s="62"/>
      <c r="AC4106" s="62"/>
      <c r="AD4106" s="62"/>
      <c r="AE4106" s="62"/>
    </row>
    <row r="4107" spans="5:31" x14ac:dyDescent="0.25">
      <c r="E4107" s="61"/>
      <c r="F4107" s="61"/>
      <c r="G4107" s="61"/>
      <c r="H4107" s="62"/>
      <c r="I4107" s="62"/>
      <c r="J4107" s="62"/>
      <c r="K4107" s="62"/>
      <c r="L4107" s="62"/>
      <c r="M4107" s="62"/>
      <c r="N4107" s="62"/>
      <c r="O4107" s="62"/>
      <c r="P4107" s="62"/>
      <c r="Q4107" s="62"/>
      <c r="R4107" s="62"/>
      <c r="S4107" s="62"/>
      <c r="T4107" s="62"/>
      <c r="U4107" s="62"/>
      <c r="V4107" s="62"/>
      <c r="W4107" s="62"/>
      <c r="X4107" s="62"/>
      <c r="Y4107" s="62"/>
      <c r="Z4107" s="62"/>
      <c r="AA4107" s="62"/>
      <c r="AB4107" s="62"/>
      <c r="AC4107" s="62"/>
      <c r="AD4107" s="62"/>
      <c r="AE4107" s="62"/>
    </row>
    <row r="4108" spans="5:31" x14ac:dyDescent="0.25">
      <c r="E4108" s="61"/>
      <c r="F4108" s="61"/>
      <c r="G4108" s="61"/>
      <c r="H4108" s="62"/>
      <c r="I4108" s="62"/>
      <c r="J4108" s="62"/>
      <c r="K4108" s="62"/>
      <c r="L4108" s="62"/>
      <c r="M4108" s="62"/>
      <c r="N4108" s="62"/>
      <c r="O4108" s="62"/>
      <c r="P4108" s="62"/>
      <c r="Q4108" s="62"/>
      <c r="R4108" s="62"/>
      <c r="S4108" s="62"/>
      <c r="T4108" s="62"/>
      <c r="U4108" s="62"/>
      <c r="V4108" s="62"/>
      <c r="W4108" s="62"/>
      <c r="X4108" s="62"/>
      <c r="Y4108" s="62"/>
      <c r="Z4108" s="62"/>
      <c r="AA4108" s="62"/>
      <c r="AB4108" s="62"/>
      <c r="AC4108" s="62"/>
      <c r="AD4108" s="62"/>
      <c r="AE4108" s="62"/>
    </row>
    <row r="4109" spans="5:31" x14ac:dyDescent="0.25">
      <c r="E4109" s="61"/>
      <c r="F4109" s="61"/>
      <c r="G4109" s="61"/>
      <c r="H4109" s="62"/>
      <c r="I4109" s="62"/>
      <c r="J4109" s="62"/>
      <c r="K4109" s="62"/>
      <c r="L4109" s="62"/>
      <c r="M4109" s="62"/>
      <c r="N4109" s="62"/>
      <c r="O4109" s="62"/>
      <c r="P4109" s="62"/>
      <c r="Q4109" s="62"/>
      <c r="R4109" s="62"/>
      <c r="S4109" s="62"/>
      <c r="T4109" s="62"/>
      <c r="U4109" s="62"/>
      <c r="V4109" s="62"/>
      <c r="W4109" s="62"/>
      <c r="X4109" s="62"/>
      <c r="Y4109" s="62"/>
      <c r="Z4109" s="62"/>
      <c r="AA4109" s="62"/>
      <c r="AB4109" s="62"/>
      <c r="AC4109" s="62"/>
      <c r="AD4109" s="62"/>
      <c r="AE4109" s="62"/>
    </row>
    <row r="4110" spans="5:31" x14ac:dyDescent="0.25">
      <c r="E4110" s="61"/>
      <c r="F4110" s="61"/>
      <c r="G4110" s="61"/>
      <c r="H4110" s="62"/>
      <c r="I4110" s="62"/>
      <c r="J4110" s="62"/>
      <c r="K4110" s="62"/>
      <c r="L4110" s="62"/>
      <c r="M4110" s="62"/>
      <c r="N4110" s="62"/>
      <c r="O4110" s="62"/>
      <c r="P4110" s="62"/>
      <c r="Q4110" s="62"/>
      <c r="R4110" s="62"/>
      <c r="S4110" s="62"/>
      <c r="T4110" s="62"/>
      <c r="U4110" s="62"/>
      <c r="V4110" s="62"/>
      <c r="W4110" s="62"/>
      <c r="X4110" s="62"/>
      <c r="Y4110" s="62"/>
      <c r="Z4110" s="62"/>
      <c r="AA4110" s="62"/>
      <c r="AB4110" s="62"/>
      <c r="AC4110" s="62"/>
      <c r="AD4110" s="62"/>
      <c r="AE4110" s="62"/>
    </row>
    <row r="4111" spans="5:31" x14ac:dyDescent="0.25">
      <c r="E4111" s="61"/>
      <c r="F4111" s="61"/>
      <c r="G4111" s="61"/>
      <c r="H4111" s="62"/>
      <c r="I4111" s="62"/>
      <c r="J4111" s="62"/>
      <c r="K4111" s="62"/>
      <c r="L4111" s="62"/>
      <c r="M4111" s="62"/>
      <c r="N4111" s="62"/>
      <c r="O4111" s="62"/>
      <c r="P4111" s="62"/>
      <c r="Q4111" s="62"/>
      <c r="R4111" s="62"/>
      <c r="S4111" s="62"/>
      <c r="T4111" s="62"/>
      <c r="U4111" s="62"/>
      <c r="V4111" s="62"/>
      <c r="W4111" s="62"/>
      <c r="X4111" s="62"/>
      <c r="Y4111" s="62"/>
      <c r="Z4111" s="62"/>
      <c r="AA4111" s="62"/>
      <c r="AB4111" s="62"/>
      <c r="AC4111" s="62"/>
      <c r="AD4111" s="62"/>
      <c r="AE4111" s="62"/>
    </row>
    <row r="4112" spans="5:31" x14ac:dyDescent="0.25">
      <c r="E4112" s="61"/>
      <c r="F4112" s="61"/>
      <c r="G4112" s="61"/>
      <c r="H4112" s="62"/>
      <c r="I4112" s="62"/>
      <c r="J4112" s="62"/>
      <c r="K4112" s="62"/>
      <c r="L4112" s="62"/>
      <c r="M4112" s="62"/>
      <c r="N4112" s="62"/>
      <c r="O4112" s="62"/>
      <c r="P4112" s="62"/>
      <c r="Q4112" s="62"/>
      <c r="R4112" s="62"/>
      <c r="S4112" s="62"/>
      <c r="T4112" s="62"/>
      <c r="U4112" s="62"/>
      <c r="V4112" s="62"/>
      <c r="W4112" s="62"/>
      <c r="X4112" s="62"/>
      <c r="Y4112" s="62"/>
      <c r="Z4112" s="62"/>
      <c r="AA4112" s="62"/>
      <c r="AB4112" s="62"/>
      <c r="AC4112" s="62"/>
      <c r="AD4112" s="62"/>
      <c r="AE4112" s="62"/>
    </row>
    <row r="4113" spans="5:31" x14ac:dyDescent="0.25">
      <c r="E4113" s="61"/>
      <c r="F4113" s="61"/>
      <c r="G4113" s="61"/>
      <c r="H4113" s="62"/>
      <c r="I4113" s="62"/>
      <c r="J4113" s="62"/>
      <c r="K4113" s="62"/>
      <c r="L4113" s="62"/>
      <c r="M4113" s="62"/>
      <c r="N4113" s="62"/>
      <c r="O4113" s="62"/>
      <c r="P4113" s="62"/>
      <c r="Q4113" s="62"/>
      <c r="R4113" s="62"/>
      <c r="S4113" s="62"/>
      <c r="T4113" s="62"/>
      <c r="U4113" s="62"/>
      <c r="V4113" s="62"/>
      <c r="W4113" s="62"/>
      <c r="X4113" s="62"/>
      <c r="Y4113" s="62"/>
      <c r="Z4113" s="62"/>
      <c r="AA4113" s="62"/>
      <c r="AB4113" s="62"/>
      <c r="AC4113" s="62"/>
      <c r="AD4113" s="62"/>
      <c r="AE4113" s="62"/>
    </row>
    <row r="4114" spans="5:31" x14ac:dyDescent="0.25">
      <c r="E4114" s="61"/>
      <c r="F4114" s="61"/>
      <c r="G4114" s="61"/>
      <c r="H4114" s="62"/>
      <c r="I4114" s="62"/>
      <c r="J4114" s="62"/>
      <c r="K4114" s="62"/>
      <c r="L4114" s="62"/>
      <c r="M4114" s="62"/>
      <c r="N4114" s="62"/>
      <c r="O4114" s="62"/>
      <c r="P4114" s="62"/>
      <c r="Q4114" s="62"/>
      <c r="R4114" s="62"/>
      <c r="S4114" s="62"/>
      <c r="T4114" s="62"/>
      <c r="U4114" s="62"/>
      <c r="V4114" s="62"/>
      <c r="W4114" s="62"/>
      <c r="X4114" s="62"/>
      <c r="Y4114" s="62"/>
      <c r="Z4114" s="62"/>
      <c r="AA4114" s="62"/>
      <c r="AB4114" s="62"/>
      <c r="AC4114" s="62"/>
      <c r="AD4114" s="62"/>
      <c r="AE4114" s="62"/>
    </row>
    <row r="4115" spans="5:31" x14ac:dyDescent="0.25">
      <c r="E4115" s="61"/>
      <c r="F4115" s="61"/>
      <c r="G4115" s="61"/>
      <c r="H4115" s="62"/>
      <c r="I4115" s="62"/>
      <c r="J4115" s="62"/>
      <c r="K4115" s="62"/>
      <c r="L4115" s="62"/>
      <c r="M4115" s="62"/>
      <c r="N4115" s="62"/>
      <c r="O4115" s="62"/>
      <c r="P4115" s="62"/>
      <c r="Q4115" s="62"/>
      <c r="R4115" s="62"/>
      <c r="S4115" s="62"/>
      <c r="T4115" s="62"/>
      <c r="U4115" s="62"/>
      <c r="V4115" s="62"/>
      <c r="W4115" s="62"/>
      <c r="X4115" s="62"/>
      <c r="Y4115" s="62"/>
      <c r="Z4115" s="62"/>
      <c r="AA4115" s="62"/>
      <c r="AB4115" s="62"/>
      <c r="AC4115" s="62"/>
      <c r="AD4115" s="62"/>
      <c r="AE4115" s="62"/>
    </row>
    <row r="4116" spans="5:31" x14ac:dyDescent="0.25">
      <c r="E4116" s="61"/>
      <c r="F4116" s="61"/>
      <c r="G4116" s="61"/>
      <c r="H4116" s="62"/>
      <c r="I4116" s="62"/>
      <c r="J4116" s="62"/>
      <c r="K4116" s="62"/>
      <c r="L4116" s="62"/>
      <c r="M4116" s="62"/>
      <c r="N4116" s="62"/>
      <c r="O4116" s="62"/>
      <c r="P4116" s="62"/>
      <c r="Q4116" s="62"/>
      <c r="R4116" s="62"/>
      <c r="S4116" s="62"/>
      <c r="T4116" s="62"/>
      <c r="U4116" s="62"/>
      <c r="V4116" s="62"/>
      <c r="W4116" s="62"/>
      <c r="X4116" s="62"/>
      <c r="Y4116" s="62"/>
      <c r="Z4116" s="62"/>
      <c r="AA4116" s="62"/>
      <c r="AB4116" s="62"/>
      <c r="AC4116" s="62"/>
      <c r="AD4116" s="62"/>
      <c r="AE4116" s="62"/>
    </row>
    <row r="4117" spans="5:31" x14ac:dyDescent="0.25">
      <c r="E4117" s="61"/>
      <c r="F4117" s="61"/>
      <c r="G4117" s="61"/>
      <c r="H4117" s="62"/>
      <c r="I4117" s="62"/>
      <c r="J4117" s="62"/>
      <c r="K4117" s="62"/>
      <c r="L4117" s="62"/>
      <c r="M4117" s="62"/>
      <c r="N4117" s="62"/>
      <c r="O4117" s="62"/>
      <c r="P4117" s="62"/>
      <c r="Q4117" s="62"/>
      <c r="R4117" s="62"/>
      <c r="S4117" s="62"/>
      <c r="T4117" s="62"/>
      <c r="U4117" s="62"/>
      <c r="V4117" s="62"/>
      <c r="W4117" s="62"/>
      <c r="X4117" s="62"/>
      <c r="Y4117" s="62"/>
      <c r="Z4117" s="62"/>
      <c r="AA4117" s="62"/>
      <c r="AB4117" s="62"/>
      <c r="AC4117" s="62"/>
      <c r="AD4117" s="62"/>
      <c r="AE4117" s="62"/>
    </row>
    <row r="4118" spans="5:31" x14ac:dyDescent="0.25">
      <c r="E4118" s="61"/>
      <c r="F4118" s="61"/>
      <c r="G4118" s="61"/>
      <c r="H4118" s="62"/>
      <c r="I4118" s="62"/>
      <c r="J4118" s="62"/>
      <c r="K4118" s="62"/>
      <c r="L4118" s="62"/>
      <c r="M4118" s="62"/>
      <c r="N4118" s="62"/>
      <c r="O4118" s="62"/>
      <c r="P4118" s="62"/>
      <c r="Q4118" s="62"/>
      <c r="R4118" s="62"/>
      <c r="S4118" s="62"/>
      <c r="T4118" s="62"/>
      <c r="U4118" s="62"/>
      <c r="V4118" s="62"/>
      <c r="W4118" s="62"/>
      <c r="X4118" s="62"/>
      <c r="Y4118" s="62"/>
      <c r="Z4118" s="62"/>
      <c r="AA4118" s="62"/>
      <c r="AB4118" s="62"/>
      <c r="AC4118" s="62"/>
      <c r="AD4118" s="62"/>
      <c r="AE4118" s="62"/>
    </row>
    <row r="4119" spans="5:31" x14ac:dyDescent="0.25">
      <c r="E4119" s="61"/>
      <c r="F4119" s="61"/>
      <c r="G4119" s="61"/>
      <c r="H4119" s="62"/>
      <c r="I4119" s="62"/>
      <c r="J4119" s="62"/>
      <c r="K4119" s="62"/>
      <c r="L4119" s="62"/>
      <c r="M4119" s="62"/>
      <c r="N4119" s="62"/>
      <c r="O4119" s="62"/>
      <c r="P4119" s="62"/>
      <c r="Q4119" s="62"/>
      <c r="R4119" s="62"/>
      <c r="S4119" s="62"/>
      <c r="T4119" s="62"/>
      <c r="U4119" s="62"/>
      <c r="V4119" s="62"/>
      <c r="W4119" s="62"/>
      <c r="X4119" s="62"/>
      <c r="Y4119" s="62"/>
      <c r="Z4119" s="62"/>
      <c r="AA4119" s="62"/>
      <c r="AB4119" s="62"/>
      <c r="AC4119" s="62"/>
      <c r="AD4119" s="62"/>
      <c r="AE4119" s="62"/>
    </row>
    <row r="4120" spans="5:31" x14ac:dyDescent="0.25">
      <c r="E4120" s="61"/>
      <c r="F4120" s="61"/>
      <c r="G4120" s="61"/>
      <c r="H4120" s="62"/>
      <c r="I4120" s="62"/>
      <c r="J4120" s="62"/>
      <c r="K4120" s="62"/>
      <c r="L4120" s="62"/>
      <c r="M4120" s="62"/>
      <c r="N4120" s="62"/>
      <c r="O4120" s="62"/>
      <c r="P4120" s="62"/>
      <c r="Q4120" s="62"/>
      <c r="R4120" s="62"/>
      <c r="S4120" s="62"/>
      <c r="T4120" s="62"/>
      <c r="U4120" s="62"/>
      <c r="V4120" s="62"/>
      <c r="W4120" s="62"/>
      <c r="X4120" s="62"/>
      <c r="Y4120" s="62"/>
      <c r="Z4120" s="62"/>
      <c r="AA4120" s="62"/>
      <c r="AB4120" s="62"/>
      <c r="AC4120" s="62"/>
      <c r="AD4120" s="62"/>
      <c r="AE4120" s="62"/>
    </row>
    <row r="4121" spans="5:31" x14ac:dyDescent="0.25">
      <c r="E4121" s="61"/>
      <c r="F4121" s="61"/>
      <c r="G4121" s="61"/>
      <c r="H4121" s="62"/>
      <c r="I4121" s="62"/>
      <c r="J4121" s="62"/>
      <c r="K4121" s="62"/>
      <c r="L4121" s="62"/>
      <c r="M4121" s="62"/>
      <c r="N4121" s="62"/>
      <c r="O4121" s="62"/>
      <c r="P4121" s="62"/>
      <c r="Q4121" s="62"/>
      <c r="R4121" s="62"/>
      <c r="S4121" s="62"/>
      <c r="T4121" s="62"/>
      <c r="U4121" s="62"/>
      <c r="V4121" s="62"/>
      <c r="W4121" s="62"/>
      <c r="X4121" s="62"/>
      <c r="Y4121" s="62"/>
      <c r="Z4121" s="62"/>
      <c r="AA4121" s="62"/>
      <c r="AB4121" s="62"/>
      <c r="AC4121" s="62"/>
      <c r="AD4121" s="62"/>
      <c r="AE4121" s="62"/>
    </row>
    <row r="4122" spans="5:31" x14ac:dyDescent="0.25">
      <c r="E4122" s="61"/>
      <c r="F4122" s="61"/>
      <c r="G4122" s="61"/>
      <c r="H4122" s="62"/>
      <c r="I4122" s="62"/>
      <c r="J4122" s="62"/>
      <c r="K4122" s="62"/>
      <c r="L4122" s="62"/>
      <c r="M4122" s="62"/>
      <c r="N4122" s="62"/>
      <c r="O4122" s="62"/>
      <c r="P4122" s="62"/>
      <c r="Q4122" s="62"/>
      <c r="R4122" s="62"/>
      <c r="S4122" s="62"/>
      <c r="T4122" s="62"/>
      <c r="U4122" s="62"/>
      <c r="V4122" s="62"/>
      <c r="W4122" s="62"/>
      <c r="X4122" s="62"/>
      <c r="Y4122" s="62"/>
      <c r="Z4122" s="62"/>
      <c r="AA4122" s="62"/>
      <c r="AB4122" s="62"/>
      <c r="AC4122" s="62"/>
      <c r="AD4122" s="62"/>
      <c r="AE4122" s="62"/>
    </row>
    <row r="4123" spans="5:31" x14ac:dyDescent="0.25">
      <c r="E4123" s="61"/>
      <c r="F4123" s="61"/>
      <c r="G4123" s="61"/>
      <c r="H4123" s="62"/>
      <c r="I4123" s="62"/>
      <c r="J4123" s="62"/>
      <c r="K4123" s="62"/>
      <c r="L4123" s="62"/>
      <c r="M4123" s="62"/>
      <c r="N4123" s="62"/>
      <c r="O4123" s="62"/>
      <c r="P4123" s="62"/>
      <c r="Q4123" s="62"/>
      <c r="R4123" s="62"/>
      <c r="S4123" s="62"/>
      <c r="T4123" s="62"/>
      <c r="U4123" s="62"/>
      <c r="V4123" s="62"/>
      <c r="W4123" s="62"/>
      <c r="X4123" s="62"/>
      <c r="Y4123" s="62"/>
      <c r="Z4123" s="62"/>
      <c r="AA4123" s="62"/>
      <c r="AB4123" s="62"/>
      <c r="AC4123" s="62"/>
      <c r="AD4123" s="62"/>
      <c r="AE4123" s="62"/>
    </row>
    <row r="4124" spans="5:31" x14ac:dyDescent="0.25">
      <c r="E4124" s="61"/>
      <c r="F4124" s="61"/>
      <c r="G4124" s="61"/>
      <c r="H4124" s="62"/>
      <c r="I4124" s="62"/>
      <c r="J4124" s="62"/>
      <c r="K4124" s="62"/>
      <c r="L4124" s="62"/>
      <c r="M4124" s="62"/>
      <c r="N4124" s="62"/>
      <c r="O4124" s="62"/>
      <c r="P4124" s="62"/>
      <c r="Q4124" s="62"/>
      <c r="R4124" s="62"/>
      <c r="S4124" s="62"/>
      <c r="T4124" s="62"/>
      <c r="U4124" s="62"/>
      <c r="V4124" s="62"/>
      <c r="W4124" s="62"/>
      <c r="X4124" s="62"/>
      <c r="Y4124" s="62"/>
      <c r="Z4124" s="62"/>
      <c r="AA4124" s="62"/>
      <c r="AB4124" s="62"/>
      <c r="AC4124" s="62"/>
      <c r="AD4124" s="62"/>
      <c r="AE4124" s="62"/>
    </row>
    <row r="4125" spans="5:31" x14ac:dyDescent="0.25">
      <c r="E4125" s="61"/>
      <c r="F4125" s="61"/>
      <c r="G4125" s="61"/>
      <c r="H4125" s="62"/>
      <c r="I4125" s="62"/>
      <c r="J4125" s="62"/>
      <c r="K4125" s="62"/>
      <c r="L4125" s="62"/>
      <c r="M4125" s="62"/>
      <c r="N4125" s="62"/>
      <c r="O4125" s="62"/>
      <c r="P4125" s="62"/>
      <c r="Q4125" s="62"/>
      <c r="R4125" s="62"/>
      <c r="S4125" s="62"/>
      <c r="T4125" s="62"/>
      <c r="U4125" s="62"/>
      <c r="V4125" s="62"/>
      <c r="W4125" s="62"/>
      <c r="X4125" s="62"/>
      <c r="Y4125" s="62"/>
      <c r="Z4125" s="62"/>
      <c r="AA4125" s="62"/>
      <c r="AB4125" s="62"/>
      <c r="AC4125" s="62"/>
      <c r="AD4125" s="62"/>
      <c r="AE4125" s="62"/>
    </row>
    <row r="4126" spans="5:31" x14ac:dyDescent="0.25">
      <c r="E4126" s="61"/>
      <c r="F4126" s="61"/>
      <c r="G4126" s="61"/>
      <c r="H4126" s="62"/>
      <c r="I4126" s="62"/>
      <c r="J4126" s="62"/>
      <c r="K4126" s="62"/>
      <c r="L4126" s="62"/>
      <c r="M4126" s="62"/>
      <c r="N4126" s="62"/>
      <c r="O4126" s="62"/>
      <c r="P4126" s="62"/>
      <c r="Q4126" s="62"/>
      <c r="R4126" s="62"/>
      <c r="S4126" s="62"/>
      <c r="T4126" s="62"/>
      <c r="U4126" s="62"/>
      <c r="V4126" s="62"/>
      <c r="W4126" s="62"/>
      <c r="X4126" s="62"/>
      <c r="Y4126" s="62"/>
      <c r="Z4126" s="62"/>
      <c r="AA4126" s="62"/>
      <c r="AB4126" s="62"/>
      <c r="AC4126" s="62"/>
      <c r="AD4126" s="62"/>
      <c r="AE4126" s="62"/>
    </row>
    <row r="4127" spans="5:31" x14ac:dyDescent="0.25">
      <c r="E4127" s="61"/>
      <c r="F4127" s="61"/>
      <c r="G4127" s="61"/>
      <c r="H4127" s="62"/>
      <c r="I4127" s="62"/>
      <c r="J4127" s="62"/>
      <c r="K4127" s="62"/>
      <c r="L4127" s="62"/>
      <c r="M4127" s="62"/>
      <c r="N4127" s="62"/>
      <c r="O4127" s="62"/>
      <c r="P4127" s="62"/>
      <c r="Q4127" s="62"/>
      <c r="R4127" s="62"/>
      <c r="S4127" s="62"/>
      <c r="T4127" s="62"/>
      <c r="U4127" s="62"/>
      <c r="V4127" s="62"/>
      <c r="W4127" s="62"/>
      <c r="X4127" s="62"/>
      <c r="Y4127" s="62"/>
      <c r="Z4127" s="62"/>
      <c r="AA4127" s="62"/>
      <c r="AB4127" s="62"/>
      <c r="AC4127" s="62"/>
      <c r="AD4127" s="62"/>
      <c r="AE4127" s="62"/>
    </row>
    <row r="4128" spans="5:31" x14ac:dyDescent="0.25">
      <c r="E4128" s="61"/>
      <c r="F4128" s="61"/>
      <c r="G4128" s="61"/>
      <c r="H4128" s="62"/>
      <c r="I4128" s="62"/>
      <c r="J4128" s="62"/>
      <c r="K4128" s="62"/>
      <c r="L4128" s="62"/>
      <c r="M4128" s="62"/>
      <c r="N4128" s="62"/>
      <c r="O4128" s="62"/>
      <c r="P4128" s="62"/>
      <c r="Q4128" s="62"/>
      <c r="R4128" s="62"/>
      <c r="S4128" s="62"/>
      <c r="T4128" s="62"/>
      <c r="U4128" s="62"/>
      <c r="V4128" s="62"/>
      <c r="W4128" s="62"/>
      <c r="X4128" s="62"/>
      <c r="Y4128" s="62"/>
      <c r="Z4128" s="62"/>
      <c r="AA4128" s="62"/>
      <c r="AB4128" s="62"/>
      <c r="AC4128" s="62"/>
      <c r="AD4128" s="62"/>
      <c r="AE4128" s="62"/>
    </row>
    <row r="4129" spans="5:31" x14ac:dyDescent="0.25">
      <c r="E4129" s="61"/>
      <c r="F4129" s="61"/>
      <c r="G4129" s="61"/>
      <c r="H4129" s="62"/>
      <c r="I4129" s="62"/>
      <c r="J4129" s="62"/>
      <c r="K4129" s="62"/>
      <c r="L4129" s="62"/>
      <c r="M4129" s="62"/>
      <c r="N4129" s="62"/>
      <c r="O4129" s="62"/>
      <c r="P4129" s="62"/>
      <c r="Q4129" s="62"/>
      <c r="R4129" s="62"/>
      <c r="S4129" s="62"/>
      <c r="T4129" s="62"/>
      <c r="U4129" s="62"/>
      <c r="V4129" s="62"/>
      <c r="W4129" s="62"/>
      <c r="X4129" s="62"/>
      <c r="Y4129" s="62"/>
      <c r="Z4129" s="62"/>
      <c r="AA4129" s="62"/>
      <c r="AB4129" s="62"/>
      <c r="AC4129" s="62"/>
      <c r="AD4129" s="62"/>
      <c r="AE4129" s="62"/>
    </row>
    <row r="4130" spans="5:31" x14ac:dyDescent="0.25">
      <c r="E4130" s="61"/>
      <c r="F4130" s="61"/>
      <c r="G4130" s="61"/>
      <c r="H4130" s="62"/>
      <c r="I4130" s="62"/>
      <c r="J4130" s="62"/>
      <c r="K4130" s="62"/>
      <c r="L4130" s="62"/>
      <c r="M4130" s="62"/>
      <c r="N4130" s="62"/>
      <c r="O4130" s="62"/>
      <c r="P4130" s="62"/>
      <c r="Q4130" s="62"/>
      <c r="R4130" s="62"/>
      <c r="S4130" s="62"/>
      <c r="T4130" s="62"/>
      <c r="U4130" s="62"/>
      <c r="V4130" s="62"/>
      <c r="W4130" s="62"/>
      <c r="X4130" s="62"/>
      <c r="Y4130" s="62"/>
      <c r="Z4130" s="62"/>
      <c r="AA4130" s="62"/>
      <c r="AB4130" s="62"/>
      <c r="AC4130" s="62"/>
      <c r="AD4130" s="62"/>
      <c r="AE4130" s="62"/>
    </row>
    <row r="4131" spans="5:31" x14ac:dyDescent="0.25">
      <c r="E4131" s="61"/>
      <c r="F4131" s="61"/>
      <c r="G4131" s="61"/>
      <c r="H4131" s="62"/>
      <c r="I4131" s="62"/>
      <c r="J4131" s="62"/>
      <c r="K4131" s="62"/>
      <c r="L4131" s="62"/>
      <c r="M4131" s="62"/>
      <c r="N4131" s="62"/>
      <c r="O4131" s="62"/>
      <c r="P4131" s="62"/>
      <c r="Q4131" s="62"/>
      <c r="R4131" s="62"/>
      <c r="S4131" s="62"/>
      <c r="T4131" s="62"/>
      <c r="U4131" s="62"/>
      <c r="V4131" s="62"/>
      <c r="W4131" s="62"/>
      <c r="X4131" s="62"/>
      <c r="Y4131" s="62"/>
      <c r="Z4131" s="62"/>
      <c r="AA4131" s="62"/>
      <c r="AB4131" s="62"/>
      <c r="AC4131" s="62"/>
      <c r="AD4131" s="62"/>
      <c r="AE4131" s="62"/>
    </row>
    <row r="4132" spans="5:31" x14ac:dyDescent="0.25">
      <c r="E4132" s="61"/>
      <c r="F4132" s="61"/>
      <c r="G4132" s="61"/>
      <c r="H4132" s="62"/>
      <c r="I4132" s="62"/>
      <c r="J4132" s="62"/>
      <c r="K4132" s="62"/>
      <c r="L4132" s="62"/>
      <c r="M4132" s="62"/>
      <c r="N4132" s="62"/>
      <c r="O4132" s="62"/>
      <c r="P4132" s="62"/>
      <c r="Q4132" s="62"/>
      <c r="R4132" s="62"/>
      <c r="S4132" s="62"/>
      <c r="T4132" s="62"/>
      <c r="U4132" s="62"/>
      <c r="V4132" s="62"/>
      <c r="W4132" s="62"/>
      <c r="X4132" s="62"/>
      <c r="Y4132" s="62"/>
      <c r="Z4132" s="62"/>
      <c r="AA4132" s="62"/>
      <c r="AB4132" s="62"/>
      <c r="AC4132" s="62"/>
      <c r="AD4132" s="62"/>
      <c r="AE4132" s="62"/>
    </row>
    <row r="4133" spans="5:31" x14ac:dyDescent="0.25">
      <c r="E4133" s="61"/>
      <c r="F4133" s="61"/>
      <c r="G4133" s="61"/>
      <c r="H4133" s="62"/>
      <c r="I4133" s="62"/>
      <c r="J4133" s="62"/>
      <c r="K4133" s="62"/>
      <c r="L4133" s="62"/>
      <c r="M4133" s="62"/>
      <c r="N4133" s="62"/>
      <c r="O4133" s="62"/>
      <c r="P4133" s="62"/>
      <c r="Q4133" s="62"/>
      <c r="R4133" s="62"/>
      <c r="S4133" s="62"/>
      <c r="T4133" s="62"/>
      <c r="U4133" s="62"/>
      <c r="V4133" s="62"/>
      <c r="W4133" s="62"/>
      <c r="X4133" s="62"/>
      <c r="Y4133" s="62"/>
      <c r="Z4133" s="62"/>
      <c r="AA4133" s="62"/>
      <c r="AB4133" s="62"/>
      <c r="AC4133" s="62"/>
      <c r="AD4133" s="62"/>
      <c r="AE4133" s="62"/>
    </row>
    <row r="4134" spans="5:31" x14ac:dyDescent="0.25">
      <c r="E4134" s="61"/>
      <c r="F4134" s="61"/>
      <c r="G4134" s="61"/>
      <c r="H4134" s="62"/>
      <c r="I4134" s="62"/>
      <c r="J4134" s="62"/>
      <c r="K4134" s="62"/>
      <c r="L4134" s="62"/>
      <c r="M4134" s="62"/>
      <c r="N4134" s="62"/>
      <c r="O4134" s="62"/>
      <c r="P4134" s="62"/>
      <c r="Q4134" s="62"/>
      <c r="R4134" s="62"/>
      <c r="S4134" s="62"/>
      <c r="T4134" s="62"/>
      <c r="U4134" s="62"/>
      <c r="V4134" s="62"/>
      <c r="W4134" s="62"/>
      <c r="X4134" s="62"/>
      <c r="Y4134" s="62"/>
      <c r="Z4134" s="62"/>
      <c r="AA4134" s="62"/>
      <c r="AB4134" s="62"/>
      <c r="AC4134" s="62"/>
      <c r="AD4134" s="62"/>
      <c r="AE4134" s="62"/>
    </row>
    <row r="4135" spans="5:31" x14ac:dyDescent="0.25">
      <c r="E4135" s="61"/>
      <c r="F4135" s="61"/>
      <c r="G4135" s="61"/>
      <c r="H4135" s="62"/>
      <c r="I4135" s="62"/>
      <c r="J4135" s="62"/>
      <c r="K4135" s="62"/>
      <c r="L4135" s="62"/>
      <c r="M4135" s="62"/>
      <c r="N4135" s="62"/>
      <c r="O4135" s="62"/>
      <c r="P4135" s="62"/>
      <c r="Q4135" s="62"/>
      <c r="R4135" s="62"/>
      <c r="S4135" s="62"/>
      <c r="T4135" s="62"/>
      <c r="U4135" s="62"/>
      <c r="V4135" s="62"/>
      <c r="W4135" s="62"/>
      <c r="X4135" s="62"/>
      <c r="Y4135" s="62"/>
      <c r="Z4135" s="62"/>
      <c r="AA4135" s="62"/>
      <c r="AB4135" s="62"/>
      <c r="AC4135" s="62"/>
      <c r="AD4135" s="62"/>
      <c r="AE4135" s="62"/>
    </row>
    <row r="4136" spans="5:31" x14ac:dyDescent="0.25">
      <c r="E4136" s="61"/>
      <c r="F4136" s="61"/>
      <c r="G4136" s="61"/>
      <c r="H4136" s="62"/>
      <c r="I4136" s="62"/>
      <c r="J4136" s="62"/>
      <c r="K4136" s="62"/>
      <c r="L4136" s="62"/>
      <c r="M4136" s="62"/>
      <c r="N4136" s="62"/>
      <c r="O4136" s="62"/>
      <c r="P4136" s="62"/>
      <c r="Q4136" s="62"/>
      <c r="R4136" s="62"/>
      <c r="S4136" s="62"/>
      <c r="T4136" s="62"/>
      <c r="U4136" s="62"/>
      <c r="V4136" s="62"/>
      <c r="W4136" s="62"/>
      <c r="X4136" s="62"/>
      <c r="Y4136" s="62"/>
      <c r="Z4136" s="62"/>
      <c r="AA4136" s="62"/>
      <c r="AB4136" s="62"/>
      <c r="AC4136" s="62"/>
      <c r="AD4136" s="62"/>
      <c r="AE4136" s="62"/>
    </row>
    <row r="4137" spans="5:31" x14ac:dyDescent="0.25">
      <c r="E4137" s="61"/>
      <c r="F4137" s="61"/>
      <c r="G4137" s="61"/>
      <c r="H4137" s="62"/>
      <c r="I4137" s="62"/>
      <c r="J4137" s="62"/>
      <c r="K4137" s="62"/>
      <c r="L4137" s="62"/>
      <c r="M4137" s="62"/>
      <c r="N4137" s="62"/>
      <c r="O4137" s="62"/>
      <c r="P4137" s="62"/>
      <c r="Q4137" s="62"/>
      <c r="R4137" s="62"/>
      <c r="S4137" s="62"/>
      <c r="T4137" s="62"/>
      <c r="U4137" s="62"/>
      <c r="V4137" s="62"/>
      <c r="W4137" s="62"/>
      <c r="X4137" s="62"/>
      <c r="Y4137" s="62"/>
      <c r="Z4137" s="62"/>
      <c r="AA4137" s="62"/>
      <c r="AB4137" s="62"/>
      <c r="AC4137" s="62"/>
      <c r="AD4137" s="62"/>
      <c r="AE4137" s="62"/>
    </row>
    <row r="4138" spans="5:31" x14ac:dyDescent="0.25">
      <c r="E4138" s="61"/>
      <c r="F4138" s="61"/>
      <c r="G4138" s="61"/>
      <c r="H4138" s="62"/>
      <c r="I4138" s="62"/>
      <c r="J4138" s="62"/>
      <c r="K4138" s="62"/>
      <c r="L4138" s="62"/>
      <c r="M4138" s="62"/>
      <c r="N4138" s="62"/>
      <c r="O4138" s="62"/>
      <c r="P4138" s="62"/>
      <c r="Q4138" s="62"/>
      <c r="R4138" s="62"/>
      <c r="S4138" s="62"/>
      <c r="T4138" s="62"/>
      <c r="U4138" s="62"/>
      <c r="V4138" s="62"/>
      <c r="W4138" s="62"/>
      <c r="X4138" s="62"/>
      <c r="Y4138" s="62"/>
      <c r="Z4138" s="62"/>
      <c r="AA4138" s="62"/>
      <c r="AB4138" s="62"/>
      <c r="AC4138" s="62"/>
      <c r="AD4138" s="62"/>
      <c r="AE4138" s="62"/>
    </row>
    <row r="4139" spans="5:31" x14ac:dyDescent="0.25">
      <c r="E4139" s="61"/>
      <c r="F4139" s="61"/>
      <c r="G4139" s="61"/>
      <c r="H4139" s="62"/>
      <c r="I4139" s="62"/>
      <c r="J4139" s="62"/>
      <c r="K4139" s="62"/>
      <c r="L4139" s="62"/>
      <c r="M4139" s="62"/>
      <c r="N4139" s="62"/>
      <c r="O4139" s="62"/>
      <c r="P4139" s="62"/>
      <c r="Q4139" s="62"/>
      <c r="R4139" s="62"/>
      <c r="S4139" s="62"/>
      <c r="T4139" s="62"/>
      <c r="U4139" s="62"/>
      <c r="V4139" s="62"/>
      <c r="W4139" s="62"/>
      <c r="X4139" s="62"/>
      <c r="Y4139" s="62"/>
      <c r="Z4139" s="62"/>
      <c r="AA4139" s="62"/>
      <c r="AB4139" s="62"/>
      <c r="AC4139" s="62"/>
      <c r="AD4139" s="62"/>
      <c r="AE4139" s="62"/>
    </row>
    <row r="4140" spans="5:31" x14ac:dyDescent="0.25">
      <c r="E4140" s="61"/>
      <c r="F4140" s="61"/>
      <c r="G4140" s="61"/>
      <c r="H4140" s="62"/>
      <c r="I4140" s="62"/>
      <c r="J4140" s="62"/>
      <c r="K4140" s="62"/>
      <c r="L4140" s="62"/>
      <c r="M4140" s="62"/>
      <c r="N4140" s="62"/>
      <c r="O4140" s="62"/>
      <c r="P4140" s="62"/>
      <c r="Q4140" s="62"/>
      <c r="R4140" s="62"/>
      <c r="S4140" s="62"/>
      <c r="T4140" s="62"/>
      <c r="U4140" s="62"/>
      <c r="V4140" s="62"/>
      <c r="W4140" s="62"/>
      <c r="X4140" s="62"/>
      <c r="Y4140" s="62"/>
      <c r="Z4140" s="62"/>
      <c r="AA4140" s="62"/>
      <c r="AB4140" s="62"/>
      <c r="AC4140" s="62"/>
      <c r="AD4140" s="62"/>
      <c r="AE4140" s="62"/>
    </row>
    <row r="4141" spans="5:31" x14ac:dyDescent="0.25">
      <c r="E4141" s="61"/>
      <c r="F4141" s="61"/>
      <c r="G4141" s="61"/>
      <c r="H4141" s="62"/>
      <c r="I4141" s="62"/>
      <c r="J4141" s="62"/>
      <c r="K4141" s="62"/>
      <c r="L4141" s="62"/>
      <c r="M4141" s="62"/>
      <c r="N4141" s="62"/>
      <c r="O4141" s="62"/>
      <c r="P4141" s="62"/>
      <c r="Q4141" s="62"/>
      <c r="R4141" s="62"/>
      <c r="S4141" s="62"/>
      <c r="T4141" s="62"/>
      <c r="U4141" s="62"/>
      <c r="V4141" s="62"/>
      <c r="W4141" s="62"/>
      <c r="X4141" s="62"/>
      <c r="Y4141" s="62"/>
      <c r="Z4141" s="62"/>
      <c r="AA4141" s="62"/>
      <c r="AB4141" s="62"/>
      <c r="AC4141" s="62"/>
      <c r="AD4141" s="62"/>
      <c r="AE4141" s="62"/>
    </row>
    <row r="4142" spans="5:31" x14ac:dyDescent="0.25">
      <c r="E4142" s="61"/>
      <c r="F4142" s="61"/>
      <c r="G4142" s="61"/>
      <c r="H4142" s="62"/>
      <c r="I4142" s="62"/>
      <c r="J4142" s="62"/>
      <c r="K4142" s="62"/>
      <c r="L4142" s="62"/>
      <c r="M4142" s="62"/>
      <c r="N4142" s="62"/>
      <c r="O4142" s="62"/>
      <c r="P4142" s="62"/>
      <c r="Q4142" s="62"/>
      <c r="R4142" s="62"/>
      <c r="S4142" s="62"/>
      <c r="T4142" s="62"/>
      <c r="U4142" s="62"/>
      <c r="V4142" s="62"/>
      <c r="W4142" s="62"/>
      <c r="X4142" s="62"/>
      <c r="Y4142" s="62"/>
      <c r="Z4142" s="62"/>
      <c r="AA4142" s="62"/>
      <c r="AB4142" s="62"/>
      <c r="AC4142" s="62"/>
      <c r="AD4142" s="62"/>
      <c r="AE4142" s="62"/>
    </row>
    <row r="4143" spans="5:31" x14ac:dyDescent="0.25">
      <c r="E4143" s="61"/>
      <c r="F4143" s="61"/>
      <c r="G4143" s="61"/>
      <c r="H4143" s="62"/>
      <c r="I4143" s="62"/>
      <c r="J4143" s="62"/>
      <c r="K4143" s="62"/>
      <c r="L4143" s="62"/>
      <c r="M4143" s="62"/>
      <c r="N4143" s="62"/>
      <c r="O4143" s="62"/>
      <c r="P4143" s="62"/>
      <c r="Q4143" s="62"/>
      <c r="R4143" s="62"/>
      <c r="S4143" s="62"/>
      <c r="T4143" s="62"/>
      <c r="U4143" s="62"/>
      <c r="V4143" s="62"/>
      <c r="W4143" s="62"/>
      <c r="X4143" s="62"/>
      <c r="Y4143" s="62"/>
      <c r="Z4143" s="62"/>
      <c r="AA4143" s="62"/>
      <c r="AB4143" s="62"/>
      <c r="AC4143" s="62"/>
      <c r="AD4143" s="62"/>
      <c r="AE4143" s="62"/>
    </row>
    <row r="4144" spans="5:31" x14ac:dyDescent="0.25">
      <c r="E4144" s="61"/>
      <c r="F4144" s="61"/>
      <c r="G4144" s="61"/>
      <c r="H4144" s="62"/>
      <c r="I4144" s="62"/>
      <c r="J4144" s="62"/>
      <c r="K4144" s="62"/>
      <c r="L4144" s="62"/>
      <c r="M4144" s="62"/>
      <c r="N4144" s="62"/>
      <c r="O4144" s="62"/>
      <c r="P4144" s="62"/>
      <c r="Q4144" s="62"/>
      <c r="R4144" s="62"/>
      <c r="S4144" s="62"/>
      <c r="T4144" s="62"/>
      <c r="U4144" s="62"/>
      <c r="V4144" s="62"/>
      <c r="W4144" s="62"/>
      <c r="X4144" s="62"/>
      <c r="Y4144" s="62"/>
      <c r="Z4144" s="62"/>
      <c r="AA4144" s="62"/>
      <c r="AB4144" s="62"/>
      <c r="AC4144" s="62"/>
      <c r="AD4144" s="62"/>
      <c r="AE4144" s="62"/>
    </row>
    <row r="4145" spans="5:31" x14ac:dyDescent="0.25">
      <c r="E4145" s="61"/>
      <c r="F4145" s="61"/>
      <c r="G4145" s="61"/>
      <c r="H4145" s="62"/>
      <c r="I4145" s="62"/>
      <c r="J4145" s="62"/>
      <c r="K4145" s="62"/>
      <c r="L4145" s="62"/>
      <c r="M4145" s="62"/>
      <c r="N4145" s="62"/>
      <c r="O4145" s="62"/>
      <c r="P4145" s="62"/>
      <c r="Q4145" s="62"/>
      <c r="R4145" s="62"/>
      <c r="S4145" s="62"/>
      <c r="T4145" s="62"/>
      <c r="U4145" s="62"/>
      <c r="V4145" s="62"/>
      <c r="W4145" s="62"/>
      <c r="X4145" s="62"/>
      <c r="Y4145" s="62"/>
      <c r="Z4145" s="62"/>
      <c r="AA4145" s="62"/>
      <c r="AB4145" s="62"/>
      <c r="AC4145" s="62"/>
      <c r="AD4145" s="62"/>
      <c r="AE4145" s="62"/>
    </row>
    <row r="4146" spans="5:31" x14ac:dyDescent="0.25">
      <c r="E4146" s="61"/>
      <c r="F4146" s="61"/>
      <c r="G4146" s="61"/>
      <c r="H4146" s="62"/>
      <c r="I4146" s="62"/>
      <c r="J4146" s="62"/>
      <c r="K4146" s="62"/>
      <c r="L4146" s="62"/>
      <c r="M4146" s="62"/>
      <c r="N4146" s="62"/>
      <c r="O4146" s="62"/>
      <c r="P4146" s="62"/>
      <c r="Q4146" s="62"/>
      <c r="R4146" s="62"/>
      <c r="S4146" s="62"/>
      <c r="T4146" s="62"/>
      <c r="U4146" s="62"/>
      <c r="V4146" s="62"/>
      <c r="W4146" s="62"/>
      <c r="X4146" s="62"/>
      <c r="Y4146" s="62"/>
      <c r="Z4146" s="62"/>
      <c r="AA4146" s="62"/>
      <c r="AB4146" s="62"/>
      <c r="AC4146" s="62"/>
      <c r="AD4146" s="62"/>
      <c r="AE4146" s="62"/>
    </row>
    <row r="4147" spans="5:31" x14ac:dyDescent="0.25">
      <c r="E4147" s="61"/>
      <c r="F4147" s="61"/>
      <c r="G4147" s="61"/>
      <c r="H4147" s="62"/>
      <c r="I4147" s="62"/>
      <c r="J4147" s="62"/>
      <c r="K4147" s="62"/>
      <c r="L4147" s="62"/>
      <c r="M4147" s="62"/>
      <c r="N4147" s="62"/>
      <c r="O4147" s="62"/>
      <c r="P4147" s="62"/>
      <c r="Q4147" s="62"/>
      <c r="R4147" s="62"/>
      <c r="S4147" s="62"/>
      <c r="T4147" s="62"/>
      <c r="U4147" s="62"/>
      <c r="V4147" s="62"/>
      <c r="W4147" s="62"/>
      <c r="X4147" s="62"/>
      <c r="Y4147" s="62"/>
      <c r="Z4147" s="62"/>
      <c r="AA4147" s="62"/>
      <c r="AB4147" s="62"/>
      <c r="AC4147" s="62"/>
      <c r="AD4147" s="62"/>
      <c r="AE4147" s="62"/>
    </row>
    <row r="4148" spans="5:31" x14ac:dyDescent="0.25">
      <c r="E4148" s="61"/>
      <c r="F4148" s="61"/>
      <c r="G4148" s="61"/>
      <c r="H4148" s="62"/>
      <c r="I4148" s="62"/>
      <c r="J4148" s="62"/>
      <c r="K4148" s="62"/>
      <c r="L4148" s="62"/>
      <c r="M4148" s="62"/>
      <c r="N4148" s="62"/>
      <c r="O4148" s="62"/>
      <c r="P4148" s="62"/>
      <c r="Q4148" s="62"/>
      <c r="R4148" s="62"/>
      <c r="S4148" s="62"/>
      <c r="T4148" s="62"/>
      <c r="U4148" s="62"/>
      <c r="V4148" s="62"/>
      <c r="W4148" s="62"/>
      <c r="X4148" s="62"/>
      <c r="Y4148" s="62"/>
      <c r="Z4148" s="62"/>
      <c r="AA4148" s="62"/>
      <c r="AB4148" s="62"/>
      <c r="AC4148" s="62"/>
      <c r="AD4148" s="62"/>
      <c r="AE4148" s="62"/>
    </row>
    <row r="4149" spans="5:31" x14ac:dyDescent="0.25">
      <c r="E4149" s="61"/>
      <c r="F4149" s="61"/>
      <c r="G4149" s="61"/>
      <c r="H4149" s="62"/>
      <c r="I4149" s="62"/>
      <c r="J4149" s="62"/>
      <c r="K4149" s="62"/>
      <c r="L4149" s="62"/>
      <c r="M4149" s="62"/>
      <c r="N4149" s="62"/>
      <c r="O4149" s="62"/>
      <c r="P4149" s="62"/>
      <c r="Q4149" s="62"/>
      <c r="R4149" s="62"/>
      <c r="S4149" s="62"/>
      <c r="T4149" s="62"/>
      <c r="U4149" s="62"/>
      <c r="V4149" s="62"/>
      <c r="W4149" s="62"/>
      <c r="X4149" s="62"/>
      <c r="Y4149" s="62"/>
      <c r="Z4149" s="62"/>
      <c r="AA4149" s="62"/>
      <c r="AB4149" s="62"/>
      <c r="AC4149" s="62"/>
      <c r="AD4149" s="62"/>
      <c r="AE4149" s="62"/>
    </row>
    <row r="4150" spans="5:31" x14ac:dyDescent="0.25">
      <c r="E4150" s="61"/>
      <c r="F4150" s="61"/>
      <c r="G4150" s="61"/>
      <c r="H4150" s="62"/>
      <c r="I4150" s="62"/>
      <c r="J4150" s="62"/>
      <c r="K4150" s="62"/>
      <c r="L4150" s="62"/>
      <c r="M4150" s="62"/>
      <c r="N4150" s="62"/>
      <c r="O4150" s="62"/>
      <c r="P4150" s="62"/>
      <c r="Q4150" s="62"/>
      <c r="R4150" s="62"/>
      <c r="S4150" s="62"/>
      <c r="T4150" s="62"/>
      <c r="U4150" s="62"/>
      <c r="V4150" s="62"/>
      <c r="W4150" s="62"/>
      <c r="X4150" s="62"/>
      <c r="Y4150" s="62"/>
      <c r="Z4150" s="62"/>
      <c r="AA4150" s="62"/>
      <c r="AB4150" s="62"/>
      <c r="AC4150" s="62"/>
      <c r="AD4150" s="62"/>
      <c r="AE4150" s="62"/>
    </row>
    <row r="4151" spans="5:31" x14ac:dyDescent="0.25">
      <c r="E4151" s="61"/>
      <c r="F4151" s="61"/>
      <c r="G4151" s="61"/>
      <c r="H4151" s="62"/>
      <c r="I4151" s="62"/>
      <c r="J4151" s="62"/>
      <c r="K4151" s="62"/>
      <c r="L4151" s="62"/>
      <c r="M4151" s="62"/>
      <c r="N4151" s="62"/>
      <c r="O4151" s="62"/>
      <c r="P4151" s="62"/>
      <c r="Q4151" s="62"/>
      <c r="R4151" s="62"/>
      <c r="S4151" s="62"/>
      <c r="T4151" s="62"/>
      <c r="U4151" s="62"/>
      <c r="V4151" s="62"/>
      <c r="W4151" s="62"/>
      <c r="X4151" s="62"/>
      <c r="Y4151" s="62"/>
      <c r="Z4151" s="62"/>
      <c r="AA4151" s="62"/>
      <c r="AB4151" s="62"/>
      <c r="AC4151" s="62"/>
      <c r="AD4151" s="62"/>
      <c r="AE4151" s="62"/>
    </row>
    <row r="4152" spans="5:31" x14ac:dyDescent="0.25">
      <c r="E4152" s="61"/>
      <c r="F4152" s="61"/>
      <c r="G4152" s="61"/>
      <c r="H4152" s="62"/>
      <c r="I4152" s="62"/>
      <c r="J4152" s="62"/>
      <c r="K4152" s="62"/>
      <c r="L4152" s="62"/>
      <c r="M4152" s="62"/>
      <c r="N4152" s="62"/>
      <c r="O4152" s="62"/>
      <c r="P4152" s="62"/>
      <c r="Q4152" s="62"/>
      <c r="R4152" s="62"/>
      <c r="S4152" s="62"/>
      <c r="T4152" s="62"/>
      <c r="U4152" s="62"/>
      <c r="V4152" s="62"/>
      <c r="W4152" s="62"/>
      <c r="X4152" s="62"/>
      <c r="Y4152" s="62"/>
      <c r="Z4152" s="62"/>
      <c r="AA4152" s="62"/>
      <c r="AB4152" s="62"/>
      <c r="AC4152" s="62"/>
      <c r="AD4152" s="62"/>
      <c r="AE4152" s="62"/>
    </row>
    <row r="4153" spans="5:31" x14ac:dyDescent="0.25">
      <c r="E4153" s="61"/>
      <c r="F4153" s="61"/>
      <c r="G4153" s="61"/>
      <c r="H4153" s="62"/>
      <c r="I4153" s="62"/>
      <c r="J4153" s="62"/>
      <c r="K4153" s="62"/>
      <c r="L4153" s="62"/>
      <c r="M4153" s="62"/>
      <c r="N4153" s="62"/>
      <c r="O4153" s="62"/>
      <c r="P4153" s="62"/>
      <c r="Q4153" s="62"/>
      <c r="R4153" s="62"/>
      <c r="S4153" s="62"/>
      <c r="T4153" s="62"/>
      <c r="U4153" s="62"/>
      <c r="V4153" s="62"/>
      <c r="W4153" s="62"/>
      <c r="X4153" s="62"/>
      <c r="Y4153" s="62"/>
      <c r="Z4153" s="62"/>
      <c r="AA4153" s="62"/>
      <c r="AB4153" s="62"/>
      <c r="AC4153" s="62"/>
      <c r="AD4153" s="62"/>
      <c r="AE4153" s="62"/>
    </row>
    <row r="4154" spans="5:31" x14ac:dyDescent="0.25">
      <c r="E4154" s="61"/>
      <c r="F4154" s="61"/>
      <c r="G4154" s="61"/>
      <c r="H4154" s="62"/>
      <c r="I4154" s="62"/>
      <c r="J4154" s="62"/>
      <c r="K4154" s="62"/>
      <c r="L4154" s="62"/>
      <c r="M4154" s="62"/>
      <c r="N4154" s="62"/>
      <c r="O4154" s="62"/>
      <c r="P4154" s="62"/>
      <c r="Q4154" s="62"/>
      <c r="R4154" s="62"/>
      <c r="S4154" s="62"/>
      <c r="T4154" s="62"/>
      <c r="U4154" s="62"/>
      <c r="V4154" s="62"/>
      <c r="W4154" s="62"/>
      <c r="X4154" s="62"/>
      <c r="Y4154" s="62"/>
      <c r="Z4154" s="62"/>
      <c r="AA4154" s="62"/>
      <c r="AB4154" s="62"/>
      <c r="AC4154" s="62"/>
      <c r="AD4154" s="62"/>
      <c r="AE4154" s="62"/>
    </row>
    <row r="4155" spans="5:31" x14ac:dyDescent="0.25">
      <c r="E4155" s="61"/>
      <c r="F4155" s="61"/>
      <c r="G4155" s="61"/>
      <c r="H4155" s="62"/>
      <c r="I4155" s="62"/>
      <c r="J4155" s="62"/>
      <c r="K4155" s="62"/>
      <c r="L4155" s="62"/>
      <c r="M4155" s="62"/>
      <c r="N4155" s="62"/>
      <c r="O4155" s="62"/>
      <c r="P4155" s="62"/>
      <c r="Q4155" s="62"/>
      <c r="R4155" s="62"/>
      <c r="S4155" s="62"/>
      <c r="T4155" s="62"/>
      <c r="U4155" s="62"/>
      <c r="V4155" s="62"/>
      <c r="W4155" s="62"/>
      <c r="X4155" s="62"/>
      <c r="Y4155" s="62"/>
      <c r="Z4155" s="62"/>
      <c r="AA4155" s="62"/>
      <c r="AB4155" s="62"/>
      <c r="AC4155" s="62"/>
      <c r="AD4155" s="62"/>
      <c r="AE4155" s="62"/>
    </row>
    <row r="4156" spans="5:31" x14ac:dyDescent="0.25">
      <c r="E4156" s="61"/>
      <c r="F4156" s="61"/>
      <c r="G4156" s="61"/>
      <c r="H4156" s="62"/>
      <c r="I4156" s="62"/>
      <c r="J4156" s="62"/>
      <c r="K4156" s="62"/>
      <c r="L4156" s="62"/>
      <c r="M4156" s="62"/>
      <c r="N4156" s="62"/>
      <c r="O4156" s="62"/>
      <c r="P4156" s="62"/>
      <c r="Q4156" s="62"/>
      <c r="R4156" s="62"/>
      <c r="S4156" s="62"/>
      <c r="T4156" s="62"/>
      <c r="U4156" s="62"/>
      <c r="V4156" s="62"/>
      <c r="W4156" s="62"/>
      <c r="X4156" s="62"/>
      <c r="Y4156" s="62"/>
      <c r="Z4156" s="62"/>
      <c r="AA4156" s="62"/>
      <c r="AB4156" s="62"/>
      <c r="AC4156" s="62"/>
      <c r="AD4156" s="62"/>
      <c r="AE4156" s="62"/>
    </row>
    <row r="4157" spans="5:31" x14ac:dyDescent="0.25">
      <c r="E4157" s="61"/>
      <c r="F4157" s="61"/>
      <c r="G4157" s="61"/>
      <c r="H4157" s="62"/>
      <c r="I4157" s="62"/>
      <c r="J4157" s="62"/>
      <c r="K4157" s="62"/>
      <c r="L4157" s="62"/>
      <c r="M4157" s="62"/>
      <c r="N4157" s="62"/>
      <c r="O4157" s="62"/>
      <c r="P4157" s="62"/>
      <c r="Q4157" s="62"/>
      <c r="R4157" s="62"/>
      <c r="S4157" s="62"/>
      <c r="T4157" s="62"/>
      <c r="U4157" s="62"/>
      <c r="V4157" s="62"/>
      <c r="W4157" s="62"/>
      <c r="X4157" s="62"/>
      <c r="Y4157" s="62"/>
      <c r="Z4157" s="62"/>
      <c r="AA4157" s="62"/>
      <c r="AB4157" s="62"/>
      <c r="AC4157" s="62"/>
      <c r="AD4157" s="62"/>
      <c r="AE4157" s="62"/>
    </row>
    <row r="4158" spans="5:31" x14ac:dyDescent="0.25">
      <c r="E4158" s="61"/>
      <c r="F4158" s="61"/>
      <c r="G4158" s="61"/>
      <c r="H4158" s="62"/>
      <c r="I4158" s="62"/>
      <c r="J4158" s="62"/>
      <c r="K4158" s="62"/>
      <c r="L4158" s="62"/>
      <c r="M4158" s="62"/>
      <c r="N4158" s="62"/>
      <c r="O4158" s="62"/>
      <c r="P4158" s="62"/>
      <c r="Q4158" s="62"/>
      <c r="R4158" s="62"/>
      <c r="S4158" s="62"/>
      <c r="T4158" s="62"/>
      <c r="U4158" s="62"/>
      <c r="V4158" s="62"/>
      <c r="W4158" s="62"/>
      <c r="X4158" s="62"/>
      <c r="Y4158" s="62"/>
      <c r="Z4158" s="62"/>
      <c r="AA4158" s="62"/>
      <c r="AB4158" s="62"/>
      <c r="AC4158" s="62"/>
      <c r="AD4158" s="62"/>
      <c r="AE4158" s="62"/>
    </row>
    <row r="4159" spans="5:31" x14ac:dyDescent="0.25">
      <c r="E4159" s="61"/>
      <c r="F4159" s="61"/>
      <c r="G4159" s="61"/>
      <c r="H4159" s="62"/>
      <c r="I4159" s="62"/>
      <c r="J4159" s="62"/>
      <c r="K4159" s="62"/>
      <c r="L4159" s="62"/>
      <c r="M4159" s="62"/>
      <c r="N4159" s="62"/>
      <c r="O4159" s="62"/>
      <c r="P4159" s="62"/>
      <c r="Q4159" s="62"/>
      <c r="R4159" s="62"/>
      <c r="S4159" s="62"/>
      <c r="T4159" s="62"/>
      <c r="U4159" s="62"/>
      <c r="V4159" s="62"/>
      <c r="W4159" s="62"/>
      <c r="X4159" s="62"/>
      <c r="Y4159" s="62"/>
      <c r="Z4159" s="62"/>
      <c r="AA4159" s="62"/>
      <c r="AB4159" s="62"/>
      <c r="AC4159" s="62"/>
      <c r="AD4159" s="62"/>
      <c r="AE4159" s="62"/>
    </row>
    <row r="4160" spans="5:31" x14ac:dyDescent="0.25">
      <c r="E4160" s="61"/>
      <c r="F4160" s="61"/>
      <c r="G4160" s="61"/>
      <c r="H4160" s="62"/>
      <c r="I4160" s="62"/>
      <c r="J4160" s="62"/>
      <c r="K4160" s="62"/>
      <c r="L4160" s="62"/>
      <c r="M4160" s="62"/>
      <c r="N4160" s="62"/>
      <c r="O4160" s="62"/>
      <c r="P4160" s="62"/>
      <c r="Q4160" s="62"/>
      <c r="R4160" s="62"/>
      <c r="S4160" s="62"/>
      <c r="T4160" s="62"/>
      <c r="U4160" s="62"/>
      <c r="V4160" s="62"/>
      <c r="W4160" s="62"/>
      <c r="X4160" s="62"/>
      <c r="Y4160" s="62"/>
      <c r="Z4160" s="62"/>
      <c r="AA4160" s="62"/>
      <c r="AB4160" s="62"/>
      <c r="AC4160" s="62"/>
      <c r="AD4160" s="62"/>
      <c r="AE4160" s="62"/>
    </row>
    <row r="4161" spans="5:31" x14ac:dyDescent="0.25">
      <c r="E4161" s="61"/>
      <c r="F4161" s="61"/>
      <c r="G4161" s="61"/>
      <c r="H4161" s="62"/>
      <c r="I4161" s="62"/>
      <c r="J4161" s="62"/>
      <c r="K4161" s="62"/>
      <c r="L4161" s="62"/>
      <c r="M4161" s="62"/>
      <c r="N4161" s="62"/>
      <c r="O4161" s="62"/>
      <c r="P4161" s="62"/>
      <c r="Q4161" s="62"/>
      <c r="R4161" s="62"/>
      <c r="S4161" s="62"/>
      <c r="T4161" s="62"/>
      <c r="U4161" s="62"/>
      <c r="V4161" s="62"/>
      <c r="W4161" s="62"/>
      <c r="X4161" s="62"/>
      <c r="Y4161" s="62"/>
      <c r="Z4161" s="62"/>
      <c r="AA4161" s="62"/>
      <c r="AB4161" s="62"/>
      <c r="AC4161" s="62"/>
      <c r="AD4161" s="62"/>
      <c r="AE4161" s="62"/>
    </row>
    <row r="4162" spans="5:31" x14ac:dyDescent="0.25">
      <c r="E4162" s="61"/>
      <c r="F4162" s="61"/>
      <c r="G4162" s="61"/>
      <c r="H4162" s="62"/>
      <c r="I4162" s="62"/>
      <c r="J4162" s="62"/>
      <c r="K4162" s="62"/>
      <c r="L4162" s="62"/>
      <c r="M4162" s="62"/>
      <c r="N4162" s="62"/>
      <c r="O4162" s="62"/>
      <c r="P4162" s="62"/>
      <c r="Q4162" s="62"/>
      <c r="R4162" s="62"/>
      <c r="S4162" s="62"/>
      <c r="T4162" s="62"/>
      <c r="U4162" s="62"/>
      <c r="V4162" s="62"/>
      <c r="W4162" s="62"/>
      <c r="X4162" s="62"/>
      <c r="Y4162" s="62"/>
      <c r="Z4162" s="62"/>
      <c r="AA4162" s="62"/>
      <c r="AB4162" s="62"/>
      <c r="AC4162" s="62"/>
      <c r="AD4162" s="62"/>
      <c r="AE4162" s="62"/>
    </row>
    <row r="4163" spans="5:31" x14ac:dyDescent="0.25">
      <c r="E4163" s="61"/>
      <c r="F4163" s="61"/>
      <c r="G4163" s="61"/>
      <c r="H4163" s="62"/>
      <c r="I4163" s="62"/>
      <c r="J4163" s="62"/>
      <c r="K4163" s="62"/>
      <c r="L4163" s="62"/>
      <c r="M4163" s="62"/>
      <c r="N4163" s="62"/>
      <c r="O4163" s="62"/>
      <c r="P4163" s="62"/>
      <c r="Q4163" s="62"/>
      <c r="R4163" s="62"/>
      <c r="S4163" s="62"/>
      <c r="T4163" s="62"/>
      <c r="U4163" s="62"/>
      <c r="V4163" s="62"/>
      <c r="W4163" s="62"/>
      <c r="X4163" s="62"/>
      <c r="Y4163" s="62"/>
      <c r="Z4163" s="62"/>
      <c r="AA4163" s="62"/>
      <c r="AB4163" s="62"/>
      <c r="AC4163" s="62"/>
      <c r="AD4163" s="62"/>
      <c r="AE4163" s="62"/>
    </row>
    <row r="4164" spans="5:31" x14ac:dyDescent="0.25">
      <c r="E4164" s="61"/>
      <c r="F4164" s="61"/>
      <c r="G4164" s="61"/>
      <c r="H4164" s="62"/>
      <c r="I4164" s="62"/>
      <c r="J4164" s="62"/>
      <c r="K4164" s="62"/>
      <c r="L4164" s="62"/>
      <c r="M4164" s="62"/>
      <c r="N4164" s="62"/>
      <c r="O4164" s="62"/>
      <c r="P4164" s="62"/>
      <c r="Q4164" s="62"/>
      <c r="R4164" s="62"/>
      <c r="S4164" s="62"/>
      <c r="T4164" s="62"/>
      <c r="U4164" s="62"/>
      <c r="V4164" s="62"/>
      <c r="W4164" s="62"/>
      <c r="X4164" s="62"/>
      <c r="Y4164" s="62"/>
      <c r="Z4164" s="62"/>
      <c r="AA4164" s="62"/>
      <c r="AB4164" s="62"/>
      <c r="AC4164" s="62"/>
      <c r="AD4164" s="62"/>
      <c r="AE4164" s="62"/>
    </row>
    <row r="4165" spans="5:31" x14ac:dyDescent="0.25">
      <c r="E4165" s="61"/>
      <c r="F4165" s="61"/>
      <c r="G4165" s="61"/>
      <c r="H4165" s="62"/>
      <c r="I4165" s="62"/>
      <c r="J4165" s="62"/>
      <c r="K4165" s="62"/>
      <c r="L4165" s="62"/>
      <c r="M4165" s="62"/>
      <c r="N4165" s="62"/>
      <c r="O4165" s="62"/>
      <c r="P4165" s="62"/>
      <c r="Q4165" s="62"/>
      <c r="R4165" s="62"/>
      <c r="S4165" s="62"/>
      <c r="T4165" s="62"/>
      <c r="U4165" s="62"/>
      <c r="V4165" s="62"/>
      <c r="W4165" s="62"/>
      <c r="X4165" s="62"/>
      <c r="Y4165" s="62"/>
      <c r="Z4165" s="62"/>
      <c r="AA4165" s="62"/>
      <c r="AB4165" s="62"/>
      <c r="AC4165" s="62"/>
      <c r="AD4165" s="62"/>
      <c r="AE4165" s="62"/>
    </row>
    <row r="4166" spans="5:31" x14ac:dyDescent="0.25">
      <c r="E4166" s="61"/>
      <c r="F4166" s="61"/>
      <c r="G4166" s="61"/>
      <c r="H4166" s="62"/>
      <c r="I4166" s="62"/>
      <c r="J4166" s="62"/>
      <c r="K4166" s="62"/>
      <c r="L4166" s="62"/>
      <c r="M4166" s="62"/>
      <c r="N4166" s="62"/>
      <c r="O4166" s="62"/>
      <c r="P4166" s="62"/>
      <c r="Q4166" s="62"/>
      <c r="R4166" s="62"/>
      <c r="S4166" s="62"/>
      <c r="T4166" s="62"/>
      <c r="U4166" s="62"/>
      <c r="V4166" s="62"/>
      <c r="W4166" s="62"/>
      <c r="X4166" s="62"/>
      <c r="Y4166" s="62"/>
      <c r="Z4166" s="62"/>
      <c r="AA4166" s="62"/>
      <c r="AB4166" s="62"/>
      <c r="AC4166" s="62"/>
      <c r="AD4166" s="62"/>
      <c r="AE4166" s="62"/>
    </row>
    <row r="4167" spans="5:31" x14ac:dyDescent="0.25">
      <c r="E4167" s="61"/>
      <c r="F4167" s="61"/>
      <c r="G4167" s="61"/>
      <c r="H4167" s="62"/>
      <c r="I4167" s="62"/>
      <c r="J4167" s="62"/>
      <c r="K4167" s="62"/>
      <c r="L4167" s="62"/>
      <c r="M4167" s="62"/>
      <c r="N4167" s="62"/>
      <c r="O4167" s="62"/>
      <c r="P4167" s="62"/>
      <c r="Q4167" s="62"/>
      <c r="R4167" s="62"/>
      <c r="S4167" s="62"/>
      <c r="T4167" s="62"/>
      <c r="U4167" s="62"/>
      <c r="V4167" s="62"/>
      <c r="W4167" s="62"/>
      <c r="X4167" s="62"/>
      <c r="Y4167" s="62"/>
      <c r="Z4167" s="62"/>
      <c r="AA4167" s="62"/>
      <c r="AB4167" s="62"/>
      <c r="AC4167" s="62"/>
      <c r="AD4167" s="62"/>
      <c r="AE4167" s="62"/>
    </row>
    <row r="4168" spans="5:31" x14ac:dyDescent="0.25">
      <c r="E4168" s="61"/>
      <c r="F4168" s="61"/>
      <c r="G4168" s="61"/>
      <c r="H4168" s="62"/>
      <c r="I4168" s="62"/>
      <c r="J4168" s="62"/>
      <c r="K4168" s="62"/>
      <c r="L4168" s="62"/>
      <c r="M4168" s="62"/>
      <c r="N4168" s="62"/>
      <c r="O4168" s="62"/>
      <c r="P4168" s="62"/>
      <c r="Q4168" s="62"/>
      <c r="R4168" s="62"/>
      <c r="S4168" s="62"/>
      <c r="T4168" s="62"/>
      <c r="U4168" s="62"/>
      <c r="V4168" s="62"/>
      <c r="W4168" s="62"/>
      <c r="X4168" s="62"/>
      <c r="Y4168" s="62"/>
      <c r="Z4168" s="62"/>
      <c r="AA4168" s="62"/>
      <c r="AB4168" s="62"/>
      <c r="AC4168" s="62"/>
      <c r="AD4168" s="62"/>
      <c r="AE4168" s="62"/>
    </row>
    <row r="4169" spans="5:31" x14ac:dyDescent="0.25">
      <c r="E4169" s="61"/>
      <c r="F4169" s="61"/>
      <c r="G4169" s="61"/>
      <c r="H4169" s="62"/>
      <c r="I4169" s="62"/>
      <c r="J4169" s="62"/>
      <c r="K4169" s="62"/>
      <c r="L4169" s="62"/>
      <c r="M4169" s="62"/>
      <c r="N4169" s="62"/>
      <c r="O4169" s="62"/>
      <c r="P4169" s="62"/>
      <c r="Q4169" s="62"/>
      <c r="R4169" s="62"/>
      <c r="S4169" s="62"/>
      <c r="T4169" s="62"/>
      <c r="U4169" s="62"/>
      <c r="V4169" s="62"/>
      <c r="W4169" s="62"/>
      <c r="X4169" s="62"/>
      <c r="Y4169" s="62"/>
      <c r="Z4169" s="62"/>
      <c r="AA4169" s="62"/>
      <c r="AB4169" s="62"/>
      <c r="AC4169" s="62"/>
      <c r="AD4169" s="62"/>
      <c r="AE4169" s="62"/>
    </row>
    <row r="4170" spans="5:31" x14ac:dyDescent="0.25">
      <c r="E4170" s="61"/>
      <c r="F4170" s="61"/>
      <c r="G4170" s="61"/>
      <c r="H4170" s="62"/>
      <c r="I4170" s="62"/>
      <c r="J4170" s="62"/>
      <c r="K4170" s="62"/>
      <c r="L4170" s="62"/>
      <c r="M4170" s="62"/>
      <c r="N4170" s="62"/>
      <c r="O4170" s="62"/>
      <c r="P4170" s="62"/>
      <c r="Q4170" s="62"/>
      <c r="R4170" s="62"/>
      <c r="S4170" s="62"/>
      <c r="T4170" s="62"/>
      <c r="U4170" s="62"/>
      <c r="V4170" s="62"/>
      <c r="W4170" s="62"/>
      <c r="X4170" s="62"/>
      <c r="Y4170" s="62"/>
      <c r="Z4170" s="62"/>
      <c r="AA4170" s="62"/>
      <c r="AB4170" s="62"/>
      <c r="AC4170" s="62"/>
      <c r="AD4170" s="62"/>
      <c r="AE4170" s="62"/>
    </row>
    <row r="4171" spans="5:31" x14ac:dyDescent="0.25">
      <c r="E4171" s="61"/>
      <c r="F4171" s="61"/>
      <c r="G4171" s="61"/>
      <c r="H4171" s="62"/>
      <c r="I4171" s="62"/>
      <c r="J4171" s="62"/>
      <c r="K4171" s="62"/>
      <c r="L4171" s="62"/>
      <c r="M4171" s="62"/>
      <c r="N4171" s="62"/>
      <c r="O4171" s="62"/>
      <c r="P4171" s="62"/>
      <c r="Q4171" s="62"/>
      <c r="R4171" s="62"/>
      <c r="S4171" s="62"/>
      <c r="T4171" s="62"/>
      <c r="U4171" s="62"/>
      <c r="V4171" s="62"/>
      <c r="W4171" s="62"/>
      <c r="X4171" s="62"/>
      <c r="Y4171" s="62"/>
      <c r="Z4171" s="62"/>
      <c r="AA4171" s="62"/>
      <c r="AB4171" s="62"/>
      <c r="AC4171" s="62"/>
      <c r="AD4171" s="62"/>
      <c r="AE4171" s="62"/>
    </row>
    <row r="4172" spans="5:31" x14ac:dyDescent="0.25">
      <c r="E4172" s="61"/>
      <c r="F4172" s="61"/>
      <c r="G4172" s="61"/>
      <c r="H4172" s="62"/>
      <c r="I4172" s="62"/>
      <c r="J4172" s="62"/>
      <c r="K4172" s="62"/>
      <c r="L4172" s="62"/>
      <c r="M4172" s="62"/>
      <c r="N4172" s="62"/>
      <c r="O4172" s="62"/>
      <c r="P4172" s="62"/>
      <c r="Q4172" s="62"/>
      <c r="R4172" s="62"/>
      <c r="S4172" s="62"/>
      <c r="T4172" s="62"/>
      <c r="U4172" s="62"/>
      <c r="V4172" s="62"/>
      <c r="W4172" s="62"/>
      <c r="X4172" s="62"/>
      <c r="Y4172" s="62"/>
      <c r="Z4172" s="62"/>
      <c r="AA4172" s="62"/>
      <c r="AB4172" s="62"/>
      <c r="AC4172" s="62"/>
      <c r="AD4172" s="62"/>
      <c r="AE4172" s="62"/>
    </row>
    <row r="4173" spans="5:31" x14ac:dyDescent="0.25">
      <c r="E4173" s="61"/>
      <c r="F4173" s="61"/>
      <c r="G4173" s="61"/>
      <c r="H4173" s="62"/>
      <c r="I4173" s="62"/>
      <c r="J4173" s="62"/>
      <c r="K4173" s="62"/>
      <c r="L4173" s="62"/>
      <c r="M4173" s="62"/>
      <c r="N4173" s="62"/>
      <c r="O4173" s="62"/>
      <c r="P4173" s="62"/>
      <c r="Q4173" s="62"/>
      <c r="R4173" s="62"/>
      <c r="S4173" s="62"/>
      <c r="T4173" s="62"/>
      <c r="U4173" s="62"/>
      <c r="V4173" s="62"/>
      <c r="W4173" s="62"/>
      <c r="X4173" s="62"/>
      <c r="Y4173" s="62"/>
      <c r="Z4173" s="62"/>
      <c r="AA4173" s="62"/>
      <c r="AB4173" s="62"/>
      <c r="AC4173" s="62"/>
      <c r="AD4173" s="62"/>
      <c r="AE4173" s="62"/>
    </row>
    <row r="4174" spans="5:31" x14ac:dyDescent="0.25">
      <c r="E4174" s="61"/>
      <c r="F4174" s="61"/>
      <c r="G4174" s="61"/>
      <c r="H4174" s="62"/>
      <c r="I4174" s="62"/>
      <c r="J4174" s="62"/>
      <c r="K4174" s="62"/>
      <c r="L4174" s="62"/>
      <c r="M4174" s="62"/>
      <c r="N4174" s="62"/>
      <c r="O4174" s="62"/>
      <c r="P4174" s="62"/>
      <c r="Q4174" s="62"/>
      <c r="R4174" s="62"/>
      <c r="S4174" s="62"/>
      <c r="T4174" s="62"/>
      <c r="U4174" s="62"/>
      <c r="V4174" s="62"/>
      <c r="W4174" s="62"/>
      <c r="X4174" s="62"/>
      <c r="Y4174" s="62"/>
      <c r="Z4174" s="62"/>
      <c r="AA4174" s="62"/>
      <c r="AB4174" s="62"/>
      <c r="AC4174" s="62"/>
      <c r="AD4174" s="62"/>
      <c r="AE4174" s="62"/>
    </row>
    <row r="4175" spans="5:31" x14ac:dyDescent="0.25">
      <c r="E4175" s="61"/>
      <c r="F4175" s="61"/>
      <c r="G4175" s="61"/>
      <c r="H4175" s="62"/>
      <c r="I4175" s="62"/>
      <c r="J4175" s="62"/>
      <c r="K4175" s="62"/>
      <c r="L4175" s="62"/>
      <c r="M4175" s="62"/>
      <c r="N4175" s="62"/>
      <c r="O4175" s="62"/>
      <c r="P4175" s="62"/>
      <c r="Q4175" s="62"/>
      <c r="R4175" s="62"/>
      <c r="S4175" s="62"/>
      <c r="T4175" s="62"/>
      <c r="U4175" s="62"/>
      <c r="V4175" s="62"/>
      <c r="W4175" s="62"/>
      <c r="X4175" s="62"/>
      <c r="Y4175" s="62"/>
      <c r="Z4175" s="62"/>
      <c r="AA4175" s="62"/>
      <c r="AB4175" s="62"/>
      <c r="AC4175" s="62"/>
      <c r="AD4175" s="62"/>
      <c r="AE4175" s="62"/>
    </row>
    <row r="4176" spans="5:31" x14ac:dyDescent="0.25">
      <c r="E4176" s="61"/>
      <c r="F4176" s="61"/>
      <c r="G4176" s="61"/>
      <c r="H4176" s="62"/>
      <c r="I4176" s="62"/>
      <c r="J4176" s="62"/>
      <c r="K4176" s="62"/>
      <c r="L4176" s="62"/>
      <c r="M4176" s="62"/>
      <c r="N4176" s="62"/>
      <c r="O4176" s="62"/>
      <c r="P4176" s="62"/>
      <c r="Q4176" s="62"/>
      <c r="R4176" s="62"/>
      <c r="S4176" s="62"/>
      <c r="T4176" s="62"/>
      <c r="U4176" s="62"/>
      <c r="V4176" s="62"/>
      <c r="W4176" s="62"/>
      <c r="X4176" s="62"/>
      <c r="Y4176" s="62"/>
      <c r="Z4176" s="62"/>
      <c r="AA4176" s="62"/>
      <c r="AB4176" s="62"/>
      <c r="AC4176" s="62"/>
      <c r="AD4176" s="62"/>
      <c r="AE4176" s="62"/>
    </row>
    <row r="4177" spans="5:31" x14ac:dyDescent="0.25">
      <c r="E4177" s="61"/>
      <c r="F4177" s="61"/>
      <c r="G4177" s="61"/>
      <c r="H4177" s="62"/>
      <c r="I4177" s="62"/>
      <c r="J4177" s="62"/>
      <c r="K4177" s="62"/>
      <c r="L4177" s="62"/>
      <c r="M4177" s="62"/>
      <c r="N4177" s="62"/>
      <c r="O4177" s="62"/>
      <c r="P4177" s="62"/>
      <c r="Q4177" s="62"/>
      <c r="R4177" s="62"/>
      <c r="S4177" s="62"/>
      <c r="T4177" s="62"/>
      <c r="U4177" s="62"/>
      <c r="V4177" s="62"/>
      <c r="W4177" s="62"/>
      <c r="X4177" s="62"/>
      <c r="Y4177" s="62"/>
      <c r="Z4177" s="62"/>
      <c r="AA4177" s="62"/>
      <c r="AB4177" s="62"/>
      <c r="AC4177" s="62"/>
      <c r="AD4177" s="62"/>
      <c r="AE4177" s="62"/>
    </row>
    <row r="4178" spans="5:31" x14ac:dyDescent="0.25">
      <c r="E4178" s="61"/>
      <c r="F4178" s="61"/>
      <c r="G4178" s="61"/>
      <c r="H4178" s="62"/>
      <c r="I4178" s="62"/>
      <c r="J4178" s="62"/>
      <c r="K4178" s="62"/>
      <c r="L4178" s="62"/>
      <c r="M4178" s="62"/>
      <c r="N4178" s="62"/>
      <c r="O4178" s="62"/>
      <c r="P4178" s="62"/>
      <c r="Q4178" s="62"/>
      <c r="R4178" s="62"/>
      <c r="S4178" s="62"/>
      <c r="T4178" s="62"/>
      <c r="U4178" s="62"/>
      <c r="V4178" s="62"/>
      <c r="W4178" s="62"/>
      <c r="X4178" s="62"/>
      <c r="Y4178" s="62"/>
      <c r="Z4178" s="62"/>
      <c r="AA4178" s="62"/>
      <c r="AB4178" s="62"/>
      <c r="AC4178" s="62"/>
      <c r="AD4178" s="62"/>
      <c r="AE4178" s="62"/>
    </row>
    <row r="4179" spans="5:31" x14ac:dyDescent="0.25">
      <c r="E4179" s="61"/>
      <c r="F4179" s="61"/>
      <c r="G4179" s="61"/>
      <c r="H4179" s="62"/>
      <c r="I4179" s="62"/>
      <c r="J4179" s="62"/>
      <c r="K4179" s="62"/>
      <c r="L4179" s="62"/>
      <c r="M4179" s="62"/>
      <c r="N4179" s="62"/>
      <c r="O4179" s="62"/>
      <c r="P4179" s="62"/>
      <c r="Q4179" s="62"/>
      <c r="R4179" s="62"/>
      <c r="S4179" s="62"/>
      <c r="T4179" s="62"/>
      <c r="U4179" s="62"/>
      <c r="V4179" s="62"/>
      <c r="W4179" s="62"/>
      <c r="X4179" s="62"/>
      <c r="Y4179" s="62"/>
      <c r="Z4179" s="62"/>
      <c r="AA4179" s="62"/>
      <c r="AB4179" s="62"/>
      <c r="AC4179" s="62"/>
      <c r="AD4179" s="62"/>
      <c r="AE4179" s="62"/>
    </row>
    <row r="4180" spans="5:31" x14ac:dyDescent="0.25">
      <c r="E4180" s="61"/>
      <c r="F4180" s="61"/>
      <c r="G4180" s="61"/>
      <c r="H4180" s="62"/>
      <c r="I4180" s="62"/>
      <c r="J4180" s="62"/>
      <c r="K4180" s="62"/>
      <c r="L4180" s="62"/>
      <c r="M4180" s="62"/>
      <c r="N4180" s="62"/>
      <c r="O4180" s="62"/>
      <c r="P4180" s="62"/>
      <c r="Q4180" s="62"/>
      <c r="R4180" s="62"/>
      <c r="S4180" s="62"/>
      <c r="T4180" s="62"/>
      <c r="U4180" s="62"/>
      <c r="V4180" s="62"/>
      <c r="W4180" s="62"/>
      <c r="X4180" s="62"/>
      <c r="Y4180" s="62"/>
      <c r="Z4180" s="62"/>
      <c r="AA4180" s="62"/>
      <c r="AB4180" s="62"/>
      <c r="AC4180" s="62"/>
      <c r="AD4180" s="62"/>
      <c r="AE4180" s="62"/>
    </row>
    <row r="4181" spans="5:31" x14ac:dyDescent="0.25">
      <c r="E4181" s="61"/>
      <c r="F4181" s="61"/>
      <c r="G4181" s="61"/>
      <c r="H4181" s="62"/>
      <c r="I4181" s="62"/>
      <c r="J4181" s="62"/>
      <c r="K4181" s="62"/>
      <c r="L4181" s="62"/>
      <c r="M4181" s="62"/>
      <c r="N4181" s="62"/>
      <c r="O4181" s="62"/>
      <c r="P4181" s="62"/>
      <c r="Q4181" s="62"/>
      <c r="R4181" s="62"/>
      <c r="S4181" s="62"/>
      <c r="T4181" s="62"/>
      <c r="U4181" s="62"/>
      <c r="V4181" s="62"/>
      <c r="W4181" s="62"/>
      <c r="X4181" s="62"/>
      <c r="Y4181" s="62"/>
      <c r="Z4181" s="62"/>
      <c r="AA4181" s="62"/>
      <c r="AB4181" s="62"/>
      <c r="AC4181" s="62"/>
      <c r="AD4181" s="62"/>
      <c r="AE4181" s="62"/>
    </row>
    <row r="4182" spans="5:31" x14ac:dyDescent="0.25">
      <c r="E4182" s="61"/>
      <c r="F4182" s="61"/>
      <c r="G4182" s="61"/>
      <c r="H4182" s="62"/>
      <c r="I4182" s="62"/>
      <c r="J4182" s="62"/>
      <c r="K4182" s="62"/>
      <c r="L4182" s="62"/>
      <c r="M4182" s="62"/>
      <c r="N4182" s="62"/>
      <c r="O4182" s="62"/>
      <c r="P4182" s="62"/>
      <c r="Q4182" s="62"/>
      <c r="R4182" s="62"/>
      <c r="S4182" s="62"/>
      <c r="T4182" s="62"/>
      <c r="U4182" s="62"/>
      <c r="V4182" s="62"/>
      <c r="W4182" s="62"/>
      <c r="X4182" s="62"/>
      <c r="Y4182" s="62"/>
      <c r="Z4182" s="62"/>
      <c r="AA4182" s="62"/>
      <c r="AB4182" s="62"/>
      <c r="AC4182" s="62"/>
      <c r="AD4182" s="62"/>
      <c r="AE4182" s="62"/>
    </row>
    <row r="4183" spans="5:31" x14ac:dyDescent="0.25">
      <c r="E4183" s="61"/>
      <c r="F4183" s="61"/>
      <c r="G4183" s="61"/>
      <c r="H4183" s="62"/>
      <c r="I4183" s="62"/>
      <c r="J4183" s="62"/>
      <c r="K4183" s="62"/>
      <c r="L4183" s="62"/>
      <c r="M4183" s="62"/>
      <c r="N4183" s="62"/>
      <c r="O4183" s="62"/>
      <c r="P4183" s="62"/>
      <c r="Q4183" s="62"/>
      <c r="R4183" s="62"/>
      <c r="S4183" s="62"/>
      <c r="T4183" s="62"/>
      <c r="U4183" s="62"/>
      <c r="V4183" s="62"/>
      <c r="W4183" s="62"/>
      <c r="X4183" s="62"/>
      <c r="Y4183" s="62"/>
      <c r="Z4183" s="62"/>
      <c r="AA4183" s="62"/>
      <c r="AB4183" s="62"/>
      <c r="AC4183" s="62"/>
      <c r="AD4183" s="62"/>
      <c r="AE4183" s="62"/>
    </row>
    <row r="4184" spans="5:31" x14ac:dyDescent="0.25">
      <c r="E4184" s="61"/>
      <c r="F4184" s="61"/>
      <c r="G4184" s="61"/>
      <c r="H4184" s="62"/>
      <c r="I4184" s="62"/>
      <c r="J4184" s="62"/>
      <c r="K4184" s="62"/>
      <c r="L4184" s="62"/>
      <c r="M4184" s="62"/>
      <c r="N4184" s="62"/>
      <c r="O4184" s="62"/>
      <c r="P4184" s="62"/>
      <c r="Q4184" s="62"/>
      <c r="R4184" s="62"/>
      <c r="S4184" s="62"/>
      <c r="T4184" s="62"/>
      <c r="U4184" s="62"/>
      <c r="V4184" s="62"/>
      <c r="W4184" s="62"/>
      <c r="X4184" s="62"/>
      <c r="Y4184" s="62"/>
      <c r="Z4184" s="62"/>
      <c r="AA4184" s="62"/>
      <c r="AB4184" s="62"/>
      <c r="AC4184" s="62"/>
      <c r="AD4184" s="62"/>
      <c r="AE4184" s="62"/>
    </row>
    <row r="4185" spans="5:31" x14ac:dyDescent="0.25">
      <c r="E4185" s="61"/>
      <c r="F4185" s="61"/>
      <c r="G4185" s="61"/>
      <c r="H4185" s="62"/>
      <c r="I4185" s="62"/>
      <c r="J4185" s="62"/>
      <c r="K4185" s="62"/>
      <c r="L4185" s="62"/>
      <c r="M4185" s="62"/>
      <c r="N4185" s="62"/>
      <c r="O4185" s="62"/>
      <c r="P4185" s="62"/>
      <c r="Q4185" s="62"/>
      <c r="R4185" s="62"/>
      <c r="S4185" s="62"/>
      <c r="T4185" s="62"/>
      <c r="U4185" s="62"/>
      <c r="V4185" s="62"/>
      <c r="W4185" s="62"/>
      <c r="X4185" s="62"/>
      <c r="Y4185" s="62"/>
      <c r="Z4185" s="62"/>
      <c r="AA4185" s="62"/>
      <c r="AB4185" s="62"/>
      <c r="AC4185" s="62"/>
      <c r="AD4185" s="62"/>
      <c r="AE4185" s="62"/>
    </row>
    <row r="4186" spans="5:31" x14ac:dyDescent="0.25">
      <c r="E4186" s="61"/>
      <c r="F4186" s="61"/>
      <c r="G4186" s="61"/>
      <c r="H4186" s="62"/>
      <c r="I4186" s="62"/>
      <c r="J4186" s="62"/>
      <c r="K4186" s="62"/>
      <c r="L4186" s="62"/>
      <c r="M4186" s="62"/>
      <c r="N4186" s="62"/>
      <c r="O4186" s="62"/>
      <c r="P4186" s="62"/>
      <c r="Q4186" s="62"/>
      <c r="R4186" s="62"/>
      <c r="S4186" s="62"/>
      <c r="T4186" s="62"/>
      <c r="U4186" s="62"/>
      <c r="V4186" s="62"/>
      <c r="W4186" s="62"/>
      <c r="X4186" s="62"/>
      <c r="Y4186" s="62"/>
      <c r="Z4186" s="62"/>
      <c r="AA4186" s="62"/>
      <c r="AB4186" s="62"/>
      <c r="AC4186" s="62"/>
      <c r="AD4186" s="62"/>
      <c r="AE4186" s="62"/>
    </row>
    <row r="4187" spans="5:31" x14ac:dyDescent="0.25">
      <c r="E4187" s="61"/>
      <c r="F4187" s="61"/>
      <c r="G4187" s="61"/>
      <c r="H4187" s="62"/>
      <c r="I4187" s="62"/>
      <c r="J4187" s="62"/>
      <c r="K4187" s="62"/>
      <c r="L4187" s="62"/>
      <c r="M4187" s="62"/>
      <c r="N4187" s="62"/>
      <c r="O4187" s="62"/>
      <c r="P4187" s="62"/>
      <c r="Q4187" s="62"/>
      <c r="R4187" s="62"/>
      <c r="S4187" s="62"/>
      <c r="T4187" s="62"/>
      <c r="U4187" s="62"/>
      <c r="V4187" s="62"/>
      <c r="W4187" s="62"/>
      <c r="X4187" s="62"/>
      <c r="Y4187" s="62"/>
      <c r="Z4187" s="62"/>
      <c r="AA4187" s="62"/>
      <c r="AB4187" s="62"/>
      <c r="AC4187" s="62"/>
      <c r="AD4187" s="62"/>
      <c r="AE4187" s="62"/>
    </row>
    <row r="4188" spans="5:31" x14ac:dyDescent="0.25">
      <c r="E4188" s="61"/>
      <c r="F4188" s="61"/>
      <c r="G4188" s="61"/>
      <c r="H4188" s="62"/>
      <c r="I4188" s="62"/>
      <c r="J4188" s="62"/>
      <c r="K4188" s="62"/>
      <c r="L4188" s="62"/>
      <c r="M4188" s="62"/>
      <c r="N4188" s="62"/>
      <c r="O4188" s="62"/>
      <c r="P4188" s="62"/>
      <c r="Q4188" s="62"/>
      <c r="R4188" s="62"/>
      <c r="S4188" s="62"/>
      <c r="T4188" s="62"/>
      <c r="U4188" s="62"/>
      <c r="V4188" s="62"/>
      <c r="W4188" s="62"/>
      <c r="X4188" s="62"/>
      <c r="Y4188" s="62"/>
      <c r="Z4188" s="62"/>
      <c r="AA4188" s="62"/>
      <c r="AB4188" s="62"/>
      <c r="AC4188" s="62"/>
      <c r="AD4188" s="62"/>
      <c r="AE4188" s="62"/>
    </row>
    <row r="4189" spans="5:31" x14ac:dyDescent="0.25">
      <c r="E4189" s="61"/>
      <c r="F4189" s="61"/>
      <c r="G4189" s="61"/>
      <c r="H4189" s="62"/>
      <c r="I4189" s="62"/>
      <c r="J4189" s="62"/>
      <c r="K4189" s="62"/>
      <c r="L4189" s="62"/>
      <c r="M4189" s="62"/>
      <c r="N4189" s="62"/>
      <c r="O4189" s="62"/>
      <c r="P4189" s="62"/>
      <c r="Q4189" s="62"/>
      <c r="R4189" s="62"/>
      <c r="S4189" s="62"/>
      <c r="T4189" s="62"/>
      <c r="U4189" s="62"/>
      <c r="V4189" s="62"/>
      <c r="W4189" s="62"/>
      <c r="X4189" s="62"/>
      <c r="Y4189" s="62"/>
      <c r="Z4189" s="62"/>
      <c r="AA4189" s="62"/>
      <c r="AB4189" s="62"/>
      <c r="AC4189" s="62"/>
      <c r="AD4189" s="62"/>
      <c r="AE4189" s="62"/>
    </row>
    <row r="4190" spans="5:31" x14ac:dyDescent="0.25">
      <c r="E4190" s="61"/>
      <c r="F4190" s="61"/>
      <c r="G4190" s="61"/>
      <c r="H4190" s="62"/>
      <c r="I4190" s="62"/>
      <c r="J4190" s="62"/>
      <c r="K4190" s="62"/>
      <c r="L4190" s="62"/>
      <c r="M4190" s="62"/>
      <c r="N4190" s="62"/>
      <c r="O4190" s="62"/>
      <c r="P4190" s="62"/>
      <c r="Q4190" s="62"/>
      <c r="R4190" s="62"/>
      <c r="S4190" s="62"/>
      <c r="T4190" s="62"/>
      <c r="U4190" s="62"/>
      <c r="V4190" s="62"/>
      <c r="W4190" s="62"/>
      <c r="X4190" s="62"/>
      <c r="Y4190" s="62"/>
      <c r="Z4190" s="62"/>
      <c r="AA4190" s="62"/>
      <c r="AB4190" s="62"/>
      <c r="AC4190" s="62"/>
      <c r="AD4190" s="62"/>
      <c r="AE4190" s="62"/>
    </row>
    <row r="4191" spans="5:31" x14ac:dyDescent="0.25">
      <c r="E4191" s="61"/>
      <c r="F4191" s="61"/>
      <c r="G4191" s="61"/>
      <c r="H4191" s="62"/>
      <c r="I4191" s="62"/>
      <c r="J4191" s="62"/>
      <c r="K4191" s="62"/>
      <c r="L4191" s="62"/>
      <c r="M4191" s="62"/>
      <c r="N4191" s="62"/>
      <c r="O4191" s="62"/>
      <c r="P4191" s="62"/>
      <c r="Q4191" s="62"/>
      <c r="R4191" s="62"/>
      <c r="S4191" s="62"/>
      <c r="T4191" s="62"/>
      <c r="U4191" s="62"/>
      <c r="V4191" s="62"/>
      <c r="W4191" s="62"/>
      <c r="X4191" s="62"/>
      <c r="Y4191" s="62"/>
      <c r="Z4191" s="62"/>
      <c r="AA4191" s="62"/>
      <c r="AB4191" s="62"/>
      <c r="AC4191" s="62"/>
      <c r="AD4191" s="62"/>
      <c r="AE4191" s="62"/>
    </row>
    <row r="4192" spans="5:31" x14ac:dyDescent="0.25">
      <c r="E4192" s="61"/>
      <c r="F4192" s="61"/>
      <c r="G4192" s="61"/>
      <c r="H4192" s="62"/>
      <c r="I4192" s="62"/>
      <c r="J4192" s="62"/>
      <c r="K4192" s="62"/>
      <c r="L4192" s="62"/>
      <c r="M4192" s="62"/>
      <c r="N4192" s="62"/>
      <c r="O4192" s="62"/>
      <c r="P4192" s="62"/>
      <c r="Q4192" s="62"/>
      <c r="R4192" s="62"/>
      <c r="S4192" s="62"/>
      <c r="T4192" s="62"/>
      <c r="U4192" s="62"/>
      <c r="V4192" s="62"/>
      <c r="W4192" s="62"/>
      <c r="X4192" s="62"/>
      <c r="Y4192" s="62"/>
      <c r="Z4192" s="62"/>
      <c r="AA4192" s="62"/>
      <c r="AB4192" s="62"/>
      <c r="AC4192" s="62"/>
      <c r="AD4192" s="62"/>
      <c r="AE4192" s="62"/>
    </row>
    <row r="4193" spans="5:31" x14ac:dyDescent="0.25">
      <c r="E4193" s="61"/>
      <c r="F4193" s="61"/>
      <c r="G4193" s="61"/>
      <c r="H4193" s="62"/>
      <c r="I4193" s="62"/>
      <c r="J4193" s="62"/>
      <c r="K4193" s="62"/>
      <c r="L4193" s="62"/>
      <c r="M4193" s="62"/>
      <c r="N4193" s="62"/>
      <c r="O4193" s="62"/>
      <c r="P4193" s="62"/>
      <c r="Q4193" s="62"/>
      <c r="R4193" s="62"/>
      <c r="S4193" s="62"/>
      <c r="T4193" s="62"/>
      <c r="U4193" s="62"/>
      <c r="V4193" s="62"/>
      <c r="W4193" s="62"/>
      <c r="X4193" s="62"/>
      <c r="Y4193" s="62"/>
      <c r="Z4193" s="62"/>
      <c r="AA4193" s="62"/>
      <c r="AB4193" s="62"/>
      <c r="AC4193" s="62"/>
      <c r="AD4193" s="62"/>
      <c r="AE4193" s="62"/>
    </row>
    <row r="4194" spans="5:31" x14ac:dyDescent="0.25">
      <c r="E4194" s="61"/>
      <c r="F4194" s="61"/>
      <c r="G4194" s="61"/>
      <c r="H4194" s="62"/>
      <c r="I4194" s="62"/>
      <c r="J4194" s="62"/>
      <c r="K4194" s="62"/>
      <c r="L4194" s="62"/>
      <c r="M4194" s="62"/>
      <c r="N4194" s="62"/>
      <c r="O4194" s="62"/>
      <c r="P4194" s="62"/>
      <c r="Q4194" s="62"/>
      <c r="R4194" s="62"/>
      <c r="S4194" s="62"/>
      <c r="T4194" s="62"/>
      <c r="U4194" s="62"/>
      <c r="V4194" s="62"/>
      <c r="W4194" s="62"/>
      <c r="X4194" s="62"/>
      <c r="Y4194" s="62"/>
      <c r="Z4194" s="62"/>
      <c r="AA4194" s="62"/>
      <c r="AB4194" s="62"/>
      <c r="AC4194" s="62"/>
      <c r="AD4194" s="62"/>
      <c r="AE4194" s="62"/>
    </row>
    <row r="4195" spans="5:31" x14ac:dyDescent="0.25">
      <c r="E4195" s="61"/>
      <c r="F4195" s="61"/>
      <c r="G4195" s="61"/>
      <c r="H4195" s="62"/>
      <c r="I4195" s="62"/>
      <c r="J4195" s="62"/>
      <c r="K4195" s="62"/>
      <c r="L4195" s="62"/>
      <c r="M4195" s="62"/>
      <c r="N4195" s="62"/>
      <c r="O4195" s="62"/>
      <c r="P4195" s="62"/>
      <c r="Q4195" s="62"/>
      <c r="R4195" s="62"/>
      <c r="S4195" s="62"/>
      <c r="T4195" s="62"/>
      <c r="U4195" s="62"/>
      <c r="V4195" s="62"/>
      <c r="W4195" s="62"/>
      <c r="X4195" s="62"/>
      <c r="Y4195" s="62"/>
      <c r="Z4195" s="62"/>
      <c r="AA4195" s="62"/>
      <c r="AB4195" s="62"/>
      <c r="AC4195" s="62"/>
      <c r="AD4195" s="62"/>
      <c r="AE4195" s="62"/>
    </row>
    <row r="4196" spans="5:31" x14ac:dyDescent="0.25">
      <c r="E4196" s="61"/>
      <c r="F4196" s="61"/>
      <c r="G4196" s="61"/>
      <c r="H4196" s="62"/>
      <c r="I4196" s="62"/>
      <c r="J4196" s="62"/>
      <c r="K4196" s="62"/>
      <c r="L4196" s="62"/>
      <c r="M4196" s="62"/>
      <c r="N4196" s="62"/>
      <c r="O4196" s="62"/>
      <c r="P4196" s="62"/>
      <c r="Q4196" s="62"/>
      <c r="R4196" s="62"/>
      <c r="S4196" s="62"/>
      <c r="T4196" s="62"/>
      <c r="U4196" s="62"/>
      <c r="V4196" s="62"/>
      <c r="W4196" s="62"/>
      <c r="X4196" s="62"/>
      <c r="Y4196" s="62"/>
      <c r="Z4196" s="62"/>
      <c r="AA4196" s="62"/>
      <c r="AB4196" s="62"/>
      <c r="AC4196" s="62"/>
      <c r="AD4196" s="62"/>
      <c r="AE4196" s="62"/>
    </row>
    <row r="4197" spans="5:31" x14ac:dyDescent="0.25">
      <c r="E4197" s="61"/>
      <c r="F4197" s="61"/>
      <c r="G4197" s="61"/>
      <c r="H4197" s="62"/>
      <c r="I4197" s="62"/>
      <c r="J4197" s="62"/>
      <c r="K4197" s="62"/>
      <c r="L4197" s="62"/>
      <c r="M4197" s="62"/>
      <c r="N4197" s="62"/>
      <c r="O4197" s="62"/>
      <c r="P4197" s="62"/>
      <c r="Q4197" s="62"/>
      <c r="R4197" s="62"/>
      <c r="S4197" s="62"/>
      <c r="T4197" s="62"/>
      <c r="U4197" s="62"/>
      <c r="V4197" s="62"/>
      <c r="W4197" s="62"/>
      <c r="X4197" s="62"/>
      <c r="Y4197" s="62"/>
      <c r="Z4197" s="62"/>
      <c r="AA4197" s="62"/>
      <c r="AB4197" s="62"/>
      <c r="AC4197" s="62"/>
      <c r="AD4197" s="62"/>
      <c r="AE4197" s="62"/>
    </row>
    <row r="4198" spans="5:31" x14ac:dyDescent="0.25">
      <c r="E4198" s="61"/>
      <c r="F4198" s="61"/>
      <c r="G4198" s="61"/>
      <c r="H4198" s="62"/>
      <c r="I4198" s="62"/>
      <c r="J4198" s="62"/>
      <c r="K4198" s="62"/>
      <c r="L4198" s="62"/>
      <c r="M4198" s="62"/>
      <c r="N4198" s="62"/>
      <c r="O4198" s="62"/>
      <c r="P4198" s="62"/>
      <c r="Q4198" s="62"/>
      <c r="R4198" s="62"/>
      <c r="S4198" s="62"/>
      <c r="T4198" s="62"/>
      <c r="U4198" s="62"/>
      <c r="V4198" s="62"/>
      <c r="W4198" s="62"/>
      <c r="X4198" s="62"/>
      <c r="Y4198" s="62"/>
      <c r="Z4198" s="62"/>
      <c r="AA4198" s="62"/>
      <c r="AB4198" s="62"/>
      <c r="AC4198" s="62"/>
      <c r="AD4198" s="62"/>
      <c r="AE4198" s="62"/>
    </row>
    <row r="4199" spans="5:31" x14ac:dyDescent="0.25">
      <c r="E4199" s="61"/>
      <c r="F4199" s="61"/>
      <c r="G4199" s="61"/>
      <c r="H4199" s="62"/>
      <c r="I4199" s="62"/>
      <c r="J4199" s="62"/>
      <c r="K4199" s="62"/>
      <c r="L4199" s="62"/>
      <c r="M4199" s="62"/>
      <c r="N4199" s="62"/>
      <c r="O4199" s="62"/>
      <c r="P4199" s="62"/>
      <c r="Q4199" s="62"/>
      <c r="R4199" s="62"/>
      <c r="S4199" s="62"/>
      <c r="T4199" s="62"/>
      <c r="U4199" s="62"/>
      <c r="V4199" s="62"/>
      <c r="W4199" s="62"/>
      <c r="X4199" s="62"/>
      <c r="Y4199" s="62"/>
      <c r="Z4199" s="62"/>
      <c r="AA4199" s="62"/>
      <c r="AB4199" s="62"/>
      <c r="AC4199" s="62"/>
      <c r="AD4199" s="62"/>
      <c r="AE4199" s="62"/>
    </row>
    <row r="4200" spans="5:31" x14ac:dyDescent="0.25">
      <c r="E4200" s="61"/>
      <c r="F4200" s="61"/>
      <c r="G4200" s="61"/>
      <c r="H4200" s="62"/>
      <c r="I4200" s="62"/>
      <c r="J4200" s="62"/>
      <c r="K4200" s="62"/>
      <c r="L4200" s="62"/>
      <c r="M4200" s="62"/>
      <c r="N4200" s="62"/>
      <c r="O4200" s="62"/>
      <c r="P4200" s="62"/>
      <c r="Q4200" s="62"/>
      <c r="R4200" s="62"/>
      <c r="S4200" s="62"/>
      <c r="T4200" s="62"/>
      <c r="U4200" s="62"/>
      <c r="V4200" s="62"/>
      <c r="W4200" s="62"/>
      <c r="X4200" s="62"/>
      <c r="Y4200" s="62"/>
      <c r="Z4200" s="62"/>
      <c r="AA4200" s="62"/>
      <c r="AB4200" s="62"/>
      <c r="AC4200" s="62"/>
      <c r="AD4200" s="62"/>
      <c r="AE4200" s="62"/>
    </row>
    <row r="4201" spans="5:31" x14ac:dyDescent="0.25">
      <c r="E4201" s="61"/>
      <c r="F4201" s="61"/>
      <c r="G4201" s="61"/>
      <c r="H4201" s="62"/>
      <c r="I4201" s="62"/>
      <c r="J4201" s="62"/>
      <c r="K4201" s="62"/>
      <c r="L4201" s="62"/>
      <c r="M4201" s="62"/>
      <c r="N4201" s="62"/>
      <c r="O4201" s="62"/>
      <c r="P4201" s="62"/>
      <c r="Q4201" s="62"/>
      <c r="R4201" s="62"/>
      <c r="S4201" s="62"/>
      <c r="T4201" s="62"/>
      <c r="U4201" s="62"/>
      <c r="V4201" s="62"/>
      <c r="W4201" s="62"/>
      <c r="X4201" s="62"/>
      <c r="Y4201" s="62"/>
      <c r="Z4201" s="62"/>
      <c r="AA4201" s="62"/>
      <c r="AB4201" s="62"/>
      <c r="AC4201" s="62"/>
      <c r="AD4201" s="62"/>
      <c r="AE4201" s="62"/>
    </row>
    <row r="4202" spans="5:31" x14ac:dyDescent="0.25">
      <c r="E4202" s="61"/>
      <c r="F4202" s="61"/>
      <c r="G4202" s="61"/>
      <c r="H4202" s="62"/>
      <c r="I4202" s="62"/>
      <c r="J4202" s="62"/>
      <c r="K4202" s="62"/>
      <c r="L4202" s="62"/>
      <c r="M4202" s="62"/>
      <c r="N4202" s="62"/>
      <c r="O4202" s="62"/>
      <c r="P4202" s="62"/>
      <c r="Q4202" s="62"/>
      <c r="R4202" s="62"/>
      <c r="S4202" s="62"/>
      <c r="T4202" s="62"/>
      <c r="U4202" s="62"/>
      <c r="V4202" s="62"/>
      <c r="W4202" s="62"/>
      <c r="X4202" s="62"/>
      <c r="Y4202" s="62"/>
      <c r="Z4202" s="62"/>
      <c r="AA4202" s="62"/>
      <c r="AB4202" s="62"/>
      <c r="AC4202" s="62"/>
      <c r="AD4202" s="62"/>
      <c r="AE4202" s="62"/>
    </row>
    <row r="4203" spans="5:31" x14ac:dyDescent="0.25">
      <c r="E4203" s="61"/>
      <c r="F4203" s="61"/>
      <c r="G4203" s="61"/>
      <c r="H4203" s="62"/>
      <c r="I4203" s="62"/>
      <c r="J4203" s="62"/>
      <c r="K4203" s="62"/>
      <c r="L4203" s="62"/>
      <c r="M4203" s="62"/>
      <c r="N4203" s="62"/>
      <c r="O4203" s="62"/>
      <c r="P4203" s="62"/>
      <c r="Q4203" s="62"/>
      <c r="R4203" s="62"/>
      <c r="S4203" s="62"/>
      <c r="T4203" s="62"/>
      <c r="U4203" s="62"/>
      <c r="V4203" s="62"/>
      <c r="W4203" s="62"/>
      <c r="X4203" s="62"/>
      <c r="Y4203" s="62"/>
      <c r="Z4203" s="62"/>
      <c r="AA4203" s="62"/>
      <c r="AB4203" s="62"/>
      <c r="AC4203" s="62"/>
      <c r="AD4203" s="62"/>
      <c r="AE4203" s="62"/>
    </row>
    <row r="4204" spans="5:31" x14ac:dyDescent="0.25">
      <c r="E4204" s="61"/>
      <c r="F4204" s="61"/>
      <c r="G4204" s="61"/>
      <c r="H4204" s="62"/>
      <c r="I4204" s="62"/>
      <c r="J4204" s="62"/>
      <c r="K4204" s="62"/>
      <c r="L4204" s="62"/>
      <c r="M4204" s="62"/>
      <c r="N4204" s="62"/>
      <c r="O4204" s="62"/>
      <c r="P4204" s="62"/>
      <c r="Q4204" s="62"/>
      <c r="R4204" s="62"/>
      <c r="S4204" s="62"/>
      <c r="T4204" s="62"/>
      <c r="U4204" s="62"/>
      <c r="V4204" s="62"/>
      <c r="W4204" s="62"/>
      <c r="X4204" s="62"/>
      <c r="Y4204" s="62"/>
      <c r="Z4204" s="62"/>
      <c r="AA4204" s="62"/>
      <c r="AB4204" s="62"/>
      <c r="AC4204" s="62"/>
      <c r="AD4204" s="62"/>
      <c r="AE4204" s="62"/>
    </row>
    <row r="4205" spans="5:31" x14ac:dyDescent="0.25">
      <c r="E4205" s="61"/>
      <c r="F4205" s="61"/>
      <c r="G4205" s="61"/>
      <c r="H4205" s="62"/>
      <c r="I4205" s="62"/>
      <c r="J4205" s="62"/>
      <c r="K4205" s="62"/>
      <c r="L4205" s="62"/>
      <c r="M4205" s="62"/>
      <c r="N4205" s="62"/>
      <c r="O4205" s="62"/>
      <c r="P4205" s="62"/>
      <c r="Q4205" s="62"/>
      <c r="R4205" s="62"/>
      <c r="S4205" s="62"/>
      <c r="T4205" s="62"/>
      <c r="U4205" s="62"/>
      <c r="V4205" s="62"/>
      <c r="W4205" s="62"/>
      <c r="X4205" s="62"/>
      <c r="Y4205" s="62"/>
      <c r="Z4205" s="62"/>
      <c r="AA4205" s="62"/>
      <c r="AB4205" s="62"/>
      <c r="AC4205" s="62"/>
      <c r="AD4205" s="62"/>
      <c r="AE4205" s="62"/>
    </row>
    <row r="4206" spans="5:31" x14ac:dyDescent="0.25">
      <c r="E4206" s="61"/>
      <c r="F4206" s="61"/>
      <c r="G4206" s="61"/>
      <c r="H4206" s="62"/>
      <c r="I4206" s="62"/>
      <c r="J4206" s="62"/>
      <c r="K4206" s="62"/>
      <c r="L4206" s="62"/>
      <c r="M4206" s="62"/>
      <c r="N4206" s="62"/>
      <c r="O4206" s="62"/>
      <c r="P4206" s="62"/>
      <c r="Q4206" s="62"/>
      <c r="R4206" s="62"/>
      <c r="S4206" s="62"/>
      <c r="T4206" s="62"/>
      <c r="U4206" s="62"/>
      <c r="V4206" s="62"/>
      <c r="W4206" s="62"/>
      <c r="X4206" s="62"/>
      <c r="Y4206" s="62"/>
      <c r="Z4206" s="62"/>
      <c r="AA4206" s="62"/>
      <c r="AB4206" s="62"/>
      <c r="AC4206" s="62"/>
      <c r="AD4206" s="62"/>
      <c r="AE4206" s="62"/>
    </row>
    <row r="4207" spans="5:31" x14ac:dyDescent="0.25">
      <c r="E4207" s="61"/>
      <c r="F4207" s="61"/>
      <c r="G4207" s="61"/>
      <c r="H4207" s="62"/>
      <c r="I4207" s="62"/>
      <c r="J4207" s="62"/>
      <c r="K4207" s="62"/>
      <c r="L4207" s="62"/>
      <c r="M4207" s="62"/>
      <c r="N4207" s="62"/>
      <c r="O4207" s="62"/>
      <c r="P4207" s="62"/>
      <c r="Q4207" s="62"/>
      <c r="R4207" s="62"/>
      <c r="S4207" s="62"/>
      <c r="T4207" s="62"/>
      <c r="U4207" s="62"/>
      <c r="V4207" s="62"/>
      <c r="W4207" s="62"/>
      <c r="X4207" s="62"/>
      <c r="Y4207" s="62"/>
      <c r="Z4207" s="62"/>
      <c r="AA4207" s="62"/>
      <c r="AB4207" s="62"/>
      <c r="AC4207" s="62"/>
      <c r="AD4207" s="62"/>
      <c r="AE4207" s="62"/>
    </row>
    <row r="4208" spans="5:31" x14ac:dyDescent="0.25">
      <c r="E4208" s="61"/>
      <c r="F4208" s="61"/>
      <c r="G4208" s="61"/>
      <c r="H4208" s="62"/>
      <c r="I4208" s="62"/>
      <c r="J4208" s="62"/>
      <c r="K4208" s="62"/>
      <c r="L4208" s="62"/>
      <c r="M4208" s="62"/>
      <c r="N4208" s="62"/>
      <c r="O4208" s="62"/>
      <c r="P4208" s="62"/>
      <c r="Q4208" s="62"/>
      <c r="R4208" s="62"/>
      <c r="S4208" s="62"/>
      <c r="T4208" s="62"/>
      <c r="U4208" s="62"/>
      <c r="V4208" s="62"/>
      <c r="W4208" s="62"/>
      <c r="X4208" s="62"/>
      <c r="Y4208" s="62"/>
      <c r="Z4208" s="62"/>
      <c r="AA4208" s="62"/>
      <c r="AB4208" s="62"/>
      <c r="AC4208" s="62"/>
      <c r="AD4208" s="62"/>
      <c r="AE4208" s="62"/>
    </row>
    <row r="4209" spans="5:31" x14ac:dyDescent="0.25">
      <c r="E4209" s="61"/>
      <c r="F4209" s="61"/>
      <c r="G4209" s="61"/>
      <c r="H4209" s="62"/>
      <c r="I4209" s="62"/>
      <c r="J4209" s="62"/>
      <c r="K4209" s="62"/>
      <c r="L4209" s="62"/>
      <c r="M4209" s="62"/>
      <c r="N4209" s="62"/>
      <c r="O4209" s="62"/>
      <c r="P4209" s="62"/>
      <c r="Q4209" s="62"/>
      <c r="R4209" s="62"/>
      <c r="S4209" s="62"/>
      <c r="T4209" s="62"/>
      <c r="U4209" s="62"/>
      <c r="V4209" s="62"/>
      <c r="W4209" s="62"/>
      <c r="X4209" s="62"/>
      <c r="Y4209" s="62"/>
      <c r="Z4209" s="62"/>
      <c r="AA4209" s="62"/>
      <c r="AB4209" s="62"/>
      <c r="AC4209" s="62"/>
      <c r="AD4209" s="62"/>
      <c r="AE4209" s="62"/>
    </row>
    <row r="4210" spans="5:31" x14ac:dyDescent="0.25">
      <c r="E4210" s="61"/>
      <c r="F4210" s="61"/>
      <c r="G4210" s="61"/>
      <c r="H4210" s="62"/>
      <c r="I4210" s="62"/>
      <c r="J4210" s="62"/>
      <c r="K4210" s="62"/>
      <c r="L4210" s="62"/>
      <c r="M4210" s="62"/>
      <c r="N4210" s="62"/>
      <c r="O4210" s="62"/>
      <c r="P4210" s="62"/>
      <c r="Q4210" s="62"/>
      <c r="R4210" s="62"/>
      <c r="S4210" s="62"/>
      <c r="T4210" s="62"/>
      <c r="U4210" s="62"/>
      <c r="V4210" s="62"/>
      <c r="W4210" s="62"/>
      <c r="X4210" s="62"/>
      <c r="Y4210" s="62"/>
      <c r="Z4210" s="62"/>
      <c r="AA4210" s="62"/>
      <c r="AB4210" s="62"/>
      <c r="AC4210" s="62"/>
      <c r="AD4210" s="62"/>
      <c r="AE4210" s="62"/>
    </row>
    <row r="4211" spans="5:31" x14ac:dyDescent="0.25">
      <c r="E4211" s="61"/>
      <c r="F4211" s="61"/>
      <c r="G4211" s="61"/>
      <c r="H4211" s="62"/>
      <c r="I4211" s="62"/>
      <c r="J4211" s="62"/>
      <c r="K4211" s="62"/>
      <c r="L4211" s="62"/>
      <c r="M4211" s="62"/>
      <c r="N4211" s="62"/>
      <c r="O4211" s="62"/>
      <c r="P4211" s="62"/>
      <c r="Q4211" s="62"/>
      <c r="R4211" s="62"/>
      <c r="S4211" s="62"/>
      <c r="T4211" s="62"/>
      <c r="U4211" s="62"/>
      <c r="V4211" s="62"/>
      <c r="W4211" s="62"/>
      <c r="X4211" s="62"/>
      <c r="Y4211" s="62"/>
      <c r="Z4211" s="62"/>
      <c r="AA4211" s="62"/>
      <c r="AB4211" s="62"/>
      <c r="AC4211" s="62"/>
      <c r="AD4211" s="62"/>
      <c r="AE4211" s="62"/>
    </row>
    <row r="4212" spans="5:31" x14ac:dyDescent="0.25">
      <c r="E4212" s="61"/>
      <c r="F4212" s="61"/>
      <c r="G4212" s="61"/>
      <c r="H4212" s="62"/>
      <c r="I4212" s="62"/>
      <c r="J4212" s="62"/>
      <c r="K4212" s="62"/>
      <c r="L4212" s="62"/>
      <c r="M4212" s="62"/>
      <c r="N4212" s="62"/>
      <c r="O4212" s="62"/>
      <c r="P4212" s="62"/>
      <c r="Q4212" s="62"/>
      <c r="R4212" s="62"/>
      <c r="S4212" s="62"/>
      <c r="T4212" s="62"/>
      <c r="U4212" s="62"/>
      <c r="V4212" s="62"/>
      <c r="W4212" s="62"/>
      <c r="X4212" s="62"/>
      <c r="Y4212" s="62"/>
      <c r="Z4212" s="62"/>
      <c r="AA4212" s="62"/>
      <c r="AB4212" s="62"/>
      <c r="AC4212" s="62"/>
      <c r="AD4212" s="62"/>
      <c r="AE4212" s="62"/>
    </row>
    <row r="4213" spans="5:31" x14ac:dyDescent="0.25">
      <c r="E4213" s="61"/>
      <c r="F4213" s="61"/>
      <c r="G4213" s="61"/>
      <c r="H4213" s="62"/>
      <c r="I4213" s="62"/>
      <c r="J4213" s="62"/>
      <c r="K4213" s="62"/>
      <c r="L4213" s="62"/>
      <c r="M4213" s="62"/>
      <c r="N4213" s="62"/>
      <c r="O4213" s="62"/>
      <c r="P4213" s="62"/>
      <c r="Q4213" s="62"/>
      <c r="R4213" s="62"/>
      <c r="S4213" s="62"/>
      <c r="T4213" s="62"/>
      <c r="U4213" s="62"/>
      <c r="V4213" s="62"/>
      <c r="W4213" s="62"/>
      <c r="X4213" s="62"/>
      <c r="Y4213" s="62"/>
      <c r="Z4213" s="62"/>
      <c r="AA4213" s="62"/>
      <c r="AB4213" s="62"/>
      <c r="AC4213" s="62"/>
      <c r="AD4213" s="62"/>
      <c r="AE4213" s="62"/>
    </row>
    <row r="4214" spans="5:31" x14ac:dyDescent="0.25">
      <c r="E4214" s="61"/>
      <c r="F4214" s="61"/>
      <c r="G4214" s="61"/>
      <c r="H4214" s="62"/>
      <c r="I4214" s="62"/>
      <c r="J4214" s="62"/>
      <c r="K4214" s="62"/>
      <c r="L4214" s="62"/>
      <c r="M4214" s="62"/>
      <c r="N4214" s="62"/>
      <c r="O4214" s="62"/>
      <c r="P4214" s="62"/>
      <c r="Q4214" s="62"/>
      <c r="R4214" s="62"/>
      <c r="S4214" s="62"/>
      <c r="T4214" s="62"/>
      <c r="U4214" s="62"/>
      <c r="V4214" s="62"/>
      <c r="W4214" s="62"/>
      <c r="X4214" s="62"/>
      <c r="Y4214" s="62"/>
      <c r="Z4214" s="62"/>
      <c r="AA4214" s="62"/>
      <c r="AB4214" s="62"/>
      <c r="AC4214" s="62"/>
      <c r="AD4214" s="62"/>
      <c r="AE4214" s="62"/>
    </row>
    <row r="4215" spans="5:31" x14ac:dyDescent="0.25">
      <c r="E4215" s="61"/>
      <c r="F4215" s="61"/>
      <c r="G4215" s="61"/>
      <c r="H4215" s="62"/>
      <c r="I4215" s="62"/>
      <c r="J4215" s="62"/>
      <c r="K4215" s="62"/>
      <c r="L4215" s="62"/>
      <c r="M4215" s="62"/>
      <c r="N4215" s="62"/>
      <c r="O4215" s="62"/>
      <c r="P4215" s="62"/>
      <c r="Q4215" s="62"/>
      <c r="R4215" s="62"/>
      <c r="S4215" s="62"/>
      <c r="T4215" s="62"/>
      <c r="U4215" s="62"/>
      <c r="V4215" s="62"/>
      <c r="W4215" s="62"/>
      <c r="X4215" s="62"/>
      <c r="Y4215" s="62"/>
      <c r="Z4215" s="62"/>
      <c r="AA4215" s="62"/>
      <c r="AB4215" s="62"/>
      <c r="AC4215" s="62"/>
      <c r="AD4215" s="62"/>
      <c r="AE4215" s="62"/>
    </row>
    <row r="4216" spans="5:31" x14ac:dyDescent="0.25">
      <c r="E4216" s="61"/>
      <c r="F4216" s="61"/>
      <c r="G4216" s="61"/>
      <c r="H4216" s="62"/>
      <c r="I4216" s="62"/>
      <c r="J4216" s="62"/>
      <c r="K4216" s="62"/>
      <c r="L4216" s="62"/>
      <c r="M4216" s="62"/>
      <c r="N4216" s="62"/>
      <c r="O4216" s="62"/>
      <c r="P4216" s="62"/>
      <c r="Q4216" s="62"/>
      <c r="R4216" s="62"/>
      <c r="S4216" s="62"/>
      <c r="T4216" s="62"/>
      <c r="U4216" s="62"/>
      <c r="V4216" s="62"/>
      <c r="W4216" s="62"/>
      <c r="X4216" s="62"/>
      <c r="Y4216" s="62"/>
      <c r="Z4216" s="62"/>
      <c r="AA4216" s="62"/>
      <c r="AB4216" s="62"/>
      <c r="AC4216" s="62"/>
      <c r="AD4216" s="62"/>
      <c r="AE4216" s="62"/>
    </row>
    <row r="4217" spans="5:31" x14ac:dyDescent="0.25">
      <c r="E4217" s="61"/>
      <c r="F4217" s="61"/>
      <c r="G4217" s="61"/>
      <c r="H4217" s="62"/>
      <c r="I4217" s="62"/>
      <c r="J4217" s="62"/>
      <c r="K4217" s="62"/>
      <c r="L4217" s="62"/>
      <c r="M4217" s="62"/>
      <c r="N4217" s="62"/>
      <c r="O4217" s="62"/>
      <c r="P4217" s="62"/>
      <c r="Q4217" s="62"/>
      <c r="R4217" s="62"/>
      <c r="S4217" s="62"/>
      <c r="T4217" s="62"/>
      <c r="U4217" s="62"/>
      <c r="V4217" s="62"/>
      <c r="W4217" s="62"/>
      <c r="X4217" s="62"/>
      <c r="Y4217" s="62"/>
      <c r="Z4217" s="62"/>
      <c r="AA4217" s="62"/>
      <c r="AB4217" s="62"/>
      <c r="AC4217" s="62"/>
      <c r="AD4217" s="62"/>
      <c r="AE4217" s="62"/>
    </row>
    <row r="4218" spans="5:31" x14ac:dyDescent="0.25">
      <c r="E4218" s="61"/>
      <c r="F4218" s="61"/>
      <c r="G4218" s="61"/>
      <c r="H4218" s="62"/>
      <c r="I4218" s="62"/>
      <c r="J4218" s="62"/>
      <c r="K4218" s="62"/>
      <c r="L4218" s="62"/>
      <c r="M4218" s="62"/>
      <c r="N4218" s="62"/>
      <c r="O4218" s="62"/>
      <c r="P4218" s="62"/>
      <c r="Q4218" s="62"/>
      <c r="R4218" s="62"/>
      <c r="S4218" s="62"/>
      <c r="T4218" s="62"/>
      <c r="U4218" s="62"/>
      <c r="V4218" s="62"/>
      <c r="W4218" s="62"/>
      <c r="X4218" s="62"/>
      <c r="Y4218" s="62"/>
      <c r="Z4218" s="62"/>
      <c r="AA4218" s="62"/>
      <c r="AB4218" s="62"/>
      <c r="AC4218" s="62"/>
      <c r="AD4218" s="62"/>
      <c r="AE4218" s="62"/>
    </row>
    <row r="4219" spans="5:31" x14ac:dyDescent="0.25">
      <c r="E4219" s="61"/>
      <c r="F4219" s="61"/>
      <c r="G4219" s="61"/>
      <c r="H4219" s="62"/>
      <c r="I4219" s="62"/>
      <c r="J4219" s="62"/>
      <c r="K4219" s="62"/>
      <c r="L4219" s="62"/>
      <c r="M4219" s="62"/>
      <c r="N4219" s="62"/>
      <c r="O4219" s="62"/>
      <c r="P4219" s="62"/>
      <c r="Q4219" s="62"/>
      <c r="R4219" s="62"/>
      <c r="S4219" s="62"/>
      <c r="T4219" s="62"/>
      <c r="U4219" s="62"/>
      <c r="V4219" s="62"/>
      <c r="W4219" s="62"/>
      <c r="X4219" s="62"/>
      <c r="Y4219" s="62"/>
      <c r="Z4219" s="62"/>
      <c r="AA4219" s="62"/>
      <c r="AB4219" s="62"/>
      <c r="AC4219" s="62"/>
      <c r="AD4219" s="62"/>
      <c r="AE4219" s="62"/>
    </row>
    <row r="4220" spans="5:31" x14ac:dyDescent="0.25">
      <c r="E4220" s="61"/>
      <c r="F4220" s="61"/>
      <c r="G4220" s="61"/>
      <c r="H4220" s="62"/>
      <c r="I4220" s="62"/>
      <c r="J4220" s="62"/>
      <c r="K4220" s="62"/>
      <c r="L4220" s="62"/>
      <c r="M4220" s="62"/>
      <c r="N4220" s="62"/>
      <c r="O4220" s="62"/>
      <c r="P4220" s="62"/>
      <c r="Q4220" s="62"/>
      <c r="R4220" s="62"/>
      <c r="S4220" s="62"/>
      <c r="T4220" s="62"/>
      <c r="U4220" s="62"/>
      <c r="V4220" s="62"/>
      <c r="W4220" s="62"/>
      <c r="X4220" s="62"/>
      <c r="Y4220" s="62"/>
      <c r="Z4220" s="62"/>
      <c r="AA4220" s="62"/>
      <c r="AB4220" s="62"/>
      <c r="AC4220" s="62"/>
      <c r="AD4220" s="62"/>
      <c r="AE4220" s="62"/>
    </row>
    <row r="4221" spans="5:31" x14ac:dyDescent="0.25">
      <c r="E4221" s="61"/>
      <c r="F4221" s="61"/>
      <c r="G4221" s="61"/>
      <c r="H4221" s="62"/>
      <c r="I4221" s="62"/>
      <c r="J4221" s="62"/>
      <c r="K4221" s="62"/>
      <c r="L4221" s="62"/>
      <c r="M4221" s="62"/>
      <c r="N4221" s="62"/>
      <c r="O4221" s="62"/>
      <c r="P4221" s="62"/>
      <c r="Q4221" s="62"/>
      <c r="R4221" s="62"/>
      <c r="S4221" s="62"/>
      <c r="T4221" s="62"/>
      <c r="U4221" s="62"/>
      <c r="V4221" s="62"/>
      <c r="W4221" s="62"/>
      <c r="X4221" s="62"/>
      <c r="Y4221" s="62"/>
      <c r="Z4221" s="62"/>
      <c r="AA4221" s="62"/>
      <c r="AB4221" s="62"/>
      <c r="AC4221" s="62"/>
      <c r="AD4221" s="62"/>
      <c r="AE4221" s="62"/>
    </row>
    <row r="4222" spans="5:31" x14ac:dyDescent="0.25">
      <c r="E4222" s="61"/>
      <c r="F4222" s="61"/>
      <c r="G4222" s="61"/>
      <c r="H4222" s="62"/>
      <c r="I4222" s="62"/>
      <c r="J4222" s="62"/>
      <c r="K4222" s="62"/>
      <c r="L4222" s="62"/>
      <c r="M4222" s="62"/>
      <c r="N4222" s="62"/>
      <c r="O4222" s="62"/>
      <c r="P4222" s="62"/>
      <c r="Q4222" s="62"/>
      <c r="R4222" s="62"/>
      <c r="S4222" s="62"/>
      <c r="T4222" s="62"/>
      <c r="U4222" s="62"/>
      <c r="V4222" s="62"/>
      <c r="W4222" s="62"/>
      <c r="X4222" s="62"/>
      <c r="Y4222" s="62"/>
      <c r="Z4222" s="62"/>
      <c r="AA4222" s="62"/>
      <c r="AB4222" s="62"/>
      <c r="AC4222" s="62"/>
      <c r="AD4222" s="62"/>
      <c r="AE4222" s="62"/>
    </row>
    <row r="4223" spans="5:31" x14ac:dyDescent="0.25">
      <c r="E4223" s="61"/>
      <c r="F4223" s="61"/>
      <c r="G4223" s="61"/>
      <c r="H4223" s="62"/>
      <c r="I4223" s="62"/>
      <c r="J4223" s="62"/>
      <c r="K4223" s="62"/>
      <c r="L4223" s="62"/>
      <c r="M4223" s="62"/>
      <c r="N4223" s="62"/>
      <c r="O4223" s="62"/>
      <c r="P4223" s="62"/>
      <c r="Q4223" s="62"/>
      <c r="R4223" s="62"/>
      <c r="S4223" s="62"/>
      <c r="T4223" s="62"/>
      <c r="U4223" s="62"/>
      <c r="V4223" s="62"/>
      <c r="W4223" s="62"/>
      <c r="X4223" s="62"/>
      <c r="Y4223" s="62"/>
      <c r="Z4223" s="62"/>
      <c r="AA4223" s="62"/>
      <c r="AB4223" s="62"/>
      <c r="AC4223" s="62"/>
      <c r="AD4223" s="62"/>
      <c r="AE4223" s="62"/>
    </row>
    <row r="4224" spans="5:31" x14ac:dyDescent="0.25">
      <c r="E4224" s="61"/>
      <c r="F4224" s="61"/>
      <c r="G4224" s="61"/>
      <c r="H4224" s="62"/>
      <c r="I4224" s="62"/>
      <c r="J4224" s="62"/>
      <c r="K4224" s="62"/>
      <c r="L4224" s="62"/>
      <c r="M4224" s="62"/>
      <c r="N4224" s="62"/>
      <c r="O4224" s="62"/>
      <c r="P4224" s="62"/>
      <c r="Q4224" s="62"/>
      <c r="R4224" s="62"/>
      <c r="S4224" s="62"/>
      <c r="T4224" s="62"/>
      <c r="U4224" s="62"/>
      <c r="V4224" s="62"/>
      <c r="W4224" s="62"/>
      <c r="X4224" s="62"/>
      <c r="Y4224" s="62"/>
      <c r="Z4224" s="62"/>
      <c r="AA4224" s="62"/>
      <c r="AB4224" s="62"/>
      <c r="AC4224" s="62"/>
      <c r="AD4224" s="62"/>
      <c r="AE4224" s="62"/>
    </row>
    <row r="4225" spans="5:31" x14ac:dyDescent="0.25">
      <c r="E4225" s="61"/>
      <c r="F4225" s="61"/>
      <c r="G4225" s="61"/>
      <c r="H4225" s="62"/>
      <c r="I4225" s="62"/>
      <c r="J4225" s="62"/>
      <c r="K4225" s="62"/>
      <c r="L4225" s="62"/>
      <c r="M4225" s="62"/>
      <c r="N4225" s="62"/>
      <c r="O4225" s="62"/>
      <c r="P4225" s="62"/>
      <c r="Q4225" s="62"/>
      <c r="R4225" s="62"/>
      <c r="S4225" s="62"/>
      <c r="T4225" s="62"/>
      <c r="U4225" s="62"/>
      <c r="V4225" s="62"/>
      <c r="W4225" s="62"/>
      <c r="X4225" s="62"/>
      <c r="Y4225" s="62"/>
      <c r="Z4225" s="62"/>
      <c r="AA4225" s="62"/>
      <c r="AB4225" s="62"/>
      <c r="AC4225" s="62"/>
      <c r="AD4225" s="62"/>
      <c r="AE4225" s="62"/>
    </row>
    <row r="4226" spans="5:31" x14ac:dyDescent="0.25">
      <c r="E4226" s="61"/>
      <c r="F4226" s="61"/>
      <c r="G4226" s="61"/>
      <c r="H4226" s="62"/>
      <c r="I4226" s="62"/>
      <c r="J4226" s="62"/>
      <c r="K4226" s="62"/>
      <c r="L4226" s="62"/>
      <c r="M4226" s="62"/>
      <c r="N4226" s="62"/>
      <c r="O4226" s="62"/>
      <c r="P4226" s="62"/>
      <c r="Q4226" s="62"/>
      <c r="R4226" s="62"/>
      <c r="S4226" s="62"/>
      <c r="T4226" s="62"/>
      <c r="U4226" s="62"/>
      <c r="V4226" s="62"/>
      <c r="W4226" s="62"/>
      <c r="X4226" s="62"/>
      <c r="Y4226" s="62"/>
      <c r="Z4226" s="62"/>
      <c r="AA4226" s="62"/>
      <c r="AB4226" s="62"/>
      <c r="AC4226" s="62"/>
      <c r="AD4226" s="62"/>
      <c r="AE4226" s="62"/>
    </row>
    <row r="4227" spans="5:31" x14ac:dyDescent="0.25">
      <c r="E4227" s="61"/>
      <c r="F4227" s="61"/>
      <c r="G4227" s="61"/>
      <c r="H4227" s="62"/>
      <c r="I4227" s="62"/>
      <c r="J4227" s="62"/>
      <c r="K4227" s="62"/>
      <c r="L4227" s="62"/>
      <c r="M4227" s="62"/>
      <c r="N4227" s="62"/>
      <c r="O4227" s="62"/>
      <c r="P4227" s="62"/>
      <c r="Q4227" s="62"/>
      <c r="R4227" s="62"/>
      <c r="S4227" s="62"/>
      <c r="T4227" s="62"/>
      <c r="U4227" s="62"/>
      <c r="V4227" s="62"/>
      <c r="W4227" s="62"/>
      <c r="X4227" s="62"/>
      <c r="Y4227" s="62"/>
      <c r="Z4227" s="62"/>
      <c r="AA4227" s="62"/>
      <c r="AB4227" s="62"/>
      <c r="AC4227" s="62"/>
      <c r="AD4227" s="62"/>
      <c r="AE4227" s="62"/>
    </row>
    <row r="4228" spans="5:31" x14ac:dyDescent="0.25">
      <c r="E4228" s="61"/>
      <c r="F4228" s="61"/>
      <c r="G4228" s="61"/>
      <c r="H4228" s="62"/>
      <c r="I4228" s="62"/>
      <c r="J4228" s="62"/>
      <c r="K4228" s="62"/>
      <c r="L4228" s="62"/>
      <c r="M4228" s="62"/>
      <c r="N4228" s="62"/>
      <c r="O4228" s="62"/>
      <c r="P4228" s="62"/>
      <c r="Q4228" s="62"/>
      <c r="R4228" s="62"/>
      <c r="S4228" s="62"/>
      <c r="T4228" s="62"/>
      <c r="U4228" s="62"/>
      <c r="V4228" s="62"/>
      <c r="W4228" s="62"/>
      <c r="X4228" s="62"/>
      <c r="Y4228" s="62"/>
      <c r="Z4228" s="62"/>
      <c r="AA4228" s="62"/>
      <c r="AB4228" s="62"/>
      <c r="AC4228" s="62"/>
      <c r="AD4228" s="62"/>
      <c r="AE4228" s="62"/>
    </row>
    <row r="4229" spans="5:31" x14ac:dyDescent="0.25">
      <c r="E4229" s="61"/>
      <c r="F4229" s="61"/>
      <c r="G4229" s="61"/>
      <c r="H4229" s="62"/>
      <c r="I4229" s="62"/>
      <c r="J4229" s="62"/>
      <c r="K4229" s="62"/>
      <c r="L4229" s="62"/>
      <c r="M4229" s="62"/>
      <c r="N4229" s="62"/>
      <c r="O4229" s="62"/>
      <c r="P4229" s="62"/>
      <c r="Q4229" s="62"/>
      <c r="R4229" s="62"/>
      <c r="S4229" s="62"/>
      <c r="T4229" s="62"/>
      <c r="U4229" s="62"/>
      <c r="V4229" s="62"/>
      <c r="W4229" s="62"/>
      <c r="X4229" s="62"/>
      <c r="Y4229" s="62"/>
      <c r="Z4229" s="62"/>
      <c r="AA4229" s="62"/>
      <c r="AB4229" s="62"/>
      <c r="AC4229" s="62"/>
      <c r="AD4229" s="62"/>
      <c r="AE4229" s="62"/>
    </row>
    <row r="4230" spans="5:31" x14ac:dyDescent="0.25">
      <c r="E4230" s="61"/>
      <c r="F4230" s="61"/>
      <c r="G4230" s="61"/>
      <c r="H4230" s="62"/>
      <c r="I4230" s="62"/>
      <c r="J4230" s="62"/>
      <c r="K4230" s="62"/>
      <c r="L4230" s="62"/>
      <c r="M4230" s="62"/>
      <c r="N4230" s="62"/>
      <c r="O4230" s="62"/>
      <c r="P4230" s="62"/>
      <c r="Q4230" s="62"/>
      <c r="R4230" s="62"/>
      <c r="S4230" s="62"/>
      <c r="T4230" s="62"/>
      <c r="U4230" s="62"/>
      <c r="V4230" s="62"/>
      <c r="W4230" s="62"/>
      <c r="X4230" s="62"/>
      <c r="Y4230" s="62"/>
      <c r="Z4230" s="62"/>
      <c r="AA4230" s="62"/>
      <c r="AB4230" s="62"/>
      <c r="AC4230" s="62"/>
      <c r="AD4230" s="62"/>
      <c r="AE4230" s="62"/>
    </row>
    <row r="4231" spans="5:31" x14ac:dyDescent="0.25">
      <c r="E4231" s="61"/>
      <c r="F4231" s="61"/>
      <c r="G4231" s="61"/>
      <c r="H4231" s="62"/>
      <c r="I4231" s="62"/>
      <c r="J4231" s="62"/>
      <c r="K4231" s="62"/>
      <c r="L4231" s="62"/>
      <c r="M4231" s="62"/>
      <c r="N4231" s="62"/>
      <c r="O4231" s="62"/>
      <c r="P4231" s="62"/>
      <c r="Q4231" s="62"/>
      <c r="R4231" s="62"/>
      <c r="S4231" s="62"/>
      <c r="T4231" s="62"/>
      <c r="U4231" s="62"/>
      <c r="V4231" s="62"/>
      <c r="W4231" s="62"/>
      <c r="X4231" s="62"/>
      <c r="Y4231" s="62"/>
      <c r="Z4231" s="62"/>
      <c r="AA4231" s="62"/>
      <c r="AB4231" s="62"/>
      <c r="AC4231" s="62"/>
      <c r="AD4231" s="62"/>
      <c r="AE4231" s="62"/>
    </row>
    <row r="4232" spans="5:31" x14ac:dyDescent="0.25">
      <c r="E4232" s="61"/>
      <c r="F4232" s="61"/>
      <c r="G4232" s="61"/>
      <c r="H4232" s="62"/>
      <c r="I4232" s="62"/>
      <c r="J4232" s="62"/>
      <c r="K4232" s="62"/>
      <c r="L4232" s="62"/>
      <c r="M4232" s="62"/>
      <c r="N4232" s="62"/>
      <c r="O4232" s="62"/>
      <c r="P4232" s="62"/>
      <c r="Q4232" s="62"/>
      <c r="R4232" s="62"/>
      <c r="S4232" s="62"/>
      <c r="T4232" s="62"/>
      <c r="U4232" s="62"/>
      <c r="V4232" s="62"/>
      <c r="W4232" s="62"/>
      <c r="X4232" s="62"/>
      <c r="Y4232" s="62"/>
      <c r="Z4232" s="62"/>
      <c r="AA4232" s="62"/>
      <c r="AB4232" s="62"/>
      <c r="AC4232" s="62"/>
      <c r="AD4232" s="62"/>
      <c r="AE4232" s="62"/>
    </row>
    <row r="4233" spans="5:31" x14ac:dyDescent="0.25">
      <c r="E4233" s="61"/>
      <c r="F4233" s="61"/>
      <c r="G4233" s="61"/>
      <c r="H4233" s="62"/>
      <c r="I4233" s="62"/>
      <c r="J4233" s="62"/>
      <c r="K4233" s="62"/>
      <c r="L4233" s="62"/>
      <c r="M4233" s="62"/>
      <c r="N4233" s="62"/>
      <c r="O4233" s="62"/>
      <c r="P4233" s="62"/>
      <c r="Q4233" s="62"/>
      <c r="R4233" s="62"/>
      <c r="S4233" s="62"/>
      <c r="T4233" s="62"/>
      <c r="U4233" s="62"/>
      <c r="V4233" s="62"/>
      <c r="W4233" s="62"/>
      <c r="X4233" s="62"/>
      <c r="Y4233" s="62"/>
      <c r="Z4233" s="62"/>
      <c r="AA4233" s="62"/>
      <c r="AB4233" s="62"/>
      <c r="AC4233" s="62"/>
      <c r="AD4233" s="62"/>
      <c r="AE4233" s="62"/>
    </row>
    <row r="4234" spans="5:31" x14ac:dyDescent="0.25">
      <c r="E4234" s="61"/>
      <c r="F4234" s="61"/>
      <c r="G4234" s="61"/>
      <c r="H4234" s="62"/>
      <c r="I4234" s="62"/>
      <c r="J4234" s="62"/>
      <c r="K4234" s="62"/>
      <c r="L4234" s="62"/>
      <c r="M4234" s="62"/>
      <c r="N4234" s="62"/>
      <c r="O4234" s="62"/>
      <c r="P4234" s="62"/>
      <c r="Q4234" s="62"/>
      <c r="R4234" s="62"/>
      <c r="S4234" s="62"/>
      <c r="T4234" s="62"/>
      <c r="U4234" s="62"/>
      <c r="V4234" s="62"/>
      <c r="W4234" s="62"/>
      <c r="X4234" s="62"/>
      <c r="Y4234" s="62"/>
      <c r="Z4234" s="62"/>
      <c r="AA4234" s="62"/>
      <c r="AB4234" s="62"/>
      <c r="AC4234" s="62"/>
      <c r="AD4234" s="62"/>
      <c r="AE4234" s="62"/>
    </row>
    <row r="4235" spans="5:31" x14ac:dyDescent="0.25">
      <c r="E4235" s="61"/>
      <c r="F4235" s="61"/>
      <c r="G4235" s="61"/>
      <c r="H4235" s="62"/>
      <c r="I4235" s="62"/>
      <c r="J4235" s="62"/>
      <c r="K4235" s="62"/>
      <c r="L4235" s="62"/>
      <c r="M4235" s="62"/>
      <c r="N4235" s="62"/>
      <c r="O4235" s="62"/>
      <c r="P4235" s="62"/>
      <c r="Q4235" s="62"/>
      <c r="R4235" s="62"/>
      <c r="S4235" s="62"/>
      <c r="T4235" s="62"/>
      <c r="U4235" s="62"/>
      <c r="V4235" s="62"/>
      <c r="W4235" s="62"/>
      <c r="X4235" s="62"/>
      <c r="Y4235" s="62"/>
      <c r="Z4235" s="62"/>
      <c r="AA4235" s="62"/>
      <c r="AB4235" s="62"/>
      <c r="AC4235" s="62"/>
      <c r="AD4235" s="62"/>
      <c r="AE4235" s="62"/>
    </row>
    <row r="4236" spans="5:31" x14ac:dyDescent="0.25">
      <c r="E4236" s="61"/>
      <c r="F4236" s="61"/>
      <c r="G4236" s="61"/>
      <c r="H4236" s="62"/>
      <c r="I4236" s="62"/>
      <c r="J4236" s="62"/>
      <c r="K4236" s="62"/>
      <c r="L4236" s="62"/>
      <c r="M4236" s="62"/>
      <c r="N4236" s="62"/>
      <c r="O4236" s="62"/>
      <c r="P4236" s="62"/>
      <c r="Q4236" s="62"/>
      <c r="R4236" s="62"/>
      <c r="S4236" s="62"/>
      <c r="T4236" s="62"/>
      <c r="U4236" s="62"/>
      <c r="V4236" s="62"/>
      <c r="W4236" s="62"/>
      <c r="X4236" s="62"/>
      <c r="Y4236" s="62"/>
      <c r="Z4236" s="62"/>
      <c r="AA4236" s="62"/>
      <c r="AB4236" s="62"/>
      <c r="AC4236" s="62"/>
      <c r="AD4236" s="62"/>
      <c r="AE4236" s="62"/>
    </row>
    <row r="4237" spans="5:31" x14ac:dyDescent="0.25">
      <c r="E4237" s="61"/>
      <c r="F4237" s="61"/>
      <c r="G4237" s="61"/>
      <c r="H4237" s="62"/>
      <c r="I4237" s="62"/>
      <c r="J4237" s="62"/>
      <c r="K4237" s="62"/>
      <c r="L4237" s="62"/>
      <c r="M4237" s="62"/>
      <c r="N4237" s="62"/>
      <c r="O4237" s="62"/>
      <c r="P4237" s="62"/>
      <c r="Q4237" s="62"/>
      <c r="R4237" s="62"/>
      <c r="S4237" s="62"/>
      <c r="T4237" s="62"/>
      <c r="U4237" s="62"/>
      <c r="V4237" s="62"/>
      <c r="W4237" s="62"/>
      <c r="X4237" s="62"/>
      <c r="Y4237" s="62"/>
      <c r="Z4237" s="62"/>
      <c r="AA4237" s="62"/>
      <c r="AB4237" s="62"/>
      <c r="AC4237" s="62"/>
      <c r="AD4237" s="62"/>
      <c r="AE4237" s="62"/>
    </row>
    <row r="4238" spans="5:31" x14ac:dyDescent="0.25">
      <c r="E4238" s="61"/>
      <c r="F4238" s="61"/>
      <c r="G4238" s="61"/>
      <c r="H4238" s="62"/>
      <c r="I4238" s="62"/>
      <c r="J4238" s="62"/>
      <c r="K4238" s="62"/>
      <c r="L4238" s="62"/>
      <c r="M4238" s="62"/>
      <c r="N4238" s="62"/>
      <c r="O4238" s="62"/>
      <c r="P4238" s="62"/>
      <c r="Q4238" s="62"/>
      <c r="R4238" s="62"/>
      <c r="S4238" s="62"/>
      <c r="T4238" s="62"/>
      <c r="U4238" s="62"/>
      <c r="V4238" s="62"/>
      <c r="W4238" s="62"/>
      <c r="X4238" s="62"/>
      <c r="Y4238" s="62"/>
      <c r="Z4238" s="62"/>
      <c r="AA4238" s="62"/>
      <c r="AB4238" s="62"/>
      <c r="AC4238" s="62"/>
      <c r="AD4238" s="62"/>
      <c r="AE4238" s="62"/>
    </row>
    <row r="4239" spans="5:31" x14ac:dyDescent="0.25">
      <c r="E4239" s="61"/>
      <c r="F4239" s="61"/>
      <c r="G4239" s="61"/>
      <c r="H4239" s="62"/>
      <c r="I4239" s="62"/>
      <c r="J4239" s="62"/>
      <c r="K4239" s="62"/>
      <c r="L4239" s="62"/>
      <c r="M4239" s="62"/>
      <c r="N4239" s="62"/>
      <c r="O4239" s="62"/>
      <c r="P4239" s="62"/>
      <c r="Q4239" s="62"/>
      <c r="R4239" s="62"/>
      <c r="S4239" s="62"/>
      <c r="T4239" s="62"/>
      <c r="U4239" s="62"/>
      <c r="V4239" s="62"/>
      <c r="W4239" s="62"/>
      <c r="X4239" s="62"/>
      <c r="Y4239" s="62"/>
      <c r="Z4239" s="62"/>
      <c r="AA4239" s="62"/>
      <c r="AB4239" s="62"/>
      <c r="AC4239" s="62"/>
      <c r="AD4239" s="62"/>
      <c r="AE4239" s="62"/>
    </row>
    <row r="4240" spans="5:31" x14ac:dyDescent="0.25">
      <c r="E4240" s="61"/>
      <c r="F4240" s="61"/>
      <c r="G4240" s="61"/>
      <c r="H4240" s="62"/>
      <c r="I4240" s="62"/>
      <c r="J4240" s="62"/>
      <c r="K4240" s="62"/>
      <c r="L4240" s="62"/>
      <c r="M4240" s="62"/>
      <c r="N4240" s="62"/>
      <c r="O4240" s="62"/>
      <c r="P4240" s="62"/>
      <c r="Q4240" s="62"/>
      <c r="R4240" s="62"/>
      <c r="S4240" s="62"/>
      <c r="T4240" s="62"/>
      <c r="U4240" s="62"/>
      <c r="V4240" s="62"/>
      <c r="W4240" s="62"/>
      <c r="X4240" s="62"/>
      <c r="Y4240" s="62"/>
      <c r="Z4240" s="62"/>
      <c r="AA4240" s="62"/>
      <c r="AB4240" s="62"/>
      <c r="AC4240" s="62"/>
      <c r="AD4240" s="62"/>
      <c r="AE4240" s="62"/>
    </row>
    <row r="4241" spans="5:31" x14ac:dyDescent="0.25">
      <c r="E4241" s="61"/>
      <c r="F4241" s="61"/>
      <c r="G4241" s="61"/>
      <c r="H4241" s="62"/>
      <c r="I4241" s="62"/>
      <c r="J4241" s="62"/>
      <c r="K4241" s="62"/>
      <c r="L4241" s="62"/>
      <c r="M4241" s="62"/>
      <c r="N4241" s="62"/>
      <c r="O4241" s="62"/>
      <c r="P4241" s="62"/>
      <c r="Q4241" s="62"/>
      <c r="R4241" s="62"/>
      <c r="S4241" s="62"/>
      <c r="T4241" s="62"/>
      <c r="U4241" s="62"/>
      <c r="V4241" s="62"/>
      <c r="W4241" s="62"/>
      <c r="X4241" s="62"/>
      <c r="Y4241" s="62"/>
      <c r="Z4241" s="62"/>
      <c r="AA4241" s="62"/>
      <c r="AB4241" s="62"/>
      <c r="AC4241" s="62"/>
      <c r="AD4241" s="62"/>
      <c r="AE4241" s="62"/>
    </row>
    <row r="4242" spans="5:31" x14ac:dyDescent="0.25">
      <c r="E4242" s="61"/>
      <c r="F4242" s="61"/>
      <c r="G4242" s="61"/>
      <c r="H4242" s="62"/>
      <c r="I4242" s="62"/>
      <c r="J4242" s="62"/>
      <c r="K4242" s="62"/>
      <c r="L4242" s="62"/>
      <c r="M4242" s="62"/>
      <c r="N4242" s="62"/>
      <c r="O4242" s="62"/>
      <c r="P4242" s="62"/>
      <c r="Q4242" s="62"/>
      <c r="R4242" s="62"/>
      <c r="S4242" s="62"/>
      <c r="T4242" s="62"/>
      <c r="U4242" s="62"/>
      <c r="V4242" s="62"/>
      <c r="W4242" s="62"/>
      <c r="X4242" s="62"/>
      <c r="Y4242" s="62"/>
      <c r="Z4242" s="62"/>
      <c r="AA4242" s="62"/>
      <c r="AB4242" s="62"/>
      <c r="AC4242" s="62"/>
      <c r="AD4242" s="62"/>
      <c r="AE4242" s="62"/>
    </row>
    <row r="4243" spans="5:31" x14ac:dyDescent="0.25">
      <c r="E4243" s="61"/>
      <c r="F4243" s="61"/>
      <c r="G4243" s="61"/>
      <c r="H4243" s="62"/>
      <c r="I4243" s="62"/>
      <c r="J4243" s="62"/>
      <c r="K4243" s="62"/>
      <c r="L4243" s="62"/>
      <c r="M4243" s="62"/>
      <c r="N4243" s="62"/>
      <c r="O4243" s="62"/>
      <c r="P4243" s="62"/>
      <c r="Q4243" s="62"/>
      <c r="R4243" s="62"/>
      <c r="S4243" s="62"/>
      <c r="T4243" s="62"/>
      <c r="U4243" s="62"/>
      <c r="V4243" s="62"/>
      <c r="W4243" s="62"/>
      <c r="X4243" s="62"/>
      <c r="Y4243" s="62"/>
      <c r="Z4243" s="62"/>
      <c r="AA4243" s="62"/>
      <c r="AB4243" s="62"/>
      <c r="AC4243" s="62"/>
      <c r="AD4243" s="62"/>
      <c r="AE4243" s="62"/>
    </row>
    <row r="4244" spans="5:31" x14ac:dyDescent="0.25">
      <c r="E4244" s="61"/>
      <c r="F4244" s="61"/>
      <c r="G4244" s="61"/>
      <c r="H4244" s="62"/>
      <c r="I4244" s="62"/>
      <c r="J4244" s="62"/>
      <c r="K4244" s="62"/>
      <c r="L4244" s="62"/>
      <c r="M4244" s="62"/>
      <c r="N4244" s="62"/>
      <c r="O4244" s="62"/>
      <c r="P4244" s="62"/>
      <c r="Q4244" s="62"/>
      <c r="R4244" s="62"/>
      <c r="S4244" s="62"/>
      <c r="T4244" s="62"/>
      <c r="U4244" s="62"/>
      <c r="V4244" s="62"/>
      <c r="W4244" s="62"/>
      <c r="X4244" s="62"/>
      <c r="Y4244" s="62"/>
      <c r="Z4244" s="62"/>
      <c r="AA4244" s="62"/>
      <c r="AB4244" s="62"/>
      <c r="AC4244" s="62"/>
      <c r="AD4244" s="62"/>
      <c r="AE4244" s="62"/>
    </row>
    <row r="4245" spans="5:31" x14ac:dyDescent="0.25">
      <c r="E4245" s="61"/>
      <c r="F4245" s="61"/>
      <c r="G4245" s="61"/>
      <c r="H4245" s="62"/>
      <c r="I4245" s="62"/>
      <c r="J4245" s="62"/>
      <c r="K4245" s="62"/>
      <c r="L4245" s="62"/>
      <c r="M4245" s="62"/>
      <c r="N4245" s="62"/>
      <c r="O4245" s="62"/>
      <c r="P4245" s="62"/>
      <c r="Q4245" s="62"/>
      <c r="R4245" s="62"/>
      <c r="S4245" s="62"/>
      <c r="T4245" s="62"/>
      <c r="U4245" s="62"/>
      <c r="V4245" s="62"/>
      <c r="W4245" s="62"/>
      <c r="X4245" s="62"/>
      <c r="Y4245" s="62"/>
      <c r="Z4245" s="62"/>
      <c r="AA4245" s="62"/>
      <c r="AB4245" s="62"/>
      <c r="AC4245" s="62"/>
      <c r="AD4245" s="62"/>
      <c r="AE4245" s="62"/>
    </row>
    <row r="4246" spans="5:31" x14ac:dyDescent="0.25">
      <c r="E4246" s="61"/>
      <c r="F4246" s="61"/>
      <c r="G4246" s="61"/>
      <c r="H4246" s="62"/>
      <c r="I4246" s="62"/>
      <c r="J4246" s="62"/>
      <c r="K4246" s="62"/>
      <c r="L4246" s="62"/>
      <c r="M4246" s="62"/>
      <c r="N4246" s="62"/>
      <c r="O4246" s="62"/>
      <c r="P4246" s="62"/>
      <c r="Q4246" s="62"/>
      <c r="R4246" s="62"/>
      <c r="S4246" s="62"/>
      <c r="T4246" s="62"/>
      <c r="U4246" s="62"/>
      <c r="V4246" s="62"/>
      <c r="W4246" s="62"/>
      <c r="X4246" s="62"/>
      <c r="Y4246" s="62"/>
      <c r="Z4246" s="62"/>
      <c r="AA4246" s="62"/>
      <c r="AB4246" s="62"/>
      <c r="AC4246" s="62"/>
      <c r="AD4246" s="62"/>
      <c r="AE4246" s="62"/>
    </row>
    <row r="4247" spans="5:31" x14ac:dyDescent="0.25">
      <c r="E4247" s="61"/>
      <c r="F4247" s="61"/>
      <c r="G4247" s="61"/>
      <c r="H4247" s="62"/>
      <c r="I4247" s="62"/>
      <c r="J4247" s="62"/>
      <c r="K4247" s="62"/>
      <c r="L4247" s="62"/>
      <c r="M4247" s="62"/>
      <c r="N4247" s="62"/>
      <c r="O4247" s="62"/>
      <c r="P4247" s="62"/>
      <c r="Q4247" s="62"/>
      <c r="R4247" s="62"/>
      <c r="S4247" s="62"/>
      <c r="T4247" s="62"/>
      <c r="U4247" s="62"/>
      <c r="V4247" s="62"/>
      <c r="W4247" s="62"/>
      <c r="X4247" s="62"/>
      <c r="Y4247" s="62"/>
      <c r="Z4247" s="62"/>
      <c r="AA4247" s="62"/>
      <c r="AB4247" s="62"/>
      <c r="AC4247" s="62"/>
      <c r="AD4247" s="62"/>
      <c r="AE4247" s="62"/>
    </row>
    <row r="4248" spans="5:31" x14ac:dyDescent="0.25">
      <c r="E4248" s="61"/>
      <c r="F4248" s="61"/>
      <c r="G4248" s="61"/>
      <c r="H4248" s="62"/>
      <c r="I4248" s="62"/>
      <c r="J4248" s="62"/>
      <c r="K4248" s="62"/>
      <c r="L4248" s="62"/>
      <c r="M4248" s="62"/>
      <c r="N4248" s="62"/>
      <c r="O4248" s="62"/>
      <c r="P4248" s="62"/>
      <c r="Q4248" s="62"/>
      <c r="R4248" s="62"/>
      <c r="S4248" s="62"/>
      <c r="T4248" s="62"/>
      <c r="U4248" s="62"/>
      <c r="V4248" s="62"/>
      <c r="W4248" s="62"/>
      <c r="X4248" s="62"/>
      <c r="Y4248" s="62"/>
      <c r="Z4248" s="62"/>
      <c r="AA4248" s="62"/>
      <c r="AB4248" s="62"/>
      <c r="AC4248" s="62"/>
      <c r="AD4248" s="62"/>
      <c r="AE4248" s="62"/>
    </row>
    <row r="4249" spans="5:31" x14ac:dyDescent="0.25">
      <c r="E4249" s="61"/>
      <c r="F4249" s="61"/>
      <c r="G4249" s="61"/>
      <c r="H4249" s="62"/>
      <c r="I4249" s="62"/>
      <c r="J4249" s="62"/>
      <c r="K4249" s="62"/>
      <c r="L4249" s="62"/>
      <c r="M4249" s="62"/>
      <c r="N4249" s="62"/>
      <c r="O4249" s="62"/>
      <c r="P4249" s="62"/>
      <c r="Q4249" s="62"/>
      <c r="R4249" s="62"/>
      <c r="S4249" s="62"/>
      <c r="T4249" s="62"/>
      <c r="U4249" s="62"/>
      <c r="V4249" s="62"/>
      <c r="W4249" s="62"/>
      <c r="X4249" s="62"/>
      <c r="Y4249" s="62"/>
      <c r="Z4249" s="62"/>
      <c r="AA4249" s="62"/>
      <c r="AB4249" s="62"/>
      <c r="AC4249" s="62"/>
      <c r="AD4249" s="62"/>
      <c r="AE4249" s="62"/>
    </row>
    <row r="4250" spans="5:31" x14ac:dyDescent="0.25">
      <c r="E4250" s="61"/>
      <c r="F4250" s="61"/>
      <c r="G4250" s="61"/>
      <c r="H4250" s="62"/>
      <c r="I4250" s="62"/>
      <c r="J4250" s="62"/>
      <c r="K4250" s="62"/>
      <c r="L4250" s="62"/>
      <c r="M4250" s="62"/>
      <c r="N4250" s="62"/>
      <c r="O4250" s="62"/>
      <c r="P4250" s="62"/>
      <c r="Q4250" s="62"/>
      <c r="R4250" s="62"/>
      <c r="S4250" s="62"/>
      <c r="T4250" s="62"/>
      <c r="U4250" s="62"/>
      <c r="V4250" s="62"/>
      <c r="W4250" s="62"/>
      <c r="X4250" s="62"/>
      <c r="Y4250" s="62"/>
      <c r="Z4250" s="62"/>
      <c r="AA4250" s="62"/>
      <c r="AB4250" s="62"/>
      <c r="AC4250" s="62"/>
      <c r="AD4250" s="62"/>
      <c r="AE4250" s="62"/>
    </row>
    <row r="4251" spans="5:31" x14ac:dyDescent="0.25">
      <c r="E4251" s="61"/>
      <c r="F4251" s="61"/>
      <c r="G4251" s="61"/>
      <c r="H4251" s="62"/>
      <c r="I4251" s="62"/>
      <c r="J4251" s="62"/>
      <c r="K4251" s="62"/>
      <c r="L4251" s="62"/>
      <c r="M4251" s="62"/>
      <c r="N4251" s="62"/>
      <c r="O4251" s="62"/>
      <c r="P4251" s="62"/>
      <c r="Q4251" s="62"/>
      <c r="R4251" s="62"/>
      <c r="S4251" s="62"/>
      <c r="T4251" s="62"/>
      <c r="U4251" s="62"/>
      <c r="V4251" s="62"/>
      <c r="W4251" s="62"/>
      <c r="X4251" s="62"/>
      <c r="Y4251" s="62"/>
      <c r="Z4251" s="62"/>
      <c r="AA4251" s="62"/>
      <c r="AB4251" s="62"/>
      <c r="AC4251" s="62"/>
      <c r="AD4251" s="62"/>
      <c r="AE4251" s="62"/>
    </row>
    <row r="4252" spans="5:31" x14ac:dyDescent="0.25">
      <c r="E4252" s="61"/>
      <c r="F4252" s="61"/>
      <c r="G4252" s="61"/>
      <c r="H4252" s="62"/>
      <c r="I4252" s="62"/>
      <c r="J4252" s="62"/>
      <c r="K4252" s="62"/>
      <c r="L4252" s="62"/>
      <c r="M4252" s="62"/>
      <c r="N4252" s="62"/>
      <c r="O4252" s="62"/>
      <c r="P4252" s="62"/>
      <c r="Q4252" s="62"/>
      <c r="R4252" s="62"/>
      <c r="S4252" s="62"/>
      <c r="T4252" s="62"/>
      <c r="U4252" s="62"/>
      <c r="V4252" s="62"/>
      <c r="W4252" s="62"/>
      <c r="X4252" s="62"/>
      <c r="Y4252" s="62"/>
      <c r="Z4252" s="62"/>
      <c r="AA4252" s="62"/>
      <c r="AB4252" s="62"/>
      <c r="AC4252" s="62"/>
      <c r="AD4252" s="62"/>
      <c r="AE4252" s="62"/>
    </row>
    <row r="4253" spans="5:31" x14ac:dyDescent="0.25">
      <c r="E4253" s="61"/>
      <c r="F4253" s="61"/>
      <c r="G4253" s="61"/>
      <c r="H4253" s="62"/>
      <c r="I4253" s="62"/>
      <c r="J4253" s="62"/>
      <c r="K4253" s="62"/>
      <c r="L4253" s="62"/>
      <c r="M4253" s="62"/>
      <c r="N4253" s="62"/>
      <c r="O4253" s="62"/>
      <c r="P4253" s="62"/>
      <c r="Q4253" s="62"/>
      <c r="R4253" s="62"/>
      <c r="S4253" s="62"/>
      <c r="T4253" s="62"/>
      <c r="U4253" s="62"/>
      <c r="V4253" s="62"/>
      <c r="W4253" s="62"/>
      <c r="X4253" s="62"/>
      <c r="Y4253" s="62"/>
      <c r="Z4253" s="62"/>
      <c r="AA4253" s="62"/>
      <c r="AB4253" s="62"/>
      <c r="AC4253" s="62"/>
      <c r="AD4253" s="62"/>
      <c r="AE4253" s="62"/>
    </row>
    <row r="4254" spans="5:31" x14ac:dyDescent="0.25">
      <c r="E4254" s="61"/>
      <c r="F4254" s="61"/>
      <c r="G4254" s="61"/>
      <c r="H4254" s="62"/>
      <c r="I4254" s="62"/>
      <c r="J4254" s="62"/>
      <c r="K4254" s="62"/>
      <c r="L4254" s="62"/>
      <c r="M4254" s="62"/>
      <c r="N4254" s="62"/>
      <c r="O4254" s="62"/>
      <c r="P4254" s="62"/>
      <c r="Q4254" s="62"/>
      <c r="R4254" s="62"/>
      <c r="S4254" s="62"/>
      <c r="T4254" s="62"/>
      <c r="U4254" s="62"/>
      <c r="V4254" s="62"/>
      <c r="W4254" s="62"/>
      <c r="X4254" s="62"/>
      <c r="Y4254" s="62"/>
      <c r="Z4254" s="62"/>
      <c r="AA4254" s="62"/>
      <c r="AB4254" s="62"/>
      <c r="AC4254" s="62"/>
      <c r="AD4254" s="62"/>
      <c r="AE4254" s="62"/>
    </row>
    <row r="4255" spans="5:31" x14ac:dyDescent="0.25">
      <c r="E4255" s="61"/>
      <c r="F4255" s="61"/>
      <c r="G4255" s="61"/>
      <c r="H4255" s="62"/>
      <c r="I4255" s="62"/>
      <c r="J4255" s="62"/>
      <c r="K4255" s="62"/>
      <c r="L4255" s="62"/>
      <c r="M4255" s="62"/>
      <c r="N4255" s="62"/>
      <c r="O4255" s="62"/>
      <c r="P4255" s="62"/>
      <c r="Q4255" s="62"/>
      <c r="R4255" s="62"/>
      <c r="S4255" s="62"/>
      <c r="T4255" s="62"/>
      <c r="U4255" s="62"/>
      <c r="V4255" s="62"/>
      <c r="W4255" s="62"/>
      <c r="X4255" s="62"/>
      <c r="Y4255" s="62"/>
      <c r="Z4255" s="62"/>
      <c r="AA4255" s="62"/>
      <c r="AB4255" s="62"/>
      <c r="AC4255" s="62"/>
      <c r="AD4255" s="62"/>
      <c r="AE4255" s="62"/>
    </row>
    <row r="4256" spans="5:31" x14ac:dyDescent="0.25">
      <c r="E4256" s="61"/>
      <c r="F4256" s="61"/>
      <c r="G4256" s="61"/>
      <c r="H4256" s="62"/>
      <c r="I4256" s="62"/>
      <c r="J4256" s="62"/>
      <c r="K4256" s="62"/>
      <c r="L4256" s="62"/>
      <c r="M4256" s="62"/>
      <c r="N4256" s="62"/>
      <c r="O4256" s="62"/>
      <c r="P4256" s="62"/>
      <c r="Q4256" s="62"/>
      <c r="R4256" s="62"/>
      <c r="S4256" s="62"/>
      <c r="T4256" s="62"/>
      <c r="U4256" s="62"/>
      <c r="V4256" s="62"/>
      <c r="W4256" s="62"/>
      <c r="X4256" s="62"/>
      <c r="Y4256" s="62"/>
      <c r="Z4256" s="62"/>
      <c r="AA4256" s="62"/>
      <c r="AB4256" s="62"/>
      <c r="AC4256" s="62"/>
      <c r="AD4256" s="62"/>
      <c r="AE4256" s="62"/>
    </row>
    <row r="4257" spans="5:31" x14ac:dyDescent="0.25">
      <c r="E4257" s="61"/>
      <c r="F4257" s="61"/>
      <c r="G4257" s="61"/>
      <c r="H4257" s="62"/>
      <c r="I4257" s="62"/>
      <c r="J4257" s="62"/>
      <c r="K4257" s="62"/>
      <c r="L4257" s="62"/>
      <c r="M4257" s="62"/>
      <c r="N4257" s="62"/>
      <c r="O4257" s="62"/>
      <c r="P4257" s="62"/>
      <c r="Q4257" s="62"/>
      <c r="R4257" s="62"/>
      <c r="S4257" s="62"/>
      <c r="T4257" s="62"/>
      <c r="U4257" s="62"/>
      <c r="V4257" s="62"/>
      <c r="W4257" s="62"/>
      <c r="X4257" s="62"/>
      <c r="Y4257" s="62"/>
      <c r="Z4257" s="62"/>
      <c r="AA4257" s="62"/>
      <c r="AB4257" s="62"/>
      <c r="AC4257" s="62"/>
      <c r="AD4257" s="62"/>
      <c r="AE4257" s="62"/>
    </row>
    <row r="4258" spans="5:31" x14ac:dyDescent="0.25">
      <c r="E4258" s="61"/>
      <c r="F4258" s="61"/>
      <c r="G4258" s="61"/>
      <c r="H4258" s="62"/>
      <c r="I4258" s="62"/>
      <c r="J4258" s="62"/>
      <c r="K4258" s="62"/>
      <c r="L4258" s="62"/>
      <c r="M4258" s="62"/>
      <c r="N4258" s="62"/>
      <c r="O4258" s="62"/>
      <c r="P4258" s="62"/>
      <c r="Q4258" s="62"/>
      <c r="R4258" s="62"/>
      <c r="S4258" s="62"/>
      <c r="T4258" s="62"/>
      <c r="U4258" s="62"/>
      <c r="V4258" s="62"/>
      <c r="W4258" s="62"/>
      <c r="X4258" s="62"/>
      <c r="Y4258" s="62"/>
      <c r="Z4258" s="62"/>
      <c r="AA4258" s="62"/>
      <c r="AB4258" s="62"/>
      <c r="AC4258" s="62"/>
      <c r="AD4258" s="62"/>
      <c r="AE4258" s="62"/>
    </row>
    <row r="4259" spans="5:31" x14ac:dyDescent="0.25">
      <c r="E4259" s="61"/>
      <c r="F4259" s="61"/>
      <c r="G4259" s="61"/>
      <c r="H4259" s="62"/>
      <c r="I4259" s="62"/>
      <c r="J4259" s="62"/>
      <c r="K4259" s="62"/>
      <c r="L4259" s="62"/>
      <c r="M4259" s="62"/>
      <c r="N4259" s="62"/>
      <c r="O4259" s="62"/>
      <c r="P4259" s="62"/>
      <c r="Q4259" s="62"/>
      <c r="R4259" s="62"/>
      <c r="S4259" s="62"/>
      <c r="T4259" s="62"/>
      <c r="U4259" s="62"/>
      <c r="V4259" s="62"/>
      <c r="W4259" s="62"/>
      <c r="X4259" s="62"/>
      <c r="Y4259" s="62"/>
      <c r="Z4259" s="62"/>
      <c r="AA4259" s="62"/>
      <c r="AB4259" s="62"/>
      <c r="AC4259" s="62"/>
      <c r="AD4259" s="62"/>
      <c r="AE4259" s="62"/>
    </row>
    <row r="4260" spans="5:31" x14ac:dyDescent="0.25">
      <c r="E4260" s="61"/>
      <c r="F4260" s="61"/>
      <c r="G4260" s="61"/>
      <c r="H4260" s="62"/>
      <c r="I4260" s="62"/>
      <c r="J4260" s="62"/>
      <c r="K4260" s="62"/>
      <c r="L4260" s="62"/>
      <c r="M4260" s="62"/>
      <c r="N4260" s="62"/>
      <c r="O4260" s="62"/>
      <c r="P4260" s="62"/>
      <c r="Q4260" s="62"/>
      <c r="R4260" s="62"/>
      <c r="S4260" s="62"/>
      <c r="T4260" s="62"/>
      <c r="U4260" s="62"/>
      <c r="V4260" s="62"/>
      <c r="W4260" s="62"/>
      <c r="X4260" s="62"/>
      <c r="Y4260" s="62"/>
      <c r="Z4260" s="62"/>
      <c r="AA4260" s="62"/>
      <c r="AB4260" s="62"/>
      <c r="AC4260" s="62"/>
      <c r="AD4260" s="62"/>
      <c r="AE4260" s="62"/>
    </row>
    <row r="4261" spans="5:31" x14ac:dyDescent="0.25">
      <c r="E4261" s="61"/>
      <c r="F4261" s="61"/>
      <c r="G4261" s="61"/>
      <c r="H4261" s="62"/>
      <c r="I4261" s="62"/>
      <c r="J4261" s="62"/>
      <c r="K4261" s="62"/>
      <c r="L4261" s="62"/>
      <c r="M4261" s="62"/>
      <c r="N4261" s="62"/>
      <c r="O4261" s="62"/>
      <c r="P4261" s="62"/>
      <c r="Q4261" s="62"/>
      <c r="R4261" s="62"/>
      <c r="S4261" s="62"/>
      <c r="T4261" s="62"/>
      <c r="U4261" s="62"/>
      <c r="V4261" s="62"/>
      <c r="W4261" s="62"/>
      <c r="X4261" s="62"/>
      <c r="Y4261" s="62"/>
      <c r="Z4261" s="62"/>
      <c r="AA4261" s="62"/>
      <c r="AB4261" s="62"/>
      <c r="AC4261" s="62"/>
      <c r="AD4261" s="62"/>
      <c r="AE4261" s="62"/>
    </row>
    <row r="4262" spans="5:31" x14ac:dyDescent="0.25">
      <c r="E4262" s="61"/>
      <c r="F4262" s="61"/>
      <c r="G4262" s="61"/>
      <c r="H4262" s="62"/>
      <c r="I4262" s="62"/>
      <c r="J4262" s="62"/>
      <c r="K4262" s="62"/>
      <c r="L4262" s="62"/>
      <c r="M4262" s="62"/>
      <c r="N4262" s="62"/>
      <c r="O4262" s="62"/>
      <c r="P4262" s="62"/>
      <c r="Q4262" s="62"/>
      <c r="R4262" s="62"/>
      <c r="S4262" s="62"/>
      <c r="T4262" s="62"/>
      <c r="U4262" s="62"/>
      <c r="V4262" s="62"/>
      <c r="W4262" s="62"/>
      <c r="X4262" s="62"/>
      <c r="Y4262" s="62"/>
      <c r="Z4262" s="62"/>
      <c r="AA4262" s="62"/>
      <c r="AB4262" s="62"/>
      <c r="AC4262" s="62"/>
      <c r="AD4262" s="62"/>
      <c r="AE4262" s="62"/>
    </row>
    <row r="4263" spans="5:31" x14ac:dyDescent="0.25">
      <c r="E4263" s="61"/>
      <c r="F4263" s="61"/>
      <c r="G4263" s="61"/>
      <c r="H4263" s="62"/>
      <c r="I4263" s="62"/>
      <c r="J4263" s="62"/>
      <c r="K4263" s="62"/>
      <c r="L4263" s="62"/>
      <c r="M4263" s="62"/>
      <c r="N4263" s="62"/>
      <c r="O4263" s="62"/>
      <c r="P4263" s="62"/>
      <c r="Q4263" s="62"/>
      <c r="R4263" s="62"/>
      <c r="S4263" s="62"/>
      <c r="T4263" s="62"/>
      <c r="U4263" s="62"/>
      <c r="V4263" s="62"/>
      <c r="W4263" s="62"/>
      <c r="X4263" s="62"/>
      <c r="Y4263" s="62"/>
      <c r="Z4263" s="62"/>
      <c r="AA4263" s="62"/>
      <c r="AB4263" s="62"/>
      <c r="AC4263" s="62"/>
      <c r="AD4263" s="62"/>
      <c r="AE4263" s="62"/>
    </row>
    <row r="4264" spans="5:31" x14ac:dyDescent="0.25">
      <c r="E4264" s="61"/>
      <c r="F4264" s="61"/>
      <c r="G4264" s="61"/>
      <c r="H4264" s="62"/>
      <c r="I4264" s="62"/>
      <c r="J4264" s="62"/>
      <c r="K4264" s="62"/>
      <c r="L4264" s="62"/>
      <c r="M4264" s="62"/>
      <c r="N4264" s="62"/>
      <c r="O4264" s="62"/>
      <c r="P4264" s="62"/>
      <c r="Q4264" s="62"/>
      <c r="R4264" s="62"/>
      <c r="S4264" s="62"/>
      <c r="T4264" s="62"/>
      <c r="U4264" s="62"/>
      <c r="V4264" s="62"/>
      <c r="W4264" s="62"/>
      <c r="X4264" s="62"/>
      <c r="Y4264" s="62"/>
      <c r="Z4264" s="62"/>
      <c r="AA4264" s="62"/>
      <c r="AB4264" s="62"/>
      <c r="AC4264" s="62"/>
      <c r="AD4264" s="62"/>
      <c r="AE4264" s="62"/>
    </row>
    <row r="4265" spans="5:31" x14ac:dyDescent="0.25">
      <c r="E4265" s="61"/>
      <c r="F4265" s="61"/>
      <c r="G4265" s="61"/>
      <c r="H4265" s="62"/>
      <c r="I4265" s="62"/>
      <c r="J4265" s="62"/>
      <c r="K4265" s="62"/>
      <c r="L4265" s="62"/>
      <c r="M4265" s="62"/>
      <c r="N4265" s="62"/>
      <c r="O4265" s="62"/>
      <c r="P4265" s="62"/>
      <c r="Q4265" s="62"/>
      <c r="R4265" s="62"/>
      <c r="S4265" s="62"/>
      <c r="T4265" s="62"/>
      <c r="U4265" s="62"/>
      <c r="V4265" s="62"/>
      <c r="W4265" s="62"/>
      <c r="X4265" s="62"/>
      <c r="Y4265" s="62"/>
      <c r="Z4265" s="62"/>
      <c r="AA4265" s="62"/>
      <c r="AB4265" s="62"/>
      <c r="AC4265" s="62"/>
      <c r="AD4265" s="62"/>
      <c r="AE4265" s="62"/>
    </row>
    <row r="4266" spans="5:31" x14ac:dyDescent="0.25">
      <c r="E4266" s="61"/>
      <c r="F4266" s="61"/>
      <c r="G4266" s="61"/>
      <c r="H4266" s="62"/>
      <c r="I4266" s="62"/>
      <c r="J4266" s="62"/>
      <c r="K4266" s="62"/>
      <c r="L4266" s="62"/>
      <c r="M4266" s="62"/>
      <c r="N4266" s="62"/>
      <c r="O4266" s="62"/>
      <c r="P4266" s="62"/>
      <c r="Q4266" s="62"/>
      <c r="R4266" s="62"/>
      <c r="S4266" s="62"/>
      <c r="T4266" s="62"/>
      <c r="U4266" s="62"/>
      <c r="V4266" s="62"/>
      <c r="W4266" s="62"/>
      <c r="X4266" s="62"/>
      <c r="Y4266" s="62"/>
      <c r="Z4266" s="62"/>
      <c r="AA4266" s="62"/>
      <c r="AB4266" s="62"/>
      <c r="AC4266" s="62"/>
      <c r="AD4266" s="62"/>
      <c r="AE4266" s="62"/>
    </row>
    <row r="4267" spans="5:31" x14ac:dyDescent="0.25">
      <c r="E4267" s="61"/>
      <c r="F4267" s="61"/>
      <c r="G4267" s="61"/>
      <c r="H4267" s="62"/>
      <c r="I4267" s="62"/>
      <c r="J4267" s="62"/>
      <c r="K4267" s="62"/>
      <c r="L4267" s="62"/>
      <c r="M4267" s="62"/>
      <c r="N4267" s="62"/>
      <c r="O4267" s="62"/>
      <c r="P4267" s="62"/>
      <c r="Q4267" s="62"/>
      <c r="R4267" s="62"/>
      <c r="S4267" s="62"/>
      <c r="T4267" s="62"/>
      <c r="U4267" s="62"/>
      <c r="V4267" s="62"/>
      <c r="W4267" s="62"/>
      <c r="X4267" s="62"/>
      <c r="Y4267" s="62"/>
      <c r="Z4267" s="62"/>
      <c r="AA4267" s="62"/>
      <c r="AB4267" s="62"/>
      <c r="AC4267" s="62"/>
      <c r="AD4267" s="62"/>
      <c r="AE4267" s="62"/>
    </row>
    <row r="4268" spans="5:31" x14ac:dyDescent="0.25">
      <c r="E4268" s="61"/>
      <c r="F4268" s="61"/>
      <c r="G4268" s="61"/>
      <c r="H4268" s="62"/>
      <c r="I4268" s="62"/>
      <c r="J4268" s="62"/>
      <c r="K4268" s="62"/>
      <c r="L4268" s="62"/>
      <c r="M4268" s="62"/>
      <c r="N4268" s="62"/>
      <c r="O4268" s="62"/>
      <c r="P4268" s="62"/>
      <c r="Q4268" s="62"/>
      <c r="R4268" s="62"/>
      <c r="S4268" s="62"/>
      <c r="T4268" s="62"/>
      <c r="U4268" s="62"/>
      <c r="V4268" s="62"/>
      <c r="W4268" s="62"/>
      <c r="X4268" s="62"/>
      <c r="Y4268" s="62"/>
      <c r="Z4268" s="62"/>
      <c r="AA4268" s="62"/>
      <c r="AB4268" s="62"/>
      <c r="AC4268" s="62"/>
      <c r="AD4268" s="62"/>
      <c r="AE4268" s="62"/>
    </row>
    <row r="4269" spans="5:31" x14ac:dyDescent="0.25">
      <c r="E4269" s="61"/>
      <c r="F4269" s="61"/>
      <c r="G4269" s="61"/>
      <c r="H4269" s="62"/>
      <c r="I4269" s="62"/>
      <c r="J4269" s="62"/>
      <c r="K4269" s="62"/>
      <c r="L4269" s="62"/>
      <c r="M4269" s="62"/>
      <c r="N4269" s="62"/>
      <c r="O4269" s="62"/>
      <c r="P4269" s="62"/>
      <c r="Q4269" s="62"/>
      <c r="R4269" s="62"/>
      <c r="S4269" s="62"/>
      <c r="T4269" s="62"/>
      <c r="U4269" s="62"/>
      <c r="V4269" s="62"/>
      <c r="W4269" s="62"/>
      <c r="X4269" s="62"/>
      <c r="Y4269" s="62"/>
      <c r="Z4269" s="62"/>
      <c r="AA4269" s="62"/>
      <c r="AB4269" s="62"/>
      <c r="AC4269" s="62"/>
      <c r="AD4269" s="62"/>
      <c r="AE4269" s="62"/>
    </row>
    <row r="4270" spans="5:31" x14ac:dyDescent="0.25">
      <c r="E4270" s="61"/>
      <c r="F4270" s="61"/>
      <c r="G4270" s="61"/>
      <c r="H4270" s="62"/>
      <c r="I4270" s="62"/>
      <c r="J4270" s="62"/>
      <c r="K4270" s="62"/>
      <c r="L4270" s="62"/>
      <c r="M4270" s="62"/>
      <c r="N4270" s="62"/>
      <c r="O4270" s="62"/>
      <c r="P4270" s="62"/>
      <c r="Q4270" s="62"/>
      <c r="R4270" s="62"/>
      <c r="S4270" s="62"/>
      <c r="T4270" s="62"/>
      <c r="U4270" s="62"/>
      <c r="V4270" s="62"/>
      <c r="W4270" s="62"/>
      <c r="X4270" s="62"/>
      <c r="Y4270" s="62"/>
      <c r="Z4270" s="62"/>
      <c r="AA4270" s="62"/>
      <c r="AB4270" s="62"/>
      <c r="AC4270" s="62"/>
      <c r="AD4270" s="62"/>
      <c r="AE4270" s="62"/>
    </row>
    <row r="4271" spans="5:31" x14ac:dyDescent="0.25">
      <c r="E4271" s="61"/>
      <c r="F4271" s="61"/>
      <c r="G4271" s="61"/>
      <c r="H4271" s="62"/>
      <c r="I4271" s="62"/>
      <c r="J4271" s="62"/>
      <c r="K4271" s="62"/>
      <c r="L4271" s="62"/>
      <c r="M4271" s="62"/>
      <c r="N4271" s="62"/>
      <c r="O4271" s="62"/>
      <c r="P4271" s="62"/>
      <c r="Q4271" s="62"/>
      <c r="R4271" s="62"/>
      <c r="S4271" s="62"/>
      <c r="T4271" s="62"/>
      <c r="U4271" s="62"/>
      <c r="V4271" s="62"/>
      <c r="W4271" s="62"/>
      <c r="X4271" s="62"/>
      <c r="Y4271" s="62"/>
      <c r="Z4271" s="62"/>
      <c r="AA4271" s="62"/>
      <c r="AB4271" s="62"/>
      <c r="AC4271" s="62"/>
      <c r="AD4271" s="62"/>
      <c r="AE4271" s="62"/>
    </row>
    <row r="4272" spans="5:31" x14ac:dyDescent="0.25">
      <c r="E4272" s="61"/>
      <c r="F4272" s="61"/>
      <c r="G4272" s="61"/>
      <c r="H4272" s="62"/>
      <c r="I4272" s="62"/>
      <c r="J4272" s="62"/>
      <c r="K4272" s="62"/>
      <c r="L4272" s="62"/>
      <c r="M4272" s="62"/>
      <c r="N4272" s="62"/>
      <c r="O4272" s="62"/>
      <c r="P4272" s="62"/>
      <c r="Q4272" s="62"/>
      <c r="R4272" s="62"/>
      <c r="S4272" s="62"/>
      <c r="T4272" s="62"/>
      <c r="U4272" s="62"/>
      <c r="V4272" s="62"/>
      <c r="W4272" s="62"/>
      <c r="X4272" s="62"/>
      <c r="Y4272" s="62"/>
      <c r="Z4272" s="62"/>
      <c r="AA4272" s="62"/>
      <c r="AB4272" s="62"/>
      <c r="AC4272" s="62"/>
      <c r="AD4272" s="62"/>
      <c r="AE4272" s="62"/>
    </row>
    <row r="4273" spans="5:31" x14ac:dyDescent="0.25">
      <c r="E4273" s="61"/>
      <c r="F4273" s="61"/>
      <c r="G4273" s="61"/>
      <c r="H4273" s="62"/>
      <c r="I4273" s="62"/>
      <c r="J4273" s="62"/>
      <c r="K4273" s="62"/>
      <c r="L4273" s="62"/>
      <c r="M4273" s="62"/>
      <c r="N4273" s="62"/>
      <c r="O4273" s="62"/>
      <c r="P4273" s="62"/>
      <c r="Q4273" s="62"/>
      <c r="R4273" s="62"/>
      <c r="S4273" s="62"/>
      <c r="T4273" s="62"/>
      <c r="U4273" s="62"/>
      <c r="V4273" s="62"/>
      <c r="W4273" s="62"/>
      <c r="X4273" s="62"/>
      <c r="Y4273" s="62"/>
      <c r="Z4273" s="62"/>
      <c r="AA4273" s="62"/>
      <c r="AB4273" s="62"/>
      <c r="AC4273" s="62"/>
      <c r="AD4273" s="62"/>
      <c r="AE4273" s="62"/>
    </row>
    <row r="4274" spans="5:31" x14ac:dyDescent="0.25">
      <c r="E4274" s="61"/>
      <c r="F4274" s="61"/>
      <c r="G4274" s="61"/>
      <c r="H4274" s="62"/>
      <c r="I4274" s="62"/>
      <c r="J4274" s="62"/>
      <c r="K4274" s="62"/>
      <c r="L4274" s="62"/>
      <c r="M4274" s="62"/>
      <c r="N4274" s="62"/>
      <c r="O4274" s="62"/>
      <c r="P4274" s="62"/>
      <c r="Q4274" s="62"/>
      <c r="R4274" s="62"/>
      <c r="S4274" s="62"/>
      <c r="T4274" s="62"/>
      <c r="U4274" s="62"/>
      <c r="V4274" s="62"/>
      <c r="W4274" s="62"/>
      <c r="X4274" s="62"/>
      <c r="Y4274" s="62"/>
      <c r="Z4274" s="62"/>
      <c r="AA4274" s="62"/>
      <c r="AB4274" s="62"/>
      <c r="AC4274" s="62"/>
      <c r="AD4274" s="62"/>
      <c r="AE4274" s="62"/>
    </row>
    <row r="4275" spans="5:31" x14ac:dyDescent="0.25">
      <c r="E4275" s="61"/>
      <c r="F4275" s="61"/>
      <c r="G4275" s="61"/>
      <c r="H4275" s="62"/>
      <c r="I4275" s="62"/>
      <c r="J4275" s="62"/>
      <c r="K4275" s="62"/>
      <c r="L4275" s="62"/>
      <c r="M4275" s="62"/>
      <c r="N4275" s="62"/>
      <c r="O4275" s="62"/>
      <c r="P4275" s="62"/>
      <c r="Q4275" s="62"/>
      <c r="R4275" s="62"/>
      <c r="S4275" s="62"/>
      <c r="T4275" s="62"/>
      <c r="U4275" s="62"/>
      <c r="V4275" s="62"/>
      <c r="W4275" s="62"/>
      <c r="X4275" s="62"/>
      <c r="Y4275" s="62"/>
      <c r="Z4275" s="62"/>
      <c r="AA4275" s="62"/>
      <c r="AB4275" s="62"/>
      <c r="AC4275" s="62"/>
      <c r="AD4275" s="62"/>
      <c r="AE4275" s="62"/>
    </row>
    <row r="4276" spans="5:31" x14ac:dyDescent="0.25">
      <c r="E4276" s="61"/>
      <c r="F4276" s="61"/>
      <c r="G4276" s="61"/>
      <c r="H4276" s="62"/>
      <c r="I4276" s="62"/>
      <c r="J4276" s="62"/>
      <c r="K4276" s="62"/>
      <c r="L4276" s="62"/>
      <c r="M4276" s="62"/>
      <c r="N4276" s="62"/>
      <c r="O4276" s="62"/>
      <c r="P4276" s="62"/>
      <c r="Q4276" s="62"/>
      <c r="R4276" s="62"/>
      <c r="S4276" s="62"/>
      <c r="T4276" s="62"/>
      <c r="U4276" s="62"/>
      <c r="V4276" s="62"/>
      <c r="W4276" s="62"/>
      <c r="X4276" s="62"/>
      <c r="Y4276" s="62"/>
      <c r="Z4276" s="62"/>
      <c r="AA4276" s="62"/>
      <c r="AB4276" s="62"/>
      <c r="AC4276" s="62"/>
      <c r="AD4276" s="62"/>
      <c r="AE4276" s="62"/>
    </row>
    <row r="4277" spans="5:31" x14ac:dyDescent="0.25">
      <c r="E4277" s="61"/>
      <c r="F4277" s="61"/>
      <c r="G4277" s="61"/>
      <c r="H4277" s="62"/>
      <c r="I4277" s="62"/>
      <c r="J4277" s="62"/>
      <c r="K4277" s="62"/>
      <c r="L4277" s="62"/>
      <c r="M4277" s="62"/>
      <c r="N4277" s="62"/>
      <c r="O4277" s="62"/>
      <c r="P4277" s="62"/>
      <c r="Q4277" s="62"/>
      <c r="R4277" s="62"/>
      <c r="S4277" s="62"/>
      <c r="T4277" s="62"/>
      <c r="U4277" s="62"/>
      <c r="V4277" s="62"/>
      <c r="W4277" s="62"/>
      <c r="X4277" s="62"/>
      <c r="Y4277" s="62"/>
      <c r="Z4277" s="62"/>
      <c r="AA4277" s="62"/>
      <c r="AB4277" s="62"/>
      <c r="AC4277" s="62"/>
      <c r="AD4277" s="62"/>
      <c r="AE4277" s="62"/>
    </row>
    <row r="4278" spans="5:31" x14ac:dyDescent="0.25">
      <c r="E4278" s="61"/>
      <c r="F4278" s="61"/>
      <c r="G4278" s="61"/>
      <c r="H4278" s="62"/>
      <c r="I4278" s="62"/>
      <c r="J4278" s="62"/>
      <c r="K4278" s="62"/>
      <c r="L4278" s="62"/>
      <c r="M4278" s="62"/>
      <c r="N4278" s="62"/>
      <c r="O4278" s="62"/>
      <c r="P4278" s="62"/>
      <c r="Q4278" s="62"/>
      <c r="R4278" s="62"/>
      <c r="S4278" s="62"/>
      <c r="T4278" s="62"/>
      <c r="U4278" s="62"/>
      <c r="V4278" s="62"/>
      <c r="W4278" s="62"/>
      <c r="X4278" s="62"/>
      <c r="Y4278" s="62"/>
      <c r="Z4278" s="62"/>
      <c r="AA4278" s="62"/>
      <c r="AB4278" s="62"/>
      <c r="AC4278" s="62"/>
      <c r="AD4278" s="62"/>
      <c r="AE4278" s="62"/>
    </row>
    <row r="4279" spans="5:31" x14ac:dyDescent="0.25">
      <c r="E4279" s="61"/>
      <c r="F4279" s="61"/>
      <c r="G4279" s="61"/>
      <c r="H4279" s="62"/>
      <c r="I4279" s="62"/>
      <c r="J4279" s="62"/>
      <c r="K4279" s="62"/>
      <c r="L4279" s="62"/>
      <c r="M4279" s="62"/>
      <c r="N4279" s="62"/>
      <c r="O4279" s="62"/>
      <c r="P4279" s="62"/>
      <c r="Q4279" s="62"/>
      <c r="R4279" s="62"/>
      <c r="S4279" s="62"/>
      <c r="T4279" s="62"/>
      <c r="U4279" s="62"/>
      <c r="V4279" s="62"/>
      <c r="W4279" s="62"/>
      <c r="X4279" s="62"/>
      <c r="Y4279" s="62"/>
      <c r="Z4279" s="62"/>
      <c r="AA4279" s="62"/>
      <c r="AB4279" s="62"/>
      <c r="AC4279" s="62"/>
      <c r="AD4279" s="62"/>
      <c r="AE4279" s="62"/>
    </row>
    <row r="4280" spans="5:31" x14ac:dyDescent="0.25">
      <c r="E4280" s="61"/>
      <c r="F4280" s="61"/>
      <c r="G4280" s="61"/>
      <c r="H4280" s="62"/>
      <c r="I4280" s="62"/>
      <c r="J4280" s="62"/>
      <c r="K4280" s="62"/>
      <c r="L4280" s="62"/>
      <c r="M4280" s="62"/>
      <c r="N4280" s="62"/>
      <c r="O4280" s="62"/>
      <c r="P4280" s="62"/>
      <c r="Q4280" s="62"/>
      <c r="R4280" s="62"/>
      <c r="S4280" s="62"/>
      <c r="T4280" s="62"/>
      <c r="U4280" s="62"/>
      <c r="V4280" s="62"/>
      <c r="W4280" s="62"/>
      <c r="X4280" s="62"/>
      <c r="Y4280" s="62"/>
      <c r="Z4280" s="62"/>
      <c r="AA4280" s="62"/>
      <c r="AB4280" s="62"/>
      <c r="AC4280" s="62"/>
      <c r="AD4280" s="62"/>
      <c r="AE4280" s="62"/>
    </row>
    <row r="4281" spans="5:31" x14ac:dyDescent="0.25">
      <c r="E4281" s="61"/>
      <c r="F4281" s="61"/>
      <c r="G4281" s="61"/>
      <c r="H4281" s="62"/>
      <c r="I4281" s="62"/>
      <c r="J4281" s="62"/>
      <c r="K4281" s="62"/>
      <c r="L4281" s="62"/>
      <c r="M4281" s="62"/>
      <c r="N4281" s="62"/>
      <c r="O4281" s="62"/>
      <c r="P4281" s="62"/>
      <c r="Q4281" s="62"/>
      <c r="R4281" s="62"/>
      <c r="S4281" s="62"/>
      <c r="T4281" s="62"/>
      <c r="U4281" s="62"/>
      <c r="V4281" s="62"/>
      <c r="W4281" s="62"/>
      <c r="X4281" s="62"/>
      <c r="Y4281" s="62"/>
      <c r="Z4281" s="62"/>
      <c r="AA4281" s="62"/>
      <c r="AB4281" s="62"/>
      <c r="AC4281" s="62"/>
      <c r="AD4281" s="62"/>
      <c r="AE4281" s="62"/>
    </row>
    <row r="4282" spans="5:31" x14ac:dyDescent="0.25">
      <c r="E4282" s="61"/>
      <c r="F4282" s="61"/>
      <c r="G4282" s="61"/>
      <c r="H4282" s="62"/>
      <c r="I4282" s="62"/>
      <c r="J4282" s="62"/>
      <c r="K4282" s="62"/>
      <c r="L4282" s="62"/>
      <c r="M4282" s="62"/>
      <c r="N4282" s="62"/>
      <c r="O4282" s="62"/>
      <c r="P4282" s="62"/>
      <c r="Q4282" s="62"/>
      <c r="R4282" s="62"/>
      <c r="S4282" s="62"/>
      <c r="T4282" s="62"/>
      <c r="U4282" s="62"/>
      <c r="V4282" s="62"/>
      <c r="W4282" s="62"/>
      <c r="X4282" s="62"/>
      <c r="Y4282" s="62"/>
      <c r="Z4282" s="62"/>
      <c r="AA4282" s="62"/>
      <c r="AB4282" s="62"/>
      <c r="AC4282" s="62"/>
      <c r="AD4282" s="62"/>
      <c r="AE4282" s="62"/>
    </row>
    <row r="4283" spans="5:31" x14ac:dyDescent="0.25">
      <c r="E4283" s="61"/>
      <c r="F4283" s="61"/>
      <c r="G4283" s="61"/>
      <c r="H4283" s="62"/>
      <c r="I4283" s="62"/>
      <c r="J4283" s="62"/>
      <c r="K4283" s="62"/>
      <c r="L4283" s="62"/>
      <c r="M4283" s="62"/>
      <c r="N4283" s="62"/>
      <c r="O4283" s="62"/>
      <c r="P4283" s="62"/>
      <c r="Q4283" s="62"/>
      <c r="R4283" s="62"/>
      <c r="S4283" s="62"/>
      <c r="T4283" s="62"/>
      <c r="U4283" s="62"/>
      <c r="V4283" s="62"/>
      <c r="W4283" s="62"/>
      <c r="X4283" s="62"/>
      <c r="Y4283" s="62"/>
      <c r="Z4283" s="62"/>
      <c r="AA4283" s="62"/>
      <c r="AB4283" s="62"/>
      <c r="AC4283" s="62"/>
      <c r="AD4283" s="62"/>
      <c r="AE4283" s="62"/>
    </row>
    <row r="4284" spans="5:31" x14ac:dyDescent="0.25">
      <c r="E4284" s="61"/>
      <c r="F4284" s="61"/>
      <c r="G4284" s="61"/>
      <c r="H4284" s="62"/>
      <c r="I4284" s="62"/>
      <c r="J4284" s="62"/>
      <c r="K4284" s="62"/>
      <c r="L4284" s="62"/>
      <c r="M4284" s="62"/>
      <c r="N4284" s="62"/>
      <c r="O4284" s="62"/>
      <c r="P4284" s="62"/>
      <c r="Q4284" s="62"/>
      <c r="R4284" s="62"/>
      <c r="S4284" s="62"/>
      <c r="T4284" s="62"/>
      <c r="U4284" s="62"/>
      <c r="V4284" s="62"/>
      <c r="W4284" s="62"/>
      <c r="X4284" s="62"/>
      <c r="Y4284" s="62"/>
      <c r="Z4284" s="62"/>
      <c r="AA4284" s="62"/>
      <c r="AB4284" s="62"/>
      <c r="AC4284" s="62"/>
      <c r="AD4284" s="62"/>
      <c r="AE4284" s="62"/>
    </row>
    <row r="4285" spans="5:31" x14ac:dyDescent="0.25">
      <c r="E4285" s="61"/>
      <c r="F4285" s="61"/>
      <c r="G4285" s="61"/>
      <c r="H4285" s="62"/>
      <c r="I4285" s="62"/>
      <c r="J4285" s="62"/>
      <c r="K4285" s="62"/>
      <c r="L4285" s="62"/>
      <c r="M4285" s="62"/>
      <c r="N4285" s="62"/>
      <c r="O4285" s="62"/>
      <c r="P4285" s="62"/>
      <c r="Q4285" s="62"/>
      <c r="R4285" s="62"/>
      <c r="S4285" s="62"/>
      <c r="T4285" s="62"/>
      <c r="U4285" s="62"/>
      <c r="V4285" s="62"/>
      <c r="W4285" s="62"/>
      <c r="X4285" s="62"/>
      <c r="Y4285" s="62"/>
      <c r="Z4285" s="62"/>
      <c r="AA4285" s="62"/>
      <c r="AB4285" s="62"/>
      <c r="AC4285" s="62"/>
      <c r="AD4285" s="62"/>
      <c r="AE4285" s="62"/>
    </row>
    <row r="4286" spans="5:31" x14ac:dyDescent="0.25">
      <c r="E4286" s="61"/>
      <c r="F4286" s="61"/>
      <c r="G4286" s="61"/>
      <c r="H4286" s="62"/>
      <c r="I4286" s="62"/>
      <c r="J4286" s="62"/>
      <c r="K4286" s="62"/>
      <c r="L4286" s="62"/>
      <c r="M4286" s="62"/>
      <c r="N4286" s="62"/>
      <c r="O4286" s="62"/>
      <c r="P4286" s="62"/>
      <c r="Q4286" s="62"/>
      <c r="R4286" s="62"/>
      <c r="S4286" s="62"/>
      <c r="T4286" s="62"/>
      <c r="U4286" s="62"/>
      <c r="V4286" s="62"/>
      <c r="W4286" s="62"/>
      <c r="X4286" s="62"/>
      <c r="Y4286" s="62"/>
      <c r="Z4286" s="62"/>
      <c r="AA4286" s="62"/>
      <c r="AB4286" s="62"/>
      <c r="AC4286" s="62"/>
      <c r="AD4286" s="62"/>
      <c r="AE4286" s="62"/>
    </row>
    <row r="4287" spans="5:31" x14ac:dyDescent="0.25">
      <c r="E4287" s="61"/>
      <c r="F4287" s="61"/>
      <c r="G4287" s="61"/>
      <c r="H4287" s="62"/>
      <c r="I4287" s="62"/>
      <c r="J4287" s="62"/>
      <c r="K4287" s="62"/>
      <c r="L4287" s="62"/>
      <c r="M4287" s="62"/>
      <c r="N4287" s="62"/>
      <c r="O4287" s="62"/>
      <c r="P4287" s="62"/>
      <c r="Q4287" s="62"/>
      <c r="R4287" s="62"/>
      <c r="S4287" s="62"/>
      <c r="T4287" s="62"/>
      <c r="U4287" s="62"/>
      <c r="V4287" s="62"/>
      <c r="W4287" s="62"/>
      <c r="X4287" s="62"/>
      <c r="Y4287" s="62"/>
      <c r="Z4287" s="62"/>
      <c r="AA4287" s="62"/>
      <c r="AB4287" s="62"/>
      <c r="AC4287" s="62"/>
      <c r="AD4287" s="62"/>
      <c r="AE4287" s="62"/>
    </row>
    <row r="4288" spans="5:31" x14ac:dyDescent="0.25">
      <c r="E4288" s="61"/>
      <c r="F4288" s="61"/>
      <c r="G4288" s="61"/>
      <c r="H4288" s="62"/>
      <c r="I4288" s="62"/>
      <c r="J4288" s="62"/>
      <c r="K4288" s="62"/>
      <c r="L4288" s="62"/>
      <c r="M4288" s="62"/>
      <c r="N4288" s="62"/>
      <c r="O4288" s="62"/>
      <c r="P4288" s="62"/>
      <c r="Q4288" s="62"/>
      <c r="R4288" s="62"/>
      <c r="S4288" s="62"/>
      <c r="T4288" s="62"/>
      <c r="U4288" s="62"/>
      <c r="V4288" s="62"/>
      <c r="W4288" s="62"/>
      <c r="X4288" s="62"/>
      <c r="Y4288" s="62"/>
      <c r="Z4288" s="62"/>
      <c r="AA4288" s="62"/>
      <c r="AB4288" s="62"/>
      <c r="AC4288" s="62"/>
      <c r="AD4288" s="62"/>
      <c r="AE4288" s="62"/>
    </row>
    <row r="4289" spans="5:31" x14ac:dyDescent="0.25">
      <c r="E4289" s="61"/>
      <c r="F4289" s="61"/>
      <c r="G4289" s="61"/>
      <c r="H4289" s="62"/>
      <c r="I4289" s="62"/>
      <c r="J4289" s="62"/>
      <c r="K4289" s="62"/>
      <c r="L4289" s="62"/>
      <c r="M4289" s="62"/>
      <c r="N4289" s="62"/>
      <c r="O4289" s="62"/>
      <c r="P4289" s="62"/>
      <c r="Q4289" s="62"/>
      <c r="R4289" s="62"/>
      <c r="S4289" s="62"/>
      <c r="T4289" s="62"/>
      <c r="U4289" s="62"/>
      <c r="V4289" s="62"/>
      <c r="W4289" s="62"/>
      <c r="X4289" s="62"/>
      <c r="Y4289" s="62"/>
      <c r="Z4289" s="62"/>
      <c r="AA4289" s="62"/>
      <c r="AB4289" s="62"/>
      <c r="AC4289" s="62"/>
      <c r="AD4289" s="62"/>
      <c r="AE4289" s="62"/>
    </row>
    <row r="4290" spans="5:31" x14ac:dyDescent="0.25">
      <c r="E4290" s="61"/>
      <c r="F4290" s="61"/>
      <c r="G4290" s="61"/>
      <c r="H4290" s="62"/>
      <c r="I4290" s="62"/>
      <c r="J4290" s="62"/>
      <c r="K4290" s="62"/>
      <c r="L4290" s="62"/>
      <c r="M4290" s="62"/>
      <c r="N4290" s="62"/>
      <c r="O4290" s="62"/>
      <c r="P4290" s="62"/>
      <c r="Q4290" s="62"/>
      <c r="R4290" s="62"/>
      <c r="S4290" s="62"/>
      <c r="T4290" s="62"/>
      <c r="U4290" s="62"/>
      <c r="V4290" s="62"/>
      <c r="W4290" s="62"/>
      <c r="X4290" s="62"/>
      <c r="Y4290" s="62"/>
      <c r="Z4290" s="62"/>
      <c r="AA4290" s="62"/>
      <c r="AB4290" s="62"/>
      <c r="AC4290" s="62"/>
      <c r="AD4290" s="62"/>
      <c r="AE4290" s="62"/>
    </row>
    <row r="4291" spans="5:31" x14ac:dyDescent="0.25">
      <c r="E4291" s="61"/>
      <c r="F4291" s="61"/>
      <c r="G4291" s="61"/>
      <c r="H4291" s="62"/>
      <c r="I4291" s="62"/>
      <c r="J4291" s="62"/>
      <c r="K4291" s="62"/>
      <c r="L4291" s="62"/>
      <c r="M4291" s="62"/>
      <c r="N4291" s="62"/>
      <c r="O4291" s="62"/>
      <c r="P4291" s="62"/>
      <c r="Q4291" s="62"/>
      <c r="R4291" s="62"/>
      <c r="S4291" s="62"/>
      <c r="T4291" s="62"/>
      <c r="U4291" s="62"/>
      <c r="V4291" s="62"/>
      <c r="W4291" s="62"/>
      <c r="X4291" s="62"/>
      <c r="Y4291" s="62"/>
      <c r="Z4291" s="62"/>
      <c r="AA4291" s="62"/>
      <c r="AB4291" s="62"/>
      <c r="AC4291" s="62"/>
      <c r="AD4291" s="62"/>
      <c r="AE4291" s="62"/>
    </row>
    <row r="4292" spans="5:31" x14ac:dyDescent="0.25">
      <c r="E4292" s="61"/>
      <c r="F4292" s="61"/>
      <c r="G4292" s="61"/>
      <c r="H4292" s="62"/>
      <c r="I4292" s="62"/>
      <c r="J4292" s="62"/>
      <c r="K4292" s="62"/>
      <c r="L4292" s="62"/>
      <c r="M4292" s="62"/>
      <c r="N4292" s="62"/>
      <c r="O4292" s="62"/>
      <c r="P4292" s="62"/>
      <c r="Q4292" s="62"/>
      <c r="R4292" s="62"/>
      <c r="S4292" s="62"/>
      <c r="T4292" s="62"/>
      <c r="U4292" s="62"/>
      <c r="V4292" s="62"/>
      <c r="W4292" s="62"/>
      <c r="X4292" s="62"/>
      <c r="Y4292" s="62"/>
      <c r="Z4292" s="62"/>
      <c r="AA4292" s="62"/>
      <c r="AB4292" s="62"/>
      <c r="AC4292" s="62"/>
      <c r="AD4292" s="62"/>
      <c r="AE4292" s="62"/>
    </row>
    <row r="4293" spans="5:31" x14ac:dyDescent="0.25">
      <c r="E4293" s="61"/>
      <c r="F4293" s="61"/>
      <c r="G4293" s="61"/>
      <c r="H4293" s="62"/>
      <c r="I4293" s="62"/>
      <c r="J4293" s="62"/>
      <c r="K4293" s="62"/>
      <c r="L4293" s="62"/>
      <c r="M4293" s="62"/>
      <c r="N4293" s="62"/>
      <c r="O4293" s="62"/>
      <c r="P4293" s="62"/>
      <c r="Q4293" s="62"/>
      <c r="R4293" s="62"/>
      <c r="S4293" s="62"/>
      <c r="T4293" s="62"/>
      <c r="U4293" s="62"/>
      <c r="V4293" s="62"/>
      <c r="W4293" s="62"/>
      <c r="X4293" s="62"/>
      <c r="Y4293" s="62"/>
      <c r="Z4293" s="62"/>
      <c r="AA4293" s="62"/>
      <c r="AB4293" s="62"/>
      <c r="AC4293" s="62"/>
      <c r="AD4293" s="62"/>
      <c r="AE4293" s="62"/>
    </row>
    <row r="4294" spans="5:31" x14ac:dyDescent="0.25">
      <c r="E4294" s="61"/>
      <c r="F4294" s="61"/>
      <c r="G4294" s="61"/>
      <c r="H4294" s="62"/>
      <c r="I4294" s="62"/>
      <c r="J4294" s="62"/>
      <c r="K4294" s="62"/>
      <c r="L4294" s="62"/>
      <c r="M4294" s="62"/>
      <c r="N4294" s="62"/>
      <c r="O4294" s="62"/>
      <c r="P4294" s="62"/>
      <c r="Q4294" s="62"/>
      <c r="R4294" s="62"/>
      <c r="S4294" s="62"/>
      <c r="T4294" s="62"/>
      <c r="U4294" s="62"/>
      <c r="V4294" s="62"/>
      <c r="W4294" s="62"/>
      <c r="X4294" s="62"/>
      <c r="Y4294" s="62"/>
      <c r="Z4294" s="62"/>
      <c r="AA4294" s="62"/>
      <c r="AB4294" s="62"/>
      <c r="AC4294" s="62"/>
      <c r="AD4294" s="62"/>
      <c r="AE4294" s="62"/>
    </row>
    <row r="4295" spans="5:31" x14ac:dyDescent="0.25">
      <c r="E4295" s="61"/>
      <c r="F4295" s="61"/>
      <c r="G4295" s="61"/>
      <c r="H4295" s="62"/>
      <c r="I4295" s="62"/>
      <c r="J4295" s="62"/>
      <c r="K4295" s="62"/>
      <c r="L4295" s="62"/>
      <c r="M4295" s="62"/>
      <c r="N4295" s="62"/>
      <c r="O4295" s="62"/>
      <c r="P4295" s="62"/>
      <c r="Q4295" s="62"/>
      <c r="R4295" s="62"/>
      <c r="S4295" s="62"/>
      <c r="T4295" s="62"/>
      <c r="U4295" s="62"/>
      <c r="V4295" s="62"/>
      <c r="W4295" s="62"/>
      <c r="X4295" s="62"/>
      <c r="Y4295" s="62"/>
      <c r="Z4295" s="62"/>
      <c r="AA4295" s="62"/>
      <c r="AB4295" s="62"/>
      <c r="AC4295" s="62"/>
      <c r="AD4295" s="62"/>
      <c r="AE4295" s="62"/>
    </row>
    <row r="4296" spans="5:31" x14ac:dyDescent="0.25">
      <c r="E4296" s="61"/>
      <c r="F4296" s="61"/>
      <c r="G4296" s="61"/>
      <c r="H4296" s="62"/>
      <c r="I4296" s="62"/>
      <c r="J4296" s="62"/>
      <c r="K4296" s="62"/>
      <c r="L4296" s="62"/>
      <c r="M4296" s="62"/>
      <c r="N4296" s="62"/>
      <c r="O4296" s="62"/>
      <c r="P4296" s="62"/>
      <c r="Q4296" s="62"/>
      <c r="R4296" s="62"/>
      <c r="S4296" s="62"/>
      <c r="T4296" s="62"/>
      <c r="U4296" s="62"/>
      <c r="V4296" s="62"/>
      <c r="W4296" s="62"/>
      <c r="X4296" s="62"/>
      <c r="Y4296" s="62"/>
      <c r="Z4296" s="62"/>
      <c r="AA4296" s="62"/>
      <c r="AB4296" s="62"/>
      <c r="AC4296" s="62"/>
      <c r="AD4296" s="62"/>
      <c r="AE4296" s="62"/>
    </row>
    <row r="4297" spans="5:31" x14ac:dyDescent="0.25">
      <c r="E4297" s="61"/>
      <c r="F4297" s="61"/>
      <c r="G4297" s="61"/>
      <c r="H4297" s="62"/>
      <c r="I4297" s="62"/>
      <c r="J4297" s="62"/>
      <c r="K4297" s="62"/>
      <c r="L4297" s="62"/>
      <c r="M4297" s="62"/>
      <c r="N4297" s="62"/>
      <c r="O4297" s="62"/>
      <c r="P4297" s="62"/>
      <c r="Q4297" s="62"/>
      <c r="R4297" s="62"/>
      <c r="S4297" s="62"/>
      <c r="T4297" s="62"/>
      <c r="U4297" s="62"/>
      <c r="V4297" s="62"/>
      <c r="W4297" s="62"/>
      <c r="X4297" s="62"/>
      <c r="Y4297" s="62"/>
      <c r="Z4297" s="62"/>
      <c r="AA4297" s="62"/>
      <c r="AB4297" s="62"/>
      <c r="AC4297" s="62"/>
      <c r="AD4297" s="62"/>
      <c r="AE4297" s="62"/>
    </row>
    <row r="4298" spans="5:31" x14ac:dyDescent="0.25">
      <c r="E4298" s="61"/>
      <c r="F4298" s="61"/>
      <c r="G4298" s="61"/>
      <c r="H4298" s="62"/>
      <c r="I4298" s="62"/>
      <c r="J4298" s="62"/>
      <c r="K4298" s="62"/>
      <c r="L4298" s="62"/>
      <c r="M4298" s="62"/>
      <c r="N4298" s="62"/>
      <c r="O4298" s="62"/>
      <c r="P4298" s="62"/>
      <c r="Q4298" s="62"/>
      <c r="R4298" s="62"/>
      <c r="S4298" s="62"/>
      <c r="T4298" s="62"/>
      <c r="U4298" s="62"/>
      <c r="V4298" s="62"/>
      <c r="W4298" s="62"/>
      <c r="X4298" s="62"/>
      <c r="Y4298" s="62"/>
      <c r="Z4298" s="62"/>
      <c r="AA4298" s="62"/>
      <c r="AB4298" s="62"/>
      <c r="AC4298" s="62"/>
      <c r="AD4298" s="62"/>
      <c r="AE4298" s="62"/>
    </row>
    <row r="4299" spans="5:31" x14ac:dyDescent="0.25">
      <c r="E4299" s="61"/>
      <c r="F4299" s="61"/>
      <c r="G4299" s="61"/>
      <c r="H4299" s="62"/>
      <c r="I4299" s="62"/>
      <c r="J4299" s="62"/>
      <c r="K4299" s="62"/>
      <c r="L4299" s="62"/>
      <c r="M4299" s="62"/>
      <c r="N4299" s="62"/>
      <c r="O4299" s="62"/>
      <c r="P4299" s="62"/>
      <c r="Q4299" s="62"/>
      <c r="R4299" s="62"/>
      <c r="S4299" s="62"/>
      <c r="T4299" s="62"/>
      <c r="U4299" s="62"/>
      <c r="V4299" s="62"/>
      <c r="W4299" s="62"/>
      <c r="X4299" s="62"/>
      <c r="Y4299" s="62"/>
      <c r="Z4299" s="62"/>
      <c r="AA4299" s="62"/>
      <c r="AB4299" s="62"/>
      <c r="AC4299" s="62"/>
      <c r="AD4299" s="62"/>
      <c r="AE4299" s="62"/>
    </row>
    <row r="4300" spans="5:31" x14ac:dyDescent="0.25">
      <c r="E4300" s="61"/>
      <c r="F4300" s="61"/>
      <c r="G4300" s="61"/>
      <c r="H4300" s="62"/>
      <c r="I4300" s="62"/>
      <c r="J4300" s="62"/>
      <c r="K4300" s="62"/>
      <c r="L4300" s="62"/>
      <c r="M4300" s="62"/>
      <c r="N4300" s="62"/>
      <c r="O4300" s="62"/>
      <c r="P4300" s="62"/>
      <c r="Q4300" s="62"/>
      <c r="R4300" s="62"/>
      <c r="S4300" s="62"/>
      <c r="T4300" s="62"/>
      <c r="U4300" s="62"/>
      <c r="V4300" s="62"/>
      <c r="W4300" s="62"/>
      <c r="X4300" s="62"/>
      <c r="Y4300" s="62"/>
      <c r="Z4300" s="62"/>
      <c r="AA4300" s="62"/>
      <c r="AB4300" s="62"/>
      <c r="AC4300" s="62"/>
      <c r="AD4300" s="62"/>
      <c r="AE4300" s="62"/>
    </row>
    <row r="4301" spans="5:31" x14ac:dyDescent="0.25">
      <c r="E4301" s="61"/>
      <c r="F4301" s="61"/>
      <c r="G4301" s="61"/>
      <c r="H4301" s="62"/>
      <c r="I4301" s="62"/>
      <c r="J4301" s="62"/>
      <c r="K4301" s="62"/>
      <c r="L4301" s="62"/>
      <c r="M4301" s="62"/>
      <c r="N4301" s="62"/>
      <c r="O4301" s="62"/>
      <c r="P4301" s="62"/>
      <c r="Q4301" s="62"/>
      <c r="R4301" s="62"/>
      <c r="S4301" s="62"/>
      <c r="T4301" s="62"/>
      <c r="U4301" s="62"/>
      <c r="V4301" s="62"/>
      <c r="W4301" s="62"/>
      <c r="X4301" s="62"/>
      <c r="Y4301" s="62"/>
      <c r="Z4301" s="62"/>
      <c r="AA4301" s="62"/>
      <c r="AB4301" s="62"/>
      <c r="AC4301" s="62"/>
      <c r="AD4301" s="62"/>
      <c r="AE4301" s="62"/>
    </row>
    <row r="4302" spans="5:31" x14ac:dyDescent="0.25">
      <c r="E4302" s="61"/>
      <c r="F4302" s="61"/>
      <c r="G4302" s="61"/>
      <c r="H4302" s="62"/>
      <c r="I4302" s="62"/>
      <c r="J4302" s="62"/>
      <c r="K4302" s="62"/>
      <c r="L4302" s="62"/>
      <c r="M4302" s="62"/>
      <c r="N4302" s="62"/>
      <c r="O4302" s="62"/>
      <c r="P4302" s="62"/>
      <c r="Q4302" s="62"/>
      <c r="R4302" s="62"/>
      <c r="S4302" s="62"/>
      <c r="T4302" s="62"/>
      <c r="U4302" s="62"/>
      <c r="V4302" s="62"/>
      <c r="W4302" s="62"/>
      <c r="X4302" s="62"/>
      <c r="Y4302" s="62"/>
      <c r="Z4302" s="62"/>
      <c r="AA4302" s="62"/>
      <c r="AB4302" s="62"/>
      <c r="AC4302" s="62"/>
      <c r="AD4302" s="62"/>
      <c r="AE4302" s="62"/>
    </row>
    <row r="4303" spans="5:31" x14ac:dyDescent="0.25">
      <c r="E4303" s="61"/>
      <c r="F4303" s="61"/>
      <c r="G4303" s="61"/>
      <c r="H4303" s="62"/>
      <c r="I4303" s="62"/>
      <c r="J4303" s="62"/>
      <c r="K4303" s="62"/>
      <c r="L4303" s="62"/>
      <c r="M4303" s="62"/>
      <c r="N4303" s="62"/>
      <c r="O4303" s="62"/>
      <c r="P4303" s="62"/>
      <c r="Q4303" s="62"/>
      <c r="R4303" s="62"/>
      <c r="S4303" s="62"/>
      <c r="T4303" s="62"/>
      <c r="U4303" s="62"/>
      <c r="V4303" s="62"/>
      <c r="W4303" s="62"/>
      <c r="X4303" s="62"/>
      <c r="Y4303" s="62"/>
      <c r="Z4303" s="62"/>
      <c r="AA4303" s="62"/>
      <c r="AB4303" s="62"/>
      <c r="AC4303" s="62"/>
      <c r="AD4303" s="62"/>
      <c r="AE4303" s="62"/>
    </row>
    <row r="4304" spans="5:31" x14ac:dyDescent="0.25">
      <c r="E4304" s="61"/>
      <c r="F4304" s="61"/>
      <c r="G4304" s="61"/>
      <c r="H4304" s="62"/>
      <c r="I4304" s="62"/>
      <c r="J4304" s="62"/>
      <c r="K4304" s="62"/>
      <c r="L4304" s="62"/>
      <c r="M4304" s="62"/>
      <c r="N4304" s="62"/>
      <c r="O4304" s="62"/>
      <c r="P4304" s="62"/>
      <c r="Q4304" s="62"/>
      <c r="R4304" s="62"/>
      <c r="S4304" s="62"/>
      <c r="T4304" s="62"/>
      <c r="U4304" s="62"/>
      <c r="V4304" s="62"/>
      <c r="W4304" s="62"/>
      <c r="X4304" s="62"/>
      <c r="Y4304" s="62"/>
      <c r="Z4304" s="62"/>
      <c r="AA4304" s="62"/>
      <c r="AB4304" s="62"/>
      <c r="AC4304" s="62"/>
      <c r="AD4304" s="62"/>
      <c r="AE4304" s="62"/>
    </row>
    <row r="4305" spans="5:31" x14ac:dyDescent="0.25">
      <c r="E4305" s="61"/>
      <c r="F4305" s="61"/>
      <c r="G4305" s="61"/>
      <c r="H4305" s="62"/>
      <c r="I4305" s="62"/>
      <c r="J4305" s="62"/>
      <c r="K4305" s="62"/>
      <c r="L4305" s="62"/>
      <c r="M4305" s="62"/>
      <c r="N4305" s="62"/>
      <c r="O4305" s="62"/>
      <c r="P4305" s="62"/>
      <c r="Q4305" s="62"/>
      <c r="R4305" s="62"/>
      <c r="S4305" s="62"/>
      <c r="T4305" s="62"/>
      <c r="U4305" s="62"/>
      <c r="V4305" s="62"/>
      <c r="W4305" s="62"/>
      <c r="X4305" s="62"/>
      <c r="Y4305" s="62"/>
      <c r="Z4305" s="62"/>
      <c r="AA4305" s="62"/>
      <c r="AB4305" s="62"/>
      <c r="AC4305" s="62"/>
      <c r="AD4305" s="62"/>
      <c r="AE4305" s="62"/>
    </row>
    <row r="4306" spans="5:31" x14ac:dyDescent="0.25">
      <c r="E4306" s="61"/>
      <c r="F4306" s="61"/>
      <c r="G4306" s="61"/>
      <c r="H4306" s="62"/>
      <c r="I4306" s="62"/>
      <c r="J4306" s="62"/>
      <c r="K4306" s="62"/>
      <c r="L4306" s="62"/>
      <c r="M4306" s="62"/>
      <c r="N4306" s="62"/>
      <c r="O4306" s="62"/>
      <c r="P4306" s="62"/>
      <c r="Q4306" s="62"/>
      <c r="R4306" s="62"/>
      <c r="S4306" s="62"/>
      <c r="T4306" s="62"/>
      <c r="U4306" s="62"/>
      <c r="V4306" s="62"/>
      <c r="W4306" s="62"/>
      <c r="X4306" s="62"/>
      <c r="Y4306" s="62"/>
      <c r="Z4306" s="62"/>
      <c r="AA4306" s="62"/>
      <c r="AB4306" s="62"/>
      <c r="AC4306" s="62"/>
      <c r="AD4306" s="62"/>
      <c r="AE4306" s="62"/>
    </row>
    <row r="4307" spans="5:31" x14ac:dyDescent="0.25">
      <c r="E4307" s="61"/>
      <c r="F4307" s="61"/>
      <c r="G4307" s="61"/>
      <c r="H4307" s="62"/>
      <c r="I4307" s="62"/>
      <c r="J4307" s="62"/>
      <c r="K4307" s="62"/>
      <c r="L4307" s="62"/>
      <c r="M4307" s="62"/>
      <c r="N4307" s="62"/>
      <c r="O4307" s="62"/>
      <c r="P4307" s="62"/>
      <c r="Q4307" s="62"/>
      <c r="R4307" s="62"/>
      <c r="S4307" s="62"/>
      <c r="T4307" s="62"/>
      <c r="U4307" s="62"/>
      <c r="V4307" s="62"/>
      <c r="W4307" s="62"/>
      <c r="X4307" s="62"/>
      <c r="Y4307" s="62"/>
      <c r="Z4307" s="62"/>
      <c r="AA4307" s="62"/>
      <c r="AB4307" s="62"/>
      <c r="AC4307" s="62"/>
      <c r="AD4307" s="62"/>
      <c r="AE4307" s="62"/>
    </row>
    <row r="4308" spans="5:31" x14ac:dyDescent="0.25">
      <c r="E4308" s="61"/>
      <c r="F4308" s="61"/>
      <c r="G4308" s="61"/>
      <c r="H4308" s="62"/>
      <c r="I4308" s="62"/>
      <c r="J4308" s="62"/>
      <c r="K4308" s="62"/>
      <c r="L4308" s="62"/>
      <c r="M4308" s="62"/>
      <c r="N4308" s="62"/>
      <c r="O4308" s="62"/>
      <c r="P4308" s="62"/>
      <c r="Q4308" s="62"/>
      <c r="R4308" s="62"/>
      <c r="S4308" s="62"/>
      <c r="T4308" s="62"/>
      <c r="U4308" s="62"/>
      <c r="V4308" s="62"/>
      <c r="W4308" s="62"/>
      <c r="X4308" s="62"/>
      <c r="Y4308" s="62"/>
      <c r="Z4308" s="62"/>
      <c r="AA4308" s="62"/>
      <c r="AB4308" s="62"/>
      <c r="AC4308" s="62"/>
      <c r="AD4308" s="62"/>
      <c r="AE4308" s="62"/>
    </row>
    <row r="4309" spans="5:31" x14ac:dyDescent="0.25">
      <c r="E4309" s="61"/>
      <c r="F4309" s="61"/>
      <c r="G4309" s="61"/>
      <c r="H4309" s="62"/>
      <c r="I4309" s="62"/>
      <c r="J4309" s="62"/>
      <c r="K4309" s="62"/>
      <c r="L4309" s="62"/>
      <c r="M4309" s="62"/>
      <c r="N4309" s="62"/>
      <c r="O4309" s="62"/>
      <c r="P4309" s="62"/>
      <c r="Q4309" s="62"/>
      <c r="R4309" s="62"/>
      <c r="S4309" s="62"/>
      <c r="T4309" s="62"/>
      <c r="U4309" s="62"/>
      <c r="V4309" s="62"/>
      <c r="W4309" s="62"/>
      <c r="X4309" s="62"/>
      <c r="Y4309" s="62"/>
      <c r="Z4309" s="62"/>
      <c r="AA4309" s="62"/>
      <c r="AB4309" s="62"/>
      <c r="AC4309" s="62"/>
      <c r="AD4309" s="62"/>
      <c r="AE4309" s="62"/>
    </row>
    <row r="4310" spans="5:31" x14ac:dyDescent="0.25">
      <c r="E4310" s="61"/>
      <c r="F4310" s="61"/>
      <c r="G4310" s="61"/>
      <c r="H4310" s="62"/>
      <c r="I4310" s="62"/>
      <c r="J4310" s="62"/>
      <c r="K4310" s="62"/>
      <c r="L4310" s="62"/>
      <c r="M4310" s="62"/>
      <c r="N4310" s="62"/>
      <c r="O4310" s="62"/>
      <c r="P4310" s="62"/>
      <c r="Q4310" s="62"/>
      <c r="R4310" s="62"/>
      <c r="S4310" s="62"/>
      <c r="T4310" s="62"/>
      <c r="U4310" s="62"/>
      <c r="V4310" s="62"/>
      <c r="W4310" s="62"/>
      <c r="X4310" s="62"/>
      <c r="Y4310" s="62"/>
      <c r="Z4310" s="62"/>
      <c r="AA4310" s="62"/>
      <c r="AB4310" s="62"/>
      <c r="AC4310" s="62"/>
      <c r="AD4310" s="62"/>
      <c r="AE4310" s="62"/>
    </row>
    <row r="4311" spans="5:31" x14ac:dyDescent="0.25">
      <c r="E4311" s="61"/>
      <c r="F4311" s="61"/>
      <c r="G4311" s="61"/>
      <c r="H4311" s="62"/>
      <c r="I4311" s="62"/>
      <c r="J4311" s="62"/>
      <c r="K4311" s="62"/>
      <c r="L4311" s="62"/>
      <c r="M4311" s="62"/>
      <c r="N4311" s="62"/>
      <c r="O4311" s="62"/>
      <c r="P4311" s="62"/>
      <c r="Q4311" s="62"/>
      <c r="R4311" s="62"/>
      <c r="S4311" s="62"/>
      <c r="T4311" s="62"/>
      <c r="U4311" s="62"/>
      <c r="V4311" s="62"/>
      <c r="W4311" s="62"/>
      <c r="X4311" s="62"/>
      <c r="Y4311" s="62"/>
      <c r="Z4311" s="62"/>
      <c r="AA4311" s="62"/>
      <c r="AB4311" s="62"/>
      <c r="AC4311" s="62"/>
      <c r="AD4311" s="62"/>
      <c r="AE4311" s="62"/>
    </row>
    <row r="4312" spans="5:31" x14ac:dyDescent="0.25">
      <c r="E4312" s="61"/>
      <c r="F4312" s="61"/>
      <c r="G4312" s="61"/>
      <c r="H4312" s="62"/>
      <c r="I4312" s="62"/>
      <c r="J4312" s="62"/>
      <c r="K4312" s="62"/>
      <c r="L4312" s="62"/>
      <c r="M4312" s="62"/>
      <c r="N4312" s="62"/>
      <c r="O4312" s="62"/>
      <c r="P4312" s="62"/>
      <c r="Q4312" s="62"/>
      <c r="R4312" s="62"/>
      <c r="S4312" s="62"/>
      <c r="T4312" s="62"/>
      <c r="U4312" s="62"/>
      <c r="V4312" s="62"/>
      <c r="W4312" s="62"/>
      <c r="X4312" s="62"/>
      <c r="Y4312" s="62"/>
      <c r="Z4312" s="62"/>
      <c r="AA4312" s="62"/>
      <c r="AB4312" s="62"/>
      <c r="AC4312" s="62"/>
      <c r="AD4312" s="62"/>
      <c r="AE4312" s="62"/>
    </row>
    <row r="4313" spans="5:31" x14ac:dyDescent="0.25">
      <c r="E4313" s="61"/>
      <c r="F4313" s="61"/>
      <c r="G4313" s="61"/>
      <c r="H4313" s="62"/>
      <c r="I4313" s="62"/>
      <c r="J4313" s="62"/>
      <c r="K4313" s="62"/>
      <c r="L4313" s="62"/>
      <c r="M4313" s="62"/>
      <c r="N4313" s="62"/>
      <c r="O4313" s="62"/>
      <c r="P4313" s="62"/>
      <c r="Q4313" s="62"/>
      <c r="R4313" s="62"/>
      <c r="S4313" s="62"/>
      <c r="T4313" s="62"/>
      <c r="U4313" s="62"/>
      <c r="V4313" s="62"/>
      <c r="W4313" s="62"/>
      <c r="X4313" s="62"/>
      <c r="Y4313" s="62"/>
      <c r="Z4313" s="62"/>
      <c r="AA4313" s="62"/>
      <c r="AB4313" s="62"/>
      <c r="AC4313" s="62"/>
      <c r="AD4313" s="62"/>
      <c r="AE4313" s="62"/>
    </row>
    <row r="4314" spans="5:31" x14ac:dyDescent="0.25">
      <c r="E4314" s="61"/>
      <c r="F4314" s="61"/>
      <c r="G4314" s="61"/>
      <c r="H4314" s="62"/>
      <c r="I4314" s="62"/>
      <c r="J4314" s="62"/>
      <c r="K4314" s="62"/>
      <c r="L4314" s="62"/>
      <c r="M4314" s="62"/>
      <c r="N4314" s="62"/>
      <c r="O4314" s="62"/>
      <c r="P4314" s="62"/>
      <c r="Q4314" s="62"/>
      <c r="R4314" s="62"/>
      <c r="S4314" s="62"/>
      <c r="T4314" s="62"/>
      <c r="U4314" s="62"/>
      <c r="V4314" s="62"/>
      <c r="W4314" s="62"/>
      <c r="X4314" s="62"/>
      <c r="Y4314" s="62"/>
      <c r="Z4314" s="62"/>
      <c r="AA4314" s="62"/>
      <c r="AB4314" s="62"/>
      <c r="AC4314" s="62"/>
      <c r="AD4314" s="62"/>
      <c r="AE4314" s="62"/>
    </row>
    <row r="4315" spans="5:31" x14ac:dyDescent="0.25">
      <c r="E4315" s="61"/>
      <c r="F4315" s="61"/>
      <c r="G4315" s="61"/>
      <c r="H4315" s="62"/>
      <c r="I4315" s="62"/>
      <c r="J4315" s="62"/>
      <c r="K4315" s="62"/>
      <c r="L4315" s="62"/>
      <c r="M4315" s="62"/>
      <c r="N4315" s="62"/>
      <c r="O4315" s="62"/>
      <c r="P4315" s="62"/>
      <c r="Q4315" s="62"/>
      <c r="R4315" s="62"/>
      <c r="S4315" s="62"/>
      <c r="T4315" s="62"/>
      <c r="U4315" s="62"/>
      <c r="V4315" s="62"/>
      <c r="W4315" s="62"/>
      <c r="X4315" s="62"/>
      <c r="Y4315" s="62"/>
      <c r="Z4315" s="62"/>
      <c r="AA4315" s="62"/>
      <c r="AB4315" s="62"/>
      <c r="AC4315" s="62"/>
      <c r="AD4315" s="62"/>
      <c r="AE4315" s="62"/>
    </row>
    <row r="4316" spans="5:31" x14ac:dyDescent="0.25">
      <c r="E4316" s="61"/>
      <c r="F4316" s="61"/>
      <c r="G4316" s="61"/>
      <c r="H4316" s="62"/>
      <c r="I4316" s="62"/>
      <c r="J4316" s="62"/>
      <c r="K4316" s="62"/>
      <c r="L4316" s="62"/>
      <c r="M4316" s="62"/>
      <c r="N4316" s="62"/>
      <c r="O4316" s="62"/>
      <c r="P4316" s="62"/>
      <c r="Q4316" s="62"/>
      <c r="R4316" s="62"/>
      <c r="S4316" s="62"/>
      <c r="T4316" s="62"/>
      <c r="U4316" s="62"/>
      <c r="V4316" s="62"/>
      <c r="W4316" s="62"/>
      <c r="X4316" s="62"/>
      <c r="Y4316" s="62"/>
      <c r="Z4316" s="62"/>
      <c r="AA4316" s="62"/>
      <c r="AB4316" s="62"/>
      <c r="AC4316" s="62"/>
      <c r="AD4316" s="62"/>
      <c r="AE4316" s="62"/>
    </row>
    <row r="4317" spans="5:31" x14ac:dyDescent="0.25">
      <c r="E4317" s="61"/>
      <c r="F4317" s="61"/>
      <c r="G4317" s="61"/>
      <c r="H4317" s="62"/>
      <c r="I4317" s="62"/>
      <c r="J4317" s="62"/>
      <c r="K4317" s="62"/>
      <c r="L4317" s="62"/>
      <c r="M4317" s="62"/>
      <c r="N4317" s="62"/>
      <c r="O4317" s="62"/>
      <c r="P4317" s="62"/>
      <c r="Q4317" s="62"/>
      <c r="R4317" s="62"/>
      <c r="S4317" s="62"/>
      <c r="T4317" s="62"/>
      <c r="U4317" s="62"/>
      <c r="V4317" s="62"/>
      <c r="W4317" s="62"/>
      <c r="X4317" s="62"/>
      <c r="Y4317" s="62"/>
      <c r="Z4317" s="62"/>
      <c r="AA4317" s="62"/>
      <c r="AB4317" s="62"/>
      <c r="AC4317" s="62"/>
      <c r="AD4317" s="62"/>
      <c r="AE4317" s="62"/>
    </row>
    <row r="4318" spans="5:31" x14ac:dyDescent="0.25">
      <c r="E4318" s="61"/>
      <c r="F4318" s="61"/>
      <c r="G4318" s="61"/>
      <c r="H4318" s="62"/>
      <c r="I4318" s="62"/>
      <c r="J4318" s="62"/>
      <c r="K4318" s="62"/>
      <c r="L4318" s="62"/>
      <c r="M4318" s="62"/>
      <c r="N4318" s="62"/>
      <c r="O4318" s="62"/>
      <c r="P4318" s="62"/>
      <c r="Q4318" s="62"/>
      <c r="R4318" s="62"/>
      <c r="S4318" s="62"/>
      <c r="T4318" s="62"/>
      <c r="U4318" s="62"/>
      <c r="V4318" s="62"/>
      <c r="W4318" s="62"/>
      <c r="X4318" s="62"/>
      <c r="Y4318" s="62"/>
      <c r="Z4318" s="62"/>
      <c r="AA4318" s="62"/>
      <c r="AB4318" s="62"/>
      <c r="AC4318" s="62"/>
      <c r="AD4318" s="62"/>
      <c r="AE4318" s="62"/>
    </row>
    <row r="4319" spans="5:31" x14ac:dyDescent="0.25">
      <c r="E4319" s="61"/>
      <c r="F4319" s="61"/>
      <c r="G4319" s="61"/>
      <c r="H4319" s="62"/>
      <c r="I4319" s="62"/>
      <c r="J4319" s="62"/>
      <c r="K4319" s="62"/>
      <c r="L4319" s="62"/>
      <c r="M4319" s="62"/>
      <c r="N4319" s="62"/>
      <c r="O4319" s="62"/>
      <c r="P4319" s="62"/>
      <c r="Q4319" s="62"/>
      <c r="R4319" s="62"/>
      <c r="S4319" s="62"/>
      <c r="T4319" s="62"/>
      <c r="U4319" s="62"/>
      <c r="V4319" s="62"/>
      <c r="W4319" s="62"/>
      <c r="X4319" s="62"/>
      <c r="Y4319" s="62"/>
      <c r="Z4319" s="62"/>
      <c r="AA4319" s="62"/>
      <c r="AB4319" s="62"/>
      <c r="AC4319" s="62"/>
      <c r="AD4319" s="62"/>
      <c r="AE4319" s="62"/>
    </row>
    <row r="4320" spans="5:31" x14ac:dyDescent="0.25">
      <c r="E4320" s="61"/>
      <c r="F4320" s="61"/>
      <c r="G4320" s="61"/>
      <c r="H4320" s="62"/>
      <c r="I4320" s="62"/>
      <c r="J4320" s="62"/>
      <c r="K4320" s="62"/>
      <c r="L4320" s="62"/>
      <c r="M4320" s="62"/>
      <c r="N4320" s="62"/>
      <c r="O4320" s="62"/>
      <c r="P4320" s="62"/>
      <c r="Q4320" s="62"/>
      <c r="R4320" s="62"/>
      <c r="S4320" s="62"/>
      <c r="T4320" s="62"/>
      <c r="U4320" s="62"/>
      <c r="V4320" s="62"/>
      <c r="W4320" s="62"/>
      <c r="X4320" s="62"/>
      <c r="Y4320" s="62"/>
      <c r="Z4320" s="62"/>
      <c r="AA4320" s="62"/>
      <c r="AB4320" s="62"/>
      <c r="AC4320" s="62"/>
      <c r="AD4320" s="62"/>
      <c r="AE4320" s="62"/>
    </row>
    <row r="4321" spans="5:31" x14ac:dyDescent="0.25">
      <c r="E4321" s="61"/>
      <c r="F4321" s="61"/>
      <c r="G4321" s="61"/>
      <c r="H4321" s="62"/>
      <c r="I4321" s="62"/>
      <c r="J4321" s="62"/>
      <c r="K4321" s="62"/>
      <c r="L4321" s="62"/>
      <c r="M4321" s="62"/>
      <c r="N4321" s="62"/>
      <c r="O4321" s="62"/>
      <c r="P4321" s="62"/>
      <c r="Q4321" s="62"/>
      <c r="R4321" s="62"/>
      <c r="S4321" s="62"/>
      <c r="T4321" s="62"/>
      <c r="U4321" s="62"/>
      <c r="V4321" s="62"/>
      <c r="W4321" s="62"/>
      <c r="X4321" s="62"/>
      <c r="Y4321" s="62"/>
      <c r="Z4321" s="62"/>
      <c r="AA4321" s="62"/>
      <c r="AB4321" s="62"/>
      <c r="AC4321" s="62"/>
      <c r="AD4321" s="62"/>
      <c r="AE4321" s="62"/>
    </row>
    <row r="4322" spans="5:31" x14ac:dyDescent="0.25">
      <c r="E4322" s="61"/>
      <c r="F4322" s="61"/>
      <c r="G4322" s="61"/>
      <c r="H4322" s="62"/>
      <c r="I4322" s="62"/>
      <c r="J4322" s="62"/>
      <c r="K4322" s="62"/>
      <c r="L4322" s="62"/>
      <c r="M4322" s="62"/>
      <c r="N4322" s="62"/>
      <c r="O4322" s="62"/>
      <c r="P4322" s="62"/>
      <c r="Q4322" s="62"/>
      <c r="R4322" s="62"/>
      <c r="S4322" s="62"/>
      <c r="T4322" s="62"/>
      <c r="U4322" s="62"/>
      <c r="V4322" s="62"/>
      <c r="W4322" s="62"/>
      <c r="X4322" s="62"/>
      <c r="Y4322" s="62"/>
      <c r="Z4322" s="62"/>
      <c r="AA4322" s="62"/>
      <c r="AB4322" s="62"/>
      <c r="AC4322" s="62"/>
      <c r="AD4322" s="62"/>
      <c r="AE4322" s="62"/>
    </row>
    <row r="4323" spans="5:31" x14ac:dyDescent="0.25">
      <c r="E4323" s="61"/>
      <c r="F4323" s="61"/>
      <c r="G4323" s="61"/>
      <c r="H4323" s="62"/>
      <c r="I4323" s="62"/>
      <c r="J4323" s="62"/>
      <c r="K4323" s="62"/>
      <c r="L4323" s="62"/>
      <c r="M4323" s="62"/>
      <c r="N4323" s="62"/>
      <c r="O4323" s="62"/>
      <c r="P4323" s="62"/>
      <c r="Q4323" s="62"/>
      <c r="R4323" s="62"/>
      <c r="S4323" s="62"/>
      <c r="T4323" s="62"/>
      <c r="U4323" s="62"/>
      <c r="V4323" s="62"/>
      <c r="W4323" s="62"/>
      <c r="X4323" s="62"/>
      <c r="Y4323" s="62"/>
      <c r="Z4323" s="62"/>
      <c r="AA4323" s="62"/>
      <c r="AB4323" s="62"/>
      <c r="AC4323" s="62"/>
      <c r="AD4323" s="62"/>
      <c r="AE4323" s="62"/>
    </row>
    <row r="4324" spans="5:31" x14ac:dyDescent="0.25">
      <c r="E4324" s="61"/>
      <c r="F4324" s="61"/>
      <c r="G4324" s="61"/>
      <c r="H4324" s="62"/>
      <c r="I4324" s="62"/>
      <c r="J4324" s="62"/>
      <c r="K4324" s="62"/>
      <c r="L4324" s="62"/>
      <c r="M4324" s="62"/>
      <c r="N4324" s="62"/>
      <c r="O4324" s="62"/>
      <c r="P4324" s="62"/>
      <c r="Q4324" s="62"/>
      <c r="R4324" s="62"/>
      <c r="S4324" s="62"/>
      <c r="T4324" s="62"/>
      <c r="U4324" s="62"/>
      <c r="V4324" s="62"/>
      <c r="W4324" s="62"/>
      <c r="X4324" s="62"/>
      <c r="Y4324" s="62"/>
      <c r="Z4324" s="62"/>
      <c r="AA4324" s="62"/>
      <c r="AB4324" s="62"/>
      <c r="AC4324" s="62"/>
      <c r="AD4324" s="62"/>
      <c r="AE4324" s="62"/>
    </row>
    <row r="4325" spans="5:31" x14ac:dyDescent="0.25">
      <c r="E4325" s="61"/>
      <c r="F4325" s="61"/>
      <c r="G4325" s="61"/>
      <c r="H4325" s="62"/>
      <c r="I4325" s="62"/>
      <c r="J4325" s="62"/>
      <c r="K4325" s="62"/>
      <c r="L4325" s="62"/>
      <c r="M4325" s="62"/>
      <c r="N4325" s="62"/>
      <c r="O4325" s="62"/>
      <c r="P4325" s="62"/>
      <c r="Q4325" s="62"/>
      <c r="R4325" s="62"/>
      <c r="S4325" s="62"/>
      <c r="T4325" s="62"/>
      <c r="U4325" s="62"/>
      <c r="V4325" s="62"/>
      <c r="W4325" s="62"/>
      <c r="X4325" s="62"/>
      <c r="Y4325" s="62"/>
      <c r="Z4325" s="62"/>
      <c r="AA4325" s="62"/>
      <c r="AB4325" s="62"/>
      <c r="AC4325" s="62"/>
      <c r="AD4325" s="62"/>
      <c r="AE4325" s="62"/>
    </row>
    <row r="4326" spans="5:31" x14ac:dyDescent="0.25">
      <c r="E4326" s="61"/>
      <c r="F4326" s="61"/>
      <c r="G4326" s="61"/>
      <c r="H4326" s="62"/>
      <c r="I4326" s="62"/>
      <c r="J4326" s="62"/>
      <c r="K4326" s="62"/>
      <c r="L4326" s="62"/>
      <c r="M4326" s="62"/>
      <c r="N4326" s="62"/>
      <c r="O4326" s="62"/>
      <c r="P4326" s="62"/>
      <c r="Q4326" s="62"/>
      <c r="R4326" s="62"/>
      <c r="S4326" s="62"/>
      <c r="T4326" s="62"/>
      <c r="U4326" s="62"/>
      <c r="V4326" s="62"/>
      <c r="W4326" s="62"/>
      <c r="X4326" s="62"/>
      <c r="Y4326" s="62"/>
      <c r="Z4326" s="62"/>
      <c r="AA4326" s="62"/>
      <c r="AB4326" s="62"/>
      <c r="AC4326" s="62"/>
      <c r="AD4326" s="62"/>
      <c r="AE4326" s="62"/>
    </row>
    <row r="4327" spans="5:31" x14ac:dyDescent="0.25">
      <c r="E4327" s="61"/>
      <c r="F4327" s="61"/>
      <c r="G4327" s="61"/>
      <c r="H4327" s="62"/>
      <c r="I4327" s="62"/>
      <c r="J4327" s="62"/>
      <c r="K4327" s="62"/>
      <c r="L4327" s="62"/>
      <c r="M4327" s="62"/>
      <c r="N4327" s="62"/>
      <c r="O4327" s="62"/>
      <c r="P4327" s="62"/>
      <c r="Q4327" s="62"/>
      <c r="R4327" s="62"/>
      <c r="S4327" s="62"/>
      <c r="T4327" s="62"/>
      <c r="U4327" s="62"/>
      <c r="V4327" s="62"/>
      <c r="W4327" s="62"/>
      <c r="X4327" s="62"/>
      <c r="Y4327" s="62"/>
      <c r="Z4327" s="62"/>
      <c r="AA4327" s="62"/>
      <c r="AB4327" s="62"/>
      <c r="AC4327" s="62"/>
      <c r="AD4327" s="62"/>
      <c r="AE4327" s="62"/>
    </row>
    <row r="4328" spans="5:31" x14ac:dyDescent="0.25">
      <c r="E4328" s="61"/>
      <c r="F4328" s="61"/>
      <c r="G4328" s="61"/>
      <c r="H4328" s="62"/>
      <c r="I4328" s="62"/>
      <c r="J4328" s="62"/>
      <c r="K4328" s="62"/>
      <c r="L4328" s="62"/>
      <c r="M4328" s="62"/>
      <c r="N4328" s="62"/>
      <c r="O4328" s="62"/>
      <c r="P4328" s="62"/>
      <c r="Q4328" s="62"/>
      <c r="R4328" s="62"/>
      <c r="S4328" s="62"/>
      <c r="T4328" s="62"/>
      <c r="U4328" s="62"/>
      <c r="V4328" s="62"/>
      <c r="W4328" s="62"/>
      <c r="X4328" s="62"/>
      <c r="Y4328" s="62"/>
      <c r="Z4328" s="62"/>
      <c r="AA4328" s="62"/>
      <c r="AB4328" s="62"/>
      <c r="AC4328" s="62"/>
      <c r="AD4328" s="62"/>
      <c r="AE4328" s="62"/>
    </row>
    <row r="4329" spans="5:31" x14ac:dyDescent="0.25">
      <c r="E4329" s="61"/>
      <c r="F4329" s="61"/>
      <c r="G4329" s="61"/>
      <c r="H4329" s="62"/>
      <c r="I4329" s="62"/>
      <c r="J4329" s="62"/>
      <c r="K4329" s="62"/>
      <c r="L4329" s="62"/>
      <c r="M4329" s="62"/>
      <c r="N4329" s="62"/>
      <c r="O4329" s="62"/>
      <c r="P4329" s="62"/>
      <c r="Q4329" s="62"/>
      <c r="R4329" s="62"/>
      <c r="S4329" s="62"/>
      <c r="T4329" s="62"/>
      <c r="U4329" s="62"/>
      <c r="V4329" s="62"/>
      <c r="W4329" s="62"/>
      <c r="X4329" s="62"/>
      <c r="Y4329" s="62"/>
      <c r="Z4329" s="62"/>
      <c r="AA4329" s="62"/>
      <c r="AB4329" s="62"/>
      <c r="AC4329" s="62"/>
      <c r="AD4329" s="62"/>
      <c r="AE4329" s="62"/>
    </row>
    <row r="4330" spans="5:31" x14ac:dyDescent="0.25">
      <c r="E4330" s="61"/>
      <c r="F4330" s="61"/>
      <c r="G4330" s="61"/>
      <c r="H4330" s="62"/>
      <c r="I4330" s="62"/>
      <c r="J4330" s="62"/>
      <c r="K4330" s="62"/>
      <c r="L4330" s="62"/>
      <c r="M4330" s="62"/>
      <c r="N4330" s="62"/>
      <c r="O4330" s="62"/>
      <c r="P4330" s="62"/>
      <c r="Q4330" s="62"/>
      <c r="R4330" s="62"/>
      <c r="S4330" s="62"/>
      <c r="T4330" s="62"/>
      <c r="U4330" s="62"/>
      <c r="V4330" s="62"/>
      <c r="W4330" s="62"/>
      <c r="X4330" s="62"/>
      <c r="Y4330" s="62"/>
      <c r="Z4330" s="62"/>
      <c r="AA4330" s="62"/>
      <c r="AB4330" s="62"/>
      <c r="AC4330" s="62"/>
      <c r="AD4330" s="62"/>
      <c r="AE4330" s="62"/>
    </row>
    <row r="4331" spans="5:31" x14ac:dyDescent="0.25">
      <c r="E4331" s="61"/>
      <c r="F4331" s="61"/>
      <c r="G4331" s="61"/>
      <c r="H4331" s="62"/>
      <c r="I4331" s="62"/>
      <c r="J4331" s="62"/>
      <c r="K4331" s="62"/>
      <c r="L4331" s="62"/>
      <c r="M4331" s="62"/>
      <c r="N4331" s="62"/>
      <c r="O4331" s="62"/>
      <c r="P4331" s="62"/>
      <c r="Q4331" s="62"/>
      <c r="R4331" s="62"/>
      <c r="S4331" s="62"/>
      <c r="T4331" s="62"/>
      <c r="U4331" s="62"/>
      <c r="V4331" s="62"/>
      <c r="W4331" s="62"/>
      <c r="X4331" s="62"/>
      <c r="Y4331" s="62"/>
      <c r="Z4331" s="62"/>
      <c r="AA4331" s="62"/>
      <c r="AB4331" s="62"/>
      <c r="AC4331" s="62"/>
      <c r="AD4331" s="62"/>
      <c r="AE4331" s="62"/>
    </row>
    <row r="4332" spans="5:31" x14ac:dyDescent="0.25">
      <c r="E4332" s="61"/>
      <c r="F4332" s="61"/>
      <c r="G4332" s="61"/>
      <c r="H4332" s="62"/>
      <c r="I4332" s="62"/>
      <c r="J4332" s="62"/>
      <c r="K4332" s="62"/>
      <c r="L4332" s="62"/>
      <c r="M4332" s="62"/>
      <c r="N4332" s="62"/>
      <c r="O4332" s="62"/>
      <c r="P4332" s="62"/>
      <c r="Q4332" s="62"/>
      <c r="R4332" s="62"/>
      <c r="S4332" s="62"/>
      <c r="T4332" s="62"/>
      <c r="U4332" s="62"/>
      <c r="V4332" s="62"/>
      <c r="W4332" s="62"/>
      <c r="X4332" s="62"/>
      <c r="Y4332" s="62"/>
      <c r="Z4332" s="62"/>
      <c r="AA4332" s="62"/>
      <c r="AB4332" s="62"/>
      <c r="AC4332" s="62"/>
      <c r="AD4332" s="62"/>
      <c r="AE4332" s="62"/>
    </row>
    <row r="4333" spans="5:31" x14ac:dyDescent="0.25">
      <c r="E4333" s="61"/>
      <c r="F4333" s="61"/>
      <c r="G4333" s="61"/>
      <c r="H4333" s="62"/>
      <c r="I4333" s="62"/>
      <c r="J4333" s="62"/>
      <c r="K4333" s="62"/>
      <c r="L4333" s="62"/>
      <c r="M4333" s="62"/>
      <c r="N4333" s="62"/>
      <c r="O4333" s="62"/>
      <c r="P4333" s="62"/>
      <c r="Q4333" s="62"/>
      <c r="R4333" s="62"/>
      <c r="S4333" s="62"/>
      <c r="T4333" s="62"/>
      <c r="U4333" s="62"/>
      <c r="V4333" s="62"/>
      <c r="W4333" s="62"/>
      <c r="X4333" s="62"/>
      <c r="Y4333" s="62"/>
      <c r="Z4333" s="62"/>
      <c r="AA4333" s="62"/>
      <c r="AB4333" s="62"/>
      <c r="AC4333" s="62"/>
      <c r="AD4333" s="62"/>
      <c r="AE4333" s="62"/>
    </row>
    <row r="4334" spans="5:31" x14ac:dyDescent="0.25">
      <c r="E4334" s="61"/>
      <c r="F4334" s="61"/>
      <c r="G4334" s="61"/>
      <c r="H4334" s="62"/>
      <c r="I4334" s="62"/>
      <c r="J4334" s="62"/>
      <c r="K4334" s="62"/>
      <c r="L4334" s="62"/>
      <c r="M4334" s="62"/>
      <c r="N4334" s="62"/>
      <c r="O4334" s="62"/>
      <c r="P4334" s="62"/>
      <c r="Q4334" s="62"/>
      <c r="R4334" s="62"/>
      <c r="S4334" s="62"/>
      <c r="T4334" s="62"/>
      <c r="U4334" s="62"/>
      <c r="V4334" s="62"/>
      <c r="W4334" s="62"/>
      <c r="X4334" s="62"/>
      <c r="Y4334" s="62"/>
      <c r="Z4334" s="62"/>
      <c r="AA4334" s="62"/>
      <c r="AB4334" s="62"/>
      <c r="AC4334" s="62"/>
      <c r="AD4334" s="62"/>
      <c r="AE4334" s="62"/>
    </row>
    <row r="4335" spans="5:31" x14ac:dyDescent="0.25">
      <c r="E4335" s="61"/>
      <c r="F4335" s="61"/>
      <c r="G4335" s="61"/>
      <c r="H4335" s="62"/>
      <c r="I4335" s="62"/>
      <c r="J4335" s="62"/>
      <c r="K4335" s="62"/>
      <c r="L4335" s="62"/>
      <c r="M4335" s="62"/>
      <c r="N4335" s="62"/>
      <c r="O4335" s="62"/>
      <c r="P4335" s="62"/>
      <c r="Q4335" s="62"/>
      <c r="R4335" s="62"/>
      <c r="S4335" s="62"/>
      <c r="T4335" s="62"/>
      <c r="U4335" s="62"/>
      <c r="V4335" s="62"/>
      <c r="W4335" s="62"/>
      <c r="X4335" s="62"/>
      <c r="Y4335" s="62"/>
      <c r="Z4335" s="62"/>
      <c r="AA4335" s="62"/>
      <c r="AB4335" s="62"/>
      <c r="AC4335" s="62"/>
      <c r="AD4335" s="62"/>
      <c r="AE4335" s="62"/>
    </row>
    <row r="4336" spans="5:31" x14ac:dyDescent="0.25">
      <c r="E4336" s="61"/>
      <c r="F4336" s="61"/>
      <c r="G4336" s="61"/>
      <c r="H4336" s="62"/>
      <c r="I4336" s="62"/>
      <c r="J4336" s="62"/>
      <c r="K4336" s="62"/>
      <c r="L4336" s="62"/>
      <c r="M4336" s="62"/>
      <c r="N4336" s="62"/>
      <c r="O4336" s="62"/>
      <c r="P4336" s="62"/>
      <c r="Q4336" s="62"/>
      <c r="R4336" s="62"/>
      <c r="S4336" s="62"/>
      <c r="T4336" s="62"/>
      <c r="U4336" s="62"/>
      <c r="V4336" s="62"/>
      <c r="W4336" s="62"/>
      <c r="X4336" s="62"/>
      <c r="Y4336" s="62"/>
      <c r="Z4336" s="62"/>
      <c r="AA4336" s="62"/>
      <c r="AB4336" s="62"/>
      <c r="AC4336" s="62"/>
      <c r="AD4336" s="62"/>
      <c r="AE4336" s="62"/>
    </row>
    <row r="4337" spans="5:31" x14ac:dyDescent="0.25">
      <c r="E4337" s="61"/>
      <c r="F4337" s="61"/>
      <c r="G4337" s="61"/>
      <c r="H4337" s="62"/>
      <c r="I4337" s="62"/>
      <c r="J4337" s="62"/>
      <c r="K4337" s="62"/>
      <c r="L4337" s="62"/>
      <c r="M4337" s="62"/>
      <c r="N4337" s="62"/>
      <c r="O4337" s="62"/>
      <c r="P4337" s="62"/>
      <c r="Q4337" s="62"/>
      <c r="R4337" s="62"/>
      <c r="S4337" s="62"/>
      <c r="T4337" s="62"/>
      <c r="U4337" s="62"/>
      <c r="V4337" s="62"/>
      <c r="W4337" s="62"/>
      <c r="X4337" s="62"/>
      <c r="Y4337" s="62"/>
      <c r="Z4337" s="62"/>
      <c r="AA4337" s="62"/>
      <c r="AB4337" s="62"/>
      <c r="AC4337" s="62"/>
      <c r="AD4337" s="62"/>
      <c r="AE4337" s="62"/>
    </row>
    <row r="4338" spans="5:31" x14ac:dyDescent="0.25">
      <c r="E4338" s="61"/>
      <c r="F4338" s="61"/>
      <c r="G4338" s="61"/>
      <c r="H4338" s="62"/>
      <c r="I4338" s="62"/>
      <c r="J4338" s="62"/>
      <c r="K4338" s="62"/>
      <c r="L4338" s="62"/>
      <c r="M4338" s="62"/>
      <c r="N4338" s="62"/>
      <c r="O4338" s="62"/>
      <c r="P4338" s="62"/>
      <c r="Q4338" s="62"/>
      <c r="R4338" s="62"/>
      <c r="S4338" s="62"/>
      <c r="T4338" s="62"/>
      <c r="U4338" s="62"/>
      <c r="V4338" s="62"/>
      <c r="W4338" s="62"/>
      <c r="X4338" s="62"/>
      <c r="Y4338" s="62"/>
      <c r="Z4338" s="62"/>
      <c r="AA4338" s="62"/>
      <c r="AB4338" s="62"/>
      <c r="AC4338" s="62"/>
      <c r="AD4338" s="62"/>
      <c r="AE4338" s="62"/>
    </row>
    <row r="4339" spans="5:31" x14ac:dyDescent="0.25">
      <c r="E4339" s="61"/>
      <c r="F4339" s="61"/>
      <c r="G4339" s="61"/>
      <c r="H4339" s="62"/>
      <c r="I4339" s="62"/>
      <c r="J4339" s="62"/>
      <c r="K4339" s="62"/>
      <c r="L4339" s="62"/>
      <c r="M4339" s="62"/>
      <c r="N4339" s="62"/>
      <c r="O4339" s="62"/>
      <c r="P4339" s="62"/>
      <c r="Q4339" s="62"/>
      <c r="R4339" s="62"/>
      <c r="S4339" s="62"/>
      <c r="T4339" s="62"/>
      <c r="U4339" s="62"/>
      <c r="V4339" s="62"/>
      <c r="W4339" s="62"/>
      <c r="X4339" s="62"/>
      <c r="Y4339" s="62"/>
      <c r="Z4339" s="62"/>
      <c r="AA4339" s="62"/>
      <c r="AB4339" s="62"/>
      <c r="AC4339" s="62"/>
      <c r="AD4339" s="62"/>
      <c r="AE4339" s="62"/>
    </row>
    <row r="4340" spans="5:31" x14ac:dyDescent="0.25">
      <c r="E4340" s="61"/>
      <c r="F4340" s="61"/>
      <c r="G4340" s="61"/>
      <c r="H4340" s="62"/>
      <c r="I4340" s="62"/>
      <c r="J4340" s="62"/>
      <c r="K4340" s="62"/>
      <c r="L4340" s="62"/>
      <c r="M4340" s="62"/>
      <c r="N4340" s="62"/>
      <c r="O4340" s="62"/>
      <c r="P4340" s="62"/>
      <c r="Q4340" s="62"/>
      <c r="R4340" s="62"/>
      <c r="S4340" s="62"/>
      <c r="T4340" s="62"/>
      <c r="U4340" s="62"/>
      <c r="V4340" s="62"/>
      <c r="W4340" s="62"/>
      <c r="X4340" s="62"/>
      <c r="Y4340" s="62"/>
      <c r="Z4340" s="62"/>
      <c r="AA4340" s="62"/>
      <c r="AB4340" s="62"/>
      <c r="AC4340" s="62"/>
      <c r="AD4340" s="62"/>
      <c r="AE4340" s="62"/>
    </row>
    <row r="4341" spans="5:31" x14ac:dyDescent="0.25">
      <c r="E4341" s="61"/>
      <c r="F4341" s="61"/>
      <c r="G4341" s="61"/>
      <c r="H4341" s="62"/>
      <c r="I4341" s="62"/>
      <c r="J4341" s="62"/>
      <c r="K4341" s="62"/>
      <c r="L4341" s="62"/>
      <c r="M4341" s="62"/>
      <c r="N4341" s="62"/>
      <c r="O4341" s="62"/>
      <c r="P4341" s="62"/>
      <c r="Q4341" s="62"/>
      <c r="R4341" s="62"/>
      <c r="S4341" s="62"/>
      <c r="T4341" s="62"/>
      <c r="U4341" s="62"/>
      <c r="V4341" s="62"/>
      <c r="W4341" s="62"/>
      <c r="X4341" s="62"/>
      <c r="Y4341" s="62"/>
      <c r="Z4341" s="62"/>
      <c r="AA4341" s="62"/>
      <c r="AB4341" s="62"/>
      <c r="AC4341" s="62"/>
      <c r="AD4341" s="62"/>
      <c r="AE4341" s="62"/>
    </row>
    <row r="4342" spans="5:31" x14ac:dyDescent="0.25">
      <c r="E4342" s="61"/>
      <c r="F4342" s="61"/>
      <c r="G4342" s="61"/>
      <c r="H4342" s="62"/>
      <c r="I4342" s="62"/>
      <c r="J4342" s="62"/>
      <c r="K4342" s="62"/>
      <c r="L4342" s="62"/>
      <c r="M4342" s="62"/>
      <c r="N4342" s="62"/>
      <c r="O4342" s="62"/>
      <c r="P4342" s="62"/>
      <c r="Q4342" s="62"/>
      <c r="R4342" s="62"/>
      <c r="S4342" s="62"/>
      <c r="T4342" s="62"/>
      <c r="U4342" s="62"/>
      <c r="V4342" s="62"/>
      <c r="W4342" s="62"/>
      <c r="X4342" s="62"/>
      <c r="Y4342" s="62"/>
      <c r="Z4342" s="62"/>
      <c r="AA4342" s="62"/>
      <c r="AB4342" s="62"/>
      <c r="AC4342" s="62"/>
      <c r="AD4342" s="62"/>
      <c r="AE4342" s="62"/>
    </row>
    <row r="4343" spans="5:31" x14ac:dyDescent="0.25">
      <c r="E4343" s="61"/>
      <c r="F4343" s="61"/>
      <c r="G4343" s="61"/>
      <c r="H4343" s="62"/>
      <c r="I4343" s="62"/>
      <c r="J4343" s="62"/>
      <c r="K4343" s="62"/>
      <c r="L4343" s="62"/>
      <c r="M4343" s="62"/>
      <c r="N4343" s="62"/>
      <c r="O4343" s="62"/>
      <c r="P4343" s="62"/>
      <c r="Q4343" s="62"/>
      <c r="R4343" s="62"/>
      <c r="S4343" s="62"/>
      <c r="T4343" s="62"/>
      <c r="U4343" s="62"/>
      <c r="V4343" s="62"/>
      <c r="W4343" s="62"/>
      <c r="X4343" s="62"/>
      <c r="Y4343" s="62"/>
      <c r="Z4343" s="62"/>
      <c r="AA4343" s="62"/>
      <c r="AB4343" s="62"/>
      <c r="AC4343" s="62"/>
      <c r="AD4343" s="62"/>
      <c r="AE4343" s="62"/>
    </row>
    <row r="4344" spans="5:31" x14ac:dyDescent="0.25">
      <c r="E4344" s="61"/>
      <c r="F4344" s="61"/>
      <c r="G4344" s="61"/>
      <c r="H4344" s="62"/>
      <c r="I4344" s="62"/>
      <c r="J4344" s="62"/>
      <c r="K4344" s="62"/>
      <c r="L4344" s="62"/>
      <c r="M4344" s="62"/>
      <c r="N4344" s="62"/>
      <c r="O4344" s="62"/>
      <c r="P4344" s="62"/>
      <c r="Q4344" s="62"/>
      <c r="R4344" s="62"/>
      <c r="S4344" s="62"/>
      <c r="T4344" s="62"/>
      <c r="U4344" s="62"/>
      <c r="V4344" s="62"/>
      <c r="W4344" s="62"/>
      <c r="X4344" s="62"/>
      <c r="Y4344" s="62"/>
      <c r="Z4344" s="62"/>
      <c r="AA4344" s="62"/>
      <c r="AB4344" s="62"/>
      <c r="AC4344" s="62"/>
      <c r="AD4344" s="62"/>
      <c r="AE4344" s="62"/>
    </row>
    <row r="4345" spans="5:31" x14ac:dyDescent="0.25">
      <c r="E4345" s="61"/>
      <c r="F4345" s="61"/>
      <c r="G4345" s="61"/>
      <c r="H4345" s="62"/>
      <c r="I4345" s="62"/>
      <c r="J4345" s="62"/>
      <c r="K4345" s="62"/>
      <c r="L4345" s="62"/>
      <c r="M4345" s="62"/>
      <c r="N4345" s="62"/>
      <c r="O4345" s="62"/>
      <c r="P4345" s="62"/>
      <c r="Q4345" s="62"/>
      <c r="R4345" s="62"/>
      <c r="S4345" s="62"/>
      <c r="T4345" s="62"/>
      <c r="U4345" s="62"/>
      <c r="V4345" s="62"/>
      <c r="W4345" s="62"/>
      <c r="X4345" s="62"/>
      <c r="Y4345" s="62"/>
      <c r="Z4345" s="62"/>
      <c r="AA4345" s="62"/>
      <c r="AB4345" s="62"/>
      <c r="AC4345" s="62"/>
      <c r="AD4345" s="62"/>
      <c r="AE4345" s="62"/>
    </row>
    <row r="4346" spans="5:31" x14ac:dyDescent="0.25">
      <c r="E4346" s="61"/>
      <c r="F4346" s="61"/>
      <c r="G4346" s="61"/>
      <c r="H4346" s="62"/>
      <c r="I4346" s="62"/>
      <c r="J4346" s="62"/>
      <c r="K4346" s="62"/>
      <c r="L4346" s="62"/>
      <c r="M4346" s="62"/>
      <c r="N4346" s="62"/>
      <c r="O4346" s="62"/>
      <c r="P4346" s="62"/>
      <c r="Q4346" s="62"/>
      <c r="R4346" s="62"/>
      <c r="S4346" s="62"/>
      <c r="T4346" s="62"/>
      <c r="U4346" s="62"/>
      <c r="V4346" s="62"/>
      <c r="W4346" s="62"/>
      <c r="X4346" s="62"/>
      <c r="Y4346" s="62"/>
      <c r="Z4346" s="62"/>
      <c r="AA4346" s="62"/>
      <c r="AB4346" s="62"/>
      <c r="AC4346" s="62"/>
      <c r="AD4346" s="62"/>
      <c r="AE4346" s="62"/>
    </row>
    <row r="4347" spans="5:31" x14ac:dyDescent="0.25">
      <c r="E4347" s="61"/>
      <c r="F4347" s="61"/>
      <c r="G4347" s="61"/>
      <c r="H4347" s="62"/>
      <c r="I4347" s="62"/>
      <c r="J4347" s="62"/>
      <c r="K4347" s="62"/>
      <c r="L4347" s="62"/>
      <c r="M4347" s="62"/>
      <c r="N4347" s="62"/>
      <c r="O4347" s="62"/>
      <c r="P4347" s="62"/>
      <c r="Q4347" s="62"/>
      <c r="R4347" s="62"/>
      <c r="S4347" s="62"/>
      <c r="T4347" s="62"/>
      <c r="U4347" s="62"/>
      <c r="V4347" s="62"/>
      <c r="W4347" s="62"/>
      <c r="X4347" s="62"/>
      <c r="Y4347" s="62"/>
      <c r="Z4347" s="62"/>
      <c r="AA4347" s="62"/>
      <c r="AB4347" s="62"/>
      <c r="AC4347" s="62"/>
      <c r="AD4347" s="62"/>
      <c r="AE4347" s="62"/>
    </row>
    <row r="4348" spans="5:31" x14ac:dyDescent="0.25">
      <c r="E4348" s="61"/>
      <c r="F4348" s="61"/>
      <c r="G4348" s="61"/>
      <c r="H4348" s="62"/>
      <c r="I4348" s="62"/>
      <c r="J4348" s="62"/>
      <c r="K4348" s="62"/>
      <c r="L4348" s="62"/>
      <c r="M4348" s="62"/>
      <c r="N4348" s="62"/>
      <c r="O4348" s="62"/>
      <c r="P4348" s="62"/>
      <c r="Q4348" s="62"/>
      <c r="R4348" s="62"/>
      <c r="S4348" s="62"/>
      <c r="T4348" s="62"/>
      <c r="U4348" s="62"/>
      <c r="V4348" s="62"/>
      <c r="W4348" s="62"/>
      <c r="X4348" s="62"/>
      <c r="Y4348" s="62"/>
      <c r="Z4348" s="62"/>
      <c r="AA4348" s="62"/>
      <c r="AB4348" s="62"/>
      <c r="AC4348" s="62"/>
      <c r="AD4348" s="62"/>
      <c r="AE4348" s="62"/>
    </row>
    <row r="4349" spans="5:31" x14ac:dyDescent="0.25">
      <c r="E4349" s="61"/>
      <c r="F4349" s="61"/>
      <c r="G4349" s="61"/>
      <c r="H4349" s="62"/>
      <c r="I4349" s="62"/>
      <c r="J4349" s="62"/>
      <c r="K4349" s="62"/>
      <c r="L4349" s="62"/>
      <c r="M4349" s="62"/>
      <c r="N4349" s="62"/>
      <c r="O4349" s="62"/>
      <c r="P4349" s="62"/>
      <c r="Q4349" s="62"/>
      <c r="R4349" s="62"/>
      <c r="S4349" s="62"/>
      <c r="T4349" s="62"/>
      <c r="U4349" s="62"/>
      <c r="V4349" s="62"/>
      <c r="W4349" s="62"/>
      <c r="X4349" s="62"/>
      <c r="Y4349" s="62"/>
      <c r="Z4349" s="62"/>
      <c r="AA4349" s="62"/>
      <c r="AB4349" s="62"/>
      <c r="AC4349" s="62"/>
      <c r="AD4349" s="62"/>
      <c r="AE4349" s="62"/>
    </row>
    <row r="4350" spans="5:31" x14ac:dyDescent="0.25">
      <c r="E4350" s="61"/>
      <c r="F4350" s="61"/>
      <c r="G4350" s="61"/>
      <c r="H4350" s="62"/>
      <c r="I4350" s="62"/>
      <c r="J4350" s="62"/>
      <c r="K4350" s="62"/>
      <c r="L4350" s="62"/>
      <c r="M4350" s="62"/>
      <c r="N4350" s="62"/>
      <c r="O4350" s="62"/>
      <c r="P4350" s="62"/>
      <c r="Q4350" s="62"/>
      <c r="R4350" s="62"/>
      <c r="S4350" s="62"/>
      <c r="T4350" s="62"/>
      <c r="U4350" s="62"/>
      <c r="V4350" s="62"/>
      <c r="W4350" s="62"/>
      <c r="X4350" s="62"/>
      <c r="Y4350" s="62"/>
      <c r="Z4350" s="62"/>
      <c r="AA4350" s="62"/>
      <c r="AB4350" s="62"/>
      <c r="AC4350" s="62"/>
      <c r="AD4350" s="62"/>
      <c r="AE4350" s="62"/>
    </row>
    <row r="4351" spans="5:31" x14ac:dyDescent="0.25">
      <c r="E4351" s="61"/>
      <c r="F4351" s="61"/>
      <c r="G4351" s="61"/>
      <c r="H4351" s="62"/>
      <c r="I4351" s="62"/>
      <c r="J4351" s="62"/>
      <c r="K4351" s="62"/>
      <c r="L4351" s="62"/>
      <c r="M4351" s="62"/>
      <c r="N4351" s="62"/>
      <c r="O4351" s="62"/>
      <c r="P4351" s="62"/>
      <c r="Q4351" s="62"/>
      <c r="R4351" s="62"/>
      <c r="S4351" s="62"/>
      <c r="T4351" s="62"/>
      <c r="U4351" s="62"/>
      <c r="V4351" s="62"/>
      <c r="W4351" s="62"/>
      <c r="X4351" s="62"/>
      <c r="Y4351" s="62"/>
      <c r="Z4351" s="62"/>
      <c r="AA4351" s="62"/>
      <c r="AB4351" s="62"/>
      <c r="AC4351" s="62"/>
      <c r="AD4351" s="62"/>
      <c r="AE4351" s="62"/>
    </row>
    <row r="4352" spans="5:31" x14ac:dyDescent="0.25">
      <c r="E4352" s="61"/>
      <c r="F4352" s="61"/>
      <c r="G4352" s="61"/>
      <c r="H4352" s="62"/>
      <c r="I4352" s="62"/>
      <c r="J4352" s="62"/>
      <c r="K4352" s="62"/>
      <c r="L4352" s="62"/>
      <c r="M4352" s="62"/>
      <c r="N4352" s="62"/>
      <c r="O4352" s="62"/>
      <c r="P4352" s="62"/>
      <c r="Q4352" s="62"/>
      <c r="R4352" s="62"/>
      <c r="S4352" s="62"/>
      <c r="T4352" s="62"/>
      <c r="U4352" s="62"/>
      <c r="V4352" s="62"/>
      <c r="W4352" s="62"/>
      <c r="X4352" s="62"/>
      <c r="Y4352" s="62"/>
      <c r="Z4352" s="62"/>
      <c r="AA4352" s="62"/>
      <c r="AB4352" s="62"/>
      <c r="AC4352" s="62"/>
      <c r="AD4352" s="62"/>
      <c r="AE4352" s="62"/>
    </row>
    <row r="4353" spans="5:31" x14ac:dyDescent="0.25">
      <c r="E4353" s="61"/>
      <c r="F4353" s="61"/>
      <c r="G4353" s="61"/>
      <c r="H4353" s="62"/>
      <c r="I4353" s="62"/>
      <c r="J4353" s="62"/>
      <c r="K4353" s="62"/>
      <c r="L4353" s="62"/>
      <c r="M4353" s="62"/>
      <c r="N4353" s="62"/>
      <c r="O4353" s="62"/>
      <c r="P4353" s="62"/>
      <c r="Q4353" s="62"/>
      <c r="R4353" s="62"/>
      <c r="S4353" s="62"/>
      <c r="T4353" s="62"/>
      <c r="U4353" s="62"/>
      <c r="V4353" s="62"/>
      <c r="W4353" s="62"/>
      <c r="X4353" s="62"/>
      <c r="Y4353" s="62"/>
      <c r="Z4353" s="62"/>
      <c r="AA4353" s="62"/>
      <c r="AB4353" s="62"/>
      <c r="AC4353" s="62"/>
      <c r="AD4353" s="62"/>
      <c r="AE4353" s="62"/>
    </row>
    <row r="4354" spans="5:31" x14ac:dyDescent="0.25">
      <c r="E4354" s="61"/>
      <c r="F4354" s="61"/>
      <c r="G4354" s="61"/>
      <c r="H4354" s="62"/>
      <c r="I4354" s="62"/>
      <c r="J4354" s="62"/>
      <c r="K4354" s="62"/>
      <c r="L4354" s="62"/>
      <c r="M4354" s="62"/>
      <c r="N4354" s="62"/>
      <c r="O4354" s="62"/>
      <c r="P4354" s="62"/>
      <c r="Q4354" s="62"/>
      <c r="R4354" s="62"/>
      <c r="S4354" s="62"/>
      <c r="T4354" s="62"/>
      <c r="U4354" s="62"/>
      <c r="V4354" s="62"/>
      <c r="W4354" s="62"/>
      <c r="X4354" s="62"/>
      <c r="Y4354" s="62"/>
      <c r="Z4354" s="62"/>
      <c r="AA4354" s="62"/>
      <c r="AB4354" s="62"/>
      <c r="AC4354" s="62"/>
      <c r="AD4354" s="62"/>
      <c r="AE4354" s="62"/>
    </row>
    <row r="4355" spans="5:31" x14ac:dyDescent="0.25">
      <c r="E4355" s="61"/>
      <c r="F4355" s="61"/>
      <c r="G4355" s="61"/>
      <c r="H4355" s="62"/>
      <c r="I4355" s="62"/>
      <c r="J4355" s="62"/>
      <c r="K4355" s="62"/>
      <c r="L4355" s="62"/>
      <c r="M4355" s="62"/>
      <c r="N4355" s="62"/>
      <c r="O4355" s="62"/>
      <c r="P4355" s="62"/>
      <c r="Q4355" s="62"/>
      <c r="R4355" s="62"/>
      <c r="S4355" s="62"/>
      <c r="T4355" s="62"/>
      <c r="U4355" s="62"/>
      <c r="V4355" s="62"/>
      <c r="W4355" s="62"/>
      <c r="X4355" s="62"/>
      <c r="Y4355" s="62"/>
      <c r="Z4355" s="62"/>
      <c r="AA4355" s="62"/>
      <c r="AB4355" s="62"/>
      <c r="AC4355" s="62"/>
      <c r="AD4355" s="62"/>
      <c r="AE4355" s="62"/>
    </row>
    <row r="4356" spans="5:31" x14ac:dyDescent="0.25">
      <c r="E4356" s="61"/>
      <c r="F4356" s="61"/>
      <c r="G4356" s="61"/>
      <c r="H4356" s="62"/>
      <c r="I4356" s="62"/>
      <c r="J4356" s="62"/>
      <c r="K4356" s="62"/>
      <c r="L4356" s="62"/>
      <c r="M4356" s="62"/>
      <c r="N4356" s="62"/>
      <c r="O4356" s="62"/>
      <c r="P4356" s="62"/>
      <c r="Q4356" s="62"/>
      <c r="R4356" s="62"/>
      <c r="S4356" s="62"/>
      <c r="T4356" s="62"/>
      <c r="U4356" s="62"/>
      <c r="V4356" s="62"/>
      <c r="W4356" s="62"/>
      <c r="X4356" s="62"/>
      <c r="Y4356" s="62"/>
      <c r="Z4356" s="62"/>
      <c r="AA4356" s="62"/>
      <c r="AB4356" s="62"/>
      <c r="AC4356" s="62"/>
      <c r="AD4356" s="62"/>
      <c r="AE4356" s="62"/>
    </row>
    <row r="4357" spans="5:31" x14ac:dyDescent="0.25">
      <c r="E4357" s="61"/>
      <c r="F4357" s="61"/>
      <c r="G4357" s="61"/>
      <c r="H4357" s="62"/>
      <c r="I4357" s="62"/>
      <c r="J4357" s="62"/>
      <c r="K4357" s="62"/>
      <c r="L4357" s="62"/>
      <c r="M4357" s="62"/>
      <c r="N4357" s="62"/>
      <c r="O4357" s="62"/>
      <c r="P4357" s="62"/>
      <c r="Q4357" s="62"/>
      <c r="R4357" s="62"/>
      <c r="S4357" s="62"/>
      <c r="T4357" s="62"/>
      <c r="U4357" s="62"/>
      <c r="V4357" s="62"/>
      <c r="W4357" s="62"/>
      <c r="X4357" s="62"/>
      <c r="Y4357" s="62"/>
      <c r="Z4357" s="62"/>
      <c r="AA4357" s="62"/>
      <c r="AB4357" s="62"/>
      <c r="AC4357" s="62"/>
      <c r="AD4357" s="62"/>
      <c r="AE4357" s="62"/>
    </row>
    <row r="4358" spans="5:31" x14ac:dyDescent="0.25">
      <c r="E4358" s="61"/>
      <c r="F4358" s="61"/>
      <c r="G4358" s="61"/>
      <c r="H4358" s="62"/>
      <c r="I4358" s="62"/>
      <c r="J4358" s="62"/>
      <c r="K4358" s="62"/>
      <c r="L4358" s="62"/>
      <c r="M4358" s="62"/>
      <c r="N4358" s="62"/>
      <c r="O4358" s="62"/>
      <c r="P4358" s="62"/>
      <c r="Q4358" s="62"/>
      <c r="R4358" s="62"/>
      <c r="S4358" s="62"/>
      <c r="T4358" s="62"/>
      <c r="U4358" s="62"/>
      <c r="V4358" s="62"/>
      <c r="W4358" s="62"/>
      <c r="X4358" s="62"/>
      <c r="Y4358" s="62"/>
      <c r="Z4358" s="62"/>
      <c r="AA4358" s="62"/>
      <c r="AB4358" s="62"/>
      <c r="AC4358" s="62"/>
      <c r="AD4358" s="62"/>
      <c r="AE4358" s="62"/>
    </row>
    <row r="4359" spans="5:31" x14ac:dyDescent="0.25">
      <c r="E4359" s="61"/>
      <c r="F4359" s="61"/>
      <c r="G4359" s="61"/>
      <c r="H4359" s="62"/>
      <c r="I4359" s="62"/>
      <c r="J4359" s="62"/>
      <c r="K4359" s="62"/>
      <c r="L4359" s="62"/>
      <c r="M4359" s="62"/>
      <c r="N4359" s="62"/>
      <c r="O4359" s="62"/>
      <c r="P4359" s="62"/>
      <c r="Q4359" s="62"/>
      <c r="R4359" s="62"/>
      <c r="S4359" s="62"/>
      <c r="T4359" s="62"/>
      <c r="U4359" s="62"/>
      <c r="V4359" s="62"/>
      <c r="W4359" s="62"/>
      <c r="X4359" s="62"/>
      <c r="Y4359" s="62"/>
      <c r="Z4359" s="62"/>
      <c r="AA4359" s="62"/>
      <c r="AB4359" s="62"/>
      <c r="AC4359" s="62"/>
      <c r="AD4359" s="62"/>
      <c r="AE4359" s="62"/>
    </row>
    <row r="4360" spans="5:31" x14ac:dyDescent="0.25">
      <c r="E4360" s="61"/>
      <c r="F4360" s="61"/>
      <c r="G4360" s="61"/>
      <c r="H4360" s="62"/>
      <c r="I4360" s="62"/>
      <c r="J4360" s="62"/>
      <c r="K4360" s="62"/>
      <c r="L4360" s="62"/>
      <c r="M4360" s="62"/>
      <c r="N4360" s="62"/>
      <c r="O4360" s="62"/>
      <c r="P4360" s="62"/>
      <c r="Q4360" s="62"/>
      <c r="R4360" s="62"/>
      <c r="S4360" s="62"/>
      <c r="T4360" s="62"/>
      <c r="U4360" s="62"/>
      <c r="V4360" s="62"/>
      <c r="W4360" s="62"/>
      <c r="X4360" s="62"/>
      <c r="Y4360" s="62"/>
      <c r="Z4360" s="62"/>
      <c r="AA4360" s="62"/>
      <c r="AB4360" s="62"/>
      <c r="AC4360" s="62"/>
      <c r="AD4360" s="62"/>
      <c r="AE4360" s="62"/>
    </row>
    <row r="4361" spans="5:31" x14ac:dyDescent="0.25">
      <c r="E4361" s="61"/>
      <c r="F4361" s="61"/>
      <c r="G4361" s="61"/>
      <c r="H4361" s="62"/>
      <c r="I4361" s="62"/>
      <c r="J4361" s="62"/>
      <c r="K4361" s="62"/>
      <c r="L4361" s="62"/>
      <c r="M4361" s="62"/>
      <c r="N4361" s="62"/>
      <c r="O4361" s="62"/>
      <c r="P4361" s="62"/>
      <c r="Q4361" s="62"/>
      <c r="R4361" s="62"/>
      <c r="S4361" s="62"/>
      <c r="T4361" s="62"/>
      <c r="U4361" s="62"/>
      <c r="V4361" s="62"/>
      <c r="W4361" s="62"/>
      <c r="X4361" s="62"/>
      <c r="Y4361" s="62"/>
      <c r="Z4361" s="62"/>
      <c r="AA4361" s="62"/>
      <c r="AB4361" s="62"/>
      <c r="AC4361" s="62"/>
      <c r="AD4361" s="62"/>
      <c r="AE4361" s="62"/>
    </row>
    <row r="4362" spans="5:31" x14ac:dyDescent="0.25">
      <c r="E4362" s="61"/>
      <c r="F4362" s="61"/>
      <c r="G4362" s="61"/>
      <c r="H4362" s="62"/>
      <c r="I4362" s="62"/>
      <c r="J4362" s="62"/>
      <c r="K4362" s="62"/>
      <c r="L4362" s="62"/>
      <c r="M4362" s="62"/>
      <c r="N4362" s="62"/>
      <c r="O4362" s="62"/>
      <c r="P4362" s="62"/>
      <c r="Q4362" s="62"/>
      <c r="R4362" s="62"/>
      <c r="S4362" s="62"/>
      <c r="T4362" s="62"/>
      <c r="U4362" s="62"/>
      <c r="V4362" s="62"/>
      <c r="W4362" s="62"/>
      <c r="X4362" s="62"/>
      <c r="Y4362" s="62"/>
      <c r="Z4362" s="62"/>
      <c r="AA4362" s="62"/>
      <c r="AB4362" s="62"/>
      <c r="AC4362" s="62"/>
      <c r="AD4362" s="62"/>
      <c r="AE4362" s="62"/>
    </row>
    <row r="4363" spans="5:31" x14ac:dyDescent="0.25">
      <c r="E4363" s="61"/>
      <c r="F4363" s="61"/>
      <c r="G4363" s="61"/>
      <c r="H4363" s="62"/>
      <c r="I4363" s="62"/>
      <c r="J4363" s="62"/>
      <c r="K4363" s="62"/>
      <c r="L4363" s="62"/>
      <c r="M4363" s="62"/>
      <c r="N4363" s="62"/>
      <c r="O4363" s="62"/>
      <c r="P4363" s="62"/>
      <c r="Q4363" s="62"/>
      <c r="R4363" s="62"/>
      <c r="S4363" s="62"/>
      <c r="T4363" s="62"/>
      <c r="U4363" s="62"/>
      <c r="V4363" s="62"/>
      <c r="W4363" s="62"/>
      <c r="X4363" s="62"/>
      <c r="Y4363" s="62"/>
      <c r="Z4363" s="62"/>
      <c r="AA4363" s="62"/>
      <c r="AB4363" s="62"/>
      <c r="AC4363" s="62"/>
      <c r="AD4363" s="62"/>
      <c r="AE4363" s="62"/>
    </row>
    <row r="4364" spans="5:31" x14ac:dyDescent="0.25">
      <c r="E4364" s="61"/>
      <c r="F4364" s="61"/>
      <c r="G4364" s="61"/>
      <c r="H4364" s="62"/>
      <c r="I4364" s="62"/>
      <c r="J4364" s="62"/>
      <c r="K4364" s="62"/>
      <c r="L4364" s="62"/>
      <c r="M4364" s="62"/>
      <c r="N4364" s="62"/>
      <c r="O4364" s="62"/>
      <c r="P4364" s="62"/>
      <c r="Q4364" s="62"/>
      <c r="R4364" s="62"/>
      <c r="S4364" s="62"/>
      <c r="T4364" s="62"/>
      <c r="U4364" s="62"/>
      <c r="V4364" s="62"/>
      <c r="W4364" s="62"/>
      <c r="X4364" s="62"/>
      <c r="Y4364" s="62"/>
      <c r="Z4364" s="62"/>
      <c r="AA4364" s="62"/>
      <c r="AB4364" s="62"/>
      <c r="AC4364" s="62"/>
      <c r="AD4364" s="62"/>
      <c r="AE4364" s="62"/>
    </row>
    <row r="4365" spans="5:31" x14ac:dyDescent="0.25">
      <c r="E4365" s="61"/>
      <c r="F4365" s="61"/>
      <c r="G4365" s="61"/>
      <c r="H4365" s="62"/>
      <c r="I4365" s="62"/>
      <c r="J4365" s="62"/>
      <c r="K4365" s="62"/>
      <c r="L4365" s="62"/>
      <c r="M4365" s="62"/>
      <c r="N4365" s="62"/>
      <c r="O4365" s="62"/>
      <c r="P4365" s="62"/>
      <c r="Q4365" s="62"/>
      <c r="R4365" s="62"/>
      <c r="S4365" s="62"/>
      <c r="T4365" s="62"/>
      <c r="U4365" s="62"/>
      <c r="V4365" s="62"/>
      <c r="W4365" s="62"/>
      <c r="X4365" s="62"/>
      <c r="Y4365" s="62"/>
      <c r="Z4365" s="62"/>
      <c r="AA4365" s="62"/>
      <c r="AB4365" s="62"/>
      <c r="AC4365" s="62"/>
      <c r="AD4365" s="62"/>
      <c r="AE4365" s="62"/>
    </row>
    <row r="4366" spans="5:31" x14ac:dyDescent="0.25">
      <c r="E4366" s="61"/>
      <c r="F4366" s="61"/>
      <c r="G4366" s="61"/>
      <c r="H4366" s="62"/>
      <c r="I4366" s="62"/>
      <c r="J4366" s="62"/>
      <c r="K4366" s="62"/>
      <c r="L4366" s="62"/>
      <c r="M4366" s="62"/>
      <c r="N4366" s="62"/>
      <c r="O4366" s="62"/>
      <c r="P4366" s="62"/>
      <c r="Q4366" s="62"/>
      <c r="R4366" s="62"/>
      <c r="S4366" s="62"/>
      <c r="T4366" s="62"/>
      <c r="U4366" s="62"/>
      <c r="V4366" s="62"/>
      <c r="W4366" s="62"/>
      <c r="X4366" s="62"/>
      <c r="Y4366" s="62"/>
      <c r="Z4366" s="62"/>
      <c r="AA4366" s="62"/>
      <c r="AB4366" s="62"/>
      <c r="AC4366" s="62"/>
      <c r="AD4366" s="62"/>
      <c r="AE4366" s="62"/>
    </row>
    <row r="4367" spans="5:31" x14ac:dyDescent="0.25">
      <c r="E4367" s="61"/>
      <c r="F4367" s="61"/>
      <c r="G4367" s="61"/>
      <c r="H4367" s="62"/>
      <c r="I4367" s="62"/>
      <c r="J4367" s="62"/>
      <c r="K4367" s="62"/>
      <c r="L4367" s="62"/>
      <c r="M4367" s="62"/>
      <c r="N4367" s="62"/>
      <c r="O4367" s="62"/>
      <c r="P4367" s="62"/>
      <c r="Q4367" s="62"/>
      <c r="R4367" s="62"/>
      <c r="S4367" s="62"/>
      <c r="T4367" s="62"/>
      <c r="U4367" s="62"/>
      <c r="V4367" s="62"/>
      <c r="W4367" s="62"/>
      <c r="X4367" s="62"/>
      <c r="Y4367" s="62"/>
      <c r="Z4367" s="62"/>
      <c r="AA4367" s="62"/>
      <c r="AB4367" s="62"/>
      <c r="AC4367" s="62"/>
      <c r="AD4367" s="62"/>
      <c r="AE4367" s="62"/>
    </row>
    <row r="4368" spans="5:31" x14ac:dyDescent="0.25">
      <c r="E4368" s="61"/>
      <c r="F4368" s="61"/>
      <c r="G4368" s="61"/>
      <c r="H4368" s="62"/>
      <c r="I4368" s="62"/>
      <c r="J4368" s="62"/>
      <c r="K4368" s="62"/>
      <c r="L4368" s="62"/>
      <c r="M4368" s="62"/>
      <c r="N4368" s="62"/>
      <c r="O4368" s="62"/>
      <c r="P4368" s="62"/>
      <c r="Q4368" s="62"/>
      <c r="R4368" s="62"/>
      <c r="S4368" s="62"/>
      <c r="T4368" s="62"/>
      <c r="U4368" s="62"/>
      <c r="V4368" s="62"/>
      <c r="W4368" s="62"/>
      <c r="X4368" s="62"/>
      <c r="Y4368" s="62"/>
      <c r="Z4368" s="62"/>
      <c r="AA4368" s="62"/>
      <c r="AB4368" s="62"/>
      <c r="AC4368" s="62"/>
      <c r="AD4368" s="62"/>
      <c r="AE4368" s="62"/>
    </row>
    <row r="4369" spans="5:31" x14ac:dyDescent="0.25">
      <c r="E4369" s="61"/>
      <c r="F4369" s="61"/>
      <c r="G4369" s="61"/>
      <c r="H4369" s="62"/>
      <c r="I4369" s="62"/>
      <c r="J4369" s="62"/>
      <c r="K4369" s="62"/>
      <c r="L4369" s="62"/>
      <c r="M4369" s="62"/>
      <c r="N4369" s="62"/>
      <c r="O4369" s="62"/>
      <c r="P4369" s="62"/>
      <c r="Q4369" s="62"/>
      <c r="R4369" s="62"/>
      <c r="S4369" s="62"/>
      <c r="T4369" s="62"/>
      <c r="U4369" s="62"/>
      <c r="V4369" s="62"/>
      <c r="W4369" s="62"/>
      <c r="X4369" s="62"/>
      <c r="Y4369" s="62"/>
      <c r="Z4369" s="62"/>
      <c r="AA4369" s="62"/>
      <c r="AB4369" s="62"/>
      <c r="AC4369" s="62"/>
      <c r="AD4369" s="62"/>
      <c r="AE4369" s="62"/>
    </row>
    <row r="4370" spans="5:31" x14ac:dyDescent="0.25">
      <c r="E4370" s="61"/>
      <c r="F4370" s="61"/>
      <c r="G4370" s="61"/>
      <c r="H4370" s="62"/>
      <c r="I4370" s="62"/>
      <c r="J4370" s="62"/>
      <c r="K4370" s="62"/>
      <c r="L4370" s="62"/>
      <c r="M4370" s="62"/>
      <c r="N4370" s="62"/>
      <c r="O4370" s="62"/>
      <c r="P4370" s="62"/>
      <c r="Q4370" s="62"/>
      <c r="R4370" s="62"/>
      <c r="S4370" s="62"/>
      <c r="T4370" s="62"/>
      <c r="U4370" s="62"/>
      <c r="V4370" s="62"/>
      <c r="W4370" s="62"/>
      <c r="X4370" s="62"/>
      <c r="Y4370" s="62"/>
      <c r="Z4370" s="62"/>
      <c r="AA4370" s="62"/>
      <c r="AB4370" s="62"/>
      <c r="AC4370" s="62"/>
      <c r="AD4370" s="62"/>
      <c r="AE4370" s="62"/>
    </row>
    <row r="4371" spans="5:31" x14ac:dyDescent="0.25">
      <c r="E4371" s="61"/>
      <c r="F4371" s="61"/>
      <c r="G4371" s="61"/>
      <c r="H4371" s="62"/>
      <c r="I4371" s="62"/>
      <c r="J4371" s="62"/>
      <c r="K4371" s="62"/>
      <c r="L4371" s="62"/>
      <c r="M4371" s="62"/>
      <c r="N4371" s="62"/>
      <c r="O4371" s="62"/>
      <c r="P4371" s="62"/>
      <c r="Q4371" s="62"/>
      <c r="R4371" s="62"/>
      <c r="S4371" s="62"/>
      <c r="T4371" s="62"/>
      <c r="U4371" s="62"/>
      <c r="V4371" s="62"/>
      <c r="W4371" s="62"/>
      <c r="X4371" s="62"/>
      <c r="Y4371" s="62"/>
      <c r="Z4371" s="62"/>
      <c r="AA4371" s="62"/>
      <c r="AB4371" s="62"/>
      <c r="AC4371" s="62"/>
      <c r="AD4371" s="62"/>
      <c r="AE4371" s="62"/>
    </row>
    <row r="4372" spans="5:31" x14ac:dyDescent="0.25">
      <c r="E4372" s="61"/>
      <c r="F4372" s="61"/>
      <c r="G4372" s="61"/>
      <c r="H4372" s="62"/>
      <c r="I4372" s="62"/>
      <c r="J4372" s="62"/>
      <c r="K4372" s="62"/>
      <c r="L4372" s="62"/>
      <c r="M4372" s="62"/>
      <c r="N4372" s="62"/>
      <c r="O4372" s="62"/>
      <c r="P4372" s="62"/>
      <c r="Q4372" s="62"/>
      <c r="R4372" s="62"/>
      <c r="S4372" s="62"/>
      <c r="T4372" s="62"/>
      <c r="U4372" s="62"/>
      <c r="V4372" s="62"/>
      <c r="W4372" s="62"/>
      <c r="X4372" s="62"/>
      <c r="Y4372" s="62"/>
      <c r="Z4372" s="62"/>
      <c r="AA4372" s="62"/>
      <c r="AB4372" s="62"/>
      <c r="AC4372" s="62"/>
      <c r="AD4372" s="62"/>
      <c r="AE4372" s="62"/>
    </row>
    <row r="4373" spans="5:31" x14ac:dyDescent="0.25">
      <c r="E4373" s="61"/>
      <c r="F4373" s="61"/>
      <c r="G4373" s="61"/>
      <c r="H4373" s="62"/>
      <c r="I4373" s="62"/>
      <c r="J4373" s="62"/>
      <c r="K4373" s="62"/>
      <c r="L4373" s="62"/>
      <c r="M4373" s="62"/>
      <c r="N4373" s="62"/>
      <c r="O4373" s="62"/>
      <c r="P4373" s="62"/>
      <c r="Q4373" s="62"/>
      <c r="R4373" s="62"/>
      <c r="S4373" s="62"/>
      <c r="T4373" s="62"/>
      <c r="U4373" s="62"/>
      <c r="V4373" s="62"/>
      <c r="W4373" s="62"/>
      <c r="X4373" s="62"/>
      <c r="Y4373" s="62"/>
      <c r="Z4373" s="62"/>
      <c r="AA4373" s="62"/>
      <c r="AB4373" s="62"/>
      <c r="AC4373" s="62"/>
      <c r="AD4373" s="62"/>
      <c r="AE4373" s="62"/>
    </row>
    <row r="4374" spans="5:31" x14ac:dyDescent="0.25">
      <c r="E4374" s="61"/>
      <c r="F4374" s="61"/>
      <c r="G4374" s="61"/>
      <c r="H4374" s="62"/>
      <c r="I4374" s="62"/>
      <c r="J4374" s="62"/>
      <c r="K4374" s="62"/>
      <c r="L4374" s="62"/>
      <c r="M4374" s="62"/>
      <c r="N4374" s="62"/>
      <c r="O4374" s="62"/>
      <c r="P4374" s="62"/>
      <c r="Q4374" s="62"/>
      <c r="R4374" s="62"/>
      <c r="S4374" s="62"/>
      <c r="T4374" s="62"/>
      <c r="U4374" s="62"/>
      <c r="V4374" s="62"/>
      <c r="W4374" s="62"/>
      <c r="X4374" s="62"/>
      <c r="Y4374" s="62"/>
      <c r="Z4374" s="62"/>
      <c r="AA4374" s="62"/>
      <c r="AB4374" s="62"/>
      <c r="AC4374" s="62"/>
      <c r="AD4374" s="62"/>
      <c r="AE4374" s="62"/>
    </row>
    <row r="4375" spans="5:31" x14ac:dyDescent="0.25">
      <c r="E4375" s="61"/>
      <c r="F4375" s="61"/>
      <c r="G4375" s="61"/>
      <c r="H4375" s="62"/>
      <c r="I4375" s="62"/>
      <c r="J4375" s="62"/>
      <c r="K4375" s="62"/>
      <c r="L4375" s="62"/>
      <c r="M4375" s="62"/>
      <c r="N4375" s="62"/>
      <c r="O4375" s="62"/>
      <c r="P4375" s="62"/>
      <c r="Q4375" s="62"/>
      <c r="R4375" s="62"/>
      <c r="S4375" s="62"/>
      <c r="T4375" s="62"/>
      <c r="U4375" s="62"/>
      <c r="V4375" s="62"/>
      <c r="W4375" s="62"/>
      <c r="X4375" s="62"/>
      <c r="Y4375" s="62"/>
      <c r="Z4375" s="62"/>
      <c r="AA4375" s="62"/>
      <c r="AB4375" s="62"/>
      <c r="AC4375" s="62"/>
      <c r="AD4375" s="62"/>
      <c r="AE4375" s="62"/>
    </row>
    <row r="4376" spans="5:31" x14ac:dyDescent="0.25">
      <c r="E4376" s="61"/>
      <c r="F4376" s="61"/>
      <c r="G4376" s="61"/>
      <c r="H4376" s="62"/>
      <c r="I4376" s="62"/>
      <c r="J4376" s="62"/>
      <c r="K4376" s="62"/>
      <c r="L4376" s="62"/>
      <c r="M4376" s="62"/>
      <c r="N4376" s="62"/>
      <c r="O4376" s="62"/>
      <c r="P4376" s="62"/>
      <c r="Q4376" s="62"/>
      <c r="R4376" s="62"/>
      <c r="S4376" s="62"/>
      <c r="T4376" s="62"/>
      <c r="U4376" s="62"/>
      <c r="V4376" s="62"/>
      <c r="W4376" s="62"/>
      <c r="X4376" s="62"/>
      <c r="Y4376" s="62"/>
      <c r="Z4376" s="62"/>
      <c r="AA4376" s="62"/>
      <c r="AB4376" s="62"/>
      <c r="AC4376" s="62"/>
      <c r="AD4376" s="62"/>
      <c r="AE4376" s="62"/>
    </row>
    <row r="4377" spans="5:31" x14ac:dyDescent="0.25">
      <c r="E4377" s="61"/>
      <c r="F4377" s="61"/>
      <c r="G4377" s="61"/>
      <c r="H4377" s="62"/>
      <c r="I4377" s="62"/>
      <c r="J4377" s="62"/>
      <c r="K4377" s="62"/>
      <c r="L4377" s="62"/>
      <c r="M4377" s="62"/>
      <c r="N4377" s="62"/>
      <c r="O4377" s="62"/>
      <c r="P4377" s="62"/>
      <c r="Q4377" s="62"/>
      <c r="R4377" s="62"/>
      <c r="S4377" s="62"/>
      <c r="T4377" s="62"/>
      <c r="U4377" s="62"/>
      <c r="V4377" s="62"/>
      <c r="W4377" s="62"/>
      <c r="X4377" s="62"/>
      <c r="Y4377" s="62"/>
      <c r="Z4377" s="62"/>
      <c r="AA4377" s="62"/>
      <c r="AB4377" s="62"/>
      <c r="AC4377" s="62"/>
      <c r="AD4377" s="62"/>
      <c r="AE4377" s="62"/>
    </row>
    <row r="4378" spans="5:31" x14ac:dyDescent="0.25">
      <c r="E4378" s="61"/>
      <c r="F4378" s="61"/>
      <c r="G4378" s="61"/>
      <c r="H4378" s="62"/>
      <c r="I4378" s="62"/>
      <c r="J4378" s="62"/>
      <c r="K4378" s="62"/>
      <c r="L4378" s="62"/>
      <c r="M4378" s="62"/>
      <c r="N4378" s="62"/>
      <c r="O4378" s="62"/>
      <c r="P4378" s="62"/>
      <c r="Q4378" s="62"/>
      <c r="R4378" s="62"/>
      <c r="S4378" s="62"/>
      <c r="T4378" s="62"/>
      <c r="U4378" s="62"/>
      <c r="V4378" s="62"/>
      <c r="W4378" s="62"/>
      <c r="X4378" s="62"/>
      <c r="Y4378" s="62"/>
      <c r="Z4378" s="62"/>
      <c r="AA4378" s="62"/>
      <c r="AB4378" s="62"/>
      <c r="AC4378" s="62"/>
      <c r="AD4378" s="62"/>
      <c r="AE4378" s="62"/>
    </row>
    <row r="4379" spans="5:31" x14ac:dyDescent="0.25">
      <c r="E4379" s="61"/>
      <c r="F4379" s="61"/>
      <c r="G4379" s="61"/>
      <c r="H4379" s="62"/>
      <c r="I4379" s="62"/>
      <c r="J4379" s="62"/>
      <c r="K4379" s="62"/>
      <c r="L4379" s="62"/>
      <c r="M4379" s="62"/>
      <c r="N4379" s="62"/>
      <c r="O4379" s="62"/>
      <c r="P4379" s="62"/>
      <c r="Q4379" s="62"/>
      <c r="R4379" s="62"/>
      <c r="S4379" s="62"/>
      <c r="T4379" s="62"/>
      <c r="U4379" s="62"/>
      <c r="V4379" s="62"/>
      <c r="W4379" s="62"/>
      <c r="X4379" s="62"/>
      <c r="Y4379" s="62"/>
      <c r="Z4379" s="62"/>
      <c r="AA4379" s="62"/>
      <c r="AB4379" s="62"/>
      <c r="AC4379" s="62"/>
      <c r="AD4379" s="62"/>
      <c r="AE4379" s="62"/>
    </row>
    <row r="4380" spans="5:31" x14ac:dyDescent="0.25">
      <c r="E4380" s="61"/>
      <c r="F4380" s="61"/>
      <c r="G4380" s="61"/>
      <c r="H4380" s="62"/>
      <c r="I4380" s="62"/>
      <c r="J4380" s="62"/>
      <c r="K4380" s="62"/>
      <c r="L4380" s="62"/>
      <c r="M4380" s="62"/>
      <c r="N4380" s="62"/>
      <c r="O4380" s="62"/>
      <c r="P4380" s="62"/>
      <c r="Q4380" s="62"/>
      <c r="R4380" s="62"/>
      <c r="S4380" s="62"/>
      <c r="T4380" s="62"/>
      <c r="U4380" s="62"/>
      <c r="V4380" s="62"/>
      <c r="W4380" s="62"/>
      <c r="X4380" s="62"/>
      <c r="Y4380" s="62"/>
      <c r="Z4380" s="62"/>
      <c r="AA4380" s="62"/>
      <c r="AB4380" s="62"/>
      <c r="AC4380" s="62"/>
      <c r="AD4380" s="62"/>
      <c r="AE4380" s="62"/>
    </row>
    <row r="4381" spans="5:31" x14ac:dyDescent="0.25">
      <c r="E4381" s="61"/>
      <c r="F4381" s="61"/>
      <c r="G4381" s="61"/>
      <c r="H4381" s="62"/>
      <c r="I4381" s="62"/>
      <c r="J4381" s="62"/>
      <c r="K4381" s="62"/>
      <c r="L4381" s="62"/>
      <c r="M4381" s="62"/>
      <c r="N4381" s="62"/>
      <c r="O4381" s="62"/>
      <c r="P4381" s="62"/>
      <c r="Q4381" s="62"/>
      <c r="R4381" s="62"/>
      <c r="S4381" s="62"/>
      <c r="T4381" s="62"/>
      <c r="U4381" s="62"/>
      <c r="V4381" s="62"/>
      <c r="W4381" s="62"/>
      <c r="X4381" s="62"/>
      <c r="Y4381" s="62"/>
      <c r="Z4381" s="62"/>
      <c r="AA4381" s="62"/>
      <c r="AB4381" s="62"/>
      <c r="AC4381" s="62"/>
      <c r="AD4381" s="62"/>
      <c r="AE4381" s="62"/>
    </row>
    <row r="4382" spans="5:31" x14ac:dyDescent="0.25">
      <c r="E4382" s="61"/>
      <c r="F4382" s="61"/>
      <c r="G4382" s="61"/>
      <c r="H4382" s="62"/>
      <c r="I4382" s="62"/>
      <c r="J4382" s="62"/>
      <c r="K4382" s="62"/>
      <c r="L4382" s="62"/>
      <c r="M4382" s="62"/>
      <c r="N4382" s="62"/>
      <c r="O4382" s="62"/>
      <c r="P4382" s="62"/>
      <c r="Q4382" s="62"/>
      <c r="R4382" s="62"/>
      <c r="S4382" s="62"/>
      <c r="T4382" s="62"/>
      <c r="U4382" s="62"/>
      <c r="V4382" s="62"/>
      <c r="W4382" s="62"/>
      <c r="X4382" s="62"/>
      <c r="Y4382" s="62"/>
      <c r="Z4382" s="62"/>
      <c r="AA4382" s="62"/>
      <c r="AB4382" s="62"/>
      <c r="AC4382" s="62"/>
      <c r="AD4382" s="62"/>
      <c r="AE4382" s="62"/>
    </row>
    <row r="4383" spans="5:31" x14ac:dyDescent="0.25">
      <c r="E4383" s="61"/>
      <c r="F4383" s="61"/>
      <c r="G4383" s="61"/>
      <c r="H4383" s="62"/>
      <c r="I4383" s="62"/>
      <c r="J4383" s="62"/>
      <c r="K4383" s="62"/>
      <c r="L4383" s="62"/>
      <c r="M4383" s="62"/>
      <c r="N4383" s="62"/>
      <c r="O4383" s="62"/>
      <c r="P4383" s="62"/>
      <c r="Q4383" s="62"/>
      <c r="R4383" s="62"/>
      <c r="S4383" s="62"/>
      <c r="T4383" s="62"/>
      <c r="U4383" s="62"/>
      <c r="V4383" s="62"/>
      <c r="W4383" s="62"/>
      <c r="X4383" s="62"/>
      <c r="Y4383" s="62"/>
      <c r="Z4383" s="62"/>
      <c r="AA4383" s="62"/>
      <c r="AB4383" s="62"/>
      <c r="AC4383" s="62"/>
      <c r="AD4383" s="62"/>
      <c r="AE4383" s="62"/>
    </row>
    <row r="4384" spans="5:31" x14ac:dyDescent="0.25">
      <c r="E4384" s="61"/>
      <c r="F4384" s="61"/>
      <c r="G4384" s="61"/>
      <c r="H4384" s="62"/>
      <c r="I4384" s="62"/>
      <c r="J4384" s="62"/>
      <c r="K4384" s="62"/>
      <c r="L4384" s="62"/>
      <c r="M4384" s="62"/>
      <c r="N4384" s="62"/>
      <c r="O4384" s="62"/>
      <c r="P4384" s="62"/>
      <c r="Q4384" s="62"/>
      <c r="R4384" s="62"/>
      <c r="S4384" s="62"/>
      <c r="T4384" s="62"/>
      <c r="U4384" s="62"/>
      <c r="V4384" s="62"/>
      <c r="W4384" s="62"/>
      <c r="X4384" s="62"/>
      <c r="Y4384" s="62"/>
      <c r="Z4384" s="62"/>
      <c r="AA4384" s="62"/>
      <c r="AB4384" s="62"/>
      <c r="AC4384" s="62"/>
      <c r="AD4384" s="62"/>
      <c r="AE4384" s="62"/>
    </row>
    <row r="4385" spans="5:31" x14ac:dyDescent="0.25">
      <c r="E4385" s="61"/>
      <c r="F4385" s="61"/>
      <c r="G4385" s="61"/>
      <c r="H4385" s="62"/>
      <c r="I4385" s="62"/>
      <c r="J4385" s="62"/>
      <c r="K4385" s="62"/>
      <c r="L4385" s="62"/>
      <c r="M4385" s="62"/>
      <c r="N4385" s="62"/>
      <c r="O4385" s="62"/>
      <c r="P4385" s="62"/>
      <c r="Q4385" s="62"/>
      <c r="R4385" s="62"/>
      <c r="S4385" s="62"/>
      <c r="T4385" s="62"/>
      <c r="U4385" s="62"/>
      <c r="V4385" s="62"/>
      <c r="W4385" s="62"/>
      <c r="X4385" s="62"/>
      <c r="Y4385" s="62"/>
      <c r="Z4385" s="62"/>
      <c r="AA4385" s="62"/>
      <c r="AB4385" s="62"/>
      <c r="AC4385" s="62"/>
      <c r="AD4385" s="62"/>
      <c r="AE4385" s="62"/>
    </row>
    <row r="4386" spans="5:31" x14ac:dyDescent="0.25">
      <c r="E4386" s="61"/>
      <c r="F4386" s="61"/>
      <c r="G4386" s="61"/>
      <c r="H4386" s="62"/>
      <c r="I4386" s="62"/>
      <c r="J4386" s="62"/>
      <c r="K4386" s="62"/>
      <c r="L4386" s="62"/>
      <c r="M4386" s="62"/>
      <c r="N4386" s="62"/>
      <c r="O4386" s="62"/>
      <c r="P4386" s="62"/>
      <c r="Q4386" s="62"/>
      <c r="R4386" s="62"/>
      <c r="S4386" s="62"/>
      <c r="T4386" s="62"/>
      <c r="U4386" s="62"/>
      <c r="V4386" s="62"/>
      <c r="W4386" s="62"/>
      <c r="X4386" s="62"/>
      <c r="Y4386" s="62"/>
      <c r="Z4386" s="62"/>
      <c r="AA4386" s="62"/>
      <c r="AB4386" s="62"/>
      <c r="AC4386" s="62"/>
      <c r="AD4386" s="62"/>
      <c r="AE4386" s="62"/>
    </row>
    <row r="4387" spans="5:31" x14ac:dyDescent="0.25">
      <c r="E4387" s="61"/>
      <c r="F4387" s="61"/>
      <c r="G4387" s="61"/>
      <c r="H4387" s="62"/>
      <c r="I4387" s="62"/>
      <c r="J4387" s="62"/>
      <c r="K4387" s="62"/>
      <c r="L4387" s="62"/>
      <c r="M4387" s="62"/>
      <c r="N4387" s="62"/>
      <c r="O4387" s="62"/>
      <c r="P4387" s="62"/>
      <c r="Q4387" s="62"/>
      <c r="R4387" s="62"/>
      <c r="S4387" s="62"/>
      <c r="T4387" s="62"/>
      <c r="U4387" s="62"/>
      <c r="V4387" s="62"/>
      <c r="W4387" s="62"/>
      <c r="X4387" s="62"/>
      <c r="Y4387" s="62"/>
      <c r="Z4387" s="62"/>
      <c r="AA4387" s="62"/>
      <c r="AB4387" s="62"/>
      <c r="AC4387" s="62"/>
      <c r="AD4387" s="62"/>
      <c r="AE4387" s="62"/>
    </row>
    <row r="4388" spans="5:31" x14ac:dyDescent="0.25">
      <c r="E4388" s="61"/>
      <c r="F4388" s="61"/>
      <c r="G4388" s="61"/>
      <c r="H4388" s="62"/>
      <c r="I4388" s="62"/>
      <c r="J4388" s="62"/>
      <c r="K4388" s="62"/>
      <c r="L4388" s="62"/>
      <c r="M4388" s="62"/>
      <c r="N4388" s="62"/>
      <c r="O4388" s="62"/>
      <c r="P4388" s="62"/>
      <c r="Q4388" s="62"/>
      <c r="R4388" s="62"/>
      <c r="S4388" s="62"/>
      <c r="T4388" s="62"/>
      <c r="U4388" s="62"/>
      <c r="V4388" s="62"/>
      <c r="W4388" s="62"/>
      <c r="X4388" s="62"/>
      <c r="Y4388" s="62"/>
      <c r="Z4388" s="62"/>
      <c r="AA4388" s="62"/>
      <c r="AB4388" s="62"/>
      <c r="AC4388" s="62"/>
      <c r="AD4388" s="62"/>
      <c r="AE4388" s="62"/>
    </row>
    <row r="4389" spans="5:31" x14ac:dyDescent="0.25">
      <c r="E4389" s="61"/>
      <c r="F4389" s="61"/>
      <c r="G4389" s="61"/>
      <c r="H4389" s="62"/>
      <c r="I4389" s="62"/>
      <c r="J4389" s="62"/>
      <c r="K4389" s="62"/>
      <c r="L4389" s="62"/>
      <c r="M4389" s="62"/>
      <c r="N4389" s="62"/>
      <c r="O4389" s="62"/>
      <c r="P4389" s="62"/>
      <c r="Q4389" s="62"/>
      <c r="R4389" s="62"/>
      <c r="S4389" s="62"/>
      <c r="T4389" s="62"/>
      <c r="U4389" s="62"/>
      <c r="V4389" s="62"/>
      <c r="W4389" s="62"/>
      <c r="X4389" s="62"/>
      <c r="Y4389" s="62"/>
      <c r="Z4389" s="62"/>
      <c r="AA4389" s="62"/>
      <c r="AB4389" s="62"/>
      <c r="AC4389" s="62"/>
      <c r="AD4389" s="62"/>
      <c r="AE4389" s="62"/>
    </row>
    <row r="4390" spans="5:31" x14ac:dyDescent="0.25">
      <c r="E4390" s="61"/>
      <c r="F4390" s="61"/>
      <c r="G4390" s="61"/>
      <c r="H4390" s="62"/>
      <c r="I4390" s="62"/>
      <c r="J4390" s="62"/>
      <c r="K4390" s="62"/>
      <c r="L4390" s="62"/>
      <c r="M4390" s="62"/>
      <c r="N4390" s="62"/>
      <c r="O4390" s="62"/>
      <c r="P4390" s="62"/>
      <c r="Q4390" s="62"/>
      <c r="R4390" s="62"/>
      <c r="S4390" s="62"/>
      <c r="T4390" s="62"/>
      <c r="U4390" s="62"/>
      <c r="V4390" s="62"/>
      <c r="W4390" s="62"/>
      <c r="X4390" s="62"/>
      <c r="Y4390" s="62"/>
      <c r="Z4390" s="62"/>
      <c r="AA4390" s="62"/>
      <c r="AB4390" s="62"/>
      <c r="AC4390" s="62"/>
      <c r="AD4390" s="62"/>
      <c r="AE4390" s="62"/>
    </row>
    <row r="4391" spans="5:31" x14ac:dyDescent="0.25">
      <c r="E4391" s="61"/>
      <c r="F4391" s="61"/>
      <c r="G4391" s="61"/>
      <c r="H4391" s="62"/>
      <c r="I4391" s="62"/>
      <c r="J4391" s="62"/>
      <c r="K4391" s="62"/>
      <c r="L4391" s="62"/>
      <c r="M4391" s="62"/>
      <c r="N4391" s="62"/>
      <c r="O4391" s="62"/>
      <c r="P4391" s="62"/>
      <c r="Q4391" s="62"/>
      <c r="R4391" s="62"/>
      <c r="S4391" s="62"/>
      <c r="T4391" s="62"/>
      <c r="U4391" s="62"/>
      <c r="V4391" s="62"/>
      <c r="W4391" s="62"/>
      <c r="X4391" s="62"/>
      <c r="Y4391" s="62"/>
      <c r="Z4391" s="62"/>
      <c r="AA4391" s="62"/>
      <c r="AB4391" s="62"/>
      <c r="AC4391" s="62"/>
      <c r="AD4391" s="62"/>
      <c r="AE4391" s="62"/>
    </row>
    <row r="4392" spans="5:31" x14ac:dyDescent="0.25">
      <c r="E4392" s="61"/>
      <c r="F4392" s="61"/>
      <c r="G4392" s="61"/>
      <c r="H4392" s="62"/>
      <c r="I4392" s="62"/>
      <c r="J4392" s="62"/>
      <c r="K4392" s="62"/>
      <c r="L4392" s="62"/>
      <c r="M4392" s="62"/>
      <c r="N4392" s="62"/>
      <c r="O4392" s="62"/>
      <c r="P4392" s="62"/>
      <c r="Q4392" s="62"/>
      <c r="R4392" s="62"/>
      <c r="S4392" s="62"/>
      <c r="T4392" s="62"/>
      <c r="U4392" s="62"/>
      <c r="V4392" s="62"/>
      <c r="W4392" s="62"/>
      <c r="X4392" s="62"/>
      <c r="Y4392" s="62"/>
      <c r="Z4392" s="62"/>
      <c r="AA4392" s="62"/>
      <c r="AB4392" s="62"/>
      <c r="AC4392" s="62"/>
      <c r="AD4392" s="62"/>
      <c r="AE4392" s="62"/>
    </row>
    <row r="4393" spans="5:31" x14ac:dyDescent="0.25">
      <c r="E4393" s="61"/>
      <c r="F4393" s="61"/>
      <c r="G4393" s="61"/>
      <c r="H4393" s="62"/>
      <c r="I4393" s="62"/>
      <c r="J4393" s="62"/>
      <c r="K4393" s="62"/>
      <c r="L4393" s="62"/>
      <c r="M4393" s="62"/>
      <c r="N4393" s="62"/>
      <c r="O4393" s="62"/>
      <c r="P4393" s="62"/>
      <c r="Q4393" s="62"/>
      <c r="R4393" s="62"/>
      <c r="S4393" s="62"/>
      <c r="T4393" s="62"/>
      <c r="U4393" s="62"/>
      <c r="V4393" s="62"/>
      <c r="W4393" s="62"/>
      <c r="X4393" s="62"/>
      <c r="Y4393" s="62"/>
      <c r="Z4393" s="62"/>
      <c r="AA4393" s="62"/>
      <c r="AB4393" s="62"/>
      <c r="AC4393" s="62"/>
      <c r="AD4393" s="62"/>
      <c r="AE4393" s="62"/>
    </row>
    <row r="4394" spans="5:31" x14ac:dyDescent="0.25">
      <c r="E4394" s="61"/>
      <c r="F4394" s="61"/>
      <c r="G4394" s="61"/>
      <c r="H4394" s="62"/>
      <c r="I4394" s="62"/>
      <c r="J4394" s="62"/>
      <c r="K4394" s="62"/>
      <c r="L4394" s="62"/>
      <c r="M4394" s="62"/>
      <c r="N4394" s="62"/>
      <c r="O4394" s="62"/>
      <c r="P4394" s="62"/>
      <c r="Q4394" s="62"/>
      <c r="R4394" s="62"/>
      <c r="S4394" s="62"/>
      <c r="T4394" s="62"/>
      <c r="U4394" s="62"/>
      <c r="V4394" s="62"/>
      <c r="W4394" s="62"/>
      <c r="X4394" s="62"/>
      <c r="Y4394" s="62"/>
      <c r="Z4394" s="62"/>
      <c r="AA4394" s="62"/>
      <c r="AB4394" s="62"/>
      <c r="AC4394" s="62"/>
      <c r="AD4394" s="62"/>
      <c r="AE4394" s="62"/>
    </row>
    <row r="4395" spans="5:31" x14ac:dyDescent="0.25">
      <c r="E4395" s="61"/>
      <c r="F4395" s="61"/>
      <c r="G4395" s="61"/>
      <c r="H4395" s="62"/>
      <c r="I4395" s="62"/>
      <c r="J4395" s="62"/>
      <c r="K4395" s="62"/>
      <c r="L4395" s="62"/>
      <c r="M4395" s="62"/>
      <c r="N4395" s="62"/>
      <c r="O4395" s="62"/>
      <c r="P4395" s="62"/>
      <c r="Q4395" s="62"/>
      <c r="R4395" s="62"/>
      <c r="S4395" s="62"/>
      <c r="T4395" s="62"/>
      <c r="U4395" s="62"/>
      <c r="V4395" s="62"/>
      <c r="W4395" s="62"/>
      <c r="X4395" s="62"/>
      <c r="Y4395" s="62"/>
      <c r="Z4395" s="62"/>
      <c r="AA4395" s="62"/>
      <c r="AB4395" s="62"/>
      <c r="AC4395" s="62"/>
      <c r="AD4395" s="62"/>
      <c r="AE4395" s="62"/>
    </row>
    <row r="4396" spans="5:31" x14ac:dyDescent="0.25">
      <c r="E4396" s="61"/>
      <c r="F4396" s="61"/>
      <c r="G4396" s="61"/>
      <c r="H4396" s="62"/>
      <c r="I4396" s="62"/>
      <c r="J4396" s="62"/>
      <c r="K4396" s="62"/>
      <c r="L4396" s="62"/>
      <c r="M4396" s="62"/>
      <c r="N4396" s="62"/>
      <c r="O4396" s="62"/>
      <c r="P4396" s="62"/>
      <c r="Q4396" s="62"/>
      <c r="R4396" s="62"/>
      <c r="S4396" s="62"/>
      <c r="T4396" s="62"/>
      <c r="U4396" s="62"/>
      <c r="V4396" s="62"/>
      <c r="W4396" s="62"/>
      <c r="X4396" s="62"/>
      <c r="Y4396" s="62"/>
      <c r="Z4396" s="62"/>
      <c r="AA4396" s="62"/>
      <c r="AB4396" s="62"/>
      <c r="AC4396" s="62"/>
      <c r="AD4396" s="62"/>
      <c r="AE4396" s="62"/>
    </row>
    <row r="4397" spans="5:31" x14ac:dyDescent="0.25">
      <c r="E4397" s="61"/>
      <c r="F4397" s="61"/>
      <c r="G4397" s="61"/>
      <c r="H4397" s="62"/>
      <c r="I4397" s="62"/>
      <c r="J4397" s="62"/>
      <c r="K4397" s="62"/>
      <c r="L4397" s="62"/>
      <c r="M4397" s="62"/>
      <c r="N4397" s="62"/>
      <c r="O4397" s="62"/>
      <c r="P4397" s="62"/>
      <c r="Q4397" s="62"/>
      <c r="R4397" s="62"/>
      <c r="S4397" s="62"/>
      <c r="T4397" s="62"/>
      <c r="U4397" s="62"/>
      <c r="V4397" s="62"/>
      <c r="W4397" s="62"/>
      <c r="X4397" s="62"/>
      <c r="Y4397" s="62"/>
      <c r="Z4397" s="62"/>
      <c r="AA4397" s="62"/>
      <c r="AB4397" s="62"/>
      <c r="AC4397" s="62"/>
      <c r="AD4397" s="62"/>
      <c r="AE4397" s="62"/>
    </row>
    <row r="4398" spans="5:31" x14ac:dyDescent="0.25">
      <c r="E4398" s="61"/>
      <c r="F4398" s="61"/>
      <c r="G4398" s="61"/>
      <c r="H4398" s="62"/>
      <c r="I4398" s="62"/>
      <c r="J4398" s="62"/>
      <c r="K4398" s="62"/>
      <c r="L4398" s="62"/>
      <c r="M4398" s="62"/>
      <c r="N4398" s="62"/>
      <c r="O4398" s="62"/>
      <c r="P4398" s="62"/>
      <c r="Q4398" s="62"/>
      <c r="R4398" s="62"/>
      <c r="S4398" s="62"/>
      <c r="T4398" s="62"/>
      <c r="U4398" s="62"/>
      <c r="V4398" s="62"/>
      <c r="W4398" s="62"/>
      <c r="X4398" s="62"/>
      <c r="Y4398" s="62"/>
      <c r="Z4398" s="62"/>
      <c r="AA4398" s="62"/>
      <c r="AB4398" s="62"/>
      <c r="AC4398" s="62"/>
      <c r="AD4398" s="62"/>
      <c r="AE4398" s="62"/>
    </row>
    <row r="4399" spans="5:31" x14ac:dyDescent="0.25">
      <c r="E4399" s="61"/>
      <c r="F4399" s="61"/>
      <c r="G4399" s="61"/>
      <c r="H4399" s="62"/>
      <c r="I4399" s="62"/>
      <c r="J4399" s="62"/>
      <c r="K4399" s="62"/>
      <c r="L4399" s="62"/>
      <c r="M4399" s="62"/>
      <c r="N4399" s="62"/>
      <c r="O4399" s="62"/>
      <c r="P4399" s="62"/>
      <c r="Q4399" s="62"/>
      <c r="R4399" s="62"/>
      <c r="S4399" s="62"/>
      <c r="T4399" s="62"/>
      <c r="U4399" s="62"/>
      <c r="V4399" s="62"/>
      <c r="W4399" s="62"/>
      <c r="X4399" s="62"/>
      <c r="Y4399" s="62"/>
      <c r="Z4399" s="62"/>
      <c r="AA4399" s="62"/>
      <c r="AB4399" s="62"/>
      <c r="AC4399" s="62"/>
      <c r="AD4399" s="62"/>
      <c r="AE4399" s="62"/>
    </row>
    <row r="4400" spans="5:31" x14ac:dyDescent="0.25">
      <c r="E4400" s="61"/>
      <c r="F4400" s="61"/>
      <c r="G4400" s="61"/>
      <c r="H4400" s="62"/>
      <c r="I4400" s="62"/>
      <c r="J4400" s="62"/>
      <c r="K4400" s="62"/>
      <c r="L4400" s="62"/>
      <c r="M4400" s="62"/>
      <c r="N4400" s="62"/>
      <c r="O4400" s="62"/>
      <c r="P4400" s="62"/>
      <c r="Q4400" s="62"/>
      <c r="R4400" s="62"/>
      <c r="S4400" s="62"/>
      <c r="T4400" s="62"/>
      <c r="U4400" s="62"/>
      <c r="V4400" s="62"/>
      <c r="W4400" s="62"/>
      <c r="X4400" s="62"/>
      <c r="Y4400" s="62"/>
      <c r="Z4400" s="62"/>
      <c r="AA4400" s="62"/>
      <c r="AB4400" s="62"/>
      <c r="AC4400" s="62"/>
      <c r="AD4400" s="62"/>
      <c r="AE4400" s="62"/>
    </row>
    <row r="4401" spans="5:31" x14ac:dyDescent="0.25">
      <c r="E4401" s="61"/>
      <c r="F4401" s="61"/>
      <c r="G4401" s="61"/>
      <c r="H4401" s="62"/>
      <c r="I4401" s="62"/>
      <c r="J4401" s="62"/>
      <c r="K4401" s="62"/>
      <c r="L4401" s="62"/>
      <c r="M4401" s="62"/>
      <c r="N4401" s="62"/>
      <c r="O4401" s="62"/>
      <c r="P4401" s="62"/>
      <c r="Q4401" s="62"/>
      <c r="R4401" s="62"/>
      <c r="S4401" s="62"/>
      <c r="T4401" s="62"/>
      <c r="U4401" s="62"/>
      <c r="V4401" s="62"/>
      <c r="W4401" s="62"/>
      <c r="X4401" s="62"/>
      <c r="Y4401" s="62"/>
      <c r="Z4401" s="62"/>
      <c r="AA4401" s="62"/>
      <c r="AB4401" s="62"/>
      <c r="AC4401" s="62"/>
      <c r="AD4401" s="62"/>
      <c r="AE4401" s="62"/>
    </row>
    <row r="4402" spans="5:31" x14ac:dyDescent="0.25">
      <c r="E4402" s="61"/>
      <c r="F4402" s="61"/>
      <c r="G4402" s="61"/>
      <c r="H4402" s="62"/>
      <c r="I4402" s="62"/>
      <c r="J4402" s="62"/>
      <c r="K4402" s="62"/>
      <c r="L4402" s="62"/>
      <c r="M4402" s="62"/>
      <c r="N4402" s="62"/>
      <c r="O4402" s="62"/>
      <c r="P4402" s="62"/>
      <c r="Q4402" s="62"/>
      <c r="R4402" s="62"/>
      <c r="S4402" s="62"/>
      <c r="T4402" s="62"/>
      <c r="U4402" s="62"/>
      <c r="V4402" s="62"/>
      <c r="W4402" s="62"/>
      <c r="X4402" s="62"/>
      <c r="Y4402" s="62"/>
      <c r="Z4402" s="62"/>
      <c r="AA4402" s="62"/>
      <c r="AB4402" s="62"/>
      <c r="AC4402" s="62"/>
      <c r="AD4402" s="62"/>
      <c r="AE4402" s="62"/>
    </row>
    <row r="4403" spans="5:31" x14ac:dyDescent="0.25">
      <c r="E4403" s="61"/>
      <c r="F4403" s="61"/>
      <c r="G4403" s="61"/>
      <c r="H4403" s="62"/>
      <c r="I4403" s="62"/>
      <c r="J4403" s="62"/>
      <c r="K4403" s="62"/>
      <c r="L4403" s="62"/>
      <c r="M4403" s="62"/>
      <c r="N4403" s="62"/>
      <c r="O4403" s="62"/>
      <c r="P4403" s="62"/>
      <c r="Q4403" s="62"/>
      <c r="R4403" s="62"/>
      <c r="S4403" s="62"/>
      <c r="T4403" s="62"/>
      <c r="U4403" s="62"/>
      <c r="V4403" s="62"/>
      <c r="W4403" s="62"/>
      <c r="X4403" s="62"/>
      <c r="Y4403" s="62"/>
      <c r="Z4403" s="62"/>
      <c r="AA4403" s="62"/>
      <c r="AB4403" s="62"/>
      <c r="AC4403" s="62"/>
      <c r="AD4403" s="62"/>
      <c r="AE4403" s="62"/>
    </row>
    <row r="4404" spans="5:31" x14ac:dyDescent="0.25">
      <c r="E4404" s="61"/>
      <c r="F4404" s="61"/>
      <c r="G4404" s="61"/>
      <c r="H4404" s="62"/>
      <c r="I4404" s="62"/>
      <c r="J4404" s="62"/>
      <c r="K4404" s="62"/>
      <c r="L4404" s="62"/>
      <c r="M4404" s="62"/>
      <c r="N4404" s="62"/>
      <c r="O4404" s="62"/>
      <c r="P4404" s="62"/>
      <c r="Q4404" s="62"/>
      <c r="R4404" s="62"/>
      <c r="S4404" s="62"/>
      <c r="T4404" s="62"/>
      <c r="U4404" s="62"/>
      <c r="V4404" s="62"/>
      <c r="W4404" s="62"/>
      <c r="X4404" s="62"/>
      <c r="Y4404" s="62"/>
      <c r="Z4404" s="62"/>
      <c r="AA4404" s="62"/>
      <c r="AB4404" s="62"/>
      <c r="AC4404" s="62"/>
      <c r="AD4404" s="62"/>
      <c r="AE4404" s="62"/>
    </row>
    <row r="4405" spans="5:31" x14ac:dyDescent="0.25">
      <c r="E4405" s="61"/>
      <c r="F4405" s="61"/>
      <c r="G4405" s="61"/>
      <c r="H4405" s="62"/>
      <c r="I4405" s="62"/>
      <c r="J4405" s="62"/>
      <c r="K4405" s="62"/>
      <c r="L4405" s="62"/>
      <c r="M4405" s="62"/>
      <c r="N4405" s="62"/>
      <c r="O4405" s="62"/>
      <c r="P4405" s="62"/>
      <c r="Q4405" s="62"/>
      <c r="R4405" s="62"/>
      <c r="S4405" s="62"/>
      <c r="T4405" s="62"/>
      <c r="U4405" s="62"/>
      <c r="V4405" s="62"/>
      <c r="W4405" s="62"/>
      <c r="X4405" s="62"/>
      <c r="Y4405" s="62"/>
      <c r="Z4405" s="62"/>
      <c r="AA4405" s="62"/>
      <c r="AB4405" s="62"/>
      <c r="AC4405" s="62"/>
      <c r="AD4405" s="62"/>
      <c r="AE4405" s="62"/>
    </row>
    <row r="4406" spans="5:31" x14ac:dyDescent="0.25">
      <c r="E4406" s="61"/>
      <c r="F4406" s="61"/>
      <c r="G4406" s="61"/>
      <c r="H4406" s="62"/>
      <c r="I4406" s="62"/>
      <c r="J4406" s="62"/>
      <c r="K4406" s="62"/>
      <c r="L4406" s="62"/>
      <c r="M4406" s="62"/>
      <c r="N4406" s="62"/>
      <c r="O4406" s="62"/>
      <c r="P4406" s="62"/>
      <c r="Q4406" s="62"/>
      <c r="R4406" s="62"/>
      <c r="S4406" s="62"/>
      <c r="T4406" s="62"/>
      <c r="U4406" s="62"/>
      <c r="V4406" s="62"/>
      <c r="W4406" s="62"/>
      <c r="X4406" s="62"/>
      <c r="Y4406" s="62"/>
      <c r="Z4406" s="62"/>
      <c r="AA4406" s="62"/>
      <c r="AB4406" s="62"/>
      <c r="AC4406" s="62"/>
      <c r="AD4406" s="62"/>
      <c r="AE4406" s="62"/>
    </row>
    <row r="4407" spans="5:31" x14ac:dyDescent="0.25">
      <c r="E4407" s="61"/>
      <c r="F4407" s="61"/>
      <c r="G4407" s="61"/>
      <c r="H4407" s="62"/>
      <c r="I4407" s="62"/>
      <c r="J4407" s="62"/>
      <c r="K4407" s="62"/>
      <c r="L4407" s="62"/>
      <c r="M4407" s="62"/>
      <c r="N4407" s="62"/>
      <c r="O4407" s="62"/>
      <c r="P4407" s="62"/>
      <c r="Q4407" s="62"/>
      <c r="R4407" s="62"/>
      <c r="S4407" s="62"/>
      <c r="T4407" s="62"/>
      <c r="U4407" s="62"/>
      <c r="V4407" s="62"/>
      <c r="W4407" s="62"/>
      <c r="X4407" s="62"/>
      <c r="Y4407" s="62"/>
      <c r="Z4407" s="62"/>
      <c r="AA4407" s="62"/>
      <c r="AB4407" s="62"/>
      <c r="AC4407" s="62"/>
      <c r="AD4407" s="62"/>
      <c r="AE4407" s="62"/>
    </row>
    <row r="4408" spans="5:31" x14ac:dyDescent="0.25">
      <c r="E4408" s="61"/>
      <c r="F4408" s="61"/>
      <c r="G4408" s="61"/>
      <c r="H4408" s="62"/>
      <c r="I4408" s="62"/>
      <c r="J4408" s="62"/>
      <c r="K4408" s="62"/>
      <c r="L4408" s="62"/>
      <c r="M4408" s="62"/>
      <c r="N4408" s="62"/>
      <c r="O4408" s="62"/>
      <c r="P4408" s="62"/>
      <c r="Q4408" s="62"/>
      <c r="R4408" s="62"/>
      <c r="S4408" s="62"/>
      <c r="T4408" s="62"/>
      <c r="U4408" s="62"/>
      <c r="V4408" s="62"/>
      <c r="W4408" s="62"/>
      <c r="X4408" s="62"/>
      <c r="Y4408" s="62"/>
      <c r="Z4408" s="62"/>
      <c r="AA4408" s="62"/>
      <c r="AB4408" s="62"/>
      <c r="AC4408" s="62"/>
      <c r="AD4408" s="62"/>
      <c r="AE4408" s="62"/>
    </row>
    <row r="4409" spans="5:31" x14ac:dyDescent="0.25">
      <c r="E4409" s="61"/>
      <c r="F4409" s="61"/>
      <c r="G4409" s="61"/>
      <c r="H4409" s="62"/>
      <c r="I4409" s="62"/>
      <c r="J4409" s="62"/>
      <c r="K4409" s="62"/>
      <c r="L4409" s="62"/>
      <c r="M4409" s="62"/>
      <c r="N4409" s="62"/>
      <c r="O4409" s="62"/>
      <c r="P4409" s="62"/>
      <c r="Q4409" s="62"/>
      <c r="R4409" s="62"/>
      <c r="S4409" s="62"/>
      <c r="T4409" s="62"/>
      <c r="U4409" s="62"/>
      <c r="V4409" s="62"/>
      <c r="W4409" s="62"/>
      <c r="X4409" s="62"/>
      <c r="Y4409" s="62"/>
      <c r="Z4409" s="62"/>
      <c r="AA4409" s="62"/>
      <c r="AB4409" s="62"/>
      <c r="AC4409" s="62"/>
      <c r="AD4409" s="62"/>
      <c r="AE4409" s="62"/>
    </row>
    <row r="4410" spans="5:31" x14ac:dyDescent="0.25">
      <c r="E4410" s="61"/>
      <c r="F4410" s="61"/>
      <c r="G4410" s="61"/>
      <c r="H4410" s="62"/>
      <c r="I4410" s="62"/>
      <c r="J4410" s="62"/>
      <c r="K4410" s="62"/>
      <c r="L4410" s="62"/>
      <c r="M4410" s="62"/>
      <c r="N4410" s="62"/>
      <c r="O4410" s="62"/>
      <c r="P4410" s="62"/>
      <c r="Q4410" s="62"/>
      <c r="R4410" s="62"/>
      <c r="S4410" s="62"/>
      <c r="T4410" s="62"/>
      <c r="U4410" s="62"/>
      <c r="V4410" s="62"/>
      <c r="W4410" s="62"/>
      <c r="X4410" s="62"/>
      <c r="Y4410" s="62"/>
      <c r="Z4410" s="62"/>
      <c r="AA4410" s="62"/>
      <c r="AB4410" s="62"/>
      <c r="AC4410" s="62"/>
      <c r="AD4410" s="62"/>
      <c r="AE4410" s="62"/>
    </row>
    <row r="4411" spans="5:31" x14ac:dyDescent="0.25">
      <c r="E4411" s="61"/>
      <c r="F4411" s="61"/>
      <c r="G4411" s="61"/>
      <c r="H4411" s="62"/>
      <c r="I4411" s="62"/>
      <c r="J4411" s="62"/>
      <c r="K4411" s="62"/>
      <c r="L4411" s="62"/>
      <c r="M4411" s="62"/>
      <c r="N4411" s="62"/>
      <c r="O4411" s="62"/>
      <c r="P4411" s="62"/>
      <c r="Q4411" s="62"/>
      <c r="R4411" s="62"/>
      <c r="S4411" s="62"/>
      <c r="T4411" s="62"/>
      <c r="U4411" s="62"/>
      <c r="V4411" s="62"/>
      <c r="W4411" s="62"/>
      <c r="X4411" s="62"/>
      <c r="Y4411" s="62"/>
      <c r="Z4411" s="62"/>
      <c r="AA4411" s="62"/>
      <c r="AB4411" s="62"/>
      <c r="AC4411" s="62"/>
      <c r="AD4411" s="62"/>
      <c r="AE4411" s="62"/>
    </row>
    <row r="4412" spans="5:31" x14ac:dyDescent="0.25">
      <c r="E4412" s="61"/>
      <c r="F4412" s="61"/>
      <c r="G4412" s="61"/>
      <c r="H4412" s="62"/>
      <c r="I4412" s="62"/>
      <c r="J4412" s="62"/>
      <c r="K4412" s="62"/>
      <c r="L4412" s="62"/>
      <c r="M4412" s="62"/>
      <c r="N4412" s="62"/>
      <c r="O4412" s="62"/>
      <c r="P4412" s="62"/>
      <c r="Q4412" s="62"/>
      <c r="R4412" s="62"/>
      <c r="S4412" s="62"/>
      <c r="T4412" s="62"/>
      <c r="U4412" s="62"/>
      <c r="V4412" s="62"/>
      <c r="W4412" s="62"/>
      <c r="X4412" s="62"/>
      <c r="Y4412" s="62"/>
      <c r="Z4412" s="62"/>
      <c r="AA4412" s="62"/>
      <c r="AB4412" s="62"/>
      <c r="AC4412" s="62"/>
      <c r="AD4412" s="62"/>
      <c r="AE4412" s="62"/>
    </row>
    <row r="4413" spans="5:31" x14ac:dyDescent="0.25">
      <c r="E4413" s="61"/>
      <c r="F4413" s="61"/>
      <c r="G4413" s="61"/>
      <c r="H4413" s="62"/>
      <c r="I4413" s="62"/>
      <c r="J4413" s="62"/>
      <c r="K4413" s="62"/>
      <c r="L4413" s="62"/>
      <c r="M4413" s="62"/>
      <c r="N4413" s="62"/>
      <c r="O4413" s="62"/>
      <c r="P4413" s="62"/>
      <c r="Q4413" s="62"/>
      <c r="R4413" s="62"/>
      <c r="S4413" s="62"/>
      <c r="T4413" s="62"/>
      <c r="U4413" s="62"/>
      <c r="V4413" s="62"/>
      <c r="W4413" s="62"/>
      <c r="X4413" s="62"/>
      <c r="Y4413" s="62"/>
      <c r="Z4413" s="62"/>
      <c r="AA4413" s="62"/>
      <c r="AB4413" s="62"/>
      <c r="AC4413" s="62"/>
      <c r="AD4413" s="62"/>
      <c r="AE4413" s="62"/>
    </row>
    <row r="4414" spans="5:31" x14ac:dyDescent="0.25">
      <c r="E4414" s="61"/>
      <c r="F4414" s="61"/>
      <c r="G4414" s="61"/>
      <c r="H4414" s="62"/>
      <c r="I4414" s="62"/>
      <c r="J4414" s="62"/>
      <c r="K4414" s="62"/>
      <c r="L4414" s="62"/>
      <c r="M4414" s="62"/>
      <c r="N4414" s="62"/>
      <c r="O4414" s="62"/>
      <c r="P4414" s="62"/>
      <c r="Q4414" s="62"/>
      <c r="R4414" s="62"/>
      <c r="S4414" s="62"/>
      <c r="T4414" s="62"/>
      <c r="U4414" s="62"/>
      <c r="V4414" s="62"/>
      <c r="W4414" s="62"/>
      <c r="X4414" s="62"/>
      <c r="Y4414" s="62"/>
      <c r="Z4414" s="62"/>
      <c r="AA4414" s="62"/>
      <c r="AB4414" s="62"/>
      <c r="AC4414" s="62"/>
      <c r="AD4414" s="62"/>
      <c r="AE4414" s="62"/>
    </row>
    <row r="4415" spans="5:31" x14ac:dyDescent="0.25">
      <c r="E4415" s="61"/>
      <c r="F4415" s="61"/>
      <c r="G4415" s="61"/>
      <c r="H4415" s="62"/>
      <c r="I4415" s="62"/>
      <c r="J4415" s="62"/>
      <c r="K4415" s="62"/>
      <c r="L4415" s="62"/>
      <c r="M4415" s="62"/>
      <c r="N4415" s="62"/>
      <c r="O4415" s="62"/>
      <c r="P4415" s="62"/>
      <c r="Q4415" s="62"/>
      <c r="R4415" s="62"/>
      <c r="S4415" s="62"/>
      <c r="T4415" s="62"/>
      <c r="U4415" s="62"/>
      <c r="V4415" s="62"/>
      <c r="W4415" s="62"/>
      <c r="X4415" s="62"/>
      <c r="Y4415" s="62"/>
      <c r="Z4415" s="62"/>
      <c r="AA4415" s="62"/>
      <c r="AB4415" s="62"/>
      <c r="AC4415" s="62"/>
      <c r="AD4415" s="62"/>
      <c r="AE4415" s="62"/>
    </row>
    <row r="4416" spans="5:31" x14ac:dyDescent="0.25">
      <c r="E4416" s="61"/>
      <c r="F4416" s="61"/>
      <c r="G4416" s="61"/>
      <c r="H4416" s="62"/>
      <c r="I4416" s="62"/>
      <c r="J4416" s="62"/>
      <c r="K4416" s="62"/>
      <c r="L4416" s="62"/>
      <c r="M4416" s="62"/>
      <c r="N4416" s="62"/>
      <c r="O4416" s="62"/>
      <c r="P4416" s="62"/>
      <c r="Q4416" s="62"/>
      <c r="R4416" s="62"/>
      <c r="S4416" s="62"/>
      <c r="T4416" s="62"/>
      <c r="U4416" s="62"/>
      <c r="V4416" s="62"/>
      <c r="W4416" s="62"/>
      <c r="X4416" s="62"/>
      <c r="Y4416" s="62"/>
      <c r="Z4416" s="62"/>
      <c r="AA4416" s="62"/>
      <c r="AB4416" s="62"/>
      <c r="AC4416" s="62"/>
      <c r="AD4416" s="62"/>
      <c r="AE4416" s="62"/>
    </row>
    <row r="4417" spans="5:31" x14ac:dyDescent="0.25">
      <c r="E4417" s="61"/>
      <c r="F4417" s="61"/>
      <c r="G4417" s="61"/>
      <c r="H4417" s="62"/>
      <c r="I4417" s="62"/>
      <c r="J4417" s="62"/>
      <c r="K4417" s="62"/>
      <c r="L4417" s="62"/>
      <c r="M4417" s="62"/>
      <c r="N4417" s="62"/>
      <c r="O4417" s="62"/>
      <c r="P4417" s="62"/>
      <c r="Q4417" s="62"/>
      <c r="R4417" s="62"/>
      <c r="S4417" s="62"/>
      <c r="T4417" s="62"/>
      <c r="U4417" s="62"/>
      <c r="V4417" s="62"/>
      <c r="W4417" s="62"/>
      <c r="X4417" s="62"/>
      <c r="Y4417" s="62"/>
      <c r="Z4417" s="62"/>
      <c r="AA4417" s="62"/>
      <c r="AB4417" s="62"/>
      <c r="AC4417" s="62"/>
      <c r="AD4417" s="62"/>
      <c r="AE4417" s="62"/>
    </row>
    <row r="4418" spans="5:31" x14ac:dyDescent="0.25">
      <c r="E4418" s="61"/>
      <c r="F4418" s="61"/>
      <c r="G4418" s="61"/>
      <c r="H4418" s="62"/>
      <c r="I4418" s="62"/>
      <c r="J4418" s="62"/>
      <c r="K4418" s="62"/>
      <c r="L4418" s="62"/>
      <c r="M4418" s="62"/>
      <c r="N4418" s="62"/>
      <c r="O4418" s="62"/>
      <c r="P4418" s="62"/>
      <c r="Q4418" s="62"/>
      <c r="R4418" s="62"/>
      <c r="S4418" s="62"/>
      <c r="T4418" s="62"/>
      <c r="U4418" s="62"/>
      <c r="V4418" s="62"/>
      <c r="W4418" s="62"/>
      <c r="X4418" s="62"/>
      <c r="Y4418" s="62"/>
      <c r="Z4418" s="62"/>
      <c r="AA4418" s="62"/>
      <c r="AB4418" s="62"/>
      <c r="AC4418" s="62"/>
      <c r="AD4418" s="62"/>
      <c r="AE4418" s="62"/>
    </row>
    <row r="4419" spans="5:31" x14ac:dyDescent="0.25">
      <c r="E4419" s="61"/>
      <c r="F4419" s="61"/>
      <c r="G4419" s="61"/>
      <c r="H4419" s="62"/>
      <c r="I4419" s="62"/>
      <c r="J4419" s="62"/>
      <c r="K4419" s="62"/>
      <c r="L4419" s="62"/>
      <c r="M4419" s="62"/>
      <c r="N4419" s="62"/>
      <c r="O4419" s="62"/>
      <c r="P4419" s="62"/>
      <c r="Q4419" s="62"/>
      <c r="R4419" s="62"/>
      <c r="S4419" s="62"/>
      <c r="T4419" s="62"/>
      <c r="U4419" s="62"/>
      <c r="V4419" s="62"/>
      <c r="W4419" s="62"/>
      <c r="X4419" s="62"/>
      <c r="Y4419" s="62"/>
      <c r="Z4419" s="62"/>
      <c r="AA4419" s="62"/>
      <c r="AB4419" s="62"/>
      <c r="AC4419" s="62"/>
      <c r="AD4419" s="62"/>
      <c r="AE4419" s="62"/>
    </row>
    <row r="4420" spans="5:31" x14ac:dyDescent="0.25">
      <c r="E4420" s="61"/>
      <c r="F4420" s="61"/>
      <c r="G4420" s="61"/>
      <c r="H4420" s="62"/>
      <c r="I4420" s="62"/>
      <c r="J4420" s="62"/>
      <c r="K4420" s="62"/>
      <c r="L4420" s="62"/>
      <c r="M4420" s="62"/>
      <c r="N4420" s="62"/>
      <c r="O4420" s="62"/>
      <c r="P4420" s="62"/>
      <c r="Q4420" s="62"/>
      <c r="R4420" s="62"/>
      <c r="S4420" s="62"/>
      <c r="T4420" s="62"/>
      <c r="U4420" s="62"/>
      <c r="V4420" s="62"/>
      <c r="W4420" s="62"/>
      <c r="X4420" s="62"/>
      <c r="Y4420" s="62"/>
      <c r="Z4420" s="62"/>
      <c r="AA4420" s="62"/>
      <c r="AB4420" s="62"/>
      <c r="AC4420" s="62"/>
      <c r="AD4420" s="62"/>
      <c r="AE4420" s="62"/>
    </row>
    <row r="4421" spans="5:31" x14ac:dyDescent="0.25">
      <c r="E4421" s="61"/>
      <c r="F4421" s="61"/>
      <c r="G4421" s="61"/>
      <c r="H4421" s="62"/>
      <c r="I4421" s="62"/>
      <c r="J4421" s="62"/>
      <c r="K4421" s="62"/>
      <c r="L4421" s="62"/>
      <c r="M4421" s="62"/>
      <c r="N4421" s="62"/>
      <c r="O4421" s="62"/>
      <c r="P4421" s="62"/>
      <c r="Q4421" s="62"/>
      <c r="R4421" s="62"/>
      <c r="S4421" s="62"/>
      <c r="T4421" s="62"/>
      <c r="U4421" s="62"/>
      <c r="V4421" s="62"/>
      <c r="W4421" s="62"/>
      <c r="X4421" s="62"/>
      <c r="Y4421" s="62"/>
      <c r="Z4421" s="62"/>
      <c r="AA4421" s="62"/>
      <c r="AB4421" s="62"/>
      <c r="AC4421" s="62"/>
      <c r="AD4421" s="62"/>
      <c r="AE4421" s="62"/>
    </row>
    <row r="4422" spans="5:31" x14ac:dyDescent="0.25">
      <c r="E4422" s="61"/>
      <c r="F4422" s="61"/>
      <c r="G4422" s="61"/>
      <c r="H4422" s="62"/>
      <c r="I4422" s="62"/>
      <c r="J4422" s="62"/>
      <c r="K4422" s="62"/>
      <c r="L4422" s="62"/>
      <c r="M4422" s="62"/>
      <c r="N4422" s="62"/>
      <c r="O4422" s="62"/>
      <c r="P4422" s="62"/>
      <c r="Q4422" s="62"/>
      <c r="R4422" s="62"/>
      <c r="S4422" s="62"/>
      <c r="T4422" s="62"/>
      <c r="U4422" s="62"/>
      <c r="V4422" s="62"/>
      <c r="W4422" s="62"/>
      <c r="X4422" s="62"/>
      <c r="Y4422" s="62"/>
      <c r="Z4422" s="62"/>
      <c r="AA4422" s="62"/>
      <c r="AB4422" s="62"/>
      <c r="AC4422" s="62"/>
      <c r="AD4422" s="62"/>
      <c r="AE4422" s="62"/>
    </row>
    <row r="4423" spans="5:31" x14ac:dyDescent="0.25">
      <c r="E4423" s="61"/>
      <c r="F4423" s="61"/>
      <c r="G4423" s="61"/>
      <c r="H4423" s="62"/>
      <c r="I4423" s="62"/>
      <c r="J4423" s="62"/>
      <c r="K4423" s="62"/>
      <c r="L4423" s="62"/>
      <c r="M4423" s="62"/>
      <c r="N4423" s="62"/>
      <c r="O4423" s="62"/>
      <c r="P4423" s="62"/>
      <c r="Q4423" s="62"/>
      <c r="R4423" s="62"/>
      <c r="S4423" s="62"/>
      <c r="T4423" s="62"/>
      <c r="U4423" s="62"/>
      <c r="V4423" s="62"/>
      <c r="W4423" s="62"/>
      <c r="X4423" s="62"/>
      <c r="Y4423" s="62"/>
      <c r="Z4423" s="62"/>
      <c r="AA4423" s="62"/>
      <c r="AB4423" s="62"/>
      <c r="AC4423" s="62"/>
      <c r="AD4423" s="62"/>
      <c r="AE4423" s="62"/>
    </row>
    <row r="4424" spans="5:31" x14ac:dyDescent="0.25">
      <c r="E4424" s="61"/>
      <c r="F4424" s="61"/>
      <c r="G4424" s="61"/>
      <c r="H4424" s="62"/>
      <c r="I4424" s="62"/>
      <c r="J4424" s="62"/>
      <c r="K4424" s="62"/>
      <c r="L4424" s="62"/>
      <c r="M4424" s="62"/>
      <c r="N4424" s="62"/>
      <c r="O4424" s="62"/>
      <c r="P4424" s="62"/>
      <c r="Q4424" s="62"/>
      <c r="R4424" s="62"/>
      <c r="S4424" s="62"/>
      <c r="T4424" s="62"/>
      <c r="U4424" s="62"/>
      <c r="V4424" s="62"/>
      <c r="W4424" s="62"/>
      <c r="X4424" s="62"/>
      <c r="Y4424" s="62"/>
      <c r="Z4424" s="62"/>
      <c r="AA4424" s="62"/>
      <c r="AB4424" s="62"/>
      <c r="AC4424" s="62"/>
      <c r="AD4424" s="62"/>
      <c r="AE4424" s="62"/>
    </row>
    <row r="4425" spans="5:31" x14ac:dyDescent="0.25">
      <c r="E4425" s="61"/>
      <c r="F4425" s="61"/>
      <c r="G4425" s="61"/>
      <c r="H4425" s="62"/>
      <c r="I4425" s="62"/>
      <c r="J4425" s="62"/>
      <c r="K4425" s="62"/>
      <c r="L4425" s="62"/>
      <c r="M4425" s="62"/>
      <c r="N4425" s="62"/>
      <c r="O4425" s="62"/>
      <c r="P4425" s="62"/>
      <c r="Q4425" s="62"/>
      <c r="R4425" s="62"/>
      <c r="S4425" s="62"/>
      <c r="T4425" s="62"/>
      <c r="U4425" s="62"/>
      <c r="V4425" s="62"/>
      <c r="W4425" s="62"/>
      <c r="X4425" s="62"/>
      <c r="Y4425" s="62"/>
      <c r="Z4425" s="62"/>
      <c r="AA4425" s="62"/>
      <c r="AB4425" s="62"/>
      <c r="AC4425" s="62"/>
      <c r="AD4425" s="62"/>
      <c r="AE4425" s="62"/>
    </row>
    <row r="4426" spans="5:31" x14ac:dyDescent="0.25">
      <c r="E4426" s="61"/>
      <c r="F4426" s="61"/>
      <c r="G4426" s="61"/>
      <c r="H4426" s="62"/>
      <c r="I4426" s="62"/>
      <c r="J4426" s="62"/>
      <c r="K4426" s="62"/>
      <c r="L4426" s="62"/>
      <c r="M4426" s="62"/>
      <c r="N4426" s="62"/>
      <c r="O4426" s="62"/>
      <c r="P4426" s="62"/>
      <c r="Q4426" s="62"/>
      <c r="R4426" s="62"/>
      <c r="S4426" s="62"/>
      <c r="T4426" s="62"/>
      <c r="U4426" s="62"/>
      <c r="V4426" s="62"/>
      <c r="W4426" s="62"/>
      <c r="X4426" s="62"/>
      <c r="Y4426" s="62"/>
      <c r="Z4426" s="62"/>
      <c r="AA4426" s="62"/>
      <c r="AB4426" s="62"/>
      <c r="AC4426" s="62"/>
      <c r="AD4426" s="62"/>
      <c r="AE4426" s="62"/>
    </row>
    <row r="4427" spans="5:31" x14ac:dyDescent="0.25">
      <c r="E4427" s="61"/>
      <c r="F4427" s="61"/>
      <c r="G4427" s="61"/>
      <c r="H4427" s="62"/>
      <c r="I4427" s="62"/>
      <c r="J4427" s="62"/>
      <c r="K4427" s="62"/>
      <c r="L4427" s="62"/>
      <c r="M4427" s="62"/>
      <c r="N4427" s="62"/>
      <c r="O4427" s="62"/>
      <c r="P4427" s="62"/>
      <c r="Q4427" s="62"/>
      <c r="R4427" s="62"/>
      <c r="S4427" s="62"/>
      <c r="T4427" s="62"/>
      <c r="U4427" s="62"/>
      <c r="V4427" s="62"/>
      <c r="W4427" s="62"/>
      <c r="X4427" s="62"/>
      <c r="Y4427" s="62"/>
      <c r="Z4427" s="62"/>
      <c r="AA4427" s="62"/>
      <c r="AB4427" s="62"/>
      <c r="AC4427" s="62"/>
      <c r="AD4427" s="62"/>
      <c r="AE4427" s="62"/>
    </row>
    <row r="4428" spans="5:31" x14ac:dyDescent="0.25">
      <c r="E4428" s="61"/>
      <c r="F4428" s="61"/>
      <c r="G4428" s="61"/>
      <c r="H4428" s="62"/>
      <c r="I4428" s="62"/>
      <c r="J4428" s="62"/>
      <c r="K4428" s="62"/>
      <c r="L4428" s="62"/>
      <c r="M4428" s="62"/>
      <c r="N4428" s="62"/>
      <c r="O4428" s="62"/>
      <c r="P4428" s="62"/>
      <c r="Q4428" s="62"/>
      <c r="R4428" s="62"/>
      <c r="S4428" s="62"/>
      <c r="T4428" s="62"/>
      <c r="U4428" s="62"/>
      <c r="V4428" s="62"/>
      <c r="W4428" s="62"/>
      <c r="X4428" s="62"/>
      <c r="Y4428" s="62"/>
      <c r="Z4428" s="62"/>
      <c r="AA4428" s="62"/>
      <c r="AB4428" s="62"/>
      <c r="AC4428" s="62"/>
      <c r="AD4428" s="62"/>
      <c r="AE4428" s="62"/>
    </row>
    <row r="4429" spans="5:31" x14ac:dyDescent="0.25">
      <c r="E4429" s="61"/>
      <c r="F4429" s="61"/>
      <c r="G4429" s="61"/>
      <c r="H4429" s="62"/>
      <c r="I4429" s="62"/>
      <c r="J4429" s="62"/>
      <c r="K4429" s="62"/>
      <c r="L4429" s="62"/>
      <c r="M4429" s="62"/>
      <c r="N4429" s="62"/>
      <c r="O4429" s="62"/>
      <c r="P4429" s="62"/>
      <c r="Q4429" s="62"/>
      <c r="R4429" s="62"/>
      <c r="S4429" s="62"/>
      <c r="T4429" s="62"/>
      <c r="U4429" s="62"/>
      <c r="V4429" s="62"/>
      <c r="W4429" s="62"/>
      <c r="X4429" s="62"/>
      <c r="Y4429" s="62"/>
      <c r="Z4429" s="62"/>
      <c r="AA4429" s="62"/>
      <c r="AB4429" s="62"/>
      <c r="AC4429" s="62"/>
      <c r="AD4429" s="62"/>
      <c r="AE4429" s="62"/>
    </row>
    <row r="4430" spans="5:31" x14ac:dyDescent="0.25">
      <c r="E4430" s="61"/>
      <c r="F4430" s="61"/>
      <c r="G4430" s="61"/>
      <c r="H4430" s="62"/>
      <c r="I4430" s="62"/>
      <c r="J4430" s="62"/>
      <c r="K4430" s="62"/>
      <c r="L4430" s="62"/>
      <c r="M4430" s="62"/>
      <c r="N4430" s="62"/>
      <c r="O4430" s="62"/>
      <c r="P4430" s="62"/>
      <c r="Q4430" s="62"/>
      <c r="R4430" s="62"/>
      <c r="S4430" s="62"/>
      <c r="T4430" s="62"/>
      <c r="U4430" s="62"/>
      <c r="V4430" s="62"/>
      <c r="W4430" s="62"/>
      <c r="X4430" s="62"/>
      <c r="Y4430" s="62"/>
      <c r="Z4430" s="62"/>
      <c r="AA4430" s="62"/>
      <c r="AB4430" s="62"/>
      <c r="AC4430" s="62"/>
      <c r="AD4430" s="62"/>
      <c r="AE4430" s="62"/>
    </row>
    <row r="4431" spans="5:31" x14ac:dyDescent="0.25">
      <c r="E4431" s="61"/>
      <c r="F4431" s="61"/>
      <c r="G4431" s="61"/>
      <c r="H4431" s="62"/>
      <c r="I4431" s="62"/>
      <c r="J4431" s="62"/>
      <c r="K4431" s="62"/>
      <c r="L4431" s="62"/>
      <c r="M4431" s="62"/>
      <c r="N4431" s="62"/>
      <c r="O4431" s="62"/>
      <c r="P4431" s="62"/>
      <c r="Q4431" s="62"/>
      <c r="R4431" s="62"/>
      <c r="S4431" s="62"/>
      <c r="T4431" s="62"/>
      <c r="U4431" s="62"/>
      <c r="V4431" s="62"/>
      <c r="W4431" s="62"/>
      <c r="X4431" s="62"/>
      <c r="Y4431" s="62"/>
      <c r="Z4431" s="62"/>
      <c r="AA4431" s="62"/>
      <c r="AB4431" s="62"/>
      <c r="AC4431" s="62"/>
      <c r="AD4431" s="62"/>
      <c r="AE4431" s="62"/>
    </row>
    <row r="4432" spans="5:31" x14ac:dyDescent="0.25">
      <c r="E4432" s="61"/>
      <c r="F4432" s="61"/>
      <c r="G4432" s="61"/>
      <c r="H4432" s="62"/>
      <c r="I4432" s="62"/>
      <c r="J4432" s="62"/>
      <c r="K4432" s="62"/>
      <c r="L4432" s="62"/>
      <c r="M4432" s="62"/>
      <c r="N4432" s="62"/>
      <c r="O4432" s="62"/>
      <c r="P4432" s="62"/>
      <c r="Q4432" s="62"/>
      <c r="R4432" s="62"/>
      <c r="S4432" s="62"/>
      <c r="T4432" s="62"/>
      <c r="U4432" s="62"/>
      <c r="V4432" s="62"/>
      <c r="W4432" s="62"/>
      <c r="X4432" s="62"/>
      <c r="Y4432" s="62"/>
      <c r="Z4432" s="62"/>
      <c r="AA4432" s="62"/>
      <c r="AB4432" s="62"/>
      <c r="AC4432" s="62"/>
      <c r="AD4432" s="62"/>
      <c r="AE4432" s="62"/>
    </row>
    <row r="4433" spans="5:31" x14ac:dyDescent="0.25">
      <c r="E4433" s="61"/>
      <c r="F4433" s="61"/>
      <c r="G4433" s="61"/>
      <c r="H4433" s="62"/>
      <c r="I4433" s="62"/>
      <c r="J4433" s="62"/>
      <c r="K4433" s="62"/>
      <c r="L4433" s="62"/>
      <c r="M4433" s="62"/>
      <c r="N4433" s="62"/>
      <c r="O4433" s="62"/>
      <c r="P4433" s="62"/>
      <c r="Q4433" s="62"/>
      <c r="R4433" s="62"/>
      <c r="S4433" s="62"/>
      <c r="T4433" s="62"/>
      <c r="U4433" s="62"/>
      <c r="V4433" s="62"/>
      <c r="W4433" s="62"/>
      <c r="X4433" s="62"/>
      <c r="Y4433" s="62"/>
      <c r="Z4433" s="62"/>
      <c r="AA4433" s="62"/>
      <c r="AB4433" s="62"/>
      <c r="AC4433" s="62"/>
      <c r="AD4433" s="62"/>
      <c r="AE4433" s="62"/>
    </row>
    <row r="4434" spans="5:31" x14ac:dyDescent="0.25">
      <c r="E4434" s="61"/>
      <c r="F4434" s="61"/>
      <c r="G4434" s="61"/>
      <c r="H4434" s="62"/>
      <c r="I4434" s="62"/>
      <c r="J4434" s="62"/>
      <c r="K4434" s="62"/>
      <c r="L4434" s="62"/>
      <c r="M4434" s="62"/>
      <c r="N4434" s="62"/>
      <c r="O4434" s="62"/>
      <c r="P4434" s="62"/>
      <c r="Q4434" s="62"/>
      <c r="R4434" s="62"/>
      <c r="S4434" s="62"/>
      <c r="T4434" s="62"/>
      <c r="U4434" s="62"/>
      <c r="V4434" s="62"/>
      <c r="W4434" s="62"/>
      <c r="X4434" s="62"/>
      <c r="Y4434" s="62"/>
      <c r="Z4434" s="62"/>
      <c r="AA4434" s="62"/>
      <c r="AB4434" s="62"/>
      <c r="AC4434" s="62"/>
      <c r="AD4434" s="62"/>
      <c r="AE4434" s="62"/>
    </row>
    <row r="4435" spans="5:31" x14ac:dyDescent="0.25">
      <c r="E4435" s="61"/>
      <c r="F4435" s="61"/>
      <c r="G4435" s="61"/>
      <c r="H4435" s="62"/>
      <c r="I4435" s="62"/>
      <c r="J4435" s="62"/>
      <c r="K4435" s="62"/>
      <c r="L4435" s="62"/>
      <c r="M4435" s="62"/>
      <c r="N4435" s="62"/>
      <c r="O4435" s="62"/>
      <c r="P4435" s="62"/>
      <c r="Q4435" s="62"/>
      <c r="R4435" s="62"/>
      <c r="S4435" s="62"/>
      <c r="T4435" s="62"/>
      <c r="U4435" s="62"/>
      <c r="V4435" s="62"/>
      <c r="W4435" s="62"/>
      <c r="X4435" s="62"/>
      <c r="Y4435" s="62"/>
      <c r="Z4435" s="62"/>
      <c r="AA4435" s="62"/>
      <c r="AB4435" s="62"/>
      <c r="AC4435" s="62"/>
      <c r="AD4435" s="62"/>
      <c r="AE4435" s="62"/>
    </row>
    <row r="4436" spans="5:31" x14ac:dyDescent="0.25">
      <c r="E4436" s="61"/>
      <c r="F4436" s="61"/>
      <c r="G4436" s="61"/>
      <c r="H4436" s="62"/>
      <c r="I4436" s="62"/>
      <c r="J4436" s="62"/>
      <c r="K4436" s="62"/>
      <c r="L4436" s="62"/>
      <c r="M4436" s="62"/>
      <c r="N4436" s="62"/>
      <c r="O4436" s="62"/>
      <c r="P4436" s="62"/>
      <c r="Q4436" s="62"/>
      <c r="R4436" s="62"/>
      <c r="S4436" s="62"/>
      <c r="T4436" s="62"/>
      <c r="U4436" s="62"/>
      <c r="V4436" s="62"/>
      <c r="W4436" s="62"/>
      <c r="X4436" s="62"/>
      <c r="Y4436" s="62"/>
      <c r="Z4436" s="62"/>
      <c r="AA4436" s="62"/>
      <c r="AB4436" s="62"/>
      <c r="AC4436" s="62"/>
      <c r="AD4436" s="62"/>
      <c r="AE4436" s="62"/>
    </row>
    <row r="4437" spans="5:31" x14ac:dyDescent="0.25">
      <c r="E4437" s="61"/>
      <c r="F4437" s="61"/>
      <c r="G4437" s="61"/>
      <c r="H4437" s="62"/>
      <c r="I4437" s="62"/>
      <c r="J4437" s="62"/>
      <c r="K4437" s="62"/>
      <c r="L4437" s="62"/>
      <c r="M4437" s="62"/>
      <c r="N4437" s="62"/>
      <c r="O4437" s="62"/>
      <c r="P4437" s="62"/>
      <c r="Q4437" s="62"/>
      <c r="R4437" s="62"/>
      <c r="S4437" s="62"/>
      <c r="T4437" s="62"/>
      <c r="U4437" s="62"/>
      <c r="V4437" s="62"/>
      <c r="W4437" s="62"/>
      <c r="X4437" s="62"/>
      <c r="Y4437" s="62"/>
      <c r="Z4437" s="62"/>
      <c r="AA4437" s="62"/>
      <c r="AB4437" s="62"/>
      <c r="AC4437" s="62"/>
      <c r="AD4437" s="62"/>
      <c r="AE4437" s="62"/>
    </row>
    <row r="4438" spans="5:31" x14ac:dyDescent="0.25">
      <c r="E4438" s="61"/>
      <c r="F4438" s="61"/>
      <c r="G4438" s="61"/>
      <c r="H4438" s="62"/>
      <c r="I4438" s="62"/>
      <c r="J4438" s="62"/>
      <c r="K4438" s="62"/>
      <c r="L4438" s="62"/>
      <c r="M4438" s="62"/>
      <c r="N4438" s="62"/>
      <c r="O4438" s="62"/>
      <c r="P4438" s="62"/>
      <c r="Q4438" s="62"/>
      <c r="R4438" s="62"/>
      <c r="S4438" s="62"/>
      <c r="T4438" s="62"/>
      <c r="U4438" s="62"/>
      <c r="V4438" s="62"/>
      <c r="W4438" s="62"/>
      <c r="X4438" s="62"/>
      <c r="Y4438" s="62"/>
      <c r="Z4438" s="62"/>
      <c r="AA4438" s="62"/>
      <c r="AB4438" s="62"/>
      <c r="AC4438" s="62"/>
      <c r="AD4438" s="62"/>
      <c r="AE4438" s="62"/>
    </row>
    <row r="4439" spans="5:31" x14ac:dyDescent="0.25">
      <c r="E4439" s="61"/>
      <c r="F4439" s="61"/>
      <c r="G4439" s="61"/>
      <c r="H4439" s="62"/>
      <c r="I4439" s="62"/>
      <c r="J4439" s="62"/>
      <c r="K4439" s="62"/>
      <c r="L4439" s="62"/>
      <c r="M4439" s="62"/>
      <c r="N4439" s="62"/>
      <c r="O4439" s="62"/>
      <c r="P4439" s="62"/>
      <c r="Q4439" s="62"/>
      <c r="R4439" s="62"/>
      <c r="S4439" s="62"/>
      <c r="T4439" s="62"/>
      <c r="U4439" s="62"/>
      <c r="V4439" s="62"/>
      <c r="W4439" s="62"/>
      <c r="X4439" s="62"/>
      <c r="Y4439" s="62"/>
      <c r="Z4439" s="62"/>
      <c r="AA4439" s="62"/>
      <c r="AB4439" s="62"/>
      <c r="AC4439" s="62"/>
      <c r="AD4439" s="62"/>
      <c r="AE4439" s="62"/>
    </row>
    <row r="4440" spans="5:31" x14ac:dyDescent="0.25">
      <c r="E4440" s="61"/>
      <c r="F4440" s="61"/>
      <c r="G4440" s="61"/>
      <c r="H4440" s="62"/>
      <c r="I4440" s="62"/>
      <c r="J4440" s="62"/>
      <c r="K4440" s="62"/>
      <c r="L4440" s="62"/>
      <c r="M4440" s="62"/>
      <c r="N4440" s="62"/>
      <c r="O4440" s="62"/>
      <c r="P4440" s="62"/>
      <c r="Q4440" s="62"/>
      <c r="R4440" s="62"/>
      <c r="S4440" s="62"/>
      <c r="T4440" s="62"/>
      <c r="U4440" s="62"/>
      <c r="V4440" s="62"/>
      <c r="W4440" s="62"/>
      <c r="X4440" s="62"/>
      <c r="Y4440" s="62"/>
      <c r="Z4440" s="62"/>
      <c r="AA4440" s="62"/>
      <c r="AB4440" s="62"/>
      <c r="AC4440" s="62"/>
      <c r="AD4440" s="62"/>
      <c r="AE4440" s="62"/>
    </row>
    <row r="4441" spans="5:31" x14ac:dyDescent="0.25">
      <c r="E4441" s="61"/>
      <c r="F4441" s="61"/>
      <c r="G4441" s="61"/>
      <c r="H4441" s="62"/>
      <c r="I4441" s="62"/>
      <c r="J4441" s="62"/>
      <c r="K4441" s="62"/>
      <c r="L4441" s="62"/>
      <c r="M4441" s="62"/>
      <c r="N4441" s="62"/>
      <c r="O4441" s="62"/>
      <c r="P4441" s="62"/>
      <c r="Q4441" s="62"/>
      <c r="R4441" s="62"/>
      <c r="S4441" s="62"/>
      <c r="T4441" s="62"/>
      <c r="U4441" s="62"/>
      <c r="V4441" s="62"/>
      <c r="W4441" s="62"/>
      <c r="X4441" s="62"/>
      <c r="Y4441" s="62"/>
      <c r="Z4441" s="62"/>
      <c r="AA4441" s="62"/>
      <c r="AB4441" s="62"/>
      <c r="AC4441" s="62"/>
      <c r="AD4441" s="62"/>
      <c r="AE4441" s="62"/>
    </row>
    <row r="4442" spans="5:31" x14ac:dyDescent="0.25">
      <c r="E4442" s="61"/>
      <c r="F4442" s="61"/>
      <c r="G4442" s="61"/>
      <c r="H4442" s="62"/>
      <c r="I4442" s="62"/>
      <c r="J4442" s="62"/>
      <c r="K4442" s="62"/>
      <c r="L4442" s="62"/>
      <c r="M4442" s="62"/>
      <c r="N4442" s="62"/>
      <c r="O4442" s="62"/>
      <c r="P4442" s="62"/>
      <c r="Q4442" s="62"/>
      <c r="R4442" s="62"/>
      <c r="S4442" s="62"/>
      <c r="T4442" s="62"/>
      <c r="U4442" s="62"/>
      <c r="V4442" s="62"/>
      <c r="W4442" s="62"/>
      <c r="X4442" s="62"/>
      <c r="Y4442" s="62"/>
      <c r="Z4442" s="62"/>
      <c r="AA4442" s="62"/>
      <c r="AB4442" s="62"/>
      <c r="AC4442" s="62"/>
      <c r="AD4442" s="62"/>
      <c r="AE4442" s="62"/>
    </row>
    <row r="4443" spans="5:31" x14ac:dyDescent="0.25">
      <c r="E4443" s="61"/>
      <c r="F4443" s="61"/>
      <c r="G4443" s="61"/>
      <c r="H4443" s="62"/>
      <c r="I4443" s="62"/>
      <c r="J4443" s="62"/>
      <c r="K4443" s="62"/>
      <c r="L4443" s="62"/>
      <c r="M4443" s="62"/>
      <c r="N4443" s="62"/>
      <c r="O4443" s="62"/>
      <c r="P4443" s="62"/>
      <c r="Q4443" s="62"/>
      <c r="R4443" s="62"/>
      <c r="S4443" s="62"/>
      <c r="T4443" s="62"/>
      <c r="U4443" s="62"/>
      <c r="V4443" s="62"/>
      <c r="W4443" s="62"/>
      <c r="X4443" s="62"/>
      <c r="Y4443" s="62"/>
      <c r="Z4443" s="62"/>
      <c r="AA4443" s="62"/>
      <c r="AB4443" s="62"/>
      <c r="AC4443" s="62"/>
      <c r="AD4443" s="62"/>
      <c r="AE4443" s="62"/>
    </row>
    <row r="4444" spans="5:31" x14ac:dyDescent="0.25">
      <c r="E4444" s="61"/>
      <c r="F4444" s="61"/>
      <c r="G4444" s="61"/>
      <c r="H4444" s="62"/>
      <c r="I4444" s="62"/>
      <c r="J4444" s="62"/>
      <c r="K4444" s="62"/>
      <c r="L4444" s="62"/>
      <c r="M4444" s="62"/>
      <c r="N4444" s="62"/>
      <c r="O4444" s="62"/>
      <c r="P4444" s="62"/>
      <c r="Q4444" s="62"/>
      <c r="R4444" s="62"/>
      <c r="S4444" s="62"/>
      <c r="T4444" s="62"/>
      <c r="U4444" s="62"/>
      <c r="V4444" s="62"/>
      <c r="W4444" s="62"/>
      <c r="X4444" s="62"/>
      <c r="Y4444" s="62"/>
      <c r="Z4444" s="62"/>
      <c r="AA4444" s="62"/>
      <c r="AB4444" s="62"/>
      <c r="AC4444" s="62"/>
      <c r="AD4444" s="62"/>
      <c r="AE4444" s="62"/>
    </row>
    <row r="4445" spans="5:31" x14ac:dyDescent="0.25">
      <c r="E4445" s="61"/>
      <c r="F4445" s="61"/>
      <c r="G4445" s="61"/>
      <c r="H4445" s="62"/>
      <c r="I4445" s="62"/>
      <c r="J4445" s="62"/>
      <c r="K4445" s="62"/>
      <c r="L4445" s="62"/>
      <c r="M4445" s="62"/>
      <c r="N4445" s="62"/>
      <c r="O4445" s="62"/>
      <c r="P4445" s="62"/>
      <c r="Q4445" s="62"/>
      <c r="R4445" s="62"/>
      <c r="S4445" s="62"/>
      <c r="T4445" s="62"/>
      <c r="U4445" s="62"/>
      <c r="V4445" s="62"/>
      <c r="W4445" s="62"/>
      <c r="X4445" s="62"/>
      <c r="Y4445" s="62"/>
      <c r="Z4445" s="62"/>
      <c r="AA4445" s="62"/>
      <c r="AB4445" s="62"/>
      <c r="AC4445" s="62"/>
      <c r="AD4445" s="62"/>
      <c r="AE4445" s="62"/>
    </row>
    <row r="4446" spans="5:31" x14ac:dyDescent="0.25">
      <c r="E4446" s="61"/>
      <c r="F4446" s="61"/>
      <c r="G4446" s="61"/>
      <c r="H4446" s="62"/>
      <c r="I4446" s="62"/>
      <c r="J4446" s="62"/>
      <c r="K4446" s="62"/>
      <c r="L4446" s="62"/>
      <c r="M4446" s="62"/>
      <c r="N4446" s="62"/>
      <c r="O4446" s="62"/>
      <c r="P4446" s="62"/>
      <c r="Q4446" s="62"/>
      <c r="R4446" s="62"/>
      <c r="S4446" s="62"/>
      <c r="T4446" s="62"/>
      <c r="U4446" s="62"/>
      <c r="V4446" s="62"/>
      <c r="W4446" s="62"/>
      <c r="X4446" s="62"/>
      <c r="Y4446" s="62"/>
      <c r="Z4446" s="62"/>
      <c r="AA4446" s="62"/>
      <c r="AB4446" s="62"/>
      <c r="AC4446" s="62"/>
      <c r="AD4446" s="62"/>
      <c r="AE4446" s="62"/>
    </row>
    <row r="4447" spans="5:31" x14ac:dyDescent="0.25">
      <c r="E4447" s="61"/>
      <c r="F4447" s="61"/>
      <c r="G4447" s="61"/>
      <c r="H4447" s="62"/>
      <c r="I4447" s="62"/>
      <c r="J4447" s="62"/>
      <c r="K4447" s="62"/>
      <c r="L4447" s="62"/>
      <c r="M4447" s="62"/>
      <c r="N4447" s="62"/>
      <c r="O4447" s="62"/>
      <c r="P4447" s="62"/>
      <c r="Q4447" s="62"/>
      <c r="R4447" s="62"/>
      <c r="S4447" s="62"/>
      <c r="T4447" s="62"/>
      <c r="U4447" s="62"/>
      <c r="V4447" s="62"/>
      <c r="W4447" s="62"/>
      <c r="X4447" s="62"/>
      <c r="Y4447" s="62"/>
      <c r="Z4447" s="62"/>
      <c r="AA4447" s="62"/>
      <c r="AB4447" s="62"/>
      <c r="AC4447" s="62"/>
      <c r="AD4447" s="62"/>
      <c r="AE4447" s="62"/>
    </row>
    <row r="4448" spans="5:31" x14ac:dyDescent="0.25">
      <c r="E4448" s="61"/>
      <c r="F4448" s="61"/>
      <c r="G4448" s="61"/>
      <c r="H4448" s="62"/>
      <c r="I4448" s="62"/>
      <c r="J4448" s="62"/>
      <c r="K4448" s="62"/>
      <c r="L4448" s="62"/>
      <c r="M4448" s="62"/>
      <c r="N4448" s="62"/>
      <c r="O4448" s="62"/>
      <c r="P4448" s="62"/>
      <c r="Q4448" s="62"/>
      <c r="R4448" s="62"/>
      <c r="S4448" s="62"/>
      <c r="T4448" s="62"/>
      <c r="U4448" s="62"/>
      <c r="V4448" s="62"/>
      <c r="W4448" s="62"/>
      <c r="X4448" s="62"/>
      <c r="Y4448" s="62"/>
      <c r="Z4448" s="62"/>
      <c r="AA4448" s="62"/>
      <c r="AB4448" s="62"/>
      <c r="AC4448" s="62"/>
      <c r="AD4448" s="62"/>
      <c r="AE4448" s="62"/>
    </row>
    <row r="4449" spans="5:31" x14ac:dyDescent="0.25">
      <c r="E4449" s="61"/>
      <c r="F4449" s="61"/>
      <c r="G4449" s="61"/>
      <c r="H4449" s="62"/>
      <c r="I4449" s="62"/>
      <c r="J4449" s="62"/>
      <c r="K4449" s="62"/>
      <c r="L4449" s="62"/>
      <c r="M4449" s="62"/>
      <c r="N4449" s="62"/>
      <c r="O4449" s="62"/>
      <c r="P4449" s="62"/>
      <c r="Q4449" s="62"/>
      <c r="R4449" s="62"/>
      <c r="S4449" s="62"/>
      <c r="T4449" s="62"/>
      <c r="U4449" s="62"/>
      <c r="V4449" s="62"/>
      <c r="W4449" s="62"/>
      <c r="X4449" s="62"/>
      <c r="Y4449" s="62"/>
      <c r="Z4449" s="62"/>
      <c r="AA4449" s="62"/>
      <c r="AB4449" s="62"/>
      <c r="AC4449" s="62"/>
      <c r="AD4449" s="62"/>
      <c r="AE4449" s="62"/>
    </row>
    <row r="4450" spans="5:31" x14ac:dyDescent="0.25">
      <c r="E4450" s="61"/>
      <c r="F4450" s="61"/>
      <c r="G4450" s="61"/>
      <c r="H4450" s="62"/>
      <c r="I4450" s="62"/>
      <c r="J4450" s="62"/>
      <c r="K4450" s="62"/>
      <c r="L4450" s="62"/>
      <c r="M4450" s="62"/>
      <c r="N4450" s="62"/>
      <c r="O4450" s="62"/>
      <c r="P4450" s="62"/>
      <c r="Q4450" s="62"/>
      <c r="R4450" s="62"/>
      <c r="S4450" s="62"/>
      <c r="T4450" s="62"/>
      <c r="U4450" s="62"/>
      <c r="V4450" s="62"/>
      <c r="W4450" s="62"/>
      <c r="X4450" s="62"/>
      <c r="Y4450" s="62"/>
      <c r="Z4450" s="62"/>
      <c r="AA4450" s="62"/>
      <c r="AB4450" s="62"/>
      <c r="AC4450" s="62"/>
      <c r="AD4450" s="62"/>
      <c r="AE4450" s="62"/>
    </row>
    <row r="4451" spans="5:31" x14ac:dyDescent="0.25">
      <c r="E4451" s="61"/>
      <c r="F4451" s="61"/>
      <c r="G4451" s="61"/>
      <c r="H4451" s="62"/>
      <c r="I4451" s="62"/>
      <c r="J4451" s="62"/>
      <c r="K4451" s="62"/>
      <c r="L4451" s="62"/>
      <c r="M4451" s="62"/>
      <c r="N4451" s="62"/>
      <c r="O4451" s="62"/>
      <c r="P4451" s="62"/>
      <c r="Q4451" s="62"/>
      <c r="R4451" s="62"/>
      <c r="S4451" s="62"/>
      <c r="T4451" s="62"/>
      <c r="U4451" s="62"/>
      <c r="V4451" s="62"/>
      <c r="W4451" s="62"/>
      <c r="X4451" s="62"/>
      <c r="Y4451" s="62"/>
      <c r="Z4451" s="62"/>
      <c r="AA4451" s="62"/>
      <c r="AB4451" s="62"/>
      <c r="AC4451" s="62"/>
      <c r="AD4451" s="62"/>
      <c r="AE4451" s="62"/>
    </row>
    <row r="4452" spans="5:31" x14ac:dyDescent="0.25">
      <c r="E4452" s="61"/>
      <c r="F4452" s="61"/>
      <c r="G4452" s="61"/>
      <c r="H4452" s="62"/>
      <c r="I4452" s="62"/>
      <c r="J4452" s="62"/>
      <c r="K4452" s="62"/>
      <c r="L4452" s="62"/>
      <c r="M4452" s="62"/>
      <c r="N4452" s="62"/>
      <c r="O4452" s="62"/>
      <c r="P4452" s="62"/>
      <c r="Q4452" s="62"/>
      <c r="R4452" s="62"/>
      <c r="S4452" s="62"/>
      <c r="T4452" s="62"/>
      <c r="U4452" s="62"/>
      <c r="V4452" s="62"/>
      <c r="W4452" s="62"/>
      <c r="X4452" s="62"/>
      <c r="Y4452" s="62"/>
      <c r="Z4452" s="62"/>
      <c r="AA4452" s="62"/>
      <c r="AB4452" s="62"/>
      <c r="AC4452" s="62"/>
      <c r="AD4452" s="62"/>
      <c r="AE4452" s="62"/>
    </row>
    <row r="4453" spans="5:31" x14ac:dyDescent="0.25">
      <c r="E4453" s="61"/>
      <c r="F4453" s="61"/>
      <c r="G4453" s="61"/>
      <c r="H4453" s="62"/>
      <c r="I4453" s="62"/>
      <c r="J4453" s="62"/>
      <c r="K4453" s="62"/>
      <c r="L4453" s="62"/>
      <c r="M4453" s="62"/>
      <c r="N4453" s="62"/>
      <c r="O4453" s="62"/>
      <c r="P4453" s="62"/>
      <c r="Q4453" s="62"/>
      <c r="R4453" s="62"/>
      <c r="S4453" s="62"/>
      <c r="T4453" s="62"/>
      <c r="U4453" s="62"/>
      <c r="V4453" s="62"/>
      <c r="W4453" s="62"/>
      <c r="X4453" s="62"/>
      <c r="Y4453" s="62"/>
      <c r="Z4453" s="62"/>
      <c r="AA4453" s="62"/>
      <c r="AB4453" s="62"/>
      <c r="AC4453" s="62"/>
      <c r="AD4453" s="62"/>
      <c r="AE4453" s="62"/>
    </row>
    <row r="4454" spans="5:31" x14ac:dyDescent="0.25">
      <c r="E4454" s="61"/>
      <c r="F4454" s="61"/>
      <c r="G4454" s="61"/>
      <c r="H4454" s="62"/>
      <c r="I4454" s="62"/>
      <c r="J4454" s="62"/>
      <c r="K4454" s="62"/>
      <c r="L4454" s="62"/>
      <c r="M4454" s="62"/>
      <c r="N4454" s="62"/>
      <c r="O4454" s="62"/>
      <c r="P4454" s="62"/>
      <c r="Q4454" s="62"/>
      <c r="R4454" s="62"/>
      <c r="S4454" s="62"/>
      <c r="T4454" s="62"/>
      <c r="U4454" s="62"/>
      <c r="V4454" s="62"/>
      <c r="W4454" s="62"/>
      <c r="X4454" s="62"/>
      <c r="Y4454" s="62"/>
      <c r="Z4454" s="62"/>
      <c r="AA4454" s="62"/>
      <c r="AB4454" s="62"/>
      <c r="AC4454" s="62"/>
      <c r="AD4454" s="62"/>
      <c r="AE4454" s="62"/>
    </row>
    <row r="4455" spans="5:31" x14ac:dyDescent="0.25">
      <c r="E4455" s="61"/>
      <c r="F4455" s="61"/>
      <c r="G4455" s="61"/>
      <c r="H4455" s="62"/>
      <c r="I4455" s="62"/>
      <c r="J4455" s="62"/>
      <c r="K4455" s="62"/>
      <c r="L4455" s="62"/>
      <c r="M4455" s="62"/>
      <c r="N4455" s="62"/>
      <c r="O4455" s="62"/>
      <c r="P4455" s="62"/>
      <c r="Q4455" s="62"/>
      <c r="R4455" s="62"/>
      <c r="S4455" s="62"/>
      <c r="T4455" s="62"/>
      <c r="U4455" s="62"/>
      <c r="V4455" s="62"/>
      <c r="W4455" s="62"/>
      <c r="X4455" s="62"/>
      <c r="Y4455" s="62"/>
      <c r="Z4455" s="62"/>
      <c r="AA4455" s="62"/>
      <c r="AB4455" s="62"/>
      <c r="AC4455" s="62"/>
      <c r="AD4455" s="62"/>
      <c r="AE4455" s="62"/>
    </row>
    <row r="4456" spans="5:31" x14ac:dyDescent="0.25">
      <c r="E4456" s="61"/>
      <c r="F4456" s="61"/>
      <c r="G4456" s="61"/>
      <c r="H4456" s="62"/>
      <c r="I4456" s="62"/>
      <c r="J4456" s="62"/>
      <c r="K4456" s="62"/>
      <c r="L4456" s="62"/>
      <c r="M4456" s="62"/>
      <c r="N4456" s="62"/>
      <c r="O4456" s="62"/>
      <c r="P4456" s="62"/>
      <c r="Q4456" s="62"/>
      <c r="R4456" s="62"/>
      <c r="S4456" s="62"/>
      <c r="T4456" s="62"/>
      <c r="U4456" s="62"/>
      <c r="V4456" s="62"/>
      <c r="W4456" s="62"/>
      <c r="X4456" s="62"/>
      <c r="Y4456" s="62"/>
      <c r="Z4456" s="62"/>
      <c r="AA4456" s="62"/>
      <c r="AB4456" s="62"/>
      <c r="AC4456" s="62"/>
      <c r="AD4456" s="62"/>
      <c r="AE4456" s="62"/>
    </row>
    <row r="4457" spans="5:31" x14ac:dyDescent="0.25">
      <c r="E4457" s="61"/>
      <c r="F4457" s="61"/>
      <c r="G4457" s="61"/>
      <c r="H4457" s="62"/>
      <c r="I4457" s="62"/>
      <c r="J4457" s="62"/>
      <c r="K4457" s="62"/>
      <c r="L4457" s="62"/>
      <c r="M4457" s="62"/>
      <c r="N4457" s="62"/>
      <c r="O4457" s="62"/>
      <c r="P4457" s="62"/>
      <c r="Q4457" s="62"/>
      <c r="R4457" s="62"/>
      <c r="S4457" s="62"/>
      <c r="T4457" s="62"/>
      <c r="U4457" s="62"/>
      <c r="V4457" s="62"/>
      <c r="W4457" s="62"/>
      <c r="X4457" s="62"/>
      <c r="Y4457" s="62"/>
      <c r="Z4457" s="62"/>
      <c r="AA4457" s="62"/>
      <c r="AB4457" s="62"/>
      <c r="AC4457" s="62"/>
      <c r="AD4457" s="62"/>
      <c r="AE4457" s="62"/>
    </row>
    <row r="4458" spans="5:31" x14ac:dyDescent="0.25">
      <c r="E4458" s="61"/>
      <c r="F4458" s="61"/>
      <c r="G4458" s="61"/>
      <c r="H4458" s="62"/>
      <c r="I4458" s="62"/>
      <c r="J4458" s="62"/>
      <c r="K4458" s="62"/>
      <c r="L4458" s="62"/>
      <c r="M4458" s="62"/>
      <c r="N4458" s="62"/>
      <c r="O4458" s="62"/>
      <c r="P4458" s="62"/>
      <c r="Q4458" s="62"/>
      <c r="R4458" s="62"/>
      <c r="S4458" s="62"/>
      <c r="T4458" s="62"/>
      <c r="U4458" s="62"/>
      <c r="V4458" s="62"/>
      <c r="W4458" s="62"/>
      <c r="X4458" s="62"/>
      <c r="Y4458" s="62"/>
      <c r="Z4458" s="62"/>
      <c r="AA4458" s="62"/>
      <c r="AB4458" s="62"/>
      <c r="AC4458" s="62"/>
      <c r="AD4458" s="62"/>
      <c r="AE4458" s="62"/>
    </row>
    <row r="4459" spans="5:31" x14ac:dyDescent="0.25">
      <c r="E4459" s="61"/>
      <c r="F4459" s="61"/>
      <c r="G4459" s="61"/>
      <c r="H4459" s="62"/>
      <c r="I4459" s="62"/>
      <c r="J4459" s="62"/>
      <c r="K4459" s="62"/>
      <c r="L4459" s="62"/>
      <c r="M4459" s="62"/>
      <c r="N4459" s="62"/>
      <c r="O4459" s="62"/>
      <c r="P4459" s="62"/>
      <c r="Q4459" s="62"/>
      <c r="R4459" s="62"/>
      <c r="S4459" s="62"/>
      <c r="T4459" s="62"/>
      <c r="U4459" s="62"/>
      <c r="V4459" s="62"/>
      <c r="W4459" s="62"/>
      <c r="X4459" s="62"/>
      <c r="Y4459" s="62"/>
      <c r="Z4459" s="62"/>
      <c r="AA4459" s="62"/>
      <c r="AB4459" s="62"/>
      <c r="AC4459" s="62"/>
      <c r="AD4459" s="62"/>
      <c r="AE4459" s="62"/>
    </row>
    <row r="4460" spans="5:31" x14ac:dyDescent="0.25">
      <c r="E4460" s="61"/>
      <c r="F4460" s="61"/>
      <c r="G4460" s="61"/>
      <c r="H4460" s="62"/>
      <c r="I4460" s="62"/>
      <c r="J4460" s="62"/>
      <c r="K4460" s="62"/>
      <c r="L4460" s="62"/>
      <c r="M4460" s="62"/>
      <c r="N4460" s="62"/>
      <c r="O4460" s="62"/>
      <c r="P4460" s="62"/>
      <c r="Q4460" s="62"/>
      <c r="R4460" s="62"/>
      <c r="S4460" s="62"/>
      <c r="T4460" s="62"/>
      <c r="U4460" s="62"/>
      <c r="V4460" s="62"/>
      <c r="W4460" s="62"/>
      <c r="X4460" s="62"/>
      <c r="Y4460" s="62"/>
      <c r="Z4460" s="62"/>
      <c r="AA4460" s="62"/>
      <c r="AB4460" s="62"/>
      <c r="AC4460" s="62"/>
      <c r="AD4460" s="62"/>
      <c r="AE4460" s="62"/>
    </row>
    <row r="4461" spans="5:31" x14ac:dyDescent="0.25">
      <c r="E4461" s="61"/>
      <c r="F4461" s="61"/>
      <c r="G4461" s="61"/>
      <c r="H4461" s="62"/>
      <c r="I4461" s="62"/>
      <c r="J4461" s="62"/>
      <c r="K4461" s="62"/>
      <c r="L4461" s="62"/>
      <c r="M4461" s="62"/>
      <c r="N4461" s="62"/>
      <c r="O4461" s="62"/>
      <c r="P4461" s="62"/>
      <c r="Q4461" s="62"/>
      <c r="R4461" s="62"/>
      <c r="S4461" s="62"/>
      <c r="T4461" s="62"/>
      <c r="U4461" s="62"/>
      <c r="V4461" s="62"/>
      <c r="W4461" s="62"/>
      <c r="X4461" s="62"/>
      <c r="Y4461" s="62"/>
      <c r="Z4461" s="62"/>
      <c r="AA4461" s="62"/>
      <c r="AB4461" s="62"/>
      <c r="AC4461" s="62"/>
      <c r="AD4461" s="62"/>
      <c r="AE4461" s="62"/>
    </row>
    <row r="4462" spans="5:31" x14ac:dyDescent="0.25">
      <c r="E4462" s="61"/>
      <c r="F4462" s="61"/>
      <c r="G4462" s="61"/>
      <c r="H4462" s="62"/>
      <c r="I4462" s="62"/>
      <c r="J4462" s="62"/>
      <c r="K4462" s="62"/>
      <c r="L4462" s="62"/>
      <c r="M4462" s="62"/>
      <c r="N4462" s="62"/>
      <c r="O4462" s="62"/>
      <c r="P4462" s="62"/>
      <c r="Q4462" s="62"/>
      <c r="R4462" s="62"/>
      <c r="S4462" s="62"/>
      <c r="T4462" s="62"/>
      <c r="U4462" s="62"/>
      <c r="V4462" s="62"/>
      <c r="W4462" s="62"/>
      <c r="X4462" s="62"/>
      <c r="Y4462" s="62"/>
      <c r="Z4462" s="62"/>
      <c r="AA4462" s="62"/>
      <c r="AB4462" s="62"/>
      <c r="AC4462" s="62"/>
      <c r="AD4462" s="62"/>
      <c r="AE4462" s="62"/>
    </row>
    <row r="4463" spans="5:31" x14ac:dyDescent="0.25">
      <c r="E4463" s="61"/>
      <c r="F4463" s="61"/>
      <c r="G4463" s="61"/>
      <c r="H4463" s="62"/>
      <c r="I4463" s="62"/>
      <c r="J4463" s="62"/>
      <c r="K4463" s="62"/>
      <c r="L4463" s="62"/>
      <c r="M4463" s="62"/>
      <c r="N4463" s="62"/>
      <c r="O4463" s="62"/>
      <c r="P4463" s="62"/>
      <c r="Q4463" s="62"/>
      <c r="R4463" s="62"/>
      <c r="S4463" s="62"/>
      <c r="T4463" s="62"/>
      <c r="U4463" s="62"/>
      <c r="V4463" s="62"/>
      <c r="W4463" s="62"/>
      <c r="X4463" s="62"/>
      <c r="Y4463" s="62"/>
      <c r="Z4463" s="62"/>
      <c r="AA4463" s="62"/>
      <c r="AB4463" s="62"/>
      <c r="AC4463" s="62"/>
      <c r="AD4463" s="62"/>
      <c r="AE4463" s="62"/>
    </row>
    <row r="4464" spans="5:31" x14ac:dyDescent="0.25">
      <c r="E4464" s="61"/>
      <c r="F4464" s="61"/>
      <c r="G4464" s="61"/>
      <c r="H4464" s="62"/>
      <c r="I4464" s="62"/>
      <c r="J4464" s="62"/>
      <c r="K4464" s="62"/>
      <c r="L4464" s="62"/>
      <c r="M4464" s="62"/>
      <c r="N4464" s="62"/>
      <c r="O4464" s="62"/>
      <c r="P4464" s="62"/>
      <c r="Q4464" s="62"/>
      <c r="R4464" s="62"/>
      <c r="S4464" s="62"/>
      <c r="T4464" s="62"/>
      <c r="U4464" s="62"/>
      <c r="V4464" s="62"/>
      <c r="W4464" s="62"/>
      <c r="X4464" s="62"/>
      <c r="Y4464" s="62"/>
      <c r="Z4464" s="62"/>
      <c r="AA4464" s="62"/>
      <c r="AB4464" s="62"/>
      <c r="AC4464" s="62"/>
      <c r="AD4464" s="62"/>
      <c r="AE4464" s="62"/>
    </row>
    <row r="4465" spans="5:31" x14ac:dyDescent="0.25">
      <c r="E4465" s="61"/>
      <c r="F4465" s="61"/>
      <c r="G4465" s="61"/>
      <c r="H4465" s="62"/>
      <c r="I4465" s="62"/>
      <c r="J4465" s="62"/>
      <c r="K4465" s="62"/>
      <c r="L4465" s="62"/>
      <c r="M4465" s="62"/>
      <c r="N4465" s="62"/>
      <c r="O4465" s="62"/>
      <c r="P4465" s="62"/>
      <c r="Q4465" s="62"/>
      <c r="R4465" s="62"/>
      <c r="S4465" s="62"/>
      <c r="T4465" s="62"/>
      <c r="U4465" s="62"/>
      <c r="V4465" s="62"/>
      <c r="W4465" s="62"/>
      <c r="X4465" s="62"/>
      <c r="Y4465" s="62"/>
      <c r="Z4465" s="62"/>
      <c r="AA4465" s="62"/>
      <c r="AB4465" s="62"/>
      <c r="AC4465" s="62"/>
      <c r="AD4465" s="62"/>
      <c r="AE4465" s="62"/>
    </row>
    <row r="4466" spans="5:31" x14ac:dyDescent="0.25">
      <c r="E4466" s="61"/>
      <c r="F4466" s="61"/>
      <c r="G4466" s="61"/>
      <c r="H4466" s="62"/>
      <c r="I4466" s="62"/>
      <c r="J4466" s="62"/>
      <c r="K4466" s="62"/>
      <c r="L4466" s="62"/>
      <c r="M4466" s="62"/>
      <c r="N4466" s="62"/>
      <c r="O4466" s="62"/>
      <c r="P4466" s="62"/>
      <c r="Q4466" s="62"/>
      <c r="R4466" s="62"/>
      <c r="S4466" s="62"/>
      <c r="T4466" s="62"/>
      <c r="U4466" s="62"/>
      <c r="V4466" s="62"/>
      <c r="W4466" s="62"/>
      <c r="X4466" s="62"/>
      <c r="Y4466" s="62"/>
      <c r="Z4466" s="62"/>
      <c r="AA4466" s="62"/>
      <c r="AB4466" s="62"/>
      <c r="AC4466" s="62"/>
      <c r="AD4466" s="62"/>
      <c r="AE4466" s="62"/>
    </row>
    <row r="4467" spans="5:31" x14ac:dyDescent="0.25">
      <c r="E4467" s="61"/>
      <c r="F4467" s="61"/>
      <c r="G4467" s="61"/>
      <c r="H4467" s="62"/>
      <c r="I4467" s="62"/>
      <c r="J4467" s="62"/>
      <c r="K4467" s="62"/>
      <c r="L4467" s="62"/>
      <c r="M4467" s="62"/>
      <c r="N4467" s="62"/>
      <c r="O4467" s="62"/>
      <c r="P4467" s="62"/>
      <c r="Q4467" s="62"/>
      <c r="R4467" s="62"/>
      <c r="S4467" s="62"/>
      <c r="T4467" s="62"/>
      <c r="U4467" s="62"/>
      <c r="V4467" s="62"/>
      <c r="W4467" s="62"/>
      <c r="X4467" s="62"/>
      <c r="Y4467" s="62"/>
      <c r="Z4467" s="62"/>
      <c r="AA4467" s="62"/>
      <c r="AB4467" s="62"/>
      <c r="AC4467" s="62"/>
      <c r="AD4467" s="62"/>
      <c r="AE4467" s="62"/>
    </row>
    <row r="4468" spans="5:31" x14ac:dyDescent="0.25">
      <c r="E4468" s="61"/>
      <c r="F4468" s="61"/>
      <c r="G4468" s="61"/>
      <c r="H4468" s="62"/>
      <c r="I4468" s="62"/>
      <c r="J4468" s="62"/>
      <c r="K4468" s="62"/>
      <c r="L4468" s="62"/>
      <c r="M4468" s="62"/>
      <c r="N4468" s="62"/>
      <c r="O4468" s="62"/>
      <c r="P4468" s="62"/>
      <c r="Q4468" s="62"/>
      <c r="R4468" s="62"/>
      <c r="S4468" s="62"/>
      <c r="T4468" s="62"/>
      <c r="U4468" s="62"/>
      <c r="V4468" s="62"/>
      <c r="W4468" s="62"/>
      <c r="X4468" s="62"/>
      <c r="Y4468" s="62"/>
      <c r="Z4468" s="62"/>
      <c r="AA4468" s="62"/>
      <c r="AB4468" s="62"/>
      <c r="AC4468" s="62"/>
      <c r="AD4468" s="62"/>
      <c r="AE4468" s="62"/>
    </row>
    <row r="4469" spans="5:31" x14ac:dyDescent="0.25">
      <c r="E4469" s="61"/>
      <c r="F4469" s="61"/>
      <c r="G4469" s="61"/>
      <c r="H4469" s="62"/>
      <c r="I4469" s="62"/>
      <c r="J4469" s="62"/>
      <c r="K4469" s="62"/>
      <c r="L4469" s="62"/>
      <c r="M4469" s="62"/>
      <c r="N4469" s="62"/>
      <c r="O4469" s="62"/>
      <c r="P4469" s="62"/>
      <c r="Q4469" s="62"/>
      <c r="R4469" s="62"/>
      <c r="S4469" s="62"/>
      <c r="T4469" s="62"/>
      <c r="U4469" s="62"/>
      <c r="V4469" s="62"/>
      <c r="W4469" s="62"/>
      <c r="X4469" s="62"/>
      <c r="Y4469" s="62"/>
      <c r="Z4469" s="62"/>
      <c r="AA4469" s="62"/>
      <c r="AB4469" s="62"/>
      <c r="AC4469" s="62"/>
      <c r="AD4469" s="62"/>
      <c r="AE4469" s="62"/>
    </row>
    <row r="4470" spans="5:31" x14ac:dyDescent="0.25">
      <c r="E4470" s="61"/>
      <c r="F4470" s="61"/>
      <c r="G4470" s="61"/>
      <c r="H4470" s="62"/>
      <c r="I4470" s="62"/>
      <c r="J4470" s="62"/>
      <c r="K4470" s="62"/>
      <c r="L4470" s="62"/>
      <c r="M4470" s="62"/>
      <c r="N4470" s="62"/>
      <c r="O4470" s="62"/>
      <c r="P4470" s="62"/>
      <c r="Q4470" s="62"/>
      <c r="R4470" s="62"/>
      <c r="S4470" s="62"/>
      <c r="T4470" s="62"/>
      <c r="U4470" s="62"/>
      <c r="V4470" s="62"/>
      <c r="W4470" s="62"/>
      <c r="X4470" s="62"/>
      <c r="Y4470" s="62"/>
      <c r="Z4470" s="62"/>
      <c r="AA4470" s="62"/>
      <c r="AB4470" s="62"/>
      <c r="AC4470" s="62"/>
      <c r="AD4470" s="62"/>
      <c r="AE4470" s="62"/>
    </row>
    <row r="4471" spans="5:31" x14ac:dyDescent="0.25">
      <c r="E4471" s="61"/>
      <c r="F4471" s="61"/>
      <c r="G4471" s="61"/>
      <c r="H4471" s="62"/>
      <c r="I4471" s="62"/>
      <c r="J4471" s="62"/>
      <c r="K4471" s="62"/>
      <c r="L4471" s="62"/>
      <c r="M4471" s="62"/>
      <c r="N4471" s="62"/>
      <c r="O4471" s="62"/>
      <c r="P4471" s="62"/>
      <c r="Q4471" s="62"/>
      <c r="R4471" s="62"/>
      <c r="S4471" s="62"/>
      <c r="T4471" s="62"/>
      <c r="U4471" s="62"/>
      <c r="V4471" s="62"/>
      <c r="W4471" s="62"/>
      <c r="X4471" s="62"/>
      <c r="Y4471" s="62"/>
      <c r="Z4471" s="62"/>
      <c r="AA4471" s="62"/>
      <c r="AB4471" s="62"/>
      <c r="AC4471" s="62"/>
      <c r="AD4471" s="62"/>
      <c r="AE4471" s="62"/>
    </row>
    <row r="4472" spans="5:31" x14ac:dyDescent="0.25">
      <c r="E4472" s="61"/>
      <c r="F4472" s="61"/>
      <c r="G4472" s="61"/>
      <c r="H4472" s="62"/>
      <c r="I4472" s="62"/>
      <c r="J4472" s="62"/>
      <c r="K4472" s="62"/>
      <c r="L4472" s="62"/>
      <c r="M4472" s="62"/>
      <c r="N4472" s="62"/>
      <c r="O4472" s="62"/>
      <c r="P4472" s="62"/>
      <c r="Q4472" s="62"/>
      <c r="R4472" s="62"/>
      <c r="S4472" s="62"/>
      <c r="T4472" s="62"/>
      <c r="U4472" s="62"/>
      <c r="V4472" s="62"/>
      <c r="W4472" s="62"/>
      <c r="X4472" s="62"/>
      <c r="Y4472" s="62"/>
      <c r="Z4472" s="62"/>
      <c r="AA4472" s="62"/>
      <c r="AB4472" s="62"/>
      <c r="AC4472" s="62"/>
      <c r="AD4472" s="62"/>
      <c r="AE4472" s="62"/>
    </row>
    <row r="4473" spans="5:31" x14ac:dyDescent="0.25">
      <c r="E4473" s="61"/>
      <c r="F4473" s="61"/>
      <c r="G4473" s="61"/>
      <c r="H4473" s="62"/>
      <c r="I4473" s="62"/>
      <c r="J4473" s="62"/>
      <c r="K4473" s="62"/>
      <c r="L4473" s="62"/>
      <c r="M4473" s="62"/>
      <c r="N4473" s="62"/>
      <c r="O4473" s="62"/>
      <c r="P4473" s="62"/>
      <c r="Q4473" s="62"/>
      <c r="R4473" s="62"/>
      <c r="S4473" s="62"/>
      <c r="T4473" s="62"/>
      <c r="U4473" s="62"/>
      <c r="V4473" s="62"/>
      <c r="W4473" s="62"/>
      <c r="X4473" s="62"/>
      <c r="Y4473" s="62"/>
      <c r="Z4473" s="62"/>
      <c r="AA4473" s="62"/>
      <c r="AB4473" s="62"/>
      <c r="AC4473" s="62"/>
      <c r="AD4473" s="62"/>
      <c r="AE4473" s="62"/>
    </row>
    <row r="4474" spans="5:31" x14ac:dyDescent="0.25">
      <c r="E4474" s="61"/>
      <c r="F4474" s="61"/>
      <c r="G4474" s="61"/>
      <c r="H4474" s="62"/>
      <c r="I4474" s="62"/>
      <c r="J4474" s="62"/>
      <c r="K4474" s="62"/>
      <c r="L4474" s="62"/>
      <c r="M4474" s="62"/>
      <c r="N4474" s="62"/>
      <c r="O4474" s="62"/>
      <c r="P4474" s="62"/>
      <c r="Q4474" s="62"/>
      <c r="R4474" s="62"/>
      <c r="S4474" s="62"/>
      <c r="T4474" s="62"/>
      <c r="U4474" s="62"/>
      <c r="V4474" s="62"/>
      <c r="W4474" s="62"/>
      <c r="X4474" s="62"/>
      <c r="Y4474" s="62"/>
      <c r="Z4474" s="62"/>
      <c r="AA4474" s="62"/>
      <c r="AB4474" s="62"/>
      <c r="AC4474" s="62"/>
      <c r="AD4474" s="62"/>
      <c r="AE4474" s="62"/>
    </row>
    <row r="4475" spans="5:31" x14ac:dyDescent="0.25">
      <c r="E4475" s="61"/>
      <c r="F4475" s="61"/>
      <c r="G4475" s="61"/>
      <c r="H4475" s="62"/>
      <c r="I4475" s="62"/>
      <c r="J4475" s="62"/>
      <c r="K4475" s="62"/>
      <c r="L4475" s="62"/>
      <c r="M4475" s="62"/>
      <c r="N4475" s="62"/>
      <c r="O4475" s="62"/>
      <c r="P4475" s="62"/>
      <c r="Q4475" s="62"/>
      <c r="R4475" s="62"/>
      <c r="S4475" s="62"/>
      <c r="T4475" s="62"/>
      <c r="U4475" s="62"/>
      <c r="V4475" s="62"/>
      <c r="W4475" s="62"/>
      <c r="X4475" s="62"/>
      <c r="Y4475" s="62"/>
      <c r="Z4475" s="62"/>
      <c r="AA4475" s="62"/>
      <c r="AB4475" s="62"/>
      <c r="AC4475" s="62"/>
      <c r="AD4475" s="62"/>
      <c r="AE4475" s="62"/>
    </row>
    <row r="4476" spans="5:31" x14ac:dyDescent="0.25">
      <c r="E4476" s="61"/>
      <c r="F4476" s="61"/>
      <c r="G4476" s="61"/>
      <c r="H4476" s="62"/>
      <c r="I4476" s="62"/>
      <c r="J4476" s="62"/>
      <c r="K4476" s="62"/>
      <c r="L4476" s="62"/>
      <c r="M4476" s="62"/>
      <c r="N4476" s="62"/>
      <c r="O4476" s="62"/>
      <c r="P4476" s="62"/>
      <c r="Q4476" s="62"/>
      <c r="R4476" s="62"/>
      <c r="S4476" s="62"/>
      <c r="T4476" s="62"/>
      <c r="U4476" s="62"/>
      <c r="V4476" s="62"/>
      <c r="W4476" s="62"/>
      <c r="X4476" s="62"/>
      <c r="Y4476" s="62"/>
      <c r="Z4476" s="62"/>
      <c r="AA4476" s="62"/>
      <c r="AB4476" s="62"/>
      <c r="AC4476" s="62"/>
      <c r="AD4476" s="62"/>
      <c r="AE4476" s="62"/>
    </row>
    <row r="4477" spans="5:31" x14ac:dyDescent="0.25">
      <c r="E4477" s="61"/>
      <c r="F4477" s="61"/>
      <c r="G4477" s="61"/>
      <c r="H4477" s="62"/>
      <c r="I4477" s="62"/>
      <c r="J4477" s="62"/>
      <c r="K4477" s="62"/>
      <c r="L4477" s="62"/>
      <c r="M4477" s="62"/>
      <c r="N4477" s="62"/>
      <c r="O4477" s="62"/>
      <c r="P4477" s="62"/>
      <c r="Q4477" s="62"/>
      <c r="R4477" s="62"/>
      <c r="S4477" s="62"/>
      <c r="T4477" s="62"/>
      <c r="U4477" s="62"/>
      <c r="V4477" s="62"/>
      <c r="W4477" s="62"/>
      <c r="X4477" s="62"/>
      <c r="Y4477" s="62"/>
      <c r="Z4477" s="62"/>
      <c r="AA4477" s="62"/>
      <c r="AB4477" s="62"/>
      <c r="AC4477" s="62"/>
      <c r="AD4477" s="62"/>
      <c r="AE4477" s="62"/>
    </row>
    <row r="4478" spans="5:31" x14ac:dyDescent="0.25">
      <c r="E4478" s="61"/>
      <c r="F4478" s="61"/>
      <c r="G4478" s="61"/>
      <c r="H4478" s="62"/>
      <c r="I4478" s="62"/>
      <c r="J4478" s="62"/>
      <c r="K4478" s="62"/>
      <c r="L4478" s="62"/>
      <c r="M4478" s="62"/>
      <c r="N4478" s="62"/>
      <c r="O4478" s="62"/>
      <c r="P4478" s="62"/>
      <c r="Q4478" s="62"/>
      <c r="R4478" s="62"/>
      <c r="S4478" s="62"/>
      <c r="T4478" s="62"/>
      <c r="U4478" s="62"/>
      <c r="V4478" s="62"/>
      <c r="W4478" s="62"/>
      <c r="X4478" s="62"/>
      <c r="Y4478" s="62"/>
      <c r="Z4478" s="62"/>
      <c r="AA4478" s="62"/>
      <c r="AB4478" s="62"/>
      <c r="AC4478" s="62"/>
      <c r="AD4478" s="62"/>
      <c r="AE4478" s="62"/>
    </row>
    <row r="4479" spans="5:31" x14ac:dyDescent="0.25">
      <c r="E4479" s="61"/>
      <c r="F4479" s="61"/>
      <c r="G4479" s="61"/>
      <c r="H4479" s="62"/>
      <c r="I4479" s="62"/>
      <c r="J4479" s="62"/>
      <c r="K4479" s="62"/>
      <c r="L4479" s="62"/>
      <c r="M4479" s="62"/>
      <c r="N4479" s="62"/>
      <c r="O4479" s="62"/>
      <c r="P4479" s="62"/>
      <c r="Q4479" s="62"/>
      <c r="R4479" s="62"/>
      <c r="S4479" s="62"/>
      <c r="T4479" s="62"/>
      <c r="U4479" s="62"/>
      <c r="V4479" s="62"/>
      <c r="W4479" s="62"/>
      <c r="X4479" s="62"/>
      <c r="Y4479" s="62"/>
      <c r="Z4479" s="62"/>
      <c r="AA4479" s="62"/>
      <c r="AB4479" s="62"/>
      <c r="AC4479" s="62"/>
      <c r="AD4479" s="62"/>
      <c r="AE4479" s="62"/>
    </row>
    <row r="4480" spans="5:31" x14ac:dyDescent="0.25">
      <c r="E4480" s="61"/>
      <c r="F4480" s="61"/>
      <c r="G4480" s="61"/>
      <c r="H4480" s="62"/>
      <c r="I4480" s="62"/>
      <c r="J4480" s="62"/>
      <c r="K4480" s="62"/>
      <c r="L4480" s="62"/>
      <c r="M4480" s="62"/>
      <c r="N4480" s="62"/>
      <c r="O4480" s="62"/>
      <c r="P4480" s="62"/>
      <c r="Q4480" s="62"/>
      <c r="R4480" s="62"/>
      <c r="S4480" s="62"/>
      <c r="T4480" s="62"/>
      <c r="U4480" s="62"/>
      <c r="V4480" s="62"/>
      <c r="W4480" s="62"/>
      <c r="X4480" s="62"/>
      <c r="Y4480" s="62"/>
      <c r="Z4480" s="62"/>
      <c r="AA4480" s="62"/>
      <c r="AB4480" s="62"/>
      <c r="AC4480" s="62"/>
      <c r="AD4480" s="62"/>
      <c r="AE4480" s="62"/>
    </row>
    <row r="4481" spans="5:31" x14ac:dyDescent="0.25">
      <c r="E4481" s="61"/>
      <c r="F4481" s="61"/>
      <c r="G4481" s="61"/>
      <c r="H4481" s="62"/>
      <c r="I4481" s="62"/>
      <c r="J4481" s="62"/>
      <c r="K4481" s="62"/>
      <c r="L4481" s="62"/>
      <c r="M4481" s="62"/>
      <c r="N4481" s="62"/>
      <c r="O4481" s="62"/>
      <c r="P4481" s="62"/>
      <c r="Q4481" s="62"/>
      <c r="R4481" s="62"/>
      <c r="S4481" s="62"/>
      <c r="T4481" s="62"/>
      <c r="U4481" s="62"/>
      <c r="V4481" s="62"/>
      <c r="W4481" s="62"/>
      <c r="X4481" s="62"/>
      <c r="Y4481" s="62"/>
      <c r="Z4481" s="62"/>
      <c r="AA4481" s="62"/>
      <c r="AB4481" s="62"/>
      <c r="AC4481" s="62"/>
      <c r="AD4481" s="62"/>
      <c r="AE4481" s="62"/>
    </row>
    <row r="4482" spans="5:31" x14ac:dyDescent="0.25">
      <c r="E4482" s="61"/>
      <c r="F4482" s="61"/>
      <c r="G4482" s="61"/>
      <c r="H4482" s="62"/>
      <c r="I4482" s="62"/>
      <c r="J4482" s="62"/>
      <c r="K4482" s="62"/>
      <c r="L4482" s="62"/>
      <c r="M4482" s="62"/>
      <c r="N4482" s="62"/>
      <c r="O4482" s="62"/>
      <c r="P4482" s="62"/>
      <c r="Q4482" s="62"/>
      <c r="R4482" s="62"/>
      <c r="S4482" s="62"/>
      <c r="T4482" s="62"/>
      <c r="U4482" s="62"/>
      <c r="V4482" s="62"/>
      <c r="W4482" s="62"/>
      <c r="X4482" s="62"/>
      <c r="Y4482" s="62"/>
      <c r="Z4482" s="62"/>
      <c r="AA4482" s="62"/>
      <c r="AB4482" s="62"/>
      <c r="AC4482" s="62"/>
      <c r="AD4482" s="62"/>
      <c r="AE4482" s="62"/>
    </row>
    <row r="4483" spans="5:31" x14ac:dyDescent="0.25">
      <c r="E4483" s="61"/>
      <c r="F4483" s="61"/>
      <c r="G4483" s="61"/>
      <c r="H4483" s="62"/>
      <c r="I4483" s="62"/>
      <c r="J4483" s="62"/>
      <c r="K4483" s="62"/>
      <c r="L4483" s="62"/>
      <c r="M4483" s="62"/>
      <c r="N4483" s="62"/>
      <c r="O4483" s="62"/>
      <c r="P4483" s="62"/>
      <c r="Q4483" s="62"/>
      <c r="R4483" s="62"/>
      <c r="S4483" s="62"/>
      <c r="T4483" s="62"/>
      <c r="U4483" s="62"/>
      <c r="V4483" s="62"/>
      <c r="W4483" s="62"/>
      <c r="X4483" s="62"/>
      <c r="Y4483" s="62"/>
      <c r="Z4483" s="62"/>
      <c r="AA4483" s="62"/>
      <c r="AB4483" s="62"/>
      <c r="AC4483" s="62"/>
      <c r="AD4483" s="62"/>
      <c r="AE4483" s="62"/>
    </row>
    <row r="4484" spans="5:31" x14ac:dyDescent="0.25">
      <c r="E4484" s="61"/>
      <c r="F4484" s="61"/>
      <c r="G4484" s="61"/>
      <c r="H4484" s="62"/>
      <c r="I4484" s="62"/>
      <c r="J4484" s="62"/>
      <c r="K4484" s="62"/>
      <c r="L4484" s="62"/>
      <c r="M4484" s="62"/>
      <c r="N4484" s="62"/>
      <c r="O4484" s="62"/>
      <c r="P4484" s="62"/>
      <c r="Q4484" s="62"/>
      <c r="R4484" s="62"/>
      <c r="S4484" s="62"/>
      <c r="T4484" s="62"/>
      <c r="U4484" s="62"/>
      <c r="V4484" s="62"/>
      <c r="W4484" s="62"/>
      <c r="X4484" s="62"/>
      <c r="Y4484" s="62"/>
      <c r="Z4484" s="62"/>
      <c r="AA4484" s="62"/>
      <c r="AB4484" s="62"/>
      <c r="AC4484" s="62"/>
      <c r="AD4484" s="62"/>
      <c r="AE4484" s="62"/>
    </row>
    <row r="4485" spans="5:31" x14ac:dyDescent="0.25">
      <c r="E4485" s="61"/>
      <c r="F4485" s="61"/>
      <c r="G4485" s="61"/>
      <c r="H4485" s="62"/>
      <c r="I4485" s="62"/>
      <c r="J4485" s="62"/>
      <c r="K4485" s="62"/>
      <c r="L4485" s="62"/>
      <c r="M4485" s="62"/>
      <c r="N4485" s="62"/>
      <c r="O4485" s="62"/>
      <c r="P4485" s="62"/>
      <c r="Q4485" s="62"/>
      <c r="R4485" s="62"/>
      <c r="S4485" s="62"/>
      <c r="T4485" s="62"/>
      <c r="U4485" s="62"/>
      <c r="V4485" s="62"/>
      <c r="W4485" s="62"/>
      <c r="X4485" s="62"/>
      <c r="Y4485" s="62"/>
      <c r="Z4485" s="62"/>
      <c r="AA4485" s="62"/>
      <c r="AB4485" s="62"/>
      <c r="AC4485" s="62"/>
      <c r="AD4485" s="62"/>
      <c r="AE4485" s="62"/>
    </row>
    <row r="4486" spans="5:31" x14ac:dyDescent="0.25">
      <c r="E4486" s="61"/>
      <c r="F4486" s="61"/>
      <c r="G4486" s="61"/>
      <c r="H4486" s="62"/>
      <c r="I4486" s="62"/>
      <c r="J4486" s="62"/>
      <c r="K4486" s="62"/>
      <c r="L4486" s="62"/>
      <c r="M4486" s="62"/>
      <c r="N4486" s="62"/>
      <c r="O4486" s="62"/>
      <c r="P4486" s="62"/>
      <c r="Q4486" s="62"/>
      <c r="R4486" s="62"/>
      <c r="S4486" s="62"/>
      <c r="T4486" s="62"/>
      <c r="U4486" s="62"/>
      <c r="V4486" s="62"/>
      <c r="W4486" s="62"/>
      <c r="X4486" s="62"/>
      <c r="Y4486" s="62"/>
      <c r="Z4486" s="62"/>
      <c r="AA4486" s="62"/>
      <c r="AB4486" s="62"/>
      <c r="AC4486" s="62"/>
      <c r="AD4486" s="62"/>
      <c r="AE4486" s="62"/>
    </row>
    <row r="4487" spans="5:31" x14ac:dyDescent="0.25">
      <c r="E4487" s="61"/>
      <c r="F4487" s="61"/>
      <c r="G4487" s="61"/>
      <c r="H4487" s="62"/>
      <c r="I4487" s="62"/>
      <c r="J4487" s="62"/>
      <c r="K4487" s="62"/>
      <c r="L4487" s="62"/>
      <c r="M4487" s="62"/>
      <c r="N4487" s="62"/>
      <c r="O4487" s="62"/>
      <c r="P4487" s="62"/>
      <c r="Q4487" s="62"/>
      <c r="R4487" s="62"/>
      <c r="S4487" s="62"/>
      <c r="T4487" s="62"/>
      <c r="U4487" s="62"/>
      <c r="V4487" s="62"/>
      <c r="W4487" s="62"/>
      <c r="X4487" s="62"/>
      <c r="Y4487" s="62"/>
      <c r="Z4487" s="62"/>
      <c r="AA4487" s="62"/>
      <c r="AB4487" s="62"/>
      <c r="AC4487" s="62"/>
      <c r="AD4487" s="62"/>
      <c r="AE4487" s="62"/>
    </row>
    <row r="4488" spans="5:31" x14ac:dyDescent="0.25">
      <c r="E4488" s="61"/>
      <c r="F4488" s="61"/>
      <c r="G4488" s="61"/>
      <c r="H4488" s="62"/>
      <c r="I4488" s="62"/>
      <c r="J4488" s="62"/>
      <c r="K4488" s="62"/>
      <c r="L4488" s="62"/>
      <c r="M4488" s="62"/>
      <c r="N4488" s="62"/>
      <c r="O4488" s="62"/>
      <c r="P4488" s="62"/>
      <c r="Q4488" s="62"/>
      <c r="R4488" s="62"/>
      <c r="S4488" s="62"/>
      <c r="T4488" s="62"/>
      <c r="U4488" s="62"/>
      <c r="V4488" s="62"/>
      <c r="W4488" s="62"/>
      <c r="X4488" s="62"/>
      <c r="Y4488" s="62"/>
      <c r="Z4488" s="62"/>
      <c r="AA4488" s="62"/>
      <c r="AB4488" s="62"/>
      <c r="AC4488" s="62"/>
      <c r="AD4488" s="62"/>
      <c r="AE4488" s="62"/>
    </row>
    <row r="4489" spans="5:31" x14ac:dyDescent="0.25">
      <c r="E4489" s="61"/>
      <c r="F4489" s="61"/>
      <c r="G4489" s="61"/>
      <c r="H4489" s="62"/>
      <c r="I4489" s="62"/>
      <c r="J4489" s="62"/>
      <c r="K4489" s="62"/>
      <c r="L4489" s="62"/>
      <c r="M4489" s="62"/>
      <c r="N4489" s="62"/>
      <c r="O4489" s="62"/>
      <c r="P4489" s="62"/>
      <c r="Q4489" s="62"/>
      <c r="R4489" s="62"/>
      <c r="S4489" s="62"/>
      <c r="T4489" s="62"/>
      <c r="U4489" s="62"/>
      <c r="V4489" s="62"/>
      <c r="W4489" s="62"/>
      <c r="X4489" s="62"/>
      <c r="Y4489" s="62"/>
      <c r="Z4489" s="62"/>
      <c r="AA4489" s="62"/>
      <c r="AB4489" s="62"/>
      <c r="AC4489" s="62"/>
      <c r="AD4489" s="62"/>
      <c r="AE4489" s="62"/>
    </row>
    <row r="4490" spans="5:31" x14ac:dyDescent="0.25">
      <c r="E4490" s="61"/>
      <c r="F4490" s="61"/>
      <c r="G4490" s="61"/>
      <c r="H4490" s="62"/>
      <c r="I4490" s="62"/>
      <c r="J4490" s="62"/>
      <c r="K4490" s="62"/>
      <c r="L4490" s="62"/>
      <c r="M4490" s="62"/>
      <c r="N4490" s="62"/>
      <c r="O4490" s="62"/>
      <c r="P4490" s="62"/>
      <c r="Q4490" s="62"/>
      <c r="R4490" s="62"/>
      <c r="S4490" s="62"/>
      <c r="T4490" s="62"/>
      <c r="U4490" s="62"/>
      <c r="V4490" s="62"/>
      <c r="W4490" s="62"/>
      <c r="X4490" s="62"/>
      <c r="Y4490" s="62"/>
      <c r="Z4490" s="62"/>
      <c r="AA4490" s="62"/>
      <c r="AB4490" s="62"/>
      <c r="AC4490" s="62"/>
      <c r="AD4490" s="62"/>
      <c r="AE4490" s="62"/>
    </row>
    <row r="4491" spans="5:31" x14ac:dyDescent="0.25">
      <c r="E4491" s="61"/>
      <c r="F4491" s="61"/>
      <c r="G4491" s="61"/>
      <c r="H4491" s="62"/>
      <c r="I4491" s="62"/>
      <c r="J4491" s="62"/>
      <c r="K4491" s="62"/>
      <c r="L4491" s="62"/>
      <c r="M4491" s="62"/>
      <c r="N4491" s="62"/>
      <c r="O4491" s="62"/>
      <c r="P4491" s="62"/>
      <c r="Q4491" s="62"/>
      <c r="R4491" s="62"/>
      <c r="S4491" s="62"/>
      <c r="T4491" s="62"/>
      <c r="U4491" s="62"/>
      <c r="V4491" s="62"/>
      <c r="W4491" s="62"/>
      <c r="X4491" s="62"/>
      <c r="Y4491" s="62"/>
      <c r="Z4491" s="62"/>
      <c r="AA4491" s="62"/>
      <c r="AB4491" s="62"/>
      <c r="AC4491" s="62"/>
      <c r="AD4491" s="62"/>
      <c r="AE4491" s="62"/>
    </row>
    <row r="4492" spans="5:31" x14ac:dyDescent="0.25">
      <c r="E4492" s="61"/>
      <c r="F4492" s="61"/>
      <c r="G4492" s="61"/>
      <c r="H4492" s="62"/>
      <c r="I4492" s="62"/>
      <c r="J4492" s="62"/>
      <c r="K4492" s="62"/>
      <c r="L4492" s="62"/>
      <c r="M4492" s="62"/>
      <c r="N4492" s="62"/>
      <c r="O4492" s="62"/>
      <c r="P4492" s="62"/>
      <c r="Q4492" s="62"/>
      <c r="R4492" s="62"/>
      <c r="S4492" s="62"/>
      <c r="T4492" s="62"/>
      <c r="U4492" s="62"/>
      <c r="V4492" s="62"/>
      <c r="W4492" s="62"/>
      <c r="X4492" s="62"/>
      <c r="Y4492" s="62"/>
      <c r="Z4492" s="62"/>
      <c r="AA4492" s="62"/>
      <c r="AB4492" s="62"/>
      <c r="AC4492" s="62"/>
      <c r="AD4492" s="62"/>
      <c r="AE4492" s="62"/>
    </row>
    <row r="4493" spans="5:31" x14ac:dyDescent="0.25">
      <c r="E4493" s="61"/>
      <c r="F4493" s="61"/>
      <c r="G4493" s="61"/>
      <c r="H4493" s="62"/>
      <c r="I4493" s="62"/>
      <c r="J4493" s="62"/>
      <c r="K4493" s="62"/>
      <c r="L4493" s="62"/>
      <c r="M4493" s="62"/>
      <c r="N4493" s="62"/>
      <c r="O4493" s="62"/>
      <c r="P4493" s="62"/>
      <c r="Q4493" s="62"/>
      <c r="R4493" s="62"/>
      <c r="S4493" s="62"/>
      <c r="T4493" s="62"/>
      <c r="U4493" s="62"/>
      <c r="V4493" s="62"/>
      <c r="W4493" s="62"/>
      <c r="X4493" s="62"/>
      <c r="Y4493" s="62"/>
      <c r="Z4493" s="62"/>
      <c r="AA4493" s="62"/>
      <c r="AB4493" s="62"/>
      <c r="AC4493" s="62"/>
      <c r="AD4493" s="62"/>
      <c r="AE4493" s="62"/>
    </row>
    <row r="4494" spans="5:31" x14ac:dyDescent="0.25">
      <c r="E4494" s="61"/>
      <c r="F4494" s="61"/>
      <c r="G4494" s="61"/>
      <c r="H4494" s="62"/>
      <c r="I4494" s="62"/>
      <c r="J4494" s="62"/>
      <c r="K4494" s="62"/>
      <c r="L4494" s="62"/>
      <c r="M4494" s="62"/>
      <c r="N4494" s="62"/>
      <c r="O4494" s="62"/>
      <c r="P4494" s="62"/>
      <c r="Q4494" s="62"/>
      <c r="R4494" s="62"/>
      <c r="S4494" s="62"/>
      <c r="T4494" s="62"/>
      <c r="U4494" s="62"/>
      <c r="V4494" s="62"/>
      <c r="W4494" s="62"/>
      <c r="X4494" s="62"/>
      <c r="Y4494" s="62"/>
      <c r="Z4494" s="62"/>
      <c r="AA4494" s="62"/>
      <c r="AB4494" s="62"/>
      <c r="AC4494" s="62"/>
      <c r="AD4494" s="62"/>
      <c r="AE4494" s="62"/>
    </row>
    <row r="4495" spans="5:31" x14ac:dyDescent="0.25">
      <c r="E4495" s="61"/>
      <c r="F4495" s="61"/>
      <c r="G4495" s="61"/>
      <c r="H4495" s="62"/>
      <c r="I4495" s="62"/>
      <c r="J4495" s="62"/>
      <c r="K4495" s="62"/>
      <c r="L4495" s="62"/>
      <c r="M4495" s="62"/>
      <c r="N4495" s="62"/>
      <c r="O4495" s="62"/>
      <c r="P4495" s="62"/>
      <c r="Q4495" s="62"/>
      <c r="R4495" s="62"/>
      <c r="S4495" s="62"/>
      <c r="T4495" s="62"/>
      <c r="U4495" s="62"/>
      <c r="V4495" s="62"/>
      <c r="W4495" s="62"/>
      <c r="X4495" s="62"/>
      <c r="Y4495" s="62"/>
      <c r="Z4495" s="62"/>
      <c r="AA4495" s="62"/>
      <c r="AB4495" s="62"/>
      <c r="AC4495" s="62"/>
      <c r="AD4495" s="62"/>
      <c r="AE4495" s="62"/>
    </row>
    <row r="4496" spans="5:31" x14ac:dyDescent="0.25">
      <c r="E4496" s="61"/>
      <c r="F4496" s="61"/>
      <c r="G4496" s="61"/>
      <c r="H4496" s="62"/>
      <c r="I4496" s="62"/>
      <c r="J4496" s="62"/>
      <c r="K4496" s="62"/>
      <c r="L4496" s="62"/>
      <c r="M4496" s="62"/>
      <c r="N4496" s="62"/>
      <c r="O4496" s="62"/>
      <c r="P4496" s="62"/>
      <c r="Q4496" s="62"/>
      <c r="R4496" s="62"/>
      <c r="S4496" s="62"/>
      <c r="T4496" s="62"/>
      <c r="U4496" s="62"/>
      <c r="V4496" s="62"/>
      <c r="W4496" s="62"/>
      <c r="X4496" s="62"/>
      <c r="Y4496" s="62"/>
      <c r="Z4496" s="62"/>
      <c r="AA4496" s="62"/>
      <c r="AB4496" s="62"/>
      <c r="AC4496" s="62"/>
      <c r="AD4496" s="62"/>
      <c r="AE4496" s="62"/>
    </row>
    <row r="4497" spans="5:31" x14ac:dyDescent="0.25">
      <c r="E4497" s="61"/>
      <c r="F4497" s="61"/>
      <c r="G4497" s="61"/>
      <c r="H4497" s="62"/>
      <c r="I4497" s="62"/>
      <c r="J4497" s="62"/>
      <c r="K4497" s="62"/>
      <c r="L4497" s="62"/>
      <c r="M4497" s="62"/>
      <c r="N4497" s="62"/>
      <c r="O4497" s="62"/>
      <c r="P4497" s="62"/>
      <c r="Q4497" s="62"/>
      <c r="R4497" s="62"/>
      <c r="S4497" s="62"/>
      <c r="T4497" s="62"/>
      <c r="U4497" s="62"/>
      <c r="V4497" s="62"/>
      <c r="W4497" s="62"/>
      <c r="X4497" s="62"/>
      <c r="Y4497" s="62"/>
      <c r="Z4497" s="62"/>
      <c r="AA4497" s="62"/>
      <c r="AB4497" s="62"/>
      <c r="AC4497" s="62"/>
      <c r="AD4497" s="62"/>
      <c r="AE4497" s="62"/>
    </row>
    <row r="4498" spans="5:31" x14ac:dyDescent="0.25">
      <c r="E4498" s="61"/>
      <c r="F4498" s="61"/>
      <c r="G4498" s="61"/>
      <c r="H4498" s="62"/>
      <c r="I4498" s="62"/>
      <c r="J4498" s="62"/>
      <c r="K4498" s="62"/>
      <c r="L4498" s="62"/>
      <c r="M4498" s="62"/>
      <c r="N4498" s="62"/>
      <c r="O4498" s="62"/>
      <c r="P4498" s="62"/>
      <c r="Q4498" s="62"/>
      <c r="R4498" s="62"/>
      <c r="S4498" s="62"/>
      <c r="T4498" s="62"/>
      <c r="U4498" s="62"/>
      <c r="V4498" s="62"/>
      <c r="W4498" s="62"/>
      <c r="X4498" s="62"/>
      <c r="Y4498" s="62"/>
      <c r="Z4498" s="62"/>
      <c r="AA4498" s="62"/>
      <c r="AB4498" s="62"/>
      <c r="AC4498" s="62"/>
      <c r="AD4498" s="62"/>
      <c r="AE4498" s="62"/>
    </row>
    <row r="4499" spans="5:31" x14ac:dyDescent="0.25">
      <c r="E4499" s="61"/>
      <c r="F4499" s="61"/>
      <c r="G4499" s="61"/>
      <c r="H4499" s="62"/>
      <c r="I4499" s="62"/>
      <c r="J4499" s="62"/>
      <c r="K4499" s="62"/>
      <c r="L4499" s="62"/>
      <c r="M4499" s="62"/>
      <c r="N4499" s="62"/>
      <c r="O4499" s="62"/>
      <c r="P4499" s="62"/>
      <c r="Q4499" s="62"/>
      <c r="R4499" s="62"/>
      <c r="S4499" s="62"/>
      <c r="T4499" s="62"/>
      <c r="U4499" s="62"/>
      <c r="V4499" s="62"/>
      <c r="W4499" s="62"/>
      <c r="X4499" s="62"/>
      <c r="Y4499" s="62"/>
      <c r="Z4499" s="62"/>
      <c r="AA4499" s="62"/>
      <c r="AB4499" s="62"/>
      <c r="AC4499" s="62"/>
      <c r="AD4499" s="62"/>
      <c r="AE4499" s="62"/>
    </row>
    <row r="4500" spans="5:31" x14ac:dyDescent="0.25">
      <c r="E4500" s="61"/>
      <c r="F4500" s="61"/>
      <c r="G4500" s="61"/>
      <c r="H4500" s="62"/>
      <c r="I4500" s="62"/>
      <c r="J4500" s="62"/>
      <c r="K4500" s="62"/>
      <c r="L4500" s="62"/>
      <c r="M4500" s="62"/>
      <c r="N4500" s="62"/>
      <c r="O4500" s="62"/>
      <c r="P4500" s="62"/>
      <c r="Q4500" s="62"/>
      <c r="R4500" s="62"/>
      <c r="S4500" s="62"/>
      <c r="T4500" s="62"/>
      <c r="U4500" s="62"/>
      <c r="V4500" s="62"/>
      <c r="W4500" s="62"/>
      <c r="X4500" s="62"/>
      <c r="Y4500" s="62"/>
      <c r="Z4500" s="62"/>
      <c r="AA4500" s="62"/>
      <c r="AB4500" s="62"/>
      <c r="AC4500" s="62"/>
      <c r="AD4500" s="62"/>
      <c r="AE4500" s="62"/>
    </row>
    <row r="4501" spans="5:31" x14ac:dyDescent="0.25">
      <c r="E4501" s="61"/>
      <c r="F4501" s="61"/>
      <c r="G4501" s="61"/>
      <c r="H4501" s="62"/>
      <c r="I4501" s="62"/>
      <c r="J4501" s="62"/>
      <c r="K4501" s="62"/>
      <c r="L4501" s="62"/>
      <c r="M4501" s="62"/>
      <c r="N4501" s="62"/>
      <c r="O4501" s="62"/>
      <c r="P4501" s="62"/>
      <c r="Q4501" s="62"/>
      <c r="R4501" s="62"/>
      <c r="S4501" s="62"/>
      <c r="T4501" s="62"/>
      <c r="U4501" s="62"/>
      <c r="V4501" s="62"/>
      <c r="W4501" s="62"/>
      <c r="X4501" s="62"/>
      <c r="Y4501" s="62"/>
      <c r="Z4501" s="62"/>
      <c r="AA4501" s="62"/>
      <c r="AB4501" s="62"/>
      <c r="AC4501" s="62"/>
      <c r="AD4501" s="62"/>
      <c r="AE4501" s="62"/>
    </row>
    <row r="4502" spans="5:31" x14ac:dyDescent="0.25">
      <c r="E4502" s="61"/>
      <c r="F4502" s="61"/>
      <c r="G4502" s="61"/>
      <c r="H4502" s="62"/>
      <c r="I4502" s="62"/>
      <c r="J4502" s="62"/>
      <c r="K4502" s="62"/>
      <c r="L4502" s="62"/>
      <c r="M4502" s="62"/>
      <c r="N4502" s="62"/>
      <c r="O4502" s="62"/>
      <c r="P4502" s="62"/>
      <c r="Q4502" s="62"/>
      <c r="R4502" s="62"/>
      <c r="S4502" s="62"/>
      <c r="T4502" s="62"/>
      <c r="U4502" s="62"/>
      <c r="V4502" s="62"/>
      <c r="W4502" s="62"/>
      <c r="X4502" s="62"/>
      <c r="Y4502" s="62"/>
      <c r="Z4502" s="62"/>
      <c r="AA4502" s="62"/>
      <c r="AB4502" s="62"/>
      <c r="AC4502" s="62"/>
      <c r="AD4502" s="62"/>
      <c r="AE4502" s="62"/>
    </row>
    <row r="4503" spans="5:31" x14ac:dyDescent="0.25">
      <c r="E4503" s="61"/>
      <c r="F4503" s="61"/>
      <c r="G4503" s="61"/>
      <c r="H4503" s="62"/>
      <c r="I4503" s="62"/>
      <c r="J4503" s="62"/>
      <c r="K4503" s="62"/>
      <c r="L4503" s="62"/>
      <c r="M4503" s="62"/>
      <c r="N4503" s="62"/>
      <c r="O4503" s="62"/>
      <c r="P4503" s="62"/>
      <c r="Q4503" s="62"/>
      <c r="R4503" s="62"/>
      <c r="S4503" s="62"/>
      <c r="T4503" s="62"/>
      <c r="U4503" s="62"/>
      <c r="V4503" s="62"/>
      <c r="W4503" s="62"/>
      <c r="X4503" s="62"/>
      <c r="Y4503" s="62"/>
      <c r="Z4503" s="62"/>
      <c r="AA4503" s="62"/>
      <c r="AB4503" s="62"/>
      <c r="AC4503" s="62"/>
      <c r="AD4503" s="62"/>
      <c r="AE4503" s="62"/>
    </row>
    <row r="4504" spans="5:31" x14ac:dyDescent="0.25">
      <c r="E4504" s="61"/>
      <c r="F4504" s="61"/>
      <c r="G4504" s="61"/>
      <c r="H4504" s="62"/>
      <c r="I4504" s="62"/>
      <c r="J4504" s="62"/>
      <c r="K4504" s="62"/>
      <c r="L4504" s="62"/>
      <c r="M4504" s="62"/>
      <c r="N4504" s="62"/>
      <c r="O4504" s="62"/>
      <c r="P4504" s="62"/>
      <c r="Q4504" s="62"/>
      <c r="R4504" s="62"/>
      <c r="S4504" s="62"/>
      <c r="T4504" s="62"/>
      <c r="U4504" s="62"/>
      <c r="V4504" s="62"/>
      <c r="W4504" s="62"/>
      <c r="X4504" s="62"/>
      <c r="Y4504" s="62"/>
      <c r="Z4504" s="62"/>
      <c r="AA4504" s="62"/>
      <c r="AB4504" s="62"/>
      <c r="AC4504" s="62"/>
      <c r="AD4504" s="62"/>
      <c r="AE4504" s="62"/>
    </row>
    <row r="4505" spans="5:31" x14ac:dyDescent="0.25">
      <c r="E4505" s="61"/>
      <c r="F4505" s="61"/>
      <c r="G4505" s="61"/>
      <c r="H4505" s="62"/>
      <c r="I4505" s="62"/>
      <c r="J4505" s="62"/>
      <c r="K4505" s="62"/>
      <c r="L4505" s="62"/>
      <c r="M4505" s="62"/>
      <c r="N4505" s="62"/>
      <c r="O4505" s="62"/>
      <c r="P4505" s="62"/>
      <c r="Q4505" s="62"/>
      <c r="R4505" s="62"/>
      <c r="S4505" s="62"/>
      <c r="T4505" s="62"/>
      <c r="U4505" s="62"/>
      <c r="V4505" s="62"/>
      <c r="W4505" s="62"/>
      <c r="X4505" s="62"/>
      <c r="Y4505" s="62"/>
      <c r="Z4505" s="62"/>
      <c r="AA4505" s="62"/>
      <c r="AB4505" s="62"/>
      <c r="AC4505" s="62"/>
      <c r="AD4505" s="62"/>
      <c r="AE4505" s="62"/>
    </row>
    <row r="4506" spans="5:31" x14ac:dyDescent="0.25">
      <c r="E4506" s="61"/>
      <c r="F4506" s="61"/>
      <c r="G4506" s="61"/>
      <c r="H4506" s="62"/>
      <c r="I4506" s="62"/>
      <c r="J4506" s="62"/>
      <c r="K4506" s="62"/>
      <c r="L4506" s="62"/>
      <c r="M4506" s="62"/>
      <c r="N4506" s="62"/>
      <c r="O4506" s="62"/>
      <c r="P4506" s="62"/>
      <c r="Q4506" s="62"/>
      <c r="R4506" s="62"/>
      <c r="S4506" s="62"/>
      <c r="T4506" s="62"/>
      <c r="U4506" s="62"/>
      <c r="V4506" s="62"/>
      <c r="W4506" s="62"/>
      <c r="X4506" s="62"/>
      <c r="Y4506" s="62"/>
      <c r="Z4506" s="62"/>
      <c r="AA4506" s="62"/>
      <c r="AB4506" s="62"/>
      <c r="AC4506" s="62"/>
      <c r="AD4506" s="62"/>
      <c r="AE4506" s="62"/>
    </row>
    <row r="4507" spans="5:31" x14ac:dyDescent="0.25">
      <c r="E4507" s="61"/>
      <c r="F4507" s="61"/>
      <c r="G4507" s="61"/>
      <c r="H4507" s="62"/>
      <c r="I4507" s="62"/>
      <c r="J4507" s="62"/>
      <c r="K4507" s="62"/>
      <c r="L4507" s="62"/>
      <c r="M4507" s="62"/>
      <c r="N4507" s="62"/>
      <c r="O4507" s="62"/>
      <c r="P4507" s="62"/>
      <c r="Q4507" s="62"/>
      <c r="R4507" s="62"/>
      <c r="S4507" s="62"/>
      <c r="T4507" s="62"/>
      <c r="U4507" s="62"/>
      <c r="V4507" s="62"/>
      <c r="W4507" s="62"/>
      <c r="X4507" s="62"/>
      <c r="Y4507" s="62"/>
      <c r="Z4507" s="62"/>
      <c r="AA4507" s="62"/>
      <c r="AB4507" s="62"/>
      <c r="AC4507" s="62"/>
      <c r="AD4507" s="62"/>
      <c r="AE4507" s="62"/>
    </row>
    <row r="4508" spans="5:31" x14ac:dyDescent="0.25">
      <c r="E4508" s="61"/>
      <c r="F4508" s="61"/>
      <c r="G4508" s="61"/>
      <c r="H4508" s="62"/>
      <c r="I4508" s="62"/>
      <c r="J4508" s="62"/>
      <c r="K4508" s="62"/>
      <c r="L4508" s="62"/>
      <c r="M4508" s="62"/>
      <c r="N4508" s="62"/>
      <c r="O4508" s="62"/>
      <c r="P4508" s="62"/>
      <c r="Q4508" s="62"/>
      <c r="R4508" s="62"/>
      <c r="S4508" s="62"/>
      <c r="T4508" s="62"/>
      <c r="U4508" s="62"/>
      <c r="V4508" s="62"/>
      <c r="W4508" s="62"/>
      <c r="X4508" s="62"/>
      <c r="Y4508" s="62"/>
      <c r="Z4508" s="62"/>
      <c r="AA4508" s="62"/>
      <c r="AB4508" s="62"/>
      <c r="AC4508" s="62"/>
      <c r="AD4508" s="62"/>
      <c r="AE4508" s="62"/>
    </row>
    <row r="4509" spans="5:31" x14ac:dyDescent="0.25">
      <c r="E4509" s="61"/>
      <c r="F4509" s="61"/>
      <c r="G4509" s="61"/>
      <c r="H4509" s="62"/>
      <c r="I4509" s="62"/>
      <c r="J4509" s="62"/>
      <c r="K4509" s="62"/>
      <c r="L4509" s="62"/>
      <c r="M4509" s="62"/>
      <c r="N4509" s="62"/>
      <c r="O4509" s="62"/>
      <c r="P4509" s="62"/>
      <c r="Q4509" s="62"/>
      <c r="R4509" s="62"/>
      <c r="S4509" s="62"/>
      <c r="T4509" s="62"/>
      <c r="U4509" s="62"/>
      <c r="V4509" s="62"/>
      <c r="W4509" s="62"/>
      <c r="X4509" s="62"/>
      <c r="Y4509" s="62"/>
      <c r="Z4509" s="62"/>
      <c r="AA4509" s="62"/>
      <c r="AB4509" s="62"/>
      <c r="AC4509" s="62"/>
      <c r="AD4509" s="62"/>
      <c r="AE4509" s="62"/>
    </row>
    <row r="4510" spans="5:31" x14ac:dyDescent="0.25">
      <c r="E4510" s="61"/>
      <c r="F4510" s="61"/>
      <c r="G4510" s="61"/>
      <c r="H4510" s="62"/>
      <c r="I4510" s="62"/>
      <c r="J4510" s="62"/>
      <c r="K4510" s="62"/>
      <c r="L4510" s="62"/>
      <c r="M4510" s="62"/>
      <c r="N4510" s="62"/>
      <c r="O4510" s="62"/>
      <c r="P4510" s="62"/>
      <c r="Q4510" s="62"/>
      <c r="R4510" s="62"/>
      <c r="S4510" s="62"/>
      <c r="T4510" s="62"/>
      <c r="U4510" s="62"/>
      <c r="V4510" s="62"/>
      <c r="W4510" s="62"/>
      <c r="X4510" s="62"/>
      <c r="Y4510" s="62"/>
      <c r="Z4510" s="62"/>
      <c r="AA4510" s="62"/>
      <c r="AB4510" s="62"/>
      <c r="AC4510" s="62"/>
      <c r="AD4510" s="62"/>
      <c r="AE4510" s="62"/>
    </row>
    <row r="4511" spans="5:31" x14ac:dyDescent="0.25">
      <c r="E4511" s="61"/>
      <c r="F4511" s="61"/>
      <c r="G4511" s="61"/>
      <c r="H4511" s="62"/>
      <c r="I4511" s="62"/>
      <c r="J4511" s="62"/>
      <c r="K4511" s="62"/>
      <c r="L4511" s="62"/>
      <c r="M4511" s="62"/>
      <c r="N4511" s="62"/>
      <c r="O4511" s="62"/>
      <c r="P4511" s="62"/>
      <c r="Q4511" s="62"/>
      <c r="R4511" s="62"/>
      <c r="S4511" s="62"/>
      <c r="T4511" s="62"/>
      <c r="U4511" s="62"/>
      <c r="V4511" s="62"/>
      <c r="W4511" s="62"/>
      <c r="X4511" s="62"/>
      <c r="Y4511" s="62"/>
      <c r="Z4511" s="62"/>
      <c r="AA4511" s="62"/>
      <c r="AB4511" s="62"/>
      <c r="AC4511" s="62"/>
      <c r="AD4511" s="62"/>
      <c r="AE4511" s="62"/>
    </row>
    <row r="4512" spans="5:31" x14ac:dyDescent="0.25">
      <c r="E4512" s="61"/>
      <c r="F4512" s="61"/>
      <c r="G4512" s="61"/>
      <c r="H4512" s="62"/>
      <c r="I4512" s="62"/>
      <c r="J4512" s="62"/>
      <c r="K4512" s="62"/>
      <c r="L4512" s="62"/>
      <c r="M4512" s="62"/>
      <c r="N4512" s="62"/>
      <c r="O4512" s="62"/>
      <c r="P4512" s="62"/>
      <c r="Q4512" s="62"/>
      <c r="R4512" s="62"/>
      <c r="S4512" s="62"/>
      <c r="T4512" s="62"/>
      <c r="U4512" s="62"/>
      <c r="V4512" s="62"/>
      <c r="W4512" s="62"/>
      <c r="X4512" s="62"/>
      <c r="Y4512" s="62"/>
      <c r="Z4512" s="62"/>
      <c r="AA4512" s="62"/>
      <c r="AB4512" s="62"/>
      <c r="AC4512" s="62"/>
      <c r="AD4512" s="62"/>
      <c r="AE4512" s="62"/>
    </row>
    <row r="4513" spans="5:31" x14ac:dyDescent="0.25">
      <c r="E4513" s="61"/>
      <c r="F4513" s="61"/>
      <c r="G4513" s="61"/>
      <c r="H4513" s="62"/>
      <c r="I4513" s="62"/>
      <c r="J4513" s="62"/>
      <c r="K4513" s="62"/>
      <c r="L4513" s="62"/>
      <c r="M4513" s="62"/>
      <c r="N4513" s="62"/>
      <c r="O4513" s="62"/>
      <c r="P4513" s="62"/>
      <c r="Q4513" s="62"/>
      <c r="R4513" s="62"/>
      <c r="S4513" s="62"/>
      <c r="T4513" s="62"/>
      <c r="U4513" s="62"/>
      <c r="V4513" s="62"/>
      <c r="W4513" s="62"/>
      <c r="X4513" s="62"/>
      <c r="Y4513" s="62"/>
      <c r="Z4513" s="62"/>
      <c r="AA4513" s="62"/>
      <c r="AB4513" s="62"/>
      <c r="AC4513" s="62"/>
      <c r="AD4513" s="62"/>
      <c r="AE4513" s="62"/>
    </row>
    <row r="4514" spans="5:31" x14ac:dyDescent="0.25">
      <c r="E4514" s="61"/>
      <c r="F4514" s="61"/>
      <c r="G4514" s="61"/>
      <c r="H4514" s="62"/>
      <c r="I4514" s="62"/>
      <c r="J4514" s="62"/>
      <c r="K4514" s="62"/>
      <c r="L4514" s="62"/>
      <c r="M4514" s="62"/>
      <c r="N4514" s="62"/>
      <c r="O4514" s="62"/>
      <c r="P4514" s="62"/>
      <c r="Q4514" s="62"/>
      <c r="R4514" s="62"/>
      <c r="S4514" s="62"/>
      <c r="T4514" s="62"/>
      <c r="U4514" s="62"/>
      <c r="V4514" s="62"/>
      <c r="W4514" s="62"/>
      <c r="X4514" s="62"/>
      <c r="Y4514" s="62"/>
      <c r="Z4514" s="62"/>
      <c r="AA4514" s="62"/>
      <c r="AB4514" s="62"/>
      <c r="AC4514" s="62"/>
      <c r="AD4514" s="62"/>
      <c r="AE4514" s="62"/>
    </row>
    <row r="4515" spans="5:31" x14ac:dyDescent="0.25">
      <c r="E4515" s="61"/>
      <c r="F4515" s="61"/>
      <c r="G4515" s="61"/>
      <c r="H4515" s="62"/>
      <c r="I4515" s="62"/>
      <c r="J4515" s="62"/>
      <c r="K4515" s="62"/>
      <c r="L4515" s="62"/>
      <c r="M4515" s="62"/>
      <c r="N4515" s="62"/>
      <c r="O4515" s="62"/>
      <c r="P4515" s="62"/>
      <c r="Q4515" s="62"/>
      <c r="R4515" s="62"/>
      <c r="S4515" s="62"/>
      <c r="T4515" s="62"/>
      <c r="U4515" s="62"/>
      <c r="V4515" s="62"/>
      <c r="W4515" s="62"/>
      <c r="X4515" s="62"/>
      <c r="Y4515" s="62"/>
      <c r="Z4515" s="62"/>
      <c r="AA4515" s="62"/>
      <c r="AB4515" s="62"/>
      <c r="AC4515" s="62"/>
      <c r="AD4515" s="62"/>
      <c r="AE4515" s="62"/>
    </row>
    <row r="4516" spans="5:31" x14ac:dyDescent="0.25">
      <c r="E4516" s="61"/>
      <c r="F4516" s="61"/>
      <c r="G4516" s="61"/>
      <c r="H4516" s="62"/>
      <c r="I4516" s="62"/>
      <c r="J4516" s="62"/>
      <c r="K4516" s="62"/>
      <c r="L4516" s="62"/>
      <c r="M4516" s="62"/>
      <c r="N4516" s="62"/>
      <c r="O4516" s="62"/>
      <c r="P4516" s="62"/>
      <c r="Q4516" s="62"/>
      <c r="R4516" s="62"/>
      <c r="S4516" s="62"/>
      <c r="T4516" s="62"/>
      <c r="U4516" s="62"/>
      <c r="V4516" s="62"/>
      <c r="W4516" s="62"/>
      <c r="X4516" s="62"/>
      <c r="Y4516" s="62"/>
      <c r="Z4516" s="62"/>
      <c r="AA4516" s="62"/>
      <c r="AB4516" s="62"/>
      <c r="AC4516" s="62"/>
      <c r="AD4516" s="62"/>
      <c r="AE4516" s="62"/>
    </row>
    <row r="4517" spans="5:31" x14ac:dyDescent="0.25">
      <c r="E4517" s="61"/>
      <c r="F4517" s="61"/>
      <c r="G4517" s="61"/>
      <c r="H4517" s="62"/>
      <c r="I4517" s="62"/>
      <c r="J4517" s="62"/>
      <c r="K4517" s="62"/>
      <c r="L4517" s="62"/>
      <c r="M4517" s="62"/>
      <c r="N4517" s="62"/>
      <c r="O4517" s="62"/>
      <c r="P4517" s="62"/>
      <c r="Q4517" s="62"/>
      <c r="R4517" s="62"/>
      <c r="S4517" s="62"/>
      <c r="T4517" s="62"/>
      <c r="U4517" s="62"/>
      <c r="V4517" s="62"/>
      <c r="W4517" s="62"/>
      <c r="X4517" s="62"/>
      <c r="Y4517" s="62"/>
      <c r="Z4517" s="62"/>
      <c r="AA4517" s="62"/>
      <c r="AB4517" s="62"/>
      <c r="AC4517" s="62"/>
      <c r="AD4517" s="62"/>
      <c r="AE4517" s="62"/>
    </row>
    <row r="4518" spans="5:31" x14ac:dyDescent="0.25">
      <c r="E4518" s="61"/>
      <c r="F4518" s="61"/>
      <c r="G4518" s="61"/>
      <c r="H4518" s="62"/>
      <c r="I4518" s="62"/>
      <c r="J4518" s="62"/>
      <c r="K4518" s="62"/>
      <c r="L4518" s="62"/>
      <c r="M4518" s="62"/>
      <c r="N4518" s="62"/>
      <c r="O4518" s="62"/>
      <c r="P4518" s="62"/>
      <c r="Q4518" s="62"/>
      <c r="R4518" s="62"/>
      <c r="S4518" s="62"/>
      <c r="T4518" s="62"/>
      <c r="U4518" s="62"/>
      <c r="V4518" s="62"/>
      <c r="W4518" s="62"/>
      <c r="X4518" s="62"/>
      <c r="Y4518" s="62"/>
      <c r="Z4518" s="62"/>
      <c r="AA4518" s="62"/>
      <c r="AB4518" s="62"/>
      <c r="AC4518" s="62"/>
      <c r="AD4518" s="62"/>
      <c r="AE4518" s="62"/>
    </row>
    <row r="4519" spans="5:31" x14ac:dyDescent="0.25">
      <c r="E4519" s="61"/>
      <c r="F4519" s="61"/>
      <c r="G4519" s="61"/>
      <c r="H4519" s="62"/>
      <c r="I4519" s="62"/>
      <c r="J4519" s="62"/>
      <c r="K4519" s="62"/>
      <c r="L4519" s="62"/>
      <c r="M4519" s="62"/>
      <c r="N4519" s="62"/>
      <c r="O4519" s="62"/>
      <c r="P4519" s="62"/>
      <c r="Q4519" s="62"/>
      <c r="R4519" s="62"/>
      <c r="S4519" s="62"/>
      <c r="T4519" s="62"/>
      <c r="U4519" s="62"/>
      <c r="V4519" s="62"/>
      <c r="W4519" s="62"/>
      <c r="X4519" s="62"/>
      <c r="Y4519" s="62"/>
      <c r="Z4519" s="62"/>
      <c r="AA4519" s="62"/>
      <c r="AB4519" s="62"/>
      <c r="AC4519" s="62"/>
      <c r="AD4519" s="62"/>
      <c r="AE4519" s="62"/>
    </row>
    <row r="4520" spans="5:31" x14ac:dyDescent="0.25">
      <c r="E4520" s="61"/>
      <c r="F4520" s="61"/>
      <c r="G4520" s="61"/>
      <c r="H4520" s="62"/>
      <c r="I4520" s="62"/>
      <c r="J4520" s="62"/>
      <c r="K4520" s="62"/>
      <c r="L4520" s="62"/>
      <c r="M4520" s="62"/>
      <c r="N4520" s="62"/>
      <c r="O4520" s="62"/>
      <c r="P4520" s="62"/>
      <c r="Q4520" s="62"/>
      <c r="R4520" s="62"/>
      <c r="S4520" s="62"/>
      <c r="T4520" s="62"/>
      <c r="U4520" s="62"/>
      <c r="V4520" s="62"/>
      <c r="W4520" s="62"/>
      <c r="X4520" s="62"/>
      <c r="Y4520" s="62"/>
      <c r="Z4520" s="62"/>
      <c r="AA4520" s="62"/>
      <c r="AB4520" s="62"/>
      <c r="AC4520" s="62"/>
      <c r="AD4520" s="62"/>
      <c r="AE4520" s="62"/>
    </row>
    <row r="4521" spans="5:31" x14ac:dyDescent="0.25">
      <c r="E4521" s="61"/>
      <c r="F4521" s="61"/>
      <c r="G4521" s="61"/>
      <c r="H4521" s="62"/>
      <c r="I4521" s="62"/>
      <c r="J4521" s="62"/>
      <c r="K4521" s="62"/>
      <c r="L4521" s="62"/>
      <c r="M4521" s="62"/>
      <c r="N4521" s="62"/>
      <c r="O4521" s="62"/>
      <c r="P4521" s="62"/>
      <c r="Q4521" s="62"/>
      <c r="R4521" s="62"/>
      <c r="S4521" s="62"/>
      <c r="T4521" s="62"/>
      <c r="U4521" s="62"/>
      <c r="V4521" s="62"/>
      <c r="W4521" s="62"/>
      <c r="X4521" s="62"/>
      <c r="Y4521" s="62"/>
      <c r="Z4521" s="62"/>
      <c r="AA4521" s="62"/>
      <c r="AB4521" s="62"/>
      <c r="AC4521" s="62"/>
      <c r="AD4521" s="62"/>
      <c r="AE4521" s="62"/>
    </row>
    <row r="4522" spans="5:31" x14ac:dyDescent="0.25">
      <c r="E4522" s="61"/>
      <c r="F4522" s="61"/>
      <c r="G4522" s="61"/>
      <c r="H4522" s="62"/>
      <c r="I4522" s="62"/>
      <c r="J4522" s="62"/>
      <c r="K4522" s="62"/>
      <c r="L4522" s="62"/>
      <c r="M4522" s="62"/>
      <c r="N4522" s="62"/>
      <c r="O4522" s="62"/>
      <c r="P4522" s="62"/>
      <c r="Q4522" s="62"/>
      <c r="R4522" s="62"/>
      <c r="S4522" s="62"/>
      <c r="T4522" s="62"/>
      <c r="U4522" s="62"/>
      <c r="V4522" s="62"/>
      <c r="W4522" s="62"/>
      <c r="X4522" s="62"/>
      <c r="Y4522" s="62"/>
      <c r="Z4522" s="62"/>
      <c r="AA4522" s="62"/>
      <c r="AB4522" s="62"/>
      <c r="AC4522" s="62"/>
      <c r="AD4522" s="62"/>
      <c r="AE4522" s="62"/>
    </row>
    <row r="4523" spans="5:31" x14ac:dyDescent="0.25">
      <c r="E4523" s="61"/>
      <c r="F4523" s="61"/>
      <c r="G4523" s="61"/>
      <c r="H4523" s="62"/>
      <c r="I4523" s="62"/>
      <c r="J4523" s="62"/>
      <c r="K4523" s="62"/>
      <c r="L4523" s="62"/>
      <c r="M4523" s="62"/>
      <c r="N4523" s="62"/>
      <c r="O4523" s="62"/>
      <c r="P4523" s="62"/>
      <c r="Q4523" s="62"/>
      <c r="R4523" s="62"/>
      <c r="S4523" s="62"/>
      <c r="T4523" s="62"/>
      <c r="U4523" s="62"/>
      <c r="V4523" s="62"/>
      <c r="W4523" s="62"/>
      <c r="X4523" s="62"/>
      <c r="Y4523" s="62"/>
      <c r="Z4523" s="62"/>
      <c r="AA4523" s="62"/>
      <c r="AB4523" s="62"/>
      <c r="AC4523" s="62"/>
      <c r="AD4523" s="62"/>
      <c r="AE4523" s="62"/>
    </row>
    <row r="4524" spans="5:31" x14ac:dyDescent="0.25">
      <c r="E4524" s="61"/>
      <c r="F4524" s="61"/>
      <c r="G4524" s="61"/>
      <c r="H4524" s="62"/>
      <c r="I4524" s="62"/>
      <c r="J4524" s="62"/>
      <c r="K4524" s="62"/>
      <c r="L4524" s="62"/>
      <c r="M4524" s="62"/>
      <c r="N4524" s="62"/>
      <c r="O4524" s="62"/>
      <c r="P4524" s="62"/>
      <c r="Q4524" s="62"/>
      <c r="R4524" s="62"/>
      <c r="S4524" s="62"/>
      <c r="T4524" s="62"/>
      <c r="U4524" s="62"/>
      <c r="V4524" s="62"/>
      <c r="W4524" s="62"/>
      <c r="X4524" s="62"/>
      <c r="Y4524" s="62"/>
      <c r="Z4524" s="62"/>
      <c r="AA4524" s="62"/>
      <c r="AB4524" s="62"/>
      <c r="AC4524" s="62"/>
      <c r="AD4524" s="62"/>
      <c r="AE4524" s="62"/>
    </row>
    <row r="4525" spans="5:31" x14ac:dyDescent="0.25">
      <c r="E4525" s="61"/>
      <c r="F4525" s="61"/>
      <c r="G4525" s="61"/>
      <c r="H4525" s="62"/>
      <c r="I4525" s="62"/>
      <c r="J4525" s="62"/>
      <c r="K4525" s="62"/>
      <c r="L4525" s="62"/>
      <c r="M4525" s="62"/>
      <c r="N4525" s="62"/>
      <c r="O4525" s="62"/>
      <c r="P4525" s="62"/>
      <c r="Q4525" s="62"/>
      <c r="R4525" s="62"/>
      <c r="S4525" s="62"/>
      <c r="T4525" s="62"/>
      <c r="U4525" s="62"/>
      <c r="V4525" s="62"/>
      <c r="W4525" s="62"/>
      <c r="X4525" s="62"/>
      <c r="Y4525" s="62"/>
      <c r="Z4525" s="62"/>
      <c r="AA4525" s="62"/>
      <c r="AB4525" s="62"/>
      <c r="AC4525" s="62"/>
      <c r="AD4525" s="62"/>
      <c r="AE4525" s="62"/>
    </row>
    <row r="4526" spans="5:31" x14ac:dyDescent="0.25">
      <c r="E4526" s="61"/>
      <c r="F4526" s="61"/>
      <c r="G4526" s="61"/>
      <c r="H4526" s="62"/>
      <c r="I4526" s="62"/>
      <c r="J4526" s="62"/>
      <c r="K4526" s="62"/>
      <c r="L4526" s="62"/>
      <c r="M4526" s="62"/>
      <c r="N4526" s="62"/>
      <c r="O4526" s="62"/>
      <c r="P4526" s="62"/>
      <c r="Q4526" s="62"/>
      <c r="R4526" s="62"/>
      <c r="S4526" s="62"/>
      <c r="T4526" s="62"/>
      <c r="U4526" s="62"/>
      <c r="V4526" s="62"/>
      <c r="W4526" s="62"/>
      <c r="X4526" s="62"/>
      <c r="Y4526" s="62"/>
      <c r="Z4526" s="62"/>
      <c r="AA4526" s="62"/>
      <c r="AB4526" s="62"/>
      <c r="AC4526" s="62"/>
      <c r="AD4526" s="62"/>
      <c r="AE4526" s="62"/>
    </row>
    <row r="4527" spans="5:31" x14ac:dyDescent="0.25">
      <c r="E4527" s="61"/>
      <c r="F4527" s="61"/>
      <c r="G4527" s="61"/>
      <c r="H4527" s="62"/>
      <c r="I4527" s="62"/>
      <c r="J4527" s="62"/>
      <c r="K4527" s="62"/>
      <c r="L4527" s="62"/>
      <c r="M4527" s="62"/>
      <c r="N4527" s="62"/>
      <c r="O4527" s="62"/>
      <c r="P4527" s="62"/>
      <c r="Q4527" s="62"/>
      <c r="R4527" s="62"/>
      <c r="S4527" s="62"/>
      <c r="T4527" s="62"/>
      <c r="U4527" s="62"/>
      <c r="V4527" s="62"/>
      <c r="W4527" s="62"/>
      <c r="X4527" s="62"/>
      <c r="Y4527" s="62"/>
      <c r="Z4527" s="62"/>
      <c r="AA4527" s="62"/>
      <c r="AB4527" s="62"/>
      <c r="AC4527" s="62"/>
      <c r="AD4527" s="62"/>
      <c r="AE4527" s="62"/>
    </row>
    <row r="4528" spans="5:31" x14ac:dyDescent="0.25">
      <c r="E4528" s="61"/>
      <c r="F4528" s="61"/>
      <c r="G4528" s="61"/>
      <c r="H4528" s="62"/>
      <c r="I4528" s="62"/>
      <c r="J4528" s="62"/>
      <c r="K4528" s="62"/>
      <c r="L4528" s="62"/>
      <c r="M4528" s="62"/>
      <c r="N4528" s="62"/>
      <c r="O4528" s="62"/>
      <c r="P4528" s="62"/>
      <c r="Q4528" s="62"/>
      <c r="R4528" s="62"/>
      <c r="S4528" s="62"/>
      <c r="T4528" s="62"/>
      <c r="U4528" s="62"/>
      <c r="V4528" s="62"/>
      <c r="W4528" s="62"/>
      <c r="X4528" s="62"/>
      <c r="Y4528" s="62"/>
      <c r="Z4528" s="62"/>
      <c r="AA4528" s="62"/>
      <c r="AB4528" s="62"/>
      <c r="AC4528" s="62"/>
      <c r="AD4528" s="62"/>
      <c r="AE4528" s="62"/>
    </row>
    <row r="4529" spans="5:31" x14ac:dyDescent="0.25">
      <c r="E4529" s="61"/>
      <c r="F4529" s="61"/>
      <c r="G4529" s="61"/>
      <c r="H4529" s="62"/>
      <c r="I4529" s="62"/>
      <c r="J4529" s="62"/>
      <c r="K4529" s="62"/>
      <c r="L4529" s="62"/>
      <c r="M4529" s="62"/>
      <c r="N4529" s="62"/>
      <c r="O4529" s="62"/>
      <c r="P4529" s="62"/>
      <c r="Q4529" s="62"/>
      <c r="R4529" s="62"/>
      <c r="S4529" s="62"/>
      <c r="T4529" s="62"/>
      <c r="U4529" s="62"/>
      <c r="V4529" s="62"/>
      <c r="W4529" s="62"/>
      <c r="X4529" s="62"/>
      <c r="Y4529" s="62"/>
      <c r="Z4529" s="62"/>
      <c r="AA4529" s="62"/>
      <c r="AB4529" s="62"/>
      <c r="AC4529" s="62"/>
      <c r="AD4529" s="62"/>
      <c r="AE4529" s="62"/>
    </row>
    <row r="4530" spans="5:31" x14ac:dyDescent="0.25">
      <c r="E4530" s="61"/>
      <c r="F4530" s="61"/>
      <c r="G4530" s="61"/>
      <c r="H4530" s="62"/>
      <c r="I4530" s="62"/>
      <c r="J4530" s="62"/>
      <c r="K4530" s="62"/>
      <c r="L4530" s="62"/>
      <c r="M4530" s="62"/>
      <c r="N4530" s="62"/>
      <c r="O4530" s="62"/>
      <c r="P4530" s="62"/>
      <c r="Q4530" s="62"/>
      <c r="R4530" s="62"/>
      <c r="S4530" s="62"/>
      <c r="T4530" s="62"/>
      <c r="U4530" s="62"/>
      <c r="V4530" s="62"/>
      <c r="W4530" s="62"/>
      <c r="X4530" s="62"/>
      <c r="Y4530" s="62"/>
      <c r="Z4530" s="62"/>
      <c r="AA4530" s="62"/>
      <c r="AB4530" s="62"/>
      <c r="AC4530" s="62"/>
      <c r="AD4530" s="62"/>
      <c r="AE4530" s="62"/>
    </row>
    <row r="4531" spans="5:31" x14ac:dyDescent="0.25">
      <c r="E4531" s="61"/>
      <c r="F4531" s="61"/>
      <c r="G4531" s="61"/>
      <c r="H4531" s="62"/>
      <c r="I4531" s="62"/>
      <c r="J4531" s="62"/>
      <c r="K4531" s="62"/>
      <c r="L4531" s="62"/>
      <c r="M4531" s="62"/>
      <c r="N4531" s="62"/>
      <c r="O4531" s="62"/>
      <c r="P4531" s="62"/>
      <c r="Q4531" s="62"/>
      <c r="R4531" s="62"/>
      <c r="S4531" s="62"/>
      <c r="T4531" s="62"/>
      <c r="U4531" s="62"/>
      <c r="V4531" s="62"/>
      <c r="W4531" s="62"/>
      <c r="X4531" s="62"/>
      <c r="Y4531" s="62"/>
      <c r="Z4531" s="62"/>
      <c r="AA4531" s="62"/>
      <c r="AB4531" s="62"/>
      <c r="AC4531" s="62"/>
      <c r="AD4531" s="62"/>
      <c r="AE4531" s="62"/>
    </row>
    <row r="4532" spans="5:31" x14ac:dyDescent="0.25">
      <c r="E4532" s="61"/>
      <c r="F4532" s="61"/>
      <c r="G4532" s="61"/>
      <c r="H4532" s="62"/>
      <c r="I4532" s="62"/>
      <c r="J4532" s="62"/>
      <c r="K4532" s="62"/>
      <c r="L4532" s="62"/>
      <c r="M4532" s="62"/>
      <c r="N4532" s="62"/>
      <c r="O4532" s="62"/>
      <c r="P4532" s="62"/>
      <c r="Q4532" s="62"/>
      <c r="R4532" s="62"/>
      <c r="S4532" s="62"/>
      <c r="T4532" s="62"/>
      <c r="U4532" s="62"/>
      <c r="V4532" s="62"/>
      <c r="W4532" s="62"/>
      <c r="X4532" s="62"/>
      <c r="Y4532" s="62"/>
      <c r="Z4532" s="62"/>
      <c r="AA4532" s="62"/>
      <c r="AB4532" s="62"/>
      <c r="AC4532" s="62"/>
      <c r="AD4532" s="62"/>
      <c r="AE4532" s="62"/>
    </row>
    <row r="4533" spans="5:31" x14ac:dyDescent="0.25">
      <c r="E4533" s="61"/>
      <c r="F4533" s="61"/>
      <c r="G4533" s="61"/>
      <c r="H4533" s="62"/>
      <c r="I4533" s="62"/>
      <c r="J4533" s="62"/>
      <c r="K4533" s="62"/>
      <c r="L4533" s="62"/>
      <c r="M4533" s="62"/>
      <c r="N4533" s="62"/>
      <c r="O4533" s="62"/>
      <c r="P4533" s="62"/>
      <c r="Q4533" s="62"/>
      <c r="R4533" s="62"/>
      <c r="S4533" s="62"/>
      <c r="T4533" s="62"/>
      <c r="U4533" s="62"/>
      <c r="V4533" s="62"/>
      <c r="W4533" s="62"/>
      <c r="X4533" s="62"/>
      <c r="Y4533" s="62"/>
      <c r="Z4533" s="62"/>
      <c r="AA4533" s="62"/>
      <c r="AB4533" s="62"/>
      <c r="AC4533" s="62"/>
      <c r="AD4533" s="62"/>
      <c r="AE4533" s="62"/>
    </row>
    <row r="4534" spans="5:31" x14ac:dyDescent="0.25">
      <c r="E4534" s="61"/>
      <c r="F4534" s="61"/>
      <c r="G4534" s="61"/>
      <c r="H4534" s="62"/>
      <c r="I4534" s="62"/>
      <c r="J4534" s="62"/>
      <c r="K4534" s="62"/>
      <c r="L4534" s="62"/>
      <c r="M4534" s="62"/>
      <c r="N4534" s="62"/>
      <c r="O4534" s="62"/>
      <c r="P4534" s="62"/>
      <c r="Q4534" s="62"/>
      <c r="R4534" s="62"/>
      <c r="S4534" s="62"/>
      <c r="T4534" s="62"/>
      <c r="U4534" s="62"/>
      <c r="V4534" s="62"/>
      <c r="W4534" s="62"/>
      <c r="X4534" s="62"/>
      <c r="Y4534" s="62"/>
      <c r="Z4534" s="62"/>
      <c r="AA4534" s="62"/>
      <c r="AB4534" s="62"/>
      <c r="AC4534" s="62"/>
      <c r="AD4534" s="62"/>
      <c r="AE4534" s="62"/>
    </row>
    <row r="4535" spans="5:31" x14ac:dyDescent="0.25">
      <c r="E4535" s="61"/>
      <c r="F4535" s="61"/>
      <c r="G4535" s="61"/>
      <c r="H4535" s="62"/>
      <c r="I4535" s="62"/>
      <c r="J4535" s="62"/>
      <c r="K4535" s="62"/>
      <c r="L4535" s="62"/>
      <c r="M4535" s="62"/>
      <c r="N4535" s="62"/>
      <c r="O4535" s="62"/>
      <c r="P4535" s="62"/>
      <c r="Q4535" s="62"/>
      <c r="R4535" s="62"/>
      <c r="S4535" s="62"/>
      <c r="T4535" s="62"/>
      <c r="U4535" s="62"/>
      <c r="V4535" s="62"/>
      <c r="W4535" s="62"/>
      <c r="X4535" s="62"/>
      <c r="Y4535" s="62"/>
      <c r="Z4535" s="62"/>
      <c r="AA4535" s="62"/>
      <c r="AB4535" s="62"/>
      <c r="AC4535" s="62"/>
      <c r="AD4535" s="62"/>
      <c r="AE4535" s="62"/>
    </row>
    <row r="4536" spans="5:31" x14ac:dyDescent="0.25">
      <c r="E4536" s="61"/>
      <c r="F4536" s="61"/>
      <c r="G4536" s="61"/>
      <c r="H4536" s="62"/>
      <c r="I4536" s="62"/>
      <c r="J4536" s="62"/>
      <c r="K4536" s="62"/>
      <c r="L4536" s="62"/>
      <c r="M4536" s="62"/>
      <c r="N4536" s="62"/>
      <c r="O4536" s="62"/>
      <c r="P4536" s="62"/>
      <c r="Q4536" s="62"/>
      <c r="R4536" s="62"/>
      <c r="S4536" s="62"/>
      <c r="T4536" s="62"/>
      <c r="U4536" s="62"/>
      <c r="V4536" s="62"/>
      <c r="W4536" s="62"/>
      <c r="X4536" s="62"/>
      <c r="Y4536" s="62"/>
      <c r="Z4536" s="62"/>
      <c r="AA4536" s="62"/>
      <c r="AB4536" s="62"/>
      <c r="AC4536" s="62"/>
      <c r="AD4536" s="62"/>
      <c r="AE4536" s="62"/>
    </row>
    <row r="4537" spans="5:31" x14ac:dyDescent="0.25">
      <c r="E4537" s="61"/>
      <c r="F4537" s="61"/>
      <c r="G4537" s="61"/>
      <c r="H4537" s="62"/>
      <c r="I4537" s="62"/>
      <c r="J4537" s="62"/>
      <c r="K4537" s="62"/>
      <c r="L4537" s="62"/>
      <c r="M4537" s="62"/>
      <c r="N4537" s="62"/>
      <c r="O4537" s="62"/>
      <c r="P4537" s="62"/>
      <c r="Q4537" s="62"/>
      <c r="R4537" s="62"/>
      <c r="S4537" s="62"/>
      <c r="T4537" s="62"/>
      <c r="U4537" s="62"/>
      <c r="V4537" s="62"/>
      <c r="W4537" s="62"/>
      <c r="X4537" s="62"/>
      <c r="Y4537" s="62"/>
      <c r="Z4537" s="62"/>
      <c r="AA4537" s="62"/>
      <c r="AB4537" s="62"/>
      <c r="AC4537" s="62"/>
      <c r="AD4537" s="62"/>
      <c r="AE4537" s="62"/>
    </row>
    <row r="4538" spans="5:31" x14ac:dyDescent="0.25">
      <c r="E4538" s="61"/>
      <c r="F4538" s="61"/>
      <c r="G4538" s="61"/>
      <c r="H4538" s="62"/>
      <c r="I4538" s="62"/>
      <c r="J4538" s="62"/>
      <c r="K4538" s="62"/>
      <c r="L4538" s="62"/>
      <c r="M4538" s="62"/>
      <c r="N4538" s="62"/>
      <c r="O4538" s="62"/>
      <c r="P4538" s="62"/>
      <c r="Q4538" s="62"/>
      <c r="R4538" s="62"/>
      <c r="S4538" s="62"/>
      <c r="T4538" s="62"/>
      <c r="U4538" s="62"/>
      <c r="V4538" s="62"/>
      <c r="W4538" s="62"/>
      <c r="X4538" s="62"/>
      <c r="Y4538" s="62"/>
      <c r="Z4538" s="62"/>
      <c r="AA4538" s="62"/>
      <c r="AB4538" s="62"/>
      <c r="AC4538" s="62"/>
      <c r="AD4538" s="62"/>
      <c r="AE4538" s="62"/>
    </row>
    <row r="4539" spans="5:31" x14ac:dyDescent="0.25">
      <c r="E4539" s="61"/>
      <c r="F4539" s="61"/>
      <c r="G4539" s="61"/>
      <c r="H4539" s="62"/>
      <c r="I4539" s="62"/>
      <c r="J4539" s="62"/>
      <c r="K4539" s="62"/>
      <c r="L4539" s="62"/>
      <c r="M4539" s="62"/>
      <c r="N4539" s="62"/>
      <c r="O4539" s="62"/>
      <c r="P4539" s="62"/>
      <c r="Q4539" s="62"/>
      <c r="R4539" s="62"/>
      <c r="S4539" s="62"/>
      <c r="T4539" s="62"/>
      <c r="U4539" s="62"/>
      <c r="V4539" s="62"/>
      <c r="W4539" s="62"/>
      <c r="X4539" s="62"/>
      <c r="Y4539" s="62"/>
      <c r="Z4539" s="62"/>
      <c r="AA4539" s="62"/>
      <c r="AB4539" s="62"/>
      <c r="AC4539" s="62"/>
      <c r="AD4539" s="62"/>
      <c r="AE4539" s="62"/>
    </row>
    <row r="4540" spans="5:31" x14ac:dyDescent="0.25">
      <c r="E4540" s="61"/>
      <c r="F4540" s="61"/>
      <c r="G4540" s="61"/>
      <c r="H4540" s="62"/>
      <c r="I4540" s="62"/>
      <c r="J4540" s="62"/>
      <c r="K4540" s="62"/>
      <c r="L4540" s="62"/>
      <c r="M4540" s="62"/>
      <c r="N4540" s="62"/>
      <c r="O4540" s="62"/>
      <c r="P4540" s="62"/>
      <c r="Q4540" s="62"/>
      <c r="R4540" s="62"/>
      <c r="S4540" s="62"/>
      <c r="T4540" s="62"/>
      <c r="U4540" s="62"/>
      <c r="V4540" s="62"/>
      <c r="W4540" s="62"/>
      <c r="X4540" s="62"/>
      <c r="Y4540" s="62"/>
      <c r="Z4540" s="62"/>
      <c r="AA4540" s="62"/>
      <c r="AB4540" s="62"/>
      <c r="AC4540" s="62"/>
      <c r="AD4540" s="62"/>
      <c r="AE4540" s="62"/>
    </row>
    <row r="4541" spans="5:31" x14ac:dyDescent="0.25">
      <c r="E4541" s="61"/>
      <c r="F4541" s="61"/>
      <c r="G4541" s="61"/>
      <c r="H4541" s="62"/>
      <c r="I4541" s="62"/>
      <c r="J4541" s="62"/>
      <c r="K4541" s="62"/>
      <c r="L4541" s="62"/>
      <c r="M4541" s="62"/>
      <c r="N4541" s="62"/>
      <c r="O4541" s="62"/>
      <c r="P4541" s="62"/>
      <c r="Q4541" s="62"/>
      <c r="R4541" s="62"/>
      <c r="S4541" s="62"/>
      <c r="T4541" s="62"/>
      <c r="U4541" s="62"/>
      <c r="V4541" s="62"/>
      <c r="W4541" s="62"/>
      <c r="X4541" s="62"/>
      <c r="Y4541" s="62"/>
      <c r="Z4541" s="62"/>
      <c r="AA4541" s="62"/>
      <c r="AB4541" s="62"/>
      <c r="AC4541" s="62"/>
      <c r="AD4541" s="62"/>
      <c r="AE4541" s="62"/>
    </row>
    <row r="4542" spans="5:31" x14ac:dyDescent="0.25">
      <c r="E4542" s="61"/>
      <c r="F4542" s="61"/>
      <c r="G4542" s="61"/>
      <c r="H4542" s="62"/>
      <c r="I4542" s="62"/>
      <c r="J4542" s="62"/>
      <c r="K4542" s="62"/>
      <c r="L4542" s="62"/>
      <c r="M4542" s="62"/>
      <c r="N4542" s="62"/>
      <c r="O4542" s="62"/>
      <c r="P4542" s="62"/>
      <c r="Q4542" s="62"/>
      <c r="R4542" s="62"/>
      <c r="S4542" s="62"/>
      <c r="T4542" s="62"/>
      <c r="U4542" s="62"/>
      <c r="V4542" s="62"/>
      <c r="W4542" s="62"/>
      <c r="X4542" s="62"/>
      <c r="Y4542" s="62"/>
      <c r="Z4542" s="62"/>
      <c r="AA4542" s="62"/>
      <c r="AB4542" s="62"/>
      <c r="AC4542" s="62"/>
      <c r="AD4542" s="62"/>
      <c r="AE4542" s="62"/>
    </row>
    <row r="4543" spans="5:31" x14ac:dyDescent="0.25">
      <c r="E4543" s="61"/>
      <c r="F4543" s="61"/>
      <c r="G4543" s="61"/>
      <c r="H4543" s="62"/>
      <c r="I4543" s="62"/>
      <c r="J4543" s="62"/>
      <c r="K4543" s="62"/>
      <c r="L4543" s="62"/>
      <c r="M4543" s="62"/>
      <c r="N4543" s="62"/>
      <c r="O4543" s="62"/>
      <c r="P4543" s="62"/>
      <c r="Q4543" s="62"/>
      <c r="R4543" s="62"/>
      <c r="S4543" s="62"/>
      <c r="T4543" s="62"/>
      <c r="U4543" s="62"/>
      <c r="V4543" s="62"/>
      <c r="W4543" s="62"/>
      <c r="X4543" s="62"/>
      <c r="Y4543" s="62"/>
      <c r="Z4543" s="62"/>
      <c r="AA4543" s="62"/>
      <c r="AB4543" s="62"/>
      <c r="AC4543" s="62"/>
      <c r="AD4543" s="62"/>
      <c r="AE4543" s="62"/>
    </row>
    <row r="4544" spans="5:31" x14ac:dyDescent="0.25">
      <c r="E4544" s="61"/>
      <c r="F4544" s="61"/>
      <c r="G4544" s="61"/>
      <c r="H4544" s="62"/>
      <c r="I4544" s="62"/>
      <c r="J4544" s="62"/>
      <c r="K4544" s="62"/>
      <c r="L4544" s="62"/>
      <c r="M4544" s="62"/>
      <c r="N4544" s="62"/>
      <c r="O4544" s="62"/>
      <c r="P4544" s="62"/>
      <c r="Q4544" s="62"/>
      <c r="R4544" s="62"/>
      <c r="S4544" s="62"/>
      <c r="T4544" s="62"/>
      <c r="U4544" s="62"/>
      <c r="V4544" s="62"/>
      <c r="W4544" s="62"/>
      <c r="X4544" s="62"/>
      <c r="Y4544" s="62"/>
      <c r="Z4544" s="62"/>
      <c r="AA4544" s="62"/>
      <c r="AB4544" s="62"/>
      <c r="AC4544" s="62"/>
      <c r="AD4544" s="62"/>
      <c r="AE4544" s="62"/>
    </row>
    <row r="4545" spans="5:31" x14ac:dyDescent="0.25">
      <c r="E4545" s="61"/>
      <c r="F4545" s="61"/>
      <c r="G4545" s="61"/>
      <c r="H4545" s="62"/>
      <c r="I4545" s="62"/>
      <c r="J4545" s="62"/>
      <c r="K4545" s="62"/>
      <c r="L4545" s="62"/>
      <c r="M4545" s="62"/>
      <c r="N4545" s="62"/>
      <c r="O4545" s="62"/>
      <c r="P4545" s="62"/>
      <c r="Q4545" s="62"/>
      <c r="R4545" s="62"/>
      <c r="S4545" s="62"/>
      <c r="T4545" s="62"/>
      <c r="U4545" s="62"/>
      <c r="V4545" s="62"/>
      <c r="W4545" s="62"/>
      <c r="X4545" s="62"/>
      <c r="Y4545" s="62"/>
      <c r="Z4545" s="62"/>
      <c r="AA4545" s="62"/>
      <c r="AB4545" s="62"/>
      <c r="AC4545" s="62"/>
      <c r="AD4545" s="62"/>
      <c r="AE4545" s="62"/>
    </row>
    <row r="4546" spans="5:31" x14ac:dyDescent="0.25">
      <c r="E4546" s="61"/>
      <c r="F4546" s="61"/>
      <c r="G4546" s="61"/>
      <c r="H4546" s="62"/>
      <c r="I4546" s="62"/>
      <c r="J4546" s="62"/>
      <c r="K4546" s="62"/>
      <c r="L4546" s="62"/>
      <c r="M4546" s="62"/>
      <c r="N4546" s="62"/>
      <c r="O4546" s="62"/>
      <c r="P4546" s="62"/>
      <c r="Q4546" s="62"/>
      <c r="R4546" s="62"/>
      <c r="S4546" s="62"/>
      <c r="T4546" s="62"/>
      <c r="U4546" s="62"/>
      <c r="V4546" s="62"/>
      <c r="W4546" s="62"/>
      <c r="X4546" s="62"/>
      <c r="Y4546" s="62"/>
      <c r="Z4546" s="62"/>
      <c r="AA4546" s="62"/>
      <c r="AB4546" s="62"/>
      <c r="AC4546" s="62"/>
      <c r="AD4546" s="62"/>
      <c r="AE4546" s="62"/>
    </row>
    <row r="4547" spans="5:31" x14ac:dyDescent="0.25">
      <c r="E4547" s="61"/>
      <c r="F4547" s="61"/>
      <c r="G4547" s="61"/>
      <c r="H4547" s="62"/>
      <c r="I4547" s="62"/>
      <c r="J4547" s="62"/>
      <c r="K4547" s="62"/>
      <c r="L4547" s="62"/>
      <c r="M4547" s="62"/>
      <c r="N4547" s="62"/>
      <c r="O4547" s="62"/>
      <c r="P4547" s="62"/>
      <c r="Q4547" s="62"/>
      <c r="R4547" s="62"/>
      <c r="S4547" s="62"/>
      <c r="T4547" s="62"/>
      <c r="U4547" s="62"/>
      <c r="V4547" s="62"/>
      <c r="W4547" s="62"/>
      <c r="X4547" s="62"/>
      <c r="Y4547" s="62"/>
      <c r="Z4547" s="62"/>
      <c r="AA4547" s="62"/>
      <c r="AB4547" s="62"/>
      <c r="AC4547" s="62"/>
      <c r="AD4547" s="62"/>
      <c r="AE4547" s="62"/>
    </row>
    <row r="4548" spans="5:31" x14ac:dyDescent="0.25">
      <c r="E4548" s="61"/>
      <c r="F4548" s="61"/>
      <c r="G4548" s="61"/>
      <c r="H4548" s="62"/>
      <c r="I4548" s="62"/>
      <c r="J4548" s="62"/>
      <c r="K4548" s="62"/>
      <c r="L4548" s="62"/>
      <c r="M4548" s="62"/>
      <c r="N4548" s="62"/>
      <c r="O4548" s="62"/>
      <c r="P4548" s="62"/>
      <c r="Q4548" s="62"/>
      <c r="R4548" s="62"/>
      <c r="S4548" s="62"/>
      <c r="T4548" s="62"/>
      <c r="U4548" s="62"/>
      <c r="V4548" s="62"/>
      <c r="W4548" s="62"/>
      <c r="X4548" s="62"/>
      <c r="Y4548" s="62"/>
      <c r="Z4548" s="62"/>
      <c r="AA4548" s="62"/>
      <c r="AB4548" s="62"/>
      <c r="AC4548" s="62"/>
      <c r="AD4548" s="62"/>
      <c r="AE4548" s="62"/>
    </row>
    <row r="4549" spans="5:31" x14ac:dyDescent="0.25">
      <c r="E4549" s="61"/>
      <c r="F4549" s="61"/>
      <c r="G4549" s="61"/>
      <c r="H4549" s="62"/>
      <c r="I4549" s="62"/>
      <c r="J4549" s="62"/>
      <c r="K4549" s="62"/>
      <c r="L4549" s="62"/>
      <c r="M4549" s="62"/>
      <c r="N4549" s="62"/>
      <c r="O4549" s="62"/>
      <c r="P4549" s="62"/>
      <c r="Q4549" s="62"/>
      <c r="R4549" s="62"/>
      <c r="S4549" s="62"/>
      <c r="T4549" s="62"/>
      <c r="U4549" s="62"/>
      <c r="V4549" s="62"/>
      <c r="W4549" s="62"/>
      <c r="X4549" s="62"/>
      <c r="Y4549" s="62"/>
      <c r="Z4549" s="62"/>
      <c r="AA4549" s="62"/>
      <c r="AB4549" s="62"/>
      <c r="AC4549" s="62"/>
      <c r="AD4549" s="62"/>
      <c r="AE4549" s="62"/>
    </row>
    <row r="4550" spans="5:31" x14ac:dyDescent="0.25">
      <c r="E4550" s="61"/>
      <c r="F4550" s="61"/>
      <c r="G4550" s="61"/>
      <c r="H4550" s="62"/>
      <c r="I4550" s="62"/>
      <c r="J4550" s="62"/>
      <c r="K4550" s="62"/>
      <c r="L4550" s="62"/>
      <c r="M4550" s="62"/>
      <c r="N4550" s="62"/>
      <c r="O4550" s="62"/>
      <c r="P4550" s="62"/>
      <c r="Q4550" s="62"/>
      <c r="R4550" s="62"/>
      <c r="S4550" s="62"/>
      <c r="T4550" s="62"/>
      <c r="U4550" s="62"/>
      <c r="V4550" s="62"/>
      <c r="W4550" s="62"/>
      <c r="X4550" s="62"/>
      <c r="Y4550" s="62"/>
      <c r="Z4550" s="62"/>
      <c r="AA4550" s="62"/>
      <c r="AB4550" s="62"/>
      <c r="AC4550" s="62"/>
      <c r="AD4550" s="62"/>
      <c r="AE4550" s="62"/>
    </row>
    <row r="4551" spans="5:31" x14ac:dyDescent="0.25">
      <c r="E4551" s="61"/>
      <c r="F4551" s="61"/>
      <c r="G4551" s="61"/>
      <c r="H4551" s="62"/>
      <c r="I4551" s="62"/>
      <c r="J4551" s="62"/>
      <c r="K4551" s="62"/>
      <c r="L4551" s="62"/>
      <c r="M4551" s="62"/>
      <c r="N4551" s="62"/>
      <c r="O4551" s="62"/>
      <c r="P4551" s="62"/>
      <c r="Q4551" s="62"/>
      <c r="R4551" s="62"/>
      <c r="S4551" s="62"/>
      <c r="T4551" s="62"/>
      <c r="U4551" s="62"/>
      <c r="V4551" s="62"/>
      <c r="W4551" s="62"/>
      <c r="X4551" s="62"/>
      <c r="Y4551" s="62"/>
      <c r="Z4551" s="62"/>
      <c r="AA4551" s="62"/>
      <c r="AB4551" s="62"/>
      <c r="AC4551" s="62"/>
      <c r="AD4551" s="62"/>
      <c r="AE4551" s="62"/>
    </row>
    <row r="4552" spans="5:31" x14ac:dyDescent="0.25">
      <c r="E4552" s="61"/>
      <c r="F4552" s="61"/>
      <c r="G4552" s="61"/>
      <c r="H4552" s="62"/>
      <c r="I4552" s="62"/>
      <c r="J4552" s="62"/>
      <c r="K4552" s="62"/>
      <c r="L4552" s="62"/>
      <c r="M4552" s="62"/>
      <c r="N4552" s="62"/>
      <c r="O4552" s="62"/>
      <c r="P4552" s="62"/>
      <c r="Q4552" s="62"/>
      <c r="R4552" s="62"/>
      <c r="S4552" s="62"/>
      <c r="T4552" s="62"/>
      <c r="U4552" s="62"/>
      <c r="V4552" s="62"/>
      <c r="W4552" s="62"/>
      <c r="X4552" s="62"/>
      <c r="Y4552" s="62"/>
      <c r="Z4552" s="62"/>
      <c r="AA4552" s="62"/>
      <c r="AB4552" s="62"/>
      <c r="AC4552" s="62"/>
      <c r="AD4552" s="62"/>
      <c r="AE4552" s="62"/>
    </row>
    <row r="4553" spans="5:31" x14ac:dyDescent="0.25">
      <c r="E4553" s="61"/>
      <c r="F4553" s="61"/>
      <c r="G4553" s="61"/>
      <c r="H4553" s="62"/>
      <c r="I4553" s="62"/>
      <c r="J4553" s="62"/>
      <c r="K4553" s="62"/>
      <c r="L4553" s="62"/>
      <c r="M4553" s="62"/>
      <c r="N4553" s="62"/>
      <c r="O4553" s="62"/>
      <c r="P4553" s="62"/>
      <c r="Q4553" s="62"/>
      <c r="R4553" s="62"/>
      <c r="S4553" s="62"/>
      <c r="T4553" s="62"/>
      <c r="U4553" s="62"/>
      <c r="V4553" s="62"/>
      <c r="W4553" s="62"/>
      <c r="X4553" s="62"/>
      <c r="Y4553" s="62"/>
      <c r="Z4553" s="62"/>
      <c r="AA4553" s="62"/>
      <c r="AB4553" s="62"/>
      <c r="AC4553" s="62"/>
      <c r="AD4553" s="62"/>
      <c r="AE4553" s="62"/>
    </row>
    <row r="4554" spans="5:31" x14ac:dyDescent="0.25">
      <c r="E4554" s="61"/>
      <c r="F4554" s="61"/>
      <c r="G4554" s="61"/>
      <c r="H4554" s="62"/>
      <c r="I4554" s="62"/>
      <c r="J4554" s="62"/>
      <c r="K4554" s="62"/>
      <c r="L4554" s="62"/>
      <c r="M4554" s="62"/>
      <c r="N4554" s="62"/>
      <c r="O4554" s="62"/>
      <c r="P4554" s="62"/>
      <c r="Q4554" s="62"/>
      <c r="R4554" s="62"/>
      <c r="S4554" s="62"/>
      <c r="T4554" s="62"/>
      <c r="U4554" s="62"/>
      <c r="V4554" s="62"/>
      <c r="W4554" s="62"/>
      <c r="X4554" s="62"/>
      <c r="Y4554" s="62"/>
      <c r="Z4554" s="62"/>
      <c r="AA4554" s="62"/>
      <c r="AB4554" s="62"/>
      <c r="AC4554" s="62"/>
      <c r="AD4554" s="62"/>
      <c r="AE4554" s="62"/>
    </row>
    <row r="4555" spans="5:31" x14ac:dyDescent="0.25">
      <c r="E4555" s="61"/>
      <c r="F4555" s="61"/>
      <c r="G4555" s="61"/>
      <c r="H4555" s="62"/>
      <c r="I4555" s="62"/>
      <c r="J4555" s="62"/>
      <c r="K4555" s="62"/>
      <c r="L4555" s="62"/>
      <c r="M4555" s="62"/>
      <c r="N4555" s="62"/>
      <c r="O4555" s="62"/>
      <c r="P4555" s="62"/>
      <c r="Q4555" s="62"/>
      <c r="R4555" s="62"/>
      <c r="S4555" s="62"/>
      <c r="T4555" s="62"/>
      <c r="U4555" s="62"/>
      <c r="V4555" s="62"/>
      <c r="W4555" s="62"/>
      <c r="X4555" s="62"/>
      <c r="Y4555" s="62"/>
      <c r="Z4555" s="62"/>
      <c r="AA4555" s="62"/>
      <c r="AB4555" s="62"/>
      <c r="AC4555" s="62"/>
      <c r="AD4555" s="62"/>
      <c r="AE4555" s="62"/>
    </row>
    <row r="4556" spans="5:31" x14ac:dyDescent="0.25">
      <c r="E4556" s="61"/>
      <c r="F4556" s="61"/>
      <c r="G4556" s="61"/>
      <c r="H4556" s="62"/>
      <c r="I4556" s="62"/>
      <c r="J4556" s="62"/>
      <c r="K4556" s="62"/>
      <c r="L4556" s="62"/>
      <c r="M4556" s="62"/>
      <c r="N4556" s="62"/>
      <c r="O4556" s="62"/>
      <c r="P4556" s="62"/>
      <c r="Q4556" s="62"/>
      <c r="R4556" s="62"/>
      <c r="S4556" s="62"/>
      <c r="T4556" s="62"/>
      <c r="U4556" s="62"/>
      <c r="V4556" s="62"/>
      <c r="W4556" s="62"/>
      <c r="X4556" s="62"/>
      <c r="Y4556" s="62"/>
      <c r="Z4556" s="62"/>
      <c r="AA4556" s="62"/>
      <c r="AB4556" s="62"/>
      <c r="AC4556" s="62"/>
      <c r="AD4556" s="62"/>
      <c r="AE4556" s="62"/>
    </row>
    <row r="4557" spans="5:31" x14ac:dyDescent="0.25">
      <c r="E4557" s="61"/>
      <c r="F4557" s="61"/>
      <c r="G4557" s="61"/>
      <c r="H4557" s="62"/>
      <c r="I4557" s="62"/>
      <c r="J4557" s="62"/>
      <c r="K4557" s="62"/>
      <c r="L4557" s="62"/>
      <c r="M4557" s="62"/>
      <c r="N4557" s="62"/>
      <c r="O4557" s="62"/>
      <c r="P4557" s="62"/>
      <c r="Q4557" s="62"/>
      <c r="R4557" s="62"/>
      <c r="S4557" s="62"/>
      <c r="T4557" s="62"/>
      <c r="U4557" s="62"/>
      <c r="V4557" s="62"/>
      <c r="W4557" s="62"/>
      <c r="X4557" s="62"/>
      <c r="Y4557" s="62"/>
      <c r="Z4557" s="62"/>
      <c r="AA4557" s="62"/>
      <c r="AB4557" s="62"/>
      <c r="AC4557" s="62"/>
      <c r="AD4557" s="62"/>
      <c r="AE4557" s="62"/>
    </row>
    <row r="4558" spans="5:31" x14ac:dyDescent="0.25">
      <c r="E4558" s="61"/>
      <c r="F4558" s="61"/>
      <c r="G4558" s="61"/>
      <c r="H4558" s="62"/>
      <c r="I4558" s="62"/>
      <c r="J4558" s="62"/>
      <c r="K4558" s="62"/>
      <c r="L4558" s="62"/>
      <c r="M4558" s="62"/>
      <c r="N4558" s="62"/>
      <c r="O4558" s="62"/>
      <c r="P4558" s="62"/>
      <c r="Q4558" s="62"/>
      <c r="R4558" s="62"/>
      <c r="S4558" s="62"/>
      <c r="T4558" s="62"/>
      <c r="U4558" s="62"/>
      <c r="V4558" s="62"/>
      <c r="W4558" s="62"/>
      <c r="X4558" s="62"/>
      <c r="Y4558" s="62"/>
      <c r="Z4558" s="62"/>
      <c r="AA4558" s="62"/>
      <c r="AB4558" s="62"/>
      <c r="AC4558" s="62"/>
      <c r="AD4558" s="62"/>
      <c r="AE4558" s="62"/>
    </row>
    <row r="4559" spans="5:31" x14ac:dyDescent="0.25">
      <c r="E4559" s="61"/>
      <c r="F4559" s="61"/>
      <c r="G4559" s="61"/>
      <c r="H4559" s="62"/>
      <c r="I4559" s="62"/>
      <c r="J4559" s="62"/>
      <c r="K4559" s="62"/>
      <c r="L4559" s="62"/>
      <c r="M4559" s="62"/>
      <c r="N4559" s="62"/>
      <c r="O4559" s="62"/>
      <c r="P4559" s="62"/>
      <c r="Q4559" s="62"/>
      <c r="R4559" s="62"/>
      <c r="S4559" s="62"/>
      <c r="T4559" s="62"/>
      <c r="U4559" s="62"/>
      <c r="V4559" s="62"/>
      <c r="W4559" s="62"/>
      <c r="X4559" s="62"/>
      <c r="Y4559" s="62"/>
      <c r="Z4559" s="62"/>
      <c r="AA4559" s="62"/>
      <c r="AB4559" s="62"/>
      <c r="AC4559" s="62"/>
      <c r="AD4559" s="62"/>
      <c r="AE4559" s="62"/>
    </row>
    <row r="4560" spans="5:31" x14ac:dyDescent="0.25">
      <c r="E4560" s="61"/>
      <c r="F4560" s="61"/>
      <c r="G4560" s="61"/>
      <c r="H4560" s="62"/>
      <c r="I4560" s="62"/>
      <c r="J4560" s="62"/>
      <c r="K4560" s="62"/>
      <c r="L4560" s="62"/>
      <c r="M4560" s="62"/>
      <c r="N4560" s="62"/>
      <c r="O4560" s="62"/>
      <c r="P4560" s="62"/>
      <c r="Q4560" s="62"/>
      <c r="R4560" s="62"/>
      <c r="S4560" s="62"/>
      <c r="T4560" s="62"/>
      <c r="U4560" s="62"/>
      <c r="V4560" s="62"/>
      <c r="W4560" s="62"/>
      <c r="X4560" s="62"/>
      <c r="Y4560" s="62"/>
      <c r="Z4560" s="62"/>
      <c r="AA4560" s="62"/>
      <c r="AB4560" s="62"/>
      <c r="AC4560" s="62"/>
      <c r="AD4560" s="62"/>
      <c r="AE4560" s="62"/>
    </row>
    <row r="4561" spans="5:31" x14ac:dyDescent="0.25">
      <c r="E4561" s="61"/>
      <c r="F4561" s="61"/>
      <c r="G4561" s="61"/>
      <c r="H4561" s="62"/>
      <c r="I4561" s="62"/>
      <c r="J4561" s="62"/>
      <c r="K4561" s="62"/>
      <c r="L4561" s="62"/>
      <c r="M4561" s="62"/>
      <c r="N4561" s="62"/>
      <c r="O4561" s="62"/>
      <c r="P4561" s="62"/>
      <c r="Q4561" s="62"/>
      <c r="R4561" s="62"/>
      <c r="S4561" s="62"/>
      <c r="T4561" s="62"/>
      <c r="U4561" s="62"/>
      <c r="V4561" s="62"/>
      <c r="W4561" s="62"/>
      <c r="X4561" s="62"/>
      <c r="Y4561" s="62"/>
      <c r="Z4561" s="62"/>
      <c r="AA4561" s="62"/>
      <c r="AB4561" s="62"/>
      <c r="AC4561" s="62"/>
      <c r="AD4561" s="62"/>
      <c r="AE4561" s="62"/>
    </row>
    <row r="4562" spans="5:31" x14ac:dyDescent="0.25">
      <c r="E4562" s="61"/>
      <c r="F4562" s="61"/>
      <c r="G4562" s="61"/>
      <c r="H4562" s="62"/>
      <c r="I4562" s="62"/>
      <c r="J4562" s="62"/>
      <c r="K4562" s="62"/>
      <c r="L4562" s="62"/>
      <c r="M4562" s="62"/>
      <c r="N4562" s="62"/>
      <c r="O4562" s="62"/>
      <c r="P4562" s="62"/>
      <c r="Q4562" s="62"/>
      <c r="R4562" s="62"/>
      <c r="S4562" s="62"/>
      <c r="T4562" s="62"/>
      <c r="U4562" s="62"/>
      <c r="V4562" s="62"/>
      <c r="W4562" s="62"/>
      <c r="X4562" s="62"/>
      <c r="Y4562" s="62"/>
      <c r="Z4562" s="62"/>
      <c r="AA4562" s="62"/>
      <c r="AB4562" s="62"/>
      <c r="AC4562" s="62"/>
      <c r="AD4562" s="62"/>
      <c r="AE4562" s="62"/>
    </row>
    <row r="4563" spans="5:31" x14ac:dyDescent="0.25">
      <c r="E4563" s="61"/>
      <c r="F4563" s="61"/>
      <c r="G4563" s="61"/>
      <c r="H4563" s="62"/>
      <c r="I4563" s="62"/>
      <c r="J4563" s="62"/>
      <c r="K4563" s="62"/>
      <c r="L4563" s="62"/>
      <c r="M4563" s="62"/>
      <c r="N4563" s="62"/>
      <c r="O4563" s="62"/>
      <c r="P4563" s="62"/>
      <c r="Q4563" s="62"/>
      <c r="R4563" s="62"/>
      <c r="S4563" s="62"/>
      <c r="T4563" s="62"/>
      <c r="U4563" s="62"/>
      <c r="V4563" s="62"/>
      <c r="W4563" s="62"/>
      <c r="X4563" s="62"/>
      <c r="Y4563" s="62"/>
      <c r="Z4563" s="62"/>
      <c r="AA4563" s="62"/>
      <c r="AB4563" s="62"/>
      <c r="AC4563" s="62"/>
      <c r="AD4563" s="62"/>
      <c r="AE4563" s="62"/>
    </row>
    <row r="4564" spans="5:31" x14ac:dyDescent="0.25">
      <c r="E4564" s="61"/>
      <c r="F4564" s="61"/>
      <c r="G4564" s="61"/>
      <c r="H4564" s="62"/>
      <c r="I4564" s="62"/>
      <c r="J4564" s="62"/>
      <c r="K4564" s="62"/>
      <c r="L4564" s="62"/>
      <c r="M4564" s="62"/>
      <c r="N4564" s="62"/>
      <c r="O4564" s="62"/>
      <c r="P4564" s="62"/>
      <c r="Q4564" s="62"/>
      <c r="R4564" s="62"/>
      <c r="S4564" s="62"/>
      <c r="T4564" s="62"/>
      <c r="U4564" s="62"/>
      <c r="V4564" s="62"/>
      <c r="W4564" s="62"/>
      <c r="X4564" s="62"/>
      <c r="Y4564" s="62"/>
      <c r="Z4564" s="62"/>
      <c r="AA4564" s="62"/>
      <c r="AB4564" s="62"/>
      <c r="AC4564" s="62"/>
      <c r="AD4564" s="62"/>
      <c r="AE4564" s="62"/>
    </row>
    <row r="4565" spans="5:31" x14ac:dyDescent="0.25">
      <c r="E4565" s="61"/>
      <c r="F4565" s="61"/>
      <c r="G4565" s="61"/>
      <c r="H4565" s="62"/>
      <c r="I4565" s="62"/>
      <c r="J4565" s="62"/>
      <c r="K4565" s="62"/>
      <c r="L4565" s="62"/>
      <c r="M4565" s="62"/>
      <c r="N4565" s="62"/>
      <c r="O4565" s="62"/>
      <c r="P4565" s="62"/>
      <c r="Q4565" s="62"/>
      <c r="R4565" s="62"/>
      <c r="S4565" s="62"/>
      <c r="T4565" s="62"/>
      <c r="U4565" s="62"/>
      <c r="V4565" s="62"/>
      <c r="W4565" s="62"/>
      <c r="X4565" s="62"/>
      <c r="Y4565" s="62"/>
      <c r="Z4565" s="62"/>
      <c r="AA4565" s="62"/>
      <c r="AB4565" s="62"/>
      <c r="AC4565" s="62"/>
      <c r="AD4565" s="62"/>
      <c r="AE4565" s="62"/>
    </row>
    <row r="4566" spans="5:31" x14ac:dyDescent="0.25">
      <c r="E4566" s="61"/>
      <c r="F4566" s="61"/>
      <c r="G4566" s="61"/>
      <c r="H4566" s="62"/>
      <c r="I4566" s="62"/>
      <c r="J4566" s="62"/>
      <c r="K4566" s="62"/>
      <c r="L4566" s="62"/>
      <c r="M4566" s="62"/>
      <c r="N4566" s="62"/>
      <c r="O4566" s="62"/>
      <c r="P4566" s="62"/>
      <c r="Q4566" s="62"/>
      <c r="R4566" s="62"/>
      <c r="S4566" s="62"/>
      <c r="T4566" s="62"/>
      <c r="U4566" s="62"/>
      <c r="V4566" s="62"/>
      <c r="W4566" s="62"/>
      <c r="X4566" s="62"/>
      <c r="Y4566" s="62"/>
      <c r="Z4566" s="62"/>
      <c r="AA4566" s="62"/>
      <c r="AB4566" s="62"/>
      <c r="AC4566" s="62"/>
      <c r="AD4566" s="62"/>
      <c r="AE4566" s="62"/>
    </row>
    <row r="4567" spans="5:31" x14ac:dyDescent="0.25">
      <c r="E4567" s="61"/>
      <c r="F4567" s="61"/>
      <c r="G4567" s="61"/>
      <c r="H4567" s="62"/>
      <c r="I4567" s="62"/>
      <c r="J4567" s="62"/>
      <c r="K4567" s="62"/>
      <c r="L4567" s="62"/>
      <c r="M4567" s="62"/>
      <c r="N4567" s="62"/>
      <c r="O4567" s="62"/>
      <c r="P4567" s="62"/>
      <c r="Q4567" s="62"/>
      <c r="R4567" s="62"/>
      <c r="S4567" s="62"/>
      <c r="T4567" s="62"/>
      <c r="U4567" s="62"/>
      <c r="V4567" s="62"/>
      <c r="W4567" s="62"/>
      <c r="X4567" s="62"/>
      <c r="Y4567" s="62"/>
      <c r="Z4567" s="62"/>
      <c r="AA4567" s="62"/>
      <c r="AB4567" s="62"/>
      <c r="AC4567" s="62"/>
      <c r="AD4567" s="62"/>
      <c r="AE4567" s="62"/>
    </row>
    <row r="4568" spans="5:31" x14ac:dyDescent="0.25">
      <c r="E4568" s="61"/>
      <c r="F4568" s="61"/>
      <c r="G4568" s="61"/>
      <c r="H4568" s="62"/>
      <c r="I4568" s="62"/>
      <c r="J4568" s="62"/>
      <c r="K4568" s="62"/>
      <c r="L4568" s="62"/>
      <c r="M4568" s="62"/>
      <c r="N4568" s="62"/>
      <c r="O4568" s="62"/>
      <c r="P4568" s="62"/>
      <c r="Q4568" s="62"/>
      <c r="R4568" s="62"/>
      <c r="S4568" s="62"/>
      <c r="T4568" s="62"/>
      <c r="U4568" s="62"/>
      <c r="V4568" s="62"/>
      <c r="W4568" s="62"/>
      <c r="X4568" s="62"/>
      <c r="Y4568" s="62"/>
      <c r="Z4568" s="62"/>
      <c r="AA4568" s="62"/>
      <c r="AB4568" s="62"/>
      <c r="AC4568" s="62"/>
      <c r="AD4568" s="62"/>
      <c r="AE4568" s="62"/>
    </row>
    <row r="4569" spans="5:31" x14ac:dyDescent="0.25">
      <c r="E4569" s="61"/>
      <c r="F4569" s="61"/>
      <c r="G4569" s="61"/>
      <c r="H4569" s="62"/>
      <c r="I4569" s="62"/>
      <c r="J4569" s="62"/>
      <c r="K4569" s="62"/>
      <c r="L4569" s="62"/>
      <c r="M4569" s="62"/>
      <c r="N4569" s="62"/>
      <c r="O4569" s="62"/>
      <c r="P4569" s="62"/>
      <c r="Q4569" s="62"/>
      <c r="R4569" s="62"/>
      <c r="S4569" s="62"/>
      <c r="T4569" s="62"/>
      <c r="U4569" s="62"/>
      <c r="V4569" s="62"/>
      <c r="W4569" s="62"/>
      <c r="X4569" s="62"/>
      <c r="Y4569" s="62"/>
      <c r="Z4569" s="62"/>
      <c r="AA4569" s="62"/>
      <c r="AB4569" s="62"/>
      <c r="AC4569" s="62"/>
      <c r="AD4569" s="62"/>
      <c r="AE4569" s="62"/>
    </row>
    <row r="4570" spans="5:31" x14ac:dyDescent="0.25">
      <c r="E4570" s="61"/>
      <c r="F4570" s="61"/>
      <c r="G4570" s="61"/>
      <c r="H4570" s="62"/>
      <c r="I4570" s="62"/>
      <c r="J4570" s="62"/>
      <c r="K4570" s="62"/>
      <c r="L4570" s="62"/>
      <c r="M4570" s="62"/>
      <c r="N4570" s="62"/>
      <c r="O4570" s="62"/>
      <c r="P4570" s="62"/>
      <c r="Q4570" s="62"/>
      <c r="R4570" s="62"/>
      <c r="S4570" s="62"/>
      <c r="T4570" s="62"/>
      <c r="U4570" s="62"/>
      <c r="V4570" s="62"/>
      <c r="W4570" s="62"/>
      <c r="X4570" s="62"/>
      <c r="Y4570" s="62"/>
      <c r="Z4570" s="62"/>
      <c r="AA4570" s="62"/>
      <c r="AB4570" s="62"/>
      <c r="AC4570" s="62"/>
      <c r="AD4570" s="62"/>
      <c r="AE4570" s="62"/>
    </row>
    <row r="4571" spans="5:31" x14ac:dyDescent="0.25">
      <c r="E4571" s="61"/>
      <c r="F4571" s="61"/>
      <c r="G4571" s="61"/>
      <c r="H4571" s="62"/>
      <c r="I4571" s="62"/>
      <c r="J4571" s="62"/>
      <c r="K4571" s="62"/>
      <c r="L4571" s="62"/>
      <c r="M4571" s="62"/>
      <c r="N4571" s="62"/>
      <c r="O4571" s="62"/>
      <c r="P4571" s="62"/>
      <c r="Q4571" s="62"/>
      <c r="R4571" s="62"/>
      <c r="S4571" s="62"/>
      <c r="T4571" s="62"/>
      <c r="U4571" s="62"/>
      <c r="V4571" s="62"/>
      <c r="W4571" s="62"/>
      <c r="X4571" s="62"/>
      <c r="Y4571" s="62"/>
      <c r="Z4571" s="62"/>
      <c r="AA4571" s="62"/>
      <c r="AB4571" s="62"/>
      <c r="AC4571" s="62"/>
      <c r="AD4571" s="62"/>
      <c r="AE4571" s="62"/>
    </row>
    <row r="4572" spans="5:31" x14ac:dyDescent="0.25">
      <c r="E4572" s="61"/>
      <c r="F4572" s="61"/>
      <c r="G4572" s="61"/>
      <c r="H4572" s="62"/>
      <c r="I4572" s="62"/>
      <c r="J4572" s="62"/>
      <c r="K4572" s="62"/>
      <c r="L4572" s="62"/>
      <c r="M4572" s="62"/>
      <c r="N4572" s="62"/>
      <c r="O4572" s="62"/>
      <c r="P4572" s="62"/>
      <c r="Q4572" s="62"/>
      <c r="R4572" s="62"/>
      <c r="S4572" s="62"/>
      <c r="T4572" s="62"/>
      <c r="U4572" s="62"/>
      <c r="V4572" s="62"/>
      <c r="W4572" s="62"/>
      <c r="X4572" s="62"/>
      <c r="Y4572" s="62"/>
      <c r="Z4572" s="62"/>
      <c r="AA4572" s="62"/>
      <c r="AB4572" s="62"/>
      <c r="AC4572" s="62"/>
      <c r="AD4572" s="62"/>
      <c r="AE4572" s="62"/>
    </row>
    <row r="4573" spans="5:31" x14ac:dyDescent="0.25">
      <c r="E4573" s="61"/>
      <c r="F4573" s="61"/>
      <c r="G4573" s="61"/>
      <c r="H4573" s="62"/>
      <c r="I4573" s="62"/>
      <c r="J4573" s="62"/>
      <c r="K4573" s="62"/>
      <c r="L4573" s="62"/>
      <c r="M4573" s="62"/>
      <c r="N4573" s="62"/>
      <c r="O4573" s="62"/>
      <c r="P4573" s="62"/>
      <c r="Q4573" s="62"/>
      <c r="R4573" s="62"/>
      <c r="S4573" s="62"/>
      <c r="T4573" s="62"/>
      <c r="U4573" s="62"/>
      <c r="V4573" s="62"/>
      <c r="W4573" s="62"/>
      <c r="X4573" s="62"/>
      <c r="Y4573" s="62"/>
      <c r="Z4573" s="62"/>
      <c r="AA4573" s="62"/>
      <c r="AB4573" s="62"/>
      <c r="AC4573" s="62"/>
      <c r="AD4573" s="62"/>
      <c r="AE4573" s="62"/>
    </row>
    <row r="4574" spans="5:31" x14ac:dyDescent="0.25">
      <c r="E4574" s="61"/>
      <c r="F4574" s="61"/>
      <c r="G4574" s="61"/>
      <c r="H4574" s="62"/>
      <c r="I4574" s="62"/>
      <c r="J4574" s="62"/>
      <c r="K4574" s="62"/>
      <c r="L4574" s="62"/>
      <c r="M4574" s="62"/>
      <c r="N4574" s="62"/>
      <c r="O4574" s="62"/>
      <c r="P4574" s="62"/>
      <c r="Q4574" s="62"/>
      <c r="R4574" s="62"/>
      <c r="S4574" s="62"/>
      <c r="T4574" s="62"/>
      <c r="U4574" s="62"/>
      <c r="V4574" s="62"/>
      <c r="W4574" s="62"/>
      <c r="X4574" s="62"/>
      <c r="Y4574" s="62"/>
      <c r="Z4574" s="62"/>
      <c r="AA4574" s="62"/>
      <c r="AB4574" s="62"/>
      <c r="AC4574" s="62"/>
      <c r="AD4574" s="62"/>
      <c r="AE4574" s="62"/>
    </row>
    <row r="4575" spans="5:31" x14ac:dyDescent="0.25">
      <c r="E4575" s="61"/>
      <c r="F4575" s="61"/>
      <c r="G4575" s="61"/>
      <c r="H4575" s="62"/>
      <c r="I4575" s="62"/>
      <c r="J4575" s="62"/>
      <c r="K4575" s="62"/>
      <c r="L4575" s="62"/>
      <c r="M4575" s="62"/>
      <c r="N4575" s="62"/>
      <c r="O4575" s="62"/>
      <c r="P4575" s="62"/>
      <c r="Q4575" s="62"/>
      <c r="R4575" s="62"/>
      <c r="S4575" s="62"/>
      <c r="T4575" s="62"/>
      <c r="U4575" s="62"/>
      <c r="V4575" s="62"/>
      <c r="W4575" s="62"/>
      <c r="X4575" s="62"/>
      <c r="Y4575" s="62"/>
      <c r="Z4575" s="62"/>
      <c r="AA4575" s="62"/>
      <c r="AB4575" s="62"/>
      <c r="AC4575" s="62"/>
      <c r="AD4575" s="62"/>
      <c r="AE4575" s="62"/>
    </row>
    <row r="4576" spans="5:31" x14ac:dyDescent="0.25">
      <c r="E4576" s="61"/>
      <c r="F4576" s="61"/>
      <c r="G4576" s="61"/>
      <c r="H4576" s="62"/>
      <c r="I4576" s="62"/>
      <c r="J4576" s="62"/>
      <c r="K4576" s="62"/>
      <c r="L4576" s="62"/>
      <c r="M4576" s="62"/>
      <c r="N4576" s="62"/>
      <c r="O4576" s="62"/>
      <c r="P4576" s="62"/>
      <c r="Q4576" s="62"/>
      <c r="R4576" s="62"/>
      <c r="S4576" s="62"/>
      <c r="T4576" s="62"/>
      <c r="U4576" s="62"/>
      <c r="V4576" s="62"/>
      <c r="W4576" s="62"/>
      <c r="X4576" s="62"/>
      <c r="Y4576" s="62"/>
      <c r="Z4576" s="62"/>
      <c r="AA4576" s="62"/>
      <c r="AB4576" s="62"/>
      <c r="AC4576" s="62"/>
      <c r="AD4576" s="62"/>
      <c r="AE4576" s="62"/>
    </row>
    <row r="4577" spans="5:31" x14ac:dyDescent="0.25">
      <c r="E4577" s="61"/>
      <c r="F4577" s="61"/>
      <c r="G4577" s="61"/>
      <c r="H4577" s="62"/>
      <c r="I4577" s="62"/>
      <c r="J4577" s="62"/>
      <c r="K4577" s="62"/>
      <c r="L4577" s="62"/>
      <c r="M4577" s="62"/>
      <c r="N4577" s="62"/>
      <c r="O4577" s="62"/>
      <c r="P4577" s="62"/>
      <c r="Q4577" s="62"/>
      <c r="R4577" s="62"/>
      <c r="S4577" s="62"/>
      <c r="T4577" s="62"/>
      <c r="U4577" s="62"/>
      <c r="V4577" s="62"/>
      <c r="W4577" s="62"/>
      <c r="X4577" s="62"/>
      <c r="Y4577" s="62"/>
      <c r="Z4577" s="62"/>
      <c r="AA4577" s="62"/>
      <c r="AB4577" s="62"/>
      <c r="AC4577" s="62"/>
      <c r="AD4577" s="62"/>
      <c r="AE4577" s="62"/>
    </row>
    <row r="4578" spans="5:31" x14ac:dyDescent="0.25">
      <c r="E4578" s="61"/>
      <c r="F4578" s="61"/>
      <c r="G4578" s="61"/>
      <c r="H4578" s="62"/>
      <c r="I4578" s="62"/>
      <c r="J4578" s="62"/>
      <c r="K4578" s="62"/>
      <c r="L4578" s="62"/>
      <c r="M4578" s="62"/>
      <c r="N4578" s="62"/>
      <c r="O4578" s="62"/>
      <c r="P4578" s="62"/>
      <c r="Q4578" s="62"/>
      <c r="R4578" s="62"/>
      <c r="S4578" s="62"/>
      <c r="T4578" s="62"/>
      <c r="U4578" s="62"/>
      <c r="V4578" s="62"/>
      <c r="W4578" s="62"/>
      <c r="X4578" s="62"/>
      <c r="Y4578" s="62"/>
      <c r="Z4578" s="62"/>
      <c r="AA4578" s="62"/>
      <c r="AB4578" s="62"/>
      <c r="AC4578" s="62"/>
      <c r="AD4578" s="62"/>
      <c r="AE4578" s="62"/>
    </row>
    <row r="4579" spans="5:31" x14ac:dyDescent="0.25">
      <c r="E4579" s="61"/>
      <c r="F4579" s="61"/>
      <c r="G4579" s="61"/>
      <c r="H4579" s="62"/>
      <c r="I4579" s="62"/>
      <c r="J4579" s="62"/>
      <c r="K4579" s="62"/>
      <c r="L4579" s="62"/>
      <c r="M4579" s="62"/>
      <c r="N4579" s="62"/>
      <c r="O4579" s="62"/>
      <c r="P4579" s="62"/>
      <c r="Q4579" s="62"/>
      <c r="R4579" s="62"/>
      <c r="S4579" s="62"/>
      <c r="T4579" s="62"/>
      <c r="U4579" s="62"/>
      <c r="V4579" s="62"/>
      <c r="W4579" s="62"/>
      <c r="X4579" s="62"/>
      <c r="Y4579" s="62"/>
      <c r="Z4579" s="62"/>
      <c r="AA4579" s="62"/>
      <c r="AB4579" s="62"/>
      <c r="AC4579" s="62"/>
      <c r="AD4579" s="62"/>
      <c r="AE4579" s="62"/>
    </row>
    <row r="4580" spans="5:31" x14ac:dyDescent="0.25">
      <c r="E4580" s="61"/>
      <c r="F4580" s="61"/>
      <c r="G4580" s="61"/>
      <c r="H4580" s="62"/>
      <c r="I4580" s="62"/>
      <c r="J4580" s="62"/>
      <c r="K4580" s="62"/>
      <c r="L4580" s="62"/>
      <c r="M4580" s="62"/>
      <c r="N4580" s="62"/>
      <c r="O4580" s="62"/>
      <c r="P4580" s="62"/>
      <c r="Q4580" s="62"/>
      <c r="R4580" s="62"/>
      <c r="S4580" s="62"/>
      <c r="T4580" s="62"/>
      <c r="U4580" s="62"/>
      <c r="V4580" s="62"/>
      <c r="W4580" s="62"/>
      <c r="X4580" s="62"/>
      <c r="Y4580" s="62"/>
      <c r="Z4580" s="62"/>
      <c r="AA4580" s="62"/>
      <c r="AB4580" s="62"/>
      <c r="AC4580" s="62"/>
      <c r="AD4580" s="62"/>
      <c r="AE4580" s="62"/>
    </row>
    <row r="4581" spans="5:31" x14ac:dyDescent="0.25">
      <c r="E4581" s="61"/>
      <c r="F4581" s="61"/>
      <c r="G4581" s="61"/>
      <c r="H4581" s="62"/>
      <c r="I4581" s="62"/>
      <c r="J4581" s="62"/>
      <c r="K4581" s="62"/>
      <c r="L4581" s="62"/>
      <c r="M4581" s="62"/>
      <c r="N4581" s="62"/>
      <c r="O4581" s="62"/>
      <c r="P4581" s="62"/>
      <c r="Q4581" s="62"/>
      <c r="R4581" s="62"/>
      <c r="S4581" s="62"/>
      <c r="T4581" s="62"/>
      <c r="U4581" s="62"/>
      <c r="V4581" s="62"/>
      <c r="W4581" s="62"/>
      <c r="X4581" s="62"/>
      <c r="Y4581" s="62"/>
      <c r="Z4581" s="62"/>
      <c r="AA4581" s="62"/>
      <c r="AB4581" s="62"/>
      <c r="AC4581" s="62"/>
      <c r="AD4581" s="62"/>
      <c r="AE4581" s="62"/>
    </row>
    <row r="4582" spans="5:31" x14ac:dyDescent="0.25">
      <c r="E4582" s="61"/>
      <c r="F4582" s="61"/>
      <c r="G4582" s="61"/>
      <c r="H4582" s="62"/>
      <c r="I4582" s="62"/>
      <c r="J4582" s="62"/>
      <c r="K4582" s="62"/>
      <c r="L4582" s="62"/>
      <c r="M4582" s="62"/>
      <c r="N4582" s="62"/>
      <c r="O4582" s="62"/>
      <c r="P4582" s="62"/>
      <c r="Q4582" s="62"/>
      <c r="R4582" s="62"/>
      <c r="S4582" s="62"/>
      <c r="T4582" s="62"/>
      <c r="U4582" s="62"/>
      <c r="V4582" s="62"/>
      <c r="W4582" s="62"/>
      <c r="X4582" s="62"/>
      <c r="Y4582" s="62"/>
      <c r="Z4582" s="62"/>
      <c r="AA4582" s="62"/>
      <c r="AB4582" s="62"/>
      <c r="AC4582" s="62"/>
      <c r="AD4582" s="62"/>
      <c r="AE4582" s="62"/>
    </row>
    <row r="4583" spans="5:31" x14ac:dyDescent="0.25">
      <c r="E4583" s="61"/>
      <c r="F4583" s="61"/>
      <c r="G4583" s="61"/>
      <c r="H4583" s="62"/>
      <c r="I4583" s="62"/>
      <c r="J4583" s="62"/>
      <c r="K4583" s="62"/>
      <c r="L4583" s="62"/>
      <c r="M4583" s="62"/>
      <c r="N4583" s="62"/>
      <c r="O4583" s="62"/>
      <c r="P4583" s="62"/>
      <c r="Q4583" s="62"/>
      <c r="R4583" s="62"/>
      <c r="S4583" s="62"/>
      <c r="T4583" s="62"/>
      <c r="U4583" s="62"/>
      <c r="V4583" s="62"/>
      <c r="W4583" s="62"/>
      <c r="X4583" s="62"/>
      <c r="Y4583" s="62"/>
      <c r="Z4583" s="62"/>
      <c r="AA4583" s="62"/>
      <c r="AB4583" s="62"/>
      <c r="AC4583" s="62"/>
      <c r="AD4583" s="62"/>
      <c r="AE4583" s="62"/>
    </row>
    <row r="4584" spans="5:31" x14ac:dyDescent="0.25">
      <c r="E4584" s="61"/>
      <c r="F4584" s="61"/>
      <c r="G4584" s="61"/>
      <c r="H4584" s="62"/>
      <c r="I4584" s="62"/>
      <c r="J4584" s="62"/>
      <c r="K4584" s="62"/>
      <c r="L4584" s="62"/>
      <c r="M4584" s="62"/>
      <c r="N4584" s="62"/>
      <c r="O4584" s="62"/>
      <c r="P4584" s="62"/>
      <c r="Q4584" s="62"/>
      <c r="R4584" s="62"/>
      <c r="S4584" s="62"/>
      <c r="T4584" s="62"/>
      <c r="U4584" s="62"/>
      <c r="V4584" s="62"/>
      <c r="W4584" s="62"/>
      <c r="X4584" s="62"/>
      <c r="Y4584" s="62"/>
      <c r="Z4584" s="62"/>
      <c r="AA4584" s="62"/>
      <c r="AB4584" s="62"/>
      <c r="AC4584" s="62"/>
      <c r="AD4584" s="62"/>
      <c r="AE4584" s="62"/>
    </row>
    <row r="4585" spans="5:31" x14ac:dyDescent="0.25">
      <c r="E4585" s="61"/>
      <c r="F4585" s="61"/>
      <c r="G4585" s="61"/>
      <c r="H4585" s="62"/>
      <c r="I4585" s="62"/>
      <c r="J4585" s="62"/>
      <c r="K4585" s="62"/>
      <c r="L4585" s="62"/>
      <c r="M4585" s="62"/>
      <c r="N4585" s="62"/>
      <c r="O4585" s="62"/>
      <c r="P4585" s="62"/>
      <c r="Q4585" s="62"/>
      <c r="R4585" s="62"/>
      <c r="S4585" s="62"/>
      <c r="T4585" s="62"/>
      <c r="U4585" s="62"/>
      <c r="V4585" s="62"/>
      <c r="W4585" s="62"/>
      <c r="X4585" s="62"/>
      <c r="Y4585" s="62"/>
      <c r="Z4585" s="62"/>
      <c r="AA4585" s="62"/>
      <c r="AB4585" s="62"/>
      <c r="AC4585" s="62"/>
      <c r="AD4585" s="62"/>
      <c r="AE4585" s="62"/>
    </row>
    <row r="4586" spans="5:31" x14ac:dyDescent="0.25">
      <c r="E4586" s="61"/>
      <c r="F4586" s="61"/>
      <c r="G4586" s="61"/>
      <c r="H4586" s="62"/>
      <c r="I4586" s="62"/>
      <c r="J4586" s="62"/>
      <c r="K4586" s="62"/>
      <c r="L4586" s="62"/>
      <c r="M4586" s="62"/>
      <c r="N4586" s="62"/>
      <c r="O4586" s="62"/>
      <c r="P4586" s="62"/>
      <c r="Q4586" s="62"/>
      <c r="R4586" s="62"/>
      <c r="S4586" s="62"/>
      <c r="T4586" s="62"/>
      <c r="U4586" s="62"/>
      <c r="V4586" s="62"/>
      <c r="W4586" s="62"/>
      <c r="X4586" s="62"/>
      <c r="Y4586" s="62"/>
      <c r="Z4586" s="62"/>
      <c r="AA4586" s="62"/>
      <c r="AB4586" s="62"/>
      <c r="AC4586" s="62"/>
      <c r="AD4586" s="62"/>
      <c r="AE4586" s="62"/>
    </row>
    <row r="4587" spans="5:31" x14ac:dyDescent="0.25">
      <c r="E4587" s="61"/>
      <c r="F4587" s="61"/>
      <c r="G4587" s="61"/>
      <c r="H4587" s="62"/>
      <c r="I4587" s="62"/>
      <c r="J4587" s="62"/>
      <c r="K4587" s="62"/>
      <c r="L4587" s="62"/>
      <c r="M4587" s="62"/>
      <c r="N4587" s="62"/>
      <c r="O4587" s="62"/>
      <c r="P4587" s="62"/>
      <c r="Q4587" s="62"/>
      <c r="R4587" s="62"/>
      <c r="S4587" s="62"/>
      <c r="T4587" s="62"/>
      <c r="U4587" s="62"/>
      <c r="V4587" s="62"/>
      <c r="W4587" s="62"/>
      <c r="X4587" s="62"/>
      <c r="Y4587" s="62"/>
      <c r="Z4587" s="62"/>
      <c r="AA4587" s="62"/>
      <c r="AB4587" s="62"/>
      <c r="AC4587" s="62"/>
      <c r="AD4587" s="62"/>
      <c r="AE4587" s="62"/>
    </row>
    <row r="4588" spans="5:31" x14ac:dyDescent="0.25">
      <c r="E4588" s="61"/>
      <c r="F4588" s="61"/>
      <c r="G4588" s="61"/>
      <c r="H4588" s="62"/>
      <c r="I4588" s="62"/>
      <c r="J4588" s="62"/>
      <c r="K4588" s="62"/>
      <c r="L4588" s="62"/>
      <c r="M4588" s="62"/>
      <c r="N4588" s="62"/>
      <c r="O4588" s="62"/>
      <c r="P4588" s="62"/>
      <c r="Q4588" s="62"/>
      <c r="R4588" s="62"/>
      <c r="S4588" s="62"/>
      <c r="T4588" s="62"/>
      <c r="U4588" s="62"/>
      <c r="V4588" s="62"/>
      <c r="W4588" s="62"/>
      <c r="X4588" s="62"/>
      <c r="Y4588" s="62"/>
      <c r="Z4588" s="62"/>
      <c r="AA4588" s="62"/>
      <c r="AB4588" s="62"/>
      <c r="AC4588" s="62"/>
      <c r="AD4588" s="62"/>
      <c r="AE4588" s="62"/>
    </row>
    <row r="4589" spans="5:31" x14ac:dyDescent="0.25">
      <c r="E4589" s="61"/>
      <c r="F4589" s="61"/>
      <c r="G4589" s="61"/>
      <c r="H4589" s="62"/>
      <c r="I4589" s="62"/>
      <c r="J4589" s="62"/>
      <c r="K4589" s="62"/>
      <c r="L4589" s="62"/>
      <c r="M4589" s="62"/>
      <c r="N4589" s="62"/>
      <c r="O4589" s="62"/>
      <c r="P4589" s="62"/>
      <c r="Q4589" s="62"/>
      <c r="R4589" s="62"/>
      <c r="S4589" s="62"/>
      <c r="T4589" s="62"/>
      <c r="U4589" s="62"/>
      <c r="V4589" s="62"/>
      <c r="W4589" s="62"/>
      <c r="X4589" s="62"/>
      <c r="Y4589" s="62"/>
      <c r="Z4589" s="62"/>
      <c r="AA4589" s="62"/>
      <c r="AB4589" s="62"/>
      <c r="AC4589" s="62"/>
      <c r="AD4589" s="62"/>
      <c r="AE4589" s="62"/>
    </row>
    <row r="4590" spans="5:31" x14ac:dyDescent="0.25">
      <c r="E4590" s="61"/>
      <c r="F4590" s="61"/>
      <c r="G4590" s="61"/>
      <c r="H4590" s="62"/>
      <c r="I4590" s="62"/>
      <c r="J4590" s="62"/>
      <c r="K4590" s="62"/>
      <c r="L4590" s="62"/>
      <c r="M4590" s="62"/>
      <c r="N4590" s="62"/>
      <c r="O4590" s="62"/>
      <c r="P4590" s="62"/>
      <c r="Q4590" s="62"/>
      <c r="R4590" s="62"/>
      <c r="S4590" s="62"/>
      <c r="T4590" s="62"/>
      <c r="U4590" s="62"/>
      <c r="V4590" s="62"/>
      <c r="W4590" s="62"/>
      <c r="X4590" s="62"/>
      <c r="Y4590" s="62"/>
      <c r="Z4590" s="62"/>
      <c r="AA4590" s="62"/>
      <c r="AB4590" s="62"/>
      <c r="AC4590" s="62"/>
      <c r="AD4590" s="62"/>
      <c r="AE4590" s="62"/>
    </row>
    <row r="4591" spans="5:31" x14ac:dyDescent="0.25">
      <c r="E4591" s="61"/>
      <c r="F4591" s="61"/>
      <c r="G4591" s="61"/>
      <c r="H4591" s="62"/>
      <c r="I4591" s="62"/>
      <c r="J4591" s="62"/>
      <c r="K4591" s="62"/>
      <c r="L4591" s="62"/>
      <c r="M4591" s="62"/>
      <c r="N4591" s="62"/>
      <c r="O4591" s="62"/>
      <c r="P4591" s="62"/>
      <c r="Q4591" s="62"/>
      <c r="R4591" s="62"/>
      <c r="S4591" s="62"/>
      <c r="T4591" s="62"/>
      <c r="U4591" s="62"/>
      <c r="V4591" s="62"/>
      <c r="W4591" s="62"/>
      <c r="X4591" s="62"/>
      <c r="Y4591" s="62"/>
      <c r="Z4591" s="62"/>
      <c r="AA4591" s="62"/>
      <c r="AB4591" s="62"/>
      <c r="AC4591" s="62"/>
      <c r="AD4591" s="62"/>
      <c r="AE4591" s="62"/>
    </row>
    <row r="4592" spans="5:31" x14ac:dyDescent="0.25">
      <c r="E4592" s="61"/>
      <c r="F4592" s="61"/>
      <c r="G4592" s="61"/>
      <c r="H4592" s="62"/>
      <c r="I4592" s="62"/>
      <c r="J4592" s="62"/>
      <c r="K4592" s="62"/>
      <c r="L4592" s="62"/>
      <c r="M4592" s="62"/>
      <c r="N4592" s="62"/>
      <c r="O4592" s="62"/>
      <c r="P4592" s="62"/>
      <c r="Q4592" s="62"/>
      <c r="R4592" s="62"/>
      <c r="S4592" s="62"/>
      <c r="T4592" s="62"/>
      <c r="U4592" s="62"/>
      <c r="V4592" s="62"/>
      <c r="W4592" s="62"/>
      <c r="X4592" s="62"/>
      <c r="Y4592" s="62"/>
      <c r="Z4592" s="62"/>
      <c r="AA4592" s="62"/>
      <c r="AB4592" s="62"/>
      <c r="AC4592" s="62"/>
      <c r="AD4592" s="62"/>
      <c r="AE4592" s="62"/>
    </row>
    <row r="4593" spans="5:31" x14ac:dyDescent="0.25">
      <c r="E4593" s="61"/>
      <c r="F4593" s="61"/>
      <c r="G4593" s="61"/>
      <c r="H4593" s="62"/>
      <c r="I4593" s="62"/>
      <c r="J4593" s="62"/>
      <c r="K4593" s="62"/>
      <c r="L4593" s="62"/>
      <c r="M4593" s="62"/>
      <c r="N4593" s="62"/>
      <c r="O4593" s="62"/>
      <c r="P4593" s="62"/>
      <c r="Q4593" s="62"/>
      <c r="R4593" s="62"/>
      <c r="S4593" s="62"/>
      <c r="T4593" s="62"/>
      <c r="U4593" s="62"/>
      <c r="V4593" s="62"/>
      <c r="W4593" s="62"/>
      <c r="X4593" s="62"/>
      <c r="Y4593" s="62"/>
      <c r="Z4593" s="62"/>
      <c r="AA4593" s="62"/>
      <c r="AB4593" s="62"/>
      <c r="AC4593" s="62"/>
      <c r="AD4593" s="62"/>
      <c r="AE4593" s="62"/>
    </row>
    <row r="4594" spans="5:31" x14ac:dyDescent="0.25">
      <c r="E4594" s="61"/>
      <c r="F4594" s="61"/>
      <c r="G4594" s="61"/>
      <c r="H4594" s="62"/>
      <c r="I4594" s="62"/>
      <c r="J4594" s="62"/>
      <c r="K4594" s="62"/>
      <c r="L4594" s="62"/>
      <c r="M4594" s="62"/>
      <c r="N4594" s="62"/>
      <c r="O4594" s="62"/>
      <c r="P4594" s="62"/>
      <c r="Q4594" s="62"/>
      <c r="R4594" s="62"/>
      <c r="S4594" s="62"/>
      <c r="T4594" s="62"/>
      <c r="U4594" s="62"/>
      <c r="V4594" s="62"/>
      <c r="W4594" s="62"/>
      <c r="X4594" s="62"/>
      <c r="Y4594" s="62"/>
      <c r="Z4594" s="62"/>
      <c r="AA4594" s="62"/>
      <c r="AB4594" s="62"/>
      <c r="AC4594" s="62"/>
      <c r="AD4594" s="62"/>
      <c r="AE4594" s="62"/>
    </row>
    <row r="4595" spans="5:31" x14ac:dyDescent="0.25">
      <c r="E4595" s="61"/>
      <c r="F4595" s="61"/>
      <c r="G4595" s="61"/>
      <c r="H4595" s="62"/>
      <c r="I4595" s="62"/>
      <c r="J4595" s="62"/>
      <c r="K4595" s="62"/>
      <c r="L4595" s="62"/>
      <c r="M4595" s="62"/>
      <c r="N4595" s="62"/>
      <c r="O4595" s="62"/>
      <c r="P4595" s="62"/>
      <c r="Q4595" s="62"/>
      <c r="R4595" s="62"/>
      <c r="S4595" s="62"/>
      <c r="T4595" s="62"/>
      <c r="U4595" s="62"/>
      <c r="V4595" s="62"/>
      <c r="W4595" s="62"/>
      <c r="X4595" s="62"/>
      <c r="Y4595" s="62"/>
      <c r="Z4595" s="62"/>
      <c r="AA4595" s="62"/>
      <c r="AB4595" s="62"/>
      <c r="AC4595" s="62"/>
      <c r="AD4595" s="62"/>
      <c r="AE4595" s="62"/>
    </row>
    <row r="4596" spans="5:31" x14ac:dyDescent="0.25">
      <c r="E4596" s="61"/>
      <c r="F4596" s="61"/>
      <c r="G4596" s="61"/>
      <c r="H4596" s="62"/>
      <c r="I4596" s="62"/>
      <c r="J4596" s="62"/>
      <c r="K4596" s="62"/>
      <c r="L4596" s="62"/>
      <c r="M4596" s="62"/>
      <c r="N4596" s="62"/>
      <c r="O4596" s="62"/>
      <c r="P4596" s="62"/>
      <c r="Q4596" s="62"/>
      <c r="R4596" s="62"/>
      <c r="S4596" s="62"/>
      <c r="T4596" s="62"/>
      <c r="U4596" s="62"/>
      <c r="V4596" s="62"/>
      <c r="W4596" s="62"/>
      <c r="X4596" s="62"/>
      <c r="Y4596" s="62"/>
      <c r="Z4596" s="62"/>
      <c r="AA4596" s="62"/>
      <c r="AB4596" s="62"/>
      <c r="AC4596" s="62"/>
      <c r="AD4596" s="62"/>
      <c r="AE4596" s="62"/>
    </row>
    <row r="4597" spans="5:31" x14ac:dyDescent="0.25">
      <c r="E4597" s="61"/>
      <c r="F4597" s="61"/>
      <c r="G4597" s="61"/>
      <c r="H4597" s="62"/>
      <c r="I4597" s="62"/>
      <c r="J4597" s="62"/>
      <c r="K4597" s="62"/>
      <c r="L4597" s="62"/>
      <c r="M4597" s="62"/>
      <c r="N4597" s="62"/>
      <c r="O4597" s="62"/>
      <c r="P4597" s="62"/>
      <c r="Q4597" s="62"/>
      <c r="R4597" s="62"/>
      <c r="S4597" s="62"/>
      <c r="T4597" s="62"/>
      <c r="U4597" s="62"/>
      <c r="V4597" s="62"/>
      <c r="W4597" s="62"/>
      <c r="X4597" s="62"/>
      <c r="Y4597" s="62"/>
      <c r="Z4597" s="62"/>
      <c r="AA4597" s="62"/>
      <c r="AB4597" s="62"/>
      <c r="AC4597" s="62"/>
      <c r="AD4597" s="62"/>
      <c r="AE4597" s="62"/>
    </row>
    <row r="4598" spans="5:31" x14ac:dyDescent="0.25">
      <c r="E4598" s="61"/>
      <c r="F4598" s="61"/>
      <c r="G4598" s="61"/>
      <c r="H4598" s="62"/>
      <c r="I4598" s="62"/>
      <c r="J4598" s="62"/>
      <c r="K4598" s="62"/>
      <c r="L4598" s="62"/>
      <c r="M4598" s="62"/>
      <c r="N4598" s="62"/>
      <c r="O4598" s="62"/>
      <c r="P4598" s="62"/>
      <c r="Q4598" s="62"/>
      <c r="R4598" s="62"/>
      <c r="S4598" s="62"/>
      <c r="T4598" s="62"/>
      <c r="U4598" s="62"/>
      <c r="V4598" s="62"/>
      <c r="W4598" s="62"/>
      <c r="X4598" s="62"/>
      <c r="Y4598" s="62"/>
      <c r="Z4598" s="62"/>
      <c r="AA4598" s="62"/>
      <c r="AB4598" s="62"/>
      <c r="AC4598" s="62"/>
      <c r="AD4598" s="62"/>
      <c r="AE4598" s="62"/>
    </row>
    <row r="4599" spans="5:31" x14ac:dyDescent="0.25">
      <c r="E4599" s="61"/>
      <c r="F4599" s="61"/>
      <c r="G4599" s="61"/>
      <c r="H4599" s="62"/>
      <c r="I4599" s="62"/>
      <c r="J4599" s="62"/>
      <c r="K4599" s="62"/>
      <c r="L4599" s="62"/>
      <c r="M4599" s="62"/>
      <c r="N4599" s="62"/>
      <c r="O4599" s="62"/>
      <c r="P4599" s="62"/>
      <c r="Q4599" s="62"/>
      <c r="R4599" s="62"/>
      <c r="S4599" s="62"/>
      <c r="T4599" s="62"/>
      <c r="U4599" s="62"/>
      <c r="V4599" s="62"/>
      <c r="W4599" s="62"/>
      <c r="X4599" s="62"/>
      <c r="Y4599" s="62"/>
      <c r="Z4599" s="62"/>
      <c r="AA4599" s="62"/>
      <c r="AB4599" s="62"/>
      <c r="AC4599" s="62"/>
      <c r="AD4599" s="62"/>
      <c r="AE4599" s="62"/>
    </row>
    <row r="4600" spans="5:31" x14ac:dyDescent="0.25">
      <c r="E4600" s="61"/>
      <c r="F4600" s="61"/>
      <c r="G4600" s="61"/>
      <c r="H4600" s="62"/>
      <c r="I4600" s="62"/>
      <c r="J4600" s="62"/>
      <c r="K4600" s="62"/>
      <c r="L4600" s="62"/>
      <c r="M4600" s="62"/>
      <c r="N4600" s="62"/>
      <c r="O4600" s="62"/>
      <c r="P4600" s="62"/>
      <c r="Q4600" s="62"/>
      <c r="R4600" s="62"/>
      <c r="S4600" s="62"/>
      <c r="T4600" s="62"/>
      <c r="U4600" s="62"/>
      <c r="V4600" s="62"/>
      <c r="W4600" s="62"/>
      <c r="X4600" s="62"/>
      <c r="Y4600" s="62"/>
      <c r="Z4600" s="62"/>
      <c r="AA4600" s="62"/>
      <c r="AB4600" s="62"/>
      <c r="AC4600" s="62"/>
      <c r="AD4600" s="62"/>
      <c r="AE4600" s="62"/>
    </row>
    <row r="4601" spans="5:31" x14ac:dyDescent="0.25">
      <c r="E4601" s="61"/>
      <c r="F4601" s="61"/>
      <c r="G4601" s="61"/>
      <c r="H4601" s="62"/>
      <c r="I4601" s="62"/>
      <c r="J4601" s="62"/>
      <c r="K4601" s="62"/>
      <c r="L4601" s="62"/>
      <c r="M4601" s="62"/>
      <c r="N4601" s="62"/>
      <c r="O4601" s="62"/>
      <c r="P4601" s="62"/>
      <c r="Q4601" s="62"/>
      <c r="R4601" s="62"/>
      <c r="S4601" s="62"/>
      <c r="T4601" s="62"/>
      <c r="U4601" s="62"/>
      <c r="V4601" s="62"/>
      <c r="W4601" s="62"/>
      <c r="X4601" s="62"/>
      <c r="Y4601" s="62"/>
      <c r="Z4601" s="62"/>
      <c r="AA4601" s="62"/>
      <c r="AB4601" s="62"/>
      <c r="AC4601" s="62"/>
      <c r="AD4601" s="62"/>
      <c r="AE4601" s="62"/>
    </row>
    <row r="4602" spans="5:31" x14ac:dyDescent="0.25">
      <c r="E4602" s="61"/>
      <c r="F4602" s="61"/>
      <c r="G4602" s="61"/>
      <c r="H4602" s="62"/>
      <c r="I4602" s="62"/>
      <c r="J4602" s="62"/>
      <c r="K4602" s="62"/>
      <c r="L4602" s="62"/>
      <c r="M4602" s="62"/>
      <c r="N4602" s="62"/>
      <c r="O4602" s="62"/>
      <c r="P4602" s="62"/>
      <c r="Q4602" s="62"/>
      <c r="R4602" s="62"/>
      <c r="S4602" s="62"/>
      <c r="T4602" s="62"/>
      <c r="U4602" s="62"/>
      <c r="V4602" s="62"/>
      <c r="W4602" s="62"/>
      <c r="X4602" s="62"/>
      <c r="Y4602" s="62"/>
      <c r="Z4602" s="62"/>
      <c r="AA4602" s="62"/>
      <c r="AB4602" s="62"/>
      <c r="AC4602" s="62"/>
      <c r="AD4602" s="62"/>
      <c r="AE4602" s="62"/>
    </row>
    <row r="4603" spans="5:31" x14ac:dyDescent="0.25">
      <c r="E4603" s="61"/>
      <c r="F4603" s="61"/>
      <c r="G4603" s="61"/>
      <c r="H4603" s="62"/>
      <c r="I4603" s="62"/>
      <c r="J4603" s="62"/>
      <c r="K4603" s="62"/>
      <c r="L4603" s="62"/>
      <c r="M4603" s="62"/>
      <c r="N4603" s="62"/>
      <c r="O4603" s="62"/>
      <c r="P4603" s="62"/>
      <c r="Q4603" s="62"/>
      <c r="R4603" s="62"/>
      <c r="S4603" s="62"/>
      <c r="T4603" s="62"/>
      <c r="U4603" s="62"/>
      <c r="V4603" s="62"/>
      <c r="W4603" s="62"/>
      <c r="X4603" s="62"/>
      <c r="Y4603" s="62"/>
      <c r="Z4603" s="62"/>
      <c r="AA4603" s="62"/>
      <c r="AB4603" s="62"/>
      <c r="AC4603" s="62"/>
      <c r="AD4603" s="62"/>
      <c r="AE4603" s="62"/>
    </row>
    <row r="4604" spans="5:31" x14ac:dyDescent="0.25">
      <c r="E4604" s="61"/>
      <c r="F4604" s="61"/>
      <c r="G4604" s="61"/>
      <c r="H4604" s="62"/>
      <c r="I4604" s="62"/>
      <c r="J4604" s="62"/>
      <c r="K4604" s="62"/>
      <c r="L4604" s="62"/>
      <c r="M4604" s="62"/>
      <c r="N4604" s="62"/>
      <c r="O4604" s="62"/>
      <c r="P4604" s="62"/>
      <c r="Q4604" s="62"/>
      <c r="R4604" s="62"/>
      <c r="S4604" s="62"/>
      <c r="T4604" s="62"/>
      <c r="U4604" s="62"/>
      <c r="V4604" s="62"/>
      <c r="W4604" s="62"/>
      <c r="X4604" s="62"/>
      <c r="Y4604" s="62"/>
      <c r="Z4604" s="62"/>
      <c r="AA4604" s="62"/>
      <c r="AB4604" s="62"/>
      <c r="AC4604" s="62"/>
      <c r="AD4604" s="62"/>
      <c r="AE4604" s="62"/>
    </row>
    <row r="4605" spans="5:31" x14ac:dyDescent="0.25">
      <c r="E4605" s="61"/>
      <c r="F4605" s="61"/>
      <c r="G4605" s="61"/>
      <c r="H4605" s="62"/>
      <c r="I4605" s="62"/>
      <c r="J4605" s="62"/>
      <c r="K4605" s="62"/>
      <c r="L4605" s="62"/>
      <c r="M4605" s="62"/>
      <c r="N4605" s="62"/>
      <c r="O4605" s="62"/>
      <c r="P4605" s="62"/>
      <c r="Q4605" s="62"/>
      <c r="R4605" s="62"/>
      <c r="S4605" s="62"/>
      <c r="T4605" s="62"/>
      <c r="U4605" s="62"/>
      <c r="V4605" s="62"/>
      <c r="W4605" s="62"/>
      <c r="X4605" s="62"/>
      <c r="Y4605" s="62"/>
      <c r="Z4605" s="62"/>
      <c r="AA4605" s="62"/>
      <c r="AB4605" s="62"/>
      <c r="AC4605" s="62"/>
      <c r="AD4605" s="62"/>
      <c r="AE4605" s="62"/>
    </row>
    <row r="4606" spans="5:31" x14ac:dyDescent="0.25">
      <c r="E4606" s="61"/>
      <c r="F4606" s="61"/>
      <c r="G4606" s="61"/>
      <c r="H4606" s="62"/>
      <c r="I4606" s="62"/>
      <c r="J4606" s="62"/>
      <c r="K4606" s="62"/>
      <c r="L4606" s="62"/>
      <c r="M4606" s="62"/>
      <c r="N4606" s="62"/>
      <c r="O4606" s="62"/>
      <c r="P4606" s="62"/>
      <c r="Q4606" s="62"/>
      <c r="R4606" s="62"/>
      <c r="S4606" s="62"/>
      <c r="T4606" s="62"/>
      <c r="U4606" s="62"/>
      <c r="V4606" s="62"/>
      <c r="W4606" s="62"/>
      <c r="X4606" s="62"/>
      <c r="Y4606" s="62"/>
      <c r="Z4606" s="62"/>
      <c r="AA4606" s="62"/>
      <c r="AB4606" s="62"/>
      <c r="AC4606" s="62"/>
      <c r="AD4606" s="62"/>
      <c r="AE4606" s="62"/>
    </row>
    <row r="4607" spans="5:31" x14ac:dyDescent="0.25">
      <c r="E4607" s="61"/>
      <c r="F4607" s="61"/>
      <c r="G4607" s="61"/>
      <c r="H4607" s="62"/>
      <c r="I4607" s="62"/>
      <c r="J4607" s="62"/>
      <c r="K4607" s="62"/>
      <c r="L4607" s="62"/>
      <c r="M4607" s="62"/>
      <c r="N4607" s="62"/>
      <c r="O4607" s="62"/>
      <c r="P4607" s="62"/>
      <c r="Q4607" s="62"/>
      <c r="R4607" s="62"/>
      <c r="S4607" s="62"/>
      <c r="T4607" s="62"/>
      <c r="U4607" s="62"/>
      <c r="V4607" s="62"/>
      <c r="W4607" s="62"/>
      <c r="X4607" s="62"/>
      <c r="Y4607" s="62"/>
      <c r="Z4607" s="62"/>
      <c r="AA4607" s="62"/>
      <c r="AB4607" s="62"/>
      <c r="AC4607" s="62"/>
      <c r="AD4607" s="62"/>
      <c r="AE4607" s="62"/>
    </row>
    <row r="4608" spans="5:31" x14ac:dyDescent="0.25">
      <c r="E4608" s="61"/>
      <c r="F4608" s="61"/>
      <c r="G4608" s="61"/>
      <c r="H4608" s="62"/>
      <c r="I4608" s="62"/>
      <c r="J4608" s="62"/>
      <c r="K4608" s="62"/>
      <c r="L4608" s="62"/>
      <c r="M4608" s="62"/>
      <c r="N4608" s="62"/>
      <c r="O4608" s="62"/>
      <c r="P4608" s="62"/>
      <c r="Q4608" s="62"/>
      <c r="R4608" s="62"/>
      <c r="S4608" s="62"/>
      <c r="T4608" s="62"/>
      <c r="U4608" s="62"/>
      <c r="V4608" s="62"/>
      <c r="W4608" s="62"/>
      <c r="X4608" s="62"/>
      <c r="Y4608" s="62"/>
      <c r="Z4608" s="62"/>
      <c r="AA4608" s="62"/>
      <c r="AB4608" s="62"/>
      <c r="AC4608" s="62"/>
      <c r="AD4608" s="62"/>
      <c r="AE4608" s="62"/>
    </row>
    <row r="4609" spans="5:31" x14ac:dyDescent="0.25">
      <c r="E4609" s="61"/>
      <c r="F4609" s="61"/>
      <c r="G4609" s="61"/>
      <c r="H4609" s="62"/>
      <c r="I4609" s="62"/>
      <c r="J4609" s="62"/>
      <c r="K4609" s="62"/>
      <c r="L4609" s="62"/>
      <c r="M4609" s="62"/>
      <c r="N4609" s="62"/>
      <c r="O4609" s="62"/>
      <c r="P4609" s="62"/>
      <c r="Q4609" s="62"/>
      <c r="R4609" s="62"/>
      <c r="S4609" s="62"/>
      <c r="T4609" s="62"/>
      <c r="U4609" s="62"/>
      <c r="V4609" s="62"/>
      <c r="W4609" s="62"/>
      <c r="X4609" s="62"/>
      <c r="Y4609" s="62"/>
      <c r="Z4609" s="62"/>
      <c r="AA4609" s="62"/>
      <c r="AB4609" s="62"/>
      <c r="AC4609" s="62"/>
      <c r="AD4609" s="62"/>
      <c r="AE4609" s="62"/>
    </row>
    <row r="4610" spans="5:31" x14ac:dyDescent="0.25">
      <c r="E4610" s="61"/>
      <c r="F4610" s="61"/>
      <c r="G4610" s="61"/>
      <c r="H4610" s="62"/>
      <c r="I4610" s="62"/>
      <c r="J4610" s="62"/>
      <c r="K4610" s="62"/>
      <c r="L4610" s="62"/>
      <c r="M4610" s="62"/>
      <c r="N4610" s="62"/>
      <c r="O4610" s="62"/>
      <c r="P4610" s="62"/>
      <c r="Q4610" s="62"/>
      <c r="R4610" s="62"/>
      <c r="S4610" s="62"/>
      <c r="T4610" s="62"/>
      <c r="U4610" s="62"/>
      <c r="V4610" s="62"/>
      <c r="W4610" s="62"/>
      <c r="X4610" s="62"/>
      <c r="Y4610" s="62"/>
      <c r="Z4610" s="62"/>
      <c r="AA4610" s="62"/>
      <c r="AB4610" s="62"/>
      <c r="AC4610" s="62"/>
      <c r="AD4610" s="62"/>
      <c r="AE4610" s="62"/>
    </row>
    <row r="4611" spans="5:31" x14ac:dyDescent="0.25">
      <c r="E4611" s="61"/>
      <c r="F4611" s="61"/>
      <c r="G4611" s="61"/>
      <c r="H4611" s="62"/>
      <c r="I4611" s="62"/>
      <c r="J4611" s="62"/>
      <c r="K4611" s="62"/>
      <c r="L4611" s="62"/>
      <c r="M4611" s="62"/>
      <c r="N4611" s="62"/>
      <c r="O4611" s="62"/>
      <c r="P4611" s="62"/>
      <c r="Q4611" s="62"/>
      <c r="R4611" s="62"/>
      <c r="S4611" s="62"/>
      <c r="T4611" s="62"/>
      <c r="U4611" s="62"/>
      <c r="V4611" s="62"/>
      <c r="W4611" s="62"/>
      <c r="X4611" s="62"/>
      <c r="Y4611" s="62"/>
      <c r="Z4611" s="62"/>
      <c r="AA4611" s="62"/>
      <c r="AB4611" s="62"/>
      <c r="AC4611" s="62"/>
      <c r="AD4611" s="62"/>
      <c r="AE4611" s="62"/>
    </row>
    <row r="4612" spans="5:31" x14ac:dyDescent="0.25">
      <c r="E4612" s="61"/>
      <c r="F4612" s="61"/>
      <c r="G4612" s="61"/>
      <c r="H4612" s="62"/>
      <c r="I4612" s="62"/>
      <c r="J4612" s="62"/>
      <c r="K4612" s="62"/>
      <c r="L4612" s="62"/>
      <c r="M4612" s="62"/>
      <c r="N4612" s="62"/>
      <c r="O4612" s="62"/>
      <c r="P4612" s="62"/>
      <c r="Q4612" s="62"/>
      <c r="R4612" s="62"/>
      <c r="S4612" s="62"/>
      <c r="T4612" s="62"/>
      <c r="U4612" s="62"/>
      <c r="V4612" s="62"/>
      <c r="W4612" s="62"/>
      <c r="X4612" s="62"/>
      <c r="Y4612" s="62"/>
      <c r="Z4612" s="62"/>
      <c r="AA4612" s="62"/>
      <c r="AB4612" s="62"/>
      <c r="AC4612" s="62"/>
      <c r="AD4612" s="62"/>
      <c r="AE4612" s="62"/>
    </row>
    <row r="4613" spans="5:31" x14ac:dyDescent="0.25">
      <c r="E4613" s="61"/>
      <c r="F4613" s="61"/>
      <c r="G4613" s="61"/>
      <c r="H4613" s="62"/>
      <c r="I4613" s="62"/>
      <c r="J4613" s="62"/>
      <c r="K4613" s="62"/>
      <c r="L4613" s="62"/>
      <c r="M4613" s="62"/>
      <c r="N4613" s="62"/>
      <c r="O4613" s="62"/>
      <c r="P4613" s="62"/>
      <c r="Q4613" s="62"/>
      <c r="R4613" s="62"/>
      <c r="S4613" s="62"/>
      <c r="T4613" s="62"/>
      <c r="U4613" s="62"/>
      <c r="V4613" s="62"/>
      <c r="W4613" s="62"/>
      <c r="X4613" s="62"/>
      <c r="Y4613" s="62"/>
      <c r="Z4613" s="62"/>
      <c r="AA4613" s="62"/>
      <c r="AB4613" s="62"/>
      <c r="AC4613" s="62"/>
      <c r="AD4613" s="62"/>
      <c r="AE4613" s="62"/>
    </row>
    <row r="4614" spans="5:31" x14ac:dyDescent="0.25">
      <c r="E4614" s="61"/>
      <c r="F4614" s="61"/>
      <c r="G4614" s="61"/>
      <c r="H4614" s="62"/>
      <c r="I4614" s="62"/>
      <c r="J4614" s="62"/>
      <c r="K4614" s="62"/>
      <c r="L4614" s="62"/>
      <c r="M4614" s="62"/>
      <c r="N4614" s="62"/>
      <c r="O4614" s="62"/>
      <c r="P4614" s="62"/>
      <c r="Q4614" s="62"/>
      <c r="R4614" s="62"/>
      <c r="S4614" s="62"/>
      <c r="T4614" s="62"/>
      <c r="U4614" s="62"/>
      <c r="V4614" s="62"/>
      <c r="W4614" s="62"/>
      <c r="X4614" s="62"/>
      <c r="Y4614" s="62"/>
      <c r="Z4614" s="62"/>
      <c r="AA4614" s="62"/>
      <c r="AB4614" s="62"/>
      <c r="AC4614" s="62"/>
      <c r="AD4614" s="62"/>
      <c r="AE4614" s="62"/>
    </row>
    <row r="4615" spans="5:31" x14ac:dyDescent="0.25">
      <c r="E4615" s="61"/>
      <c r="F4615" s="61"/>
      <c r="G4615" s="61"/>
      <c r="H4615" s="62"/>
      <c r="I4615" s="62"/>
      <c r="J4615" s="62"/>
      <c r="K4615" s="62"/>
      <c r="L4615" s="62"/>
      <c r="M4615" s="62"/>
      <c r="N4615" s="62"/>
      <c r="O4615" s="62"/>
      <c r="P4615" s="62"/>
      <c r="Q4615" s="62"/>
      <c r="R4615" s="62"/>
      <c r="S4615" s="62"/>
      <c r="T4615" s="62"/>
      <c r="U4615" s="62"/>
      <c r="V4615" s="62"/>
      <c r="W4615" s="62"/>
      <c r="X4615" s="62"/>
      <c r="Y4615" s="62"/>
      <c r="Z4615" s="62"/>
      <c r="AA4615" s="62"/>
      <c r="AB4615" s="62"/>
      <c r="AC4615" s="62"/>
      <c r="AD4615" s="62"/>
      <c r="AE4615" s="62"/>
    </row>
    <row r="4616" spans="5:31" x14ac:dyDescent="0.25">
      <c r="E4616" s="61"/>
      <c r="F4616" s="61"/>
      <c r="G4616" s="61"/>
      <c r="H4616" s="62"/>
      <c r="I4616" s="62"/>
      <c r="J4616" s="62"/>
      <c r="K4616" s="62"/>
      <c r="L4616" s="62"/>
      <c r="M4616" s="62"/>
      <c r="N4616" s="62"/>
      <c r="O4616" s="62"/>
      <c r="P4616" s="62"/>
      <c r="Q4616" s="62"/>
      <c r="R4616" s="62"/>
      <c r="S4616" s="62"/>
      <c r="T4616" s="62"/>
      <c r="U4616" s="62"/>
      <c r="V4616" s="62"/>
      <c r="W4616" s="62"/>
      <c r="X4616" s="62"/>
      <c r="Y4616" s="62"/>
      <c r="Z4616" s="62"/>
      <c r="AA4616" s="62"/>
      <c r="AB4616" s="62"/>
      <c r="AC4616" s="62"/>
      <c r="AD4616" s="62"/>
      <c r="AE4616" s="62"/>
    </row>
    <row r="4617" spans="5:31" x14ac:dyDescent="0.25">
      <c r="E4617" s="61"/>
      <c r="F4617" s="61"/>
      <c r="G4617" s="61"/>
      <c r="H4617" s="62"/>
      <c r="I4617" s="62"/>
      <c r="J4617" s="62"/>
      <c r="K4617" s="62"/>
      <c r="L4617" s="62"/>
      <c r="M4617" s="62"/>
      <c r="N4617" s="62"/>
      <c r="O4617" s="62"/>
      <c r="P4617" s="62"/>
      <c r="Q4617" s="62"/>
      <c r="R4617" s="62"/>
      <c r="S4617" s="62"/>
      <c r="T4617" s="62"/>
      <c r="U4617" s="62"/>
      <c r="V4617" s="62"/>
      <c r="W4617" s="62"/>
      <c r="X4617" s="62"/>
      <c r="Y4617" s="62"/>
      <c r="Z4617" s="62"/>
      <c r="AA4617" s="62"/>
      <c r="AB4617" s="62"/>
      <c r="AC4617" s="62"/>
      <c r="AD4617" s="62"/>
      <c r="AE4617" s="62"/>
    </row>
    <row r="4618" spans="5:31" x14ac:dyDescent="0.25">
      <c r="E4618" s="61"/>
      <c r="F4618" s="61"/>
      <c r="G4618" s="61"/>
      <c r="H4618" s="62"/>
      <c r="I4618" s="62"/>
      <c r="J4618" s="62"/>
      <c r="K4618" s="62"/>
      <c r="L4618" s="62"/>
      <c r="M4618" s="62"/>
      <c r="N4618" s="62"/>
      <c r="O4618" s="62"/>
      <c r="P4618" s="62"/>
      <c r="Q4618" s="62"/>
      <c r="R4618" s="62"/>
      <c r="S4618" s="62"/>
      <c r="T4618" s="62"/>
      <c r="U4618" s="62"/>
      <c r="V4618" s="62"/>
      <c r="W4618" s="62"/>
      <c r="X4618" s="62"/>
      <c r="Y4618" s="62"/>
      <c r="Z4618" s="62"/>
      <c r="AA4618" s="62"/>
      <c r="AB4618" s="62"/>
      <c r="AC4618" s="62"/>
      <c r="AD4618" s="62"/>
      <c r="AE4618" s="62"/>
    </row>
    <row r="4619" spans="5:31" x14ac:dyDescent="0.25">
      <c r="E4619" s="61"/>
      <c r="F4619" s="61"/>
      <c r="G4619" s="61"/>
      <c r="H4619" s="62"/>
      <c r="I4619" s="62"/>
      <c r="J4619" s="62"/>
      <c r="K4619" s="62"/>
      <c r="L4619" s="62"/>
      <c r="M4619" s="62"/>
      <c r="N4619" s="62"/>
      <c r="O4619" s="62"/>
      <c r="P4619" s="62"/>
      <c r="Q4619" s="62"/>
      <c r="R4619" s="62"/>
      <c r="S4619" s="62"/>
      <c r="T4619" s="62"/>
      <c r="U4619" s="62"/>
      <c r="V4619" s="62"/>
      <c r="W4619" s="62"/>
      <c r="X4619" s="62"/>
      <c r="Y4619" s="62"/>
      <c r="Z4619" s="62"/>
      <c r="AA4619" s="62"/>
      <c r="AB4619" s="62"/>
      <c r="AC4619" s="62"/>
      <c r="AD4619" s="62"/>
      <c r="AE4619" s="62"/>
    </row>
    <row r="4620" spans="5:31" x14ac:dyDescent="0.25">
      <c r="E4620" s="61"/>
      <c r="F4620" s="61"/>
      <c r="G4620" s="61"/>
      <c r="H4620" s="62"/>
      <c r="I4620" s="62"/>
      <c r="J4620" s="62"/>
      <c r="K4620" s="62"/>
      <c r="L4620" s="62"/>
      <c r="M4620" s="62"/>
      <c r="N4620" s="62"/>
      <c r="O4620" s="62"/>
      <c r="P4620" s="62"/>
      <c r="Q4620" s="62"/>
      <c r="R4620" s="62"/>
      <c r="S4620" s="62"/>
      <c r="T4620" s="62"/>
      <c r="U4620" s="62"/>
      <c r="V4620" s="62"/>
      <c r="W4620" s="62"/>
      <c r="X4620" s="62"/>
      <c r="Y4620" s="62"/>
      <c r="Z4620" s="62"/>
      <c r="AA4620" s="62"/>
      <c r="AB4620" s="62"/>
      <c r="AC4620" s="62"/>
      <c r="AD4620" s="62"/>
      <c r="AE4620" s="62"/>
    </row>
    <row r="4621" spans="5:31" x14ac:dyDescent="0.25">
      <c r="E4621" s="61"/>
      <c r="F4621" s="61"/>
      <c r="G4621" s="61"/>
      <c r="H4621" s="62"/>
      <c r="I4621" s="62"/>
      <c r="J4621" s="62"/>
      <c r="K4621" s="62"/>
      <c r="L4621" s="62"/>
      <c r="M4621" s="62"/>
      <c r="N4621" s="62"/>
      <c r="O4621" s="62"/>
      <c r="P4621" s="62"/>
      <c r="Q4621" s="62"/>
      <c r="R4621" s="62"/>
      <c r="S4621" s="62"/>
      <c r="T4621" s="62"/>
      <c r="U4621" s="62"/>
      <c r="V4621" s="62"/>
      <c r="W4621" s="62"/>
      <c r="X4621" s="62"/>
      <c r="Y4621" s="62"/>
      <c r="Z4621" s="62"/>
      <c r="AA4621" s="62"/>
      <c r="AB4621" s="62"/>
      <c r="AC4621" s="62"/>
      <c r="AD4621" s="62"/>
      <c r="AE4621" s="62"/>
    </row>
    <row r="4622" spans="5:31" x14ac:dyDescent="0.25">
      <c r="E4622" s="61"/>
      <c r="F4622" s="61"/>
      <c r="G4622" s="61"/>
      <c r="H4622" s="62"/>
      <c r="I4622" s="62"/>
      <c r="J4622" s="62"/>
      <c r="K4622" s="62"/>
      <c r="L4622" s="62"/>
      <c r="M4622" s="62"/>
      <c r="N4622" s="62"/>
      <c r="O4622" s="62"/>
      <c r="P4622" s="62"/>
      <c r="Q4622" s="62"/>
      <c r="R4622" s="62"/>
      <c r="S4622" s="62"/>
      <c r="T4622" s="62"/>
      <c r="U4622" s="62"/>
      <c r="V4622" s="62"/>
      <c r="W4622" s="62"/>
      <c r="X4622" s="62"/>
      <c r="Y4622" s="62"/>
      <c r="Z4622" s="62"/>
      <c r="AA4622" s="62"/>
      <c r="AB4622" s="62"/>
      <c r="AC4622" s="62"/>
      <c r="AD4622" s="62"/>
      <c r="AE4622" s="62"/>
    </row>
    <row r="4623" spans="5:31" x14ac:dyDescent="0.25">
      <c r="E4623" s="61"/>
      <c r="F4623" s="61"/>
      <c r="G4623" s="61"/>
      <c r="H4623" s="62"/>
      <c r="I4623" s="62"/>
      <c r="J4623" s="62"/>
      <c r="K4623" s="62"/>
      <c r="L4623" s="62"/>
      <c r="M4623" s="62"/>
      <c r="N4623" s="62"/>
      <c r="O4623" s="62"/>
      <c r="P4623" s="62"/>
      <c r="Q4623" s="62"/>
      <c r="R4623" s="62"/>
      <c r="S4623" s="62"/>
      <c r="T4623" s="62"/>
      <c r="U4623" s="62"/>
      <c r="V4623" s="62"/>
      <c r="W4623" s="62"/>
      <c r="X4623" s="62"/>
      <c r="Y4623" s="62"/>
      <c r="Z4623" s="62"/>
      <c r="AA4623" s="62"/>
      <c r="AB4623" s="62"/>
      <c r="AC4623" s="62"/>
      <c r="AD4623" s="62"/>
      <c r="AE4623" s="62"/>
    </row>
    <row r="4624" spans="5:31" x14ac:dyDescent="0.25">
      <c r="E4624" s="61"/>
      <c r="F4624" s="61"/>
      <c r="G4624" s="61"/>
      <c r="H4624" s="62"/>
      <c r="I4624" s="62"/>
      <c r="J4624" s="62"/>
      <c r="K4624" s="62"/>
      <c r="L4624" s="62"/>
      <c r="M4624" s="62"/>
      <c r="N4624" s="62"/>
      <c r="O4624" s="62"/>
      <c r="P4624" s="62"/>
      <c r="Q4624" s="62"/>
      <c r="R4624" s="62"/>
      <c r="S4624" s="62"/>
      <c r="T4624" s="62"/>
      <c r="U4624" s="62"/>
      <c r="V4624" s="62"/>
      <c r="W4624" s="62"/>
      <c r="X4624" s="62"/>
      <c r="Y4624" s="62"/>
      <c r="Z4624" s="62"/>
      <c r="AA4624" s="62"/>
      <c r="AB4624" s="62"/>
      <c r="AC4624" s="62"/>
      <c r="AD4624" s="62"/>
      <c r="AE4624" s="62"/>
    </row>
    <row r="4625" spans="5:31" x14ac:dyDescent="0.25">
      <c r="E4625" s="61"/>
      <c r="F4625" s="61"/>
      <c r="G4625" s="61"/>
      <c r="H4625" s="62"/>
      <c r="I4625" s="62"/>
      <c r="J4625" s="62"/>
      <c r="K4625" s="62"/>
      <c r="L4625" s="62"/>
      <c r="M4625" s="62"/>
      <c r="N4625" s="62"/>
      <c r="O4625" s="62"/>
      <c r="P4625" s="62"/>
      <c r="Q4625" s="62"/>
      <c r="R4625" s="62"/>
      <c r="S4625" s="62"/>
      <c r="T4625" s="62"/>
      <c r="U4625" s="62"/>
      <c r="V4625" s="62"/>
      <c r="W4625" s="62"/>
      <c r="X4625" s="62"/>
      <c r="Y4625" s="62"/>
      <c r="Z4625" s="62"/>
      <c r="AA4625" s="62"/>
      <c r="AB4625" s="62"/>
      <c r="AC4625" s="62"/>
      <c r="AD4625" s="62"/>
      <c r="AE4625" s="62"/>
    </row>
    <row r="4626" spans="5:31" x14ac:dyDescent="0.25">
      <c r="E4626" s="61"/>
      <c r="F4626" s="61"/>
      <c r="G4626" s="61"/>
      <c r="H4626" s="62"/>
      <c r="I4626" s="62"/>
      <c r="J4626" s="62"/>
      <c r="K4626" s="62"/>
      <c r="L4626" s="62"/>
      <c r="M4626" s="62"/>
      <c r="N4626" s="62"/>
      <c r="O4626" s="62"/>
      <c r="P4626" s="62"/>
      <c r="Q4626" s="62"/>
      <c r="R4626" s="62"/>
      <c r="S4626" s="62"/>
      <c r="T4626" s="62"/>
      <c r="U4626" s="62"/>
      <c r="V4626" s="62"/>
      <c r="W4626" s="62"/>
      <c r="X4626" s="62"/>
      <c r="Y4626" s="62"/>
      <c r="Z4626" s="62"/>
      <c r="AA4626" s="62"/>
      <c r="AB4626" s="62"/>
      <c r="AC4626" s="62"/>
      <c r="AD4626" s="62"/>
      <c r="AE4626" s="62"/>
    </row>
    <row r="4627" spans="5:31" x14ac:dyDescent="0.25">
      <c r="E4627" s="61"/>
      <c r="F4627" s="61"/>
      <c r="G4627" s="61"/>
      <c r="H4627" s="62"/>
      <c r="I4627" s="62"/>
      <c r="J4627" s="62"/>
      <c r="K4627" s="62"/>
      <c r="L4627" s="62"/>
      <c r="M4627" s="62"/>
      <c r="N4627" s="62"/>
      <c r="O4627" s="62"/>
      <c r="P4627" s="62"/>
      <c r="Q4627" s="62"/>
      <c r="R4627" s="62"/>
      <c r="S4627" s="62"/>
      <c r="T4627" s="62"/>
      <c r="U4627" s="62"/>
      <c r="V4627" s="62"/>
      <c r="W4627" s="62"/>
      <c r="X4627" s="62"/>
      <c r="Y4627" s="62"/>
      <c r="Z4627" s="62"/>
      <c r="AA4627" s="62"/>
      <c r="AB4627" s="62"/>
      <c r="AC4627" s="62"/>
      <c r="AD4627" s="62"/>
      <c r="AE4627" s="62"/>
    </row>
    <row r="4628" spans="5:31" x14ac:dyDescent="0.25">
      <c r="E4628" s="61"/>
      <c r="F4628" s="61"/>
      <c r="G4628" s="61"/>
      <c r="H4628" s="62"/>
      <c r="I4628" s="62"/>
      <c r="J4628" s="62"/>
      <c r="K4628" s="62"/>
      <c r="L4628" s="62"/>
      <c r="M4628" s="62"/>
      <c r="N4628" s="62"/>
      <c r="O4628" s="62"/>
      <c r="P4628" s="62"/>
      <c r="Q4628" s="62"/>
      <c r="R4628" s="62"/>
      <c r="S4628" s="62"/>
      <c r="T4628" s="62"/>
      <c r="U4628" s="62"/>
      <c r="V4628" s="62"/>
      <c r="W4628" s="62"/>
      <c r="X4628" s="62"/>
      <c r="Y4628" s="62"/>
      <c r="Z4628" s="62"/>
      <c r="AA4628" s="62"/>
      <c r="AB4628" s="62"/>
      <c r="AC4628" s="62"/>
      <c r="AD4628" s="62"/>
      <c r="AE4628" s="62"/>
    </row>
    <row r="4629" spans="5:31" x14ac:dyDescent="0.25">
      <c r="E4629" s="61"/>
      <c r="F4629" s="61"/>
      <c r="G4629" s="61"/>
      <c r="H4629" s="62"/>
      <c r="I4629" s="62"/>
      <c r="J4629" s="62"/>
      <c r="K4629" s="62"/>
      <c r="L4629" s="62"/>
      <c r="M4629" s="62"/>
      <c r="N4629" s="62"/>
      <c r="O4629" s="62"/>
      <c r="P4629" s="62"/>
      <c r="Q4629" s="62"/>
      <c r="R4629" s="62"/>
      <c r="S4629" s="62"/>
      <c r="T4629" s="62"/>
      <c r="U4629" s="62"/>
      <c r="V4629" s="62"/>
      <c r="W4629" s="62"/>
      <c r="X4629" s="62"/>
      <c r="Y4629" s="62"/>
      <c r="Z4629" s="62"/>
      <c r="AA4629" s="62"/>
      <c r="AB4629" s="62"/>
      <c r="AC4629" s="62"/>
      <c r="AD4629" s="62"/>
      <c r="AE4629" s="62"/>
    </row>
    <row r="4630" spans="5:31" x14ac:dyDescent="0.25">
      <c r="E4630" s="61"/>
      <c r="F4630" s="61"/>
      <c r="G4630" s="61"/>
      <c r="H4630" s="62"/>
      <c r="I4630" s="62"/>
      <c r="J4630" s="62"/>
      <c r="K4630" s="62"/>
      <c r="L4630" s="62"/>
      <c r="M4630" s="62"/>
      <c r="N4630" s="62"/>
      <c r="O4630" s="62"/>
      <c r="P4630" s="62"/>
      <c r="Q4630" s="62"/>
      <c r="R4630" s="62"/>
      <c r="S4630" s="62"/>
      <c r="T4630" s="62"/>
      <c r="U4630" s="62"/>
      <c r="V4630" s="62"/>
      <c r="W4630" s="62"/>
      <c r="X4630" s="62"/>
      <c r="Y4630" s="62"/>
      <c r="Z4630" s="62"/>
      <c r="AA4630" s="62"/>
      <c r="AB4630" s="62"/>
      <c r="AC4630" s="62"/>
      <c r="AD4630" s="62"/>
      <c r="AE4630" s="62"/>
    </row>
    <row r="4631" spans="5:31" x14ac:dyDescent="0.25">
      <c r="E4631" s="61"/>
      <c r="F4631" s="61"/>
      <c r="G4631" s="61"/>
      <c r="H4631" s="62"/>
      <c r="I4631" s="62"/>
      <c r="J4631" s="62"/>
      <c r="K4631" s="62"/>
      <c r="L4631" s="62"/>
      <c r="M4631" s="62"/>
      <c r="N4631" s="62"/>
      <c r="O4631" s="62"/>
      <c r="P4631" s="62"/>
      <c r="Q4631" s="62"/>
      <c r="R4631" s="62"/>
      <c r="S4631" s="62"/>
      <c r="T4631" s="62"/>
      <c r="U4631" s="62"/>
      <c r="V4631" s="62"/>
      <c r="W4631" s="62"/>
      <c r="X4631" s="62"/>
      <c r="Y4631" s="62"/>
      <c r="Z4631" s="62"/>
      <c r="AA4631" s="62"/>
      <c r="AB4631" s="62"/>
      <c r="AC4631" s="62"/>
      <c r="AD4631" s="62"/>
      <c r="AE4631" s="62"/>
    </row>
    <row r="4632" spans="5:31" x14ac:dyDescent="0.25">
      <c r="E4632" s="61"/>
      <c r="F4632" s="61"/>
      <c r="G4632" s="61"/>
      <c r="H4632" s="62"/>
      <c r="I4632" s="62"/>
      <c r="J4632" s="62"/>
      <c r="K4632" s="62"/>
      <c r="L4632" s="62"/>
      <c r="M4632" s="62"/>
      <c r="N4632" s="62"/>
      <c r="O4632" s="62"/>
      <c r="P4632" s="62"/>
      <c r="Q4632" s="62"/>
      <c r="R4632" s="62"/>
      <c r="S4632" s="62"/>
      <c r="T4632" s="62"/>
      <c r="U4632" s="62"/>
      <c r="V4632" s="62"/>
      <c r="W4632" s="62"/>
      <c r="X4632" s="62"/>
      <c r="Y4632" s="62"/>
      <c r="Z4632" s="62"/>
      <c r="AA4632" s="62"/>
      <c r="AB4632" s="62"/>
      <c r="AC4632" s="62"/>
      <c r="AD4632" s="62"/>
      <c r="AE4632" s="62"/>
    </row>
    <row r="4633" spans="5:31" x14ac:dyDescent="0.25">
      <c r="E4633" s="61"/>
      <c r="F4633" s="61"/>
      <c r="G4633" s="61"/>
      <c r="H4633" s="62"/>
      <c r="I4633" s="62"/>
      <c r="J4633" s="62"/>
      <c r="K4633" s="62"/>
      <c r="L4633" s="62"/>
      <c r="M4633" s="62"/>
      <c r="N4633" s="62"/>
      <c r="O4633" s="62"/>
      <c r="P4633" s="62"/>
      <c r="Q4633" s="62"/>
      <c r="R4633" s="62"/>
      <c r="S4633" s="62"/>
      <c r="T4633" s="62"/>
      <c r="U4633" s="62"/>
      <c r="V4633" s="62"/>
      <c r="W4633" s="62"/>
      <c r="X4633" s="62"/>
      <c r="Y4633" s="62"/>
      <c r="Z4633" s="62"/>
      <c r="AA4633" s="62"/>
      <c r="AB4633" s="62"/>
      <c r="AC4633" s="62"/>
      <c r="AD4633" s="62"/>
      <c r="AE4633" s="62"/>
    </row>
    <row r="4634" spans="5:31" x14ac:dyDescent="0.25">
      <c r="E4634" s="61"/>
      <c r="F4634" s="61"/>
      <c r="G4634" s="61"/>
      <c r="H4634" s="62"/>
      <c r="I4634" s="62"/>
      <c r="J4634" s="62"/>
      <c r="K4634" s="62"/>
      <c r="L4634" s="62"/>
      <c r="M4634" s="62"/>
      <c r="N4634" s="62"/>
      <c r="O4634" s="62"/>
      <c r="P4634" s="62"/>
      <c r="Q4634" s="62"/>
      <c r="R4634" s="62"/>
      <c r="S4634" s="62"/>
      <c r="T4634" s="62"/>
      <c r="U4634" s="62"/>
      <c r="V4634" s="62"/>
      <c r="W4634" s="62"/>
      <c r="X4634" s="62"/>
      <c r="Y4634" s="62"/>
      <c r="Z4634" s="62"/>
      <c r="AA4634" s="62"/>
      <c r="AB4634" s="62"/>
      <c r="AC4634" s="62"/>
      <c r="AD4634" s="62"/>
      <c r="AE4634" s="62"/>
    </row>
    <row r="4635" spans="5:31" x14ac:dyDescent="0.25">
      <c r="E4635" s="61"/>
      <c r="F4635" s="61"/>
      <c r="G4635" s="61"/>
      <c r="H4635" s="62"/>
      <c r="I4635" s="62"/>
      <c r="J4635" s="62"/>
      <c r="K4635" s="62"/>
      <c r="L4635" s="62"/>
      <c r="M4635" s="62"/>
      <c r="N4635" s="62"/>
      <c r="O4635" s="62"/>
      <c r="P4635" s="62"/>
      <c r="Q4635" s="62"/>
      <c r="R4635" s="62"/>
      <c r="S4635" s="62"/>
      <c r="T4635" s="62"/>
      <c r="U4635" s="62"/>
      <c r="V4635" s="62"/>
      <c r="W4635" s="62"/>
      <c r="X4635" s="62"/>
      <c r="Y4635" s="62"/>
      <c r="Z4635" s="62"/>
      <c r="AA4635" s="62"/>
      <c r="AB4635" s="62"/>
      <c r="AC4635" s="62"/>
      <c r="AD4635" s="62"/>
      <c r="AE4635" s="62"/>
    </row>
    <row r="4636" spans="5:31" x14ac:dyDescent="0.25">
      <c r="E4636" s="61"/>
      <c r="F4636" s="61"/>
      <c r="G4636" s="61"/>
      <c r="H4636" s="62"/>
      <c r="I4636" s="62"/>
      <c r="J4636" s="62"/>
      <c r="K4636" s="62"/>
      <c r="L4636" s="62"/>
      <c r="M4636" s="62"/>
      <c r="N4636" s="62"/>
      <c r="O4636" s="62"/>
      <c r="P4636" s="62"/>
      <c r="Q4636" s="62"/>
      <c r="R4636" s="62"/>
      <c r="S4636" s="62"/>
      <c r="T4636" s="62"/>
      <c r="U4636" s="62"/>
      <c r="V4636" s="62"/>
      <c r="W4636" s="62"/>
      <c r="X4636" s="62"/>
      <c r="Y4636" s="62"/>
      <c r="Z4636" s="62"/>
      <c r="AA4636" s="62"/>
      <c r="AB4636" s="62"/>
      <c r="AC4636" s="62"/>
      <c r="AD4636" s="62"/>
      <c r="AE4636" s="62"/>
    </row>
    <row r="4637" spans="5:31" x14ac:dyDescent="0.25">
      <c r="E4637" s="61"/>
      <c r="F4637" s="61"/>
      <c r="G4637" s="61"/>
      <c r="H4637" s="62"/>
      <c r="I4637" s="62"/>
      <c r="J4637" s="62"/>
      <c r="K4637" s="62"/>
      <c r="L4637" s="62"/>
      <c r="M4637" s="62"/>
      <c r="N4637" s="62"/>
      <c r="O4637" s="62"/>
      <c r="P4637" s="62"/>
      <c r="Q4637" s="62"/>
      <c r="R4637" s="62"/>
      <c r="S4637" s="62"/>
      <c r="T4637" s="62"/>
      <c r="U4637" s="62"/>
      <c r="V4637" s="62"/>
      <c r="W4637" s="62"/>
      <c r="X4637" s="62"/>
      <c r="Y4637" s="62"/>
      <c r="Z4637" s="62"/>
      <c r="AA4637" s="62"/>
      <c r="AB4637" s="62"/>
      <c r="AC4637" s="62"/>
      <c r="AD4637" s="62"/>
      <c r="AE4637" s="62"/>
    </row>
    <row r="4638" spans="5:31" x14ac:dyDescent="0.25">
      <c r="E4638" s="61"/>
      <c r="F4638" s="61"/>
      <c r="G4638" s="61"/>
      <c r="H4638" s="62"/>
      <c r="I4638" s="62"/>
      <c r="J4638" s="62"/>
      <c r="K4638" s="62"/>
      <c r="L4638" s="62"/>
      <c r="M4638" s="62"/>
      <c r="N4638" s="62"/>
      <c r="O4638" s="62"/>
      <c r="P4638" s="62"/>
      <c r="Q4638" s="62"/>
      <c r="R4638" s="62"/>
      <c r="S4638" s="62"/>
      <c r="T4638" s="62"/>
      <c r="U4638" s="62"/>
      <c r="V4638" s="62"/>
      <c r="W4638" s="62"/>
      <c r="X4638" s="62"/>
      <c r="Y4638" s="62"/>
      <c r="Z4638" s="62"/>
      <c r="AA4638" s="62"/>
      <c r="AB4638" s="62"/>
      <c r="AC4638" s="62"/>
      <c r="AD4638" s="62"/>
      <c r="AE4638" s="62"/>
    </row>
    <row r="4639" spans="5:31" x14ac:dyDescent="0.25">
      <c r="E4639" s="61"/>
      <c r="F4639" s="61"/>
      <c r="G4639" s="61"/>
      <c r="H4639" s="62"/>
      <c r="I4639" s="62"/>
      <c r="J4639" s="62"/>
      <c r="K4639" s="62"/>
      <c r="L4639" s="62"/>
      <c r="M4639" s="62"/>
      <c r="N4639" s="62"/>
      <c r="O4639" s="62"/>
      <c r="P4639" s="62"/>
      <c r="Q4639" s="62"/>
      <c r="R4639" s="62"/>
      <c r="S4639" s="62"/>
      <c r="T4639" s="62"/>
      <c r="U4639" s="62"/>
      <c r="V4639" s="62"/>
      <c r="W4639" s="62"/>
      <c r="X4639" s="62"/>
      <c r="Y4639" s="62"/>
      <c r="Z4639" s="62"/>
      <c r="AA4639" s="62"/>
      <c r="AB4639" s="62"/>
      <c r="AC4639" s="62"/>
      <c r="AD4639" s="62"/>
      <c r="AE4639" s="62"/>
    </row>
    <row r="4640" spans="5:31" x14ac:dyDescent="0.25">
      <c r="E4640" s="61"/>
      <c r="F4640" s="61"/>
      <c r="G4640" s="61"/>
      <c r="H4640" s="62"/>
      <c r="I4640" s="62"/>
      <c r="J4640" s="62"/>
      <c r="K4640" s="62"/>
      <c r="L4640" s="62"/>
      <c r="M4640" s="62"/>
      <c r="N4640" s="62"/>
      <c r="O4640" s="62"/>
      <c r="P4640" s="62"/>
      <c r="Q4640" s="62"/>
      <c r="R4640" s="62"/>
      <c r="S4640" s="62"/>
      <c r="T4640" s="62"/>
      <c r="U4640" s="62"/>
      <c r="V4640" s="62"/>
      <c r="W4640" s="62"/>
      <c r="X4640" s="62"/>
      <c r="Y4640" s="62"/>
      <c r="Z4640" s="62"/>
      <c r="AA4640" s="62"/>
      <c r="AB4640" s="62"/>
      <c r="AC4640" s="62"/>
      <c r="AD4640" s="62"/>
      <c r="AE4640" s="62"/>
    </row>
    <row r="4641" spans="5:31" x14ac:dyDescent="0.25">
      <c r="E4641" s="61"/>
      <c r="F4641" s="61"/>
      <c r="G4641" s="61"/>
      <c r="H4641" s="62"/>
      <c r="I4641" s="62"/>
      <c r="J4641" s="62"/>
      <c r="K4641" s="62"/>
      <c r="L4641" s="62"/>
      <c r="M4641" s="62"/>
      <c r="N4641" s="62"/>
      <c r="O4641" s="62"/>
      <c r="P4641" s="62"/>
      <c r="Q4641" s="62"/>
      <c r="R4641" s="62"/>
      <c r="S4641" s="62"/>
      <c r="T4641" s="62"/>
      <c r="U4641" s="62"/>
      <c r="V4641" s="62"/>
      <c r="W4641" s="62"/>
      <c r="X4641" s="62"/>
      <c r="Y4641" s="62"/>
      <c r="Z4641" s="62"/>
      <c r="AA4641" s="62"/>
      <c r="AB4641" s="62"/>
      <c r="AC4641" s="62"/>
      <c r="AD4641" s="62"/>
      <c r="AE4641" s="62"/>
    </row>
    <row r="4642" spans="5:31" x14ac:dyDescent="0.25">
      <c r="E4642" s="61"/>
      <c r="F4642" s="61"/>
      <c r="G4642" s="61"/>
      <c r="H4642" s="62"/>
      <c r="I4642" s="62"/>
      <c r="J4642" s="62"/>
      <c r="K4642" s="62"/>
      <c r="L4642" s="62"/>
      <c r="M4642" s="62"/>
      <c r="N4642" s="62"/>
      <c r="O4642" s="62"/>
      <c r="P4642" s="62"/>
      <c r="Q4642" s="62"/>
      <c r="R4642" s="62"/>
      <c r="S4642" s="62"/>
      <c r="T4642" s="62"/>
      <c r="U4642" s="62"/>
      <c r="V4642" s="62"/>
      <c r="W4642" s="62"/>
      <c r="X4642" s="62"/>
      <c r="Y4642" s="62"/>
      <c r="Z4642" s="62"/>
      <c r="AA4642" s="62"/>
      <c r="AB4642" s="62"/>
      <c r="AC4642" s="62"/>
      <c r="AD4642" s="62"/>
      <c r="AE4642" s="62"/>
    </row>
    <row r="4643" spans="5:31" x14ac:dyDescent="0.25">
      <c r="E4643" s="61"/>
      <c r="F4643" s="61"/>
      <c r="G4643" s="61"/>
      <c r="H4643" s="62"/>
      <c r="I4643" s="62"/>
      <c r="J4643" s="62"/>
      <c r="K4643" s="62"/>
      <c r="L4643" s="62"/>
      <c r="M4643" s="62"/>
      <c r="N4643" s="62"/>
      <c r="O4643" s="62"/>
      <c r="P4643" s="62"/>
      <c r="Q4643" s="62"/>
      <c r="R4643" s="62"/>
      <c r="S4643" s="62"/>
      <c r="T4643" s="62"/>
      <c r="U4643" s="62"/>
      <c r="V4643" s="62"/>
      <c r="W4643" s="62"/>
      <c r="X4643" s="62"/>
      <c r="Y4643" s="62"/>
      <c r="Z4643" s="62"/>
      <c r="AA4643" s="62"/>
      <c r="AB4643" s="62"/>
      <c r="AC4643" s="62"/>
      <c r="AD4643" s="62"/>
      <c r="AE4643" s="62"/>
    </row>
    <row r="4644" spans="5:31" x14ac:dyDescent="0.25">
      <c r="E4644" s="61"/>
      <c r="F4644" s="61"/>
      <c r="G4644" s="61"/>
      <c r="H4644" s="62"/>
      <c r="I4644" s="62"/>
      <c r="J4644" s="62"/>
      <c r="K4644" s="62"/>
      <c r="L4644" s="62"/>
      <c r="M4644" s="62"/>
      <c r="N4644" s="62"/>
      <c r="O4644" s="62"/>
      <c r="P4644" s="62"/>
      <c r="Q4644" s="62"/>
      <c r="R4644" s="62"/>
      <c r="S4644" s="62"/>
      <c r="T4644" s="62"/>
      <c r="U4644" s="62"/>
      <c r="V4644" s="62"/>
      <c r="W4644" s="62"/>
      <c r="X4644" s="62"/>
      <c r="Y4644" s="62"/>
      <c r="Z4644" s="62"/>
      <c r="AA4644" s="62"/>
      <c r="AB4644" s="62"/>
      <c r="AC4644" s="62"/>
      <c r="AD4644" s="62"/>
      <c r="AE4644" s="62"/>
    </row>
    <row r="4645" spans="5:31" x14ac:dyDescent="0.25">
      <c r="E4645" s="61"/>
      <c r="F4645" s="61"/>
      <c r="G4645" s="61"/>
      <c r="H4645" s="62"/>
      <c r="I4645" s="62"/>
      <c r="J4645" s="62"/>
      <c r="K4645" s="62"/>
      <c r="L4645" s="62"/>
      <c r="M4645" s="62"/>
      <c r="N4645" s="62"/>
      <c r="O4645" s="62"/>
      <c r="P4645" s="62"/>
      <c r="Q4645" s="62"/>
      <c r="R4645" s="62"/>
      <c r="S4645" s="62"/>
      <c r="T4645" s="62"/>
      <c r="U4645" s="62"/>
      <c r="V4645" s="62"/>
      <c r="W4645" s="62"/>
      <c r="X4645" s="62"/>
      <c r="Y4645" s="62"/>
      <c r="Z4645" s="62"/>
      <c r="AA4645" s="62"/>
      <c r="AB4645" s="62"/>
      <c r="AC4645" s="62"/>
      <c r="AD4645" s="62"/>
      <c r="AE4645" s="62"/>
    </row>
    <row r="4646" spans="5:31" x14ac:dyDescent="0.25">
      <c r="E4646" s="61"/>
      <c r="F4646" s="61"/>
      <c r="G4646" s="61"/>
      <c r="H4646" s="62"/>
      <c r="I4646" s="62"/>
      <c r="J4646" s="62"/>
      <c r="K4646" s="62"/>
      <c r="L4646" s="62"/>
      <c r="M4646" s="62"/>
      <c r="N4646" s="62"/>
      <c r="O4646" s="62"/>
      <c r="P4646" s="62"/>
      <c r="Q4646" s="62"/>
      <c r="R4646" s="62"/>
      <c r="S4646" s="62"/>
      <c r="T4646" s="62"/>
      <c r="U4646" s="62"/>
      <c r="V4646" s="62"/>
      <c r="W4646" s="62"/>
      <c r="X4646" s="62"/>
      <c r="Y4646" s="62"/>
      <c r="Z4646" s="62"/>
      <c r="AA4646" s="62"/>
      <c r="AB4646" s="62"/>
      <c r="AC4646" s="62"/>
      <c r="AD4646" s="62"/>
      <c r="AE4646" s="62"/>
    </row>
    <row r="4647" spans="5:31" x14ac:dyDescent="0.25">
      <c r="E4647" s="61"/>
      <c r="F4647" s="61"/>
      <c r="G4647" s="61"/>
      <c r="H4647" s="62"/>
      <c r="I4647" s="62"/>
      <c r="J4647" s="62"/>
      <c r="K4647" s="62"/>
      <c r="L4647" s="62"/>
      <c r="M4647" s="62"/>
      <c r="N4647" s="62"/>
      <c r="O4647" s="62"/>
      <c r="P4647" s="62"/>
      <c r="Q4647" s="62"/>
      <c r="R4647" s="62"/>
      <c r="S4647" s="62"/>
      <c r="T4647" s="62"/>
      <c r="U4647" s="62"/>
      <c r="V4647" s="62"/>
      <c r="W4647" s="62"/>
      <c r="X4647" s="62"/>
      <c r="Y4647" s="62"/>
      <c r="Z4647" s="62"/>
      <c r="AA4647" s="62"/>
      <c r="AB4647" s="62"/>
      <c r="AC4647" s="62"/>
      <c r="AD4647" s="62"/>
      <c r="AE4647" s="62"/>
    </row>
    <row r="4648" spans="5:31" x14ac:dyDescent="0.25">
      <c r="E4648" s="61"/>
      <c r="F4648" s="61"/>
      <c r="G4648" s="61"/>
      <c r="H4648" s="62"/>
      <c r="I4648" s="62"/>
      <c r="J4648" s="62"/>
      <c r="K4648" s="62"/>
      <c r="L4648" s="62"/>
      <c r="M4648" s="62"/>
      <c r="N4648" s="62"/>
      <c r="O4648" s="62"/>
      <c r="P4648" s="62"/>
      <c r="Q4648" s="62"/>
      <c r="R4648" s="62"/>
      <c r="S4648" s="62"/>
      <c r="T4648" s="62"/>
      <c r="U4648" s="62"/>
      <c r="V4648" s="62"/>
      <c r="W4648" s="62"/>
      <c r="X4648" s="62"/>
      <c r="Y4648" s="62"/>
      <c r="Z4648" s="62"/>
      <c r="AA4648" s="62"/>
      <c r="AB4648" s="62"/>
      <c r="AC4648" s="62"/>
      <c r="AD4648" s="62"/>
      <c r="AE4648" s="62"/>
    </row>
    <row r="4649" spans="5:31" x14ac:dyDescent="0.25">
      <c r="E4649" s="61"/>
      <c r="F4649" s="61"/>
      <c r="G4649" s="61"/>
      <c r="H4649" s="62"/>
      <c r="I4649" s="62"/>
      <c r="J4649" s="62"/>
      <c r="K4649" s="62"/>
      <c r="L4649" s="62"/>
      <c r="M4649" s="62"/>
      <c r="N4649" s="62"/>
      <c r="O4649" s="62"/>
      <c r="P4649" s="62"/>
      <c r="Q4649" s="62"/>
      <c r="R4649" s="62"/>
      <c r="S4649" s="62"/>
      <c r="T4649" s="62"/>
      <c r="U4649" s="62"/>
      <c r="V4649" s="62"/>
      <c r="W4649" s="62"/>
      <c r="X4649" s="62"/>
      <c r="Y4649" s="62"/>
      <c r="Z4649" s="62"/>
      <c r="AA4649" s="62"/>
      <c r="AB4649" s="62"/>
      <c r="AC4649" s="62"/>
      <c r="AD4649" s="62"/>
      <c r="AE4649" s="62"/>
    </row>
    <row r="4650" spans="5:31" x14ac:dyDescent="0.25">
      <c r="E4650" s="61"/>
      <c r="F4650" s="61"/>
      <c r="G4650" s="61"/>
      <c r="H4650" s="62"/>
      <c r="I4650" s="62"/>
      <c r="J4650" s="62"/>
      <c r="K4650" s="62"/>
      <c r="L4650" s="62"/>
      <c r="M4650" s="62"/>
      <c r="N4650" s="62"/>
      <c r="O4650" s="62"/>
      <c r="P4650" s="62"/>
      <c r="Q4650" s="62"/>
      <c r="R4650" s="62"/>
      <c r="S4650" s="62"/>
      <c r="T4650" s="62"/>
      <c r="U4650" s="62"/>
      <c r="V4650" s="62"/>
      <c r="W4650" s="62"/>
      <c r="X4650" s="62"/>
      <c r="Y4650" s="62"/>
      <c r="Z4650" s="62"/>
      <c r="AA4650" s="62"/>
      <c r="AB4650" s="62"/>
      <c r="AC4650" s="62"/>
      <c r="AD4650" s="62"/>
      <c r="AE4650" s="62"/>
    </row>
    <row r="4651" spans="5:31" x14ac:dyDescent="0.25">
      <c r="E4651" s="61"/>
      <c r="F4651" s="61"/>
      <c r="G4651" s="61"/>
      <c r="H4651" s="62"/>
      <c r="I4651" s="62"/>
      <c r="J4651" s="62"/>
      <c r="K4651" s="62"/>
      <c r="L4651" s="62"/>
      <c r="M4651" s="62"/>
      <c r="N4651" s="62"/>
      <c r="O4651" s="62"/>
      <c r="P4651" s="62"/>
      <c r="Q4651" s="62"/>
      <c r="R4651" s="62"/>
      <c r="S4651" s="62"/>
      <c r="T4651" s="62"/>
      <c r="U4651" s="62"/>
      <c r="V4651" s="62"/>
      <c r="W4651" s="62"/>
      <c r="X4651" s="62"/>
      <c r="Y4651" s="62"/>
      <c r="Z4651" s="62"/>
      <c r="AA4651" s="62"/>
      <c r="AB4651" s="62"/>
      <c r="AC4651" s="62"/>
      <c r="AD4651" s="62"/>
      <c r="AE4651" s="62"/>
    </row>
    <row r="4652" spans="5:31" x14ac:dyDescent="0.25">
      <c r="E4652" s="61"/>
      <c r="F4652" s="61"/>
      <c r="G4652" s="61"/>
      <c r="H4652" s="62"/>
      <c r="I4652" s="62"/>
      <c r="J4652" s="62"/>
      <c r="K4652" s="62"/>
      <c r="L4652" s="62"/>
      <c r="M4652" s="62"/>
      <c r="N4652" s="62"/>
      <c r="O4652" s="62"/>
      <c r="P4652" s="62"/>
      <c r="Q4652" s="62"/>
      <c r="R4652" s="62"/>
      <c r="S4652" s="62"/>
      <c r="T4652" s="62"/>
      <c r="U4652" s="62"/>
      <c r="V4652" s="62"/>
      <c r="W4652" s="62"/>
      <c r="X4652" s="62"/>
      <c r="Y4652" s="62"/>
      <c r="Z4652" s="62"/>
      <c r="AA4652" s="62"/>
      <c r="AB4652" s="62"/>
      <c r="AC4652" s="62"/>
      <c r="AD4652" s="62"/>
      <c r="AE4652" s="62"/>
    </row>
    <row r="4653" spans="5:31" x14ac:dyDescent="0.25">
      <c r="E4653" s="61"/>
      <c r="F4653" s="61"/>
      <c r="G4653" s="61"/>
      <c r="H4653" s="62"/>
      <c r="I4653" s="62"/>
      <c r="J4653" s="62"/>
      <c r="K4653" s="62"/>
      <c r="L4653" s="62"/>
      <c r="M4653" s="62"/>
      <c r="N4653" s="62"/>
      <c r="O4653" s="62"/>
      <c r="P4653" s="62"/>
      <c r="Q4653" s="62"/>
      <c r="R4653" s="62"/>
      <c r="S4653" s="62"/>
      <c r="T4653" s="62"/>
      <c r="U4653" s="62"/>
      <c r="V4653" s="62"/>
      <c r="W4653" s="62"/>
      <c r="X4653" s="62"/>
      <c r="Y4653" s="62"/>
      <c r="Z4653" s="62"/>
      <c r="AA4653" s="62"/>
      <c r="AB4653" s="62"/>
      <c r="AC4653" s="62"/>
      <c r="AD4653" s="62"/>
      <c r="AE4653" s="62"/>
    </row>
    <row r="4654" spans="5:31" x14ac:dyDescent="0.25">
      <c r="E4654" s="61"/>
      <c r="F4654" s="61"/>
      <c r="G4654" s="61"/>
      <c r="H4654" s="62"/>
      <c r="I4654" s="62"/>
      <c r="J4654" s="62"/>
      <c r="K4654" s="62"/>
      <c r="L4654" s="62"/>
      <c r="M4654" s="62"/>
      <c r="N4654" s="62"/>
      <c r="O4654" s="62"/>
      <c r="P4654" s="62"/>
      <c r="Q4654" s="62"/>
      <c r="R4654" s="62"/>
      <c r="S4654" s="62"/>
      <c r="T4654" s="62"/>
      <c r="U4654" s="62"/>
      <c r="V4654" s="62"/>
      <c r="W4654" s="62"/>
      <c r="X4654" s="62"/>
      <c r="Y4654" s="62"/>
      <c r="Z4654" s="62"/>
      <c r="AA4654" s="62"/>
      <c r="AB4654" s="62"/>
      <c r="AC4654" s="62"/>
      <c r="AD4654" s="62"/>
      <c r="AE4654" s="62"/>
    </row>
    <row r="4655" spans="5:31" x14ac:dyDescent="0.25">
      <c r="E4655" s="61"/>
      <c r="F4655" s="61"/>
      <c r="G4655" s="61"/>
      <c r="H4655" s="62"/>
      <c r="I4655" s="62"/>
      <c r="J4655" s="62"/>
      <c r="K4655" s="62"/>
      <c r="L4655" s="62"/>
      <c r="M4655" s="62"/>
      <c r="N4655" s="62"/>
      <c r="O4655" s="62"/>
      <c r="P4655" s="62"/>
      <c r="Q4655" s="62"/>
      <c r="R4655" s="62"/>
      <c r="S4655" s="62"/>
      <c r="T4655" s="62"/>
      <c r="U4655" s="62"/>
      <c r="V4655" s="62"/>
      <c r="W4655" s="62"/>
      <c r="X4655" s="62"/>
      <c r="Y4655" s="62"/>
      <c r="Z4655" s="62"/>
      <c r="AA4655" s="62"/>
      <c r="AB4655" s="62"/>
      <c r="AC4655" s="62"/>
      <c r="AD4655" s="62"/>
      <c r="AE4655" s="62"/>
    </row>
    <row r="4656" spans="5:31" x14ac:dyDescent="0.25">
      <c r="E4656" s="61"/>
      <c r="F4656" s="61"/>
      <c r="G4656" s="61"/>
      <c r="H4656" s="62"/>
      <c r="I4656" s="62"/>
      <c r="J4656" s="62"/>
      <c r="K4656" s="62"/>
      <c r="L4656" s="62"/>
      <c r="M4656" s="62"/>
      <c r="N4656" s="62"/>
      <c r="O4656" s="62"/>
      <c r="P4656" s="62"/>
      <c r="Q4656" s="62"/>
      <c r="R4656" s="62"/>
      <c r="S4656" s="62"/>
      <c r="T4656" s="62"/>
      <c r="U4656" s="62"/>
      <c r="V4656" s="62"/>
      <c r="W4656" s="62"/>
      <c r="X4656" s="62"/>
      <c r="Y4656" s="62"/>
      <c r="Z4656" s="62"/>
      <c r="AA4656" s="62"/>
      <c r="AB4656" s="62"/>
      <c r="AC4656" s="62"/>
      <c r="AD4656" s="62"/>
      <c r="AE4656" s="62"/>
    </row>
    <row r="4657" spans="5:31" x14ac:dyDescent="0.25">
      <c r="E4657" s="61"/>
      <c r="F4657" s="61"/>
      <c r="G4657" s="61"/>
      <c r="H4657" s="62"/>
      <c r="I4657" s="62"/>
      <c r="J4657" s="62"/>
      <c r="K4657" s="62"/>
      <c r="L4657" s="62"/>
      <c r="M4657" s="62"/>
      <c r="N4657" s="62"/>
      <c r="O4657" s="62"/>
      <c r="P4657" s="62"/>
      <c r="Q4657" s="62"/>
      <c r="R4657" s="62"/>
      <c r="S4657" s="62"/>
      <c r="T4657" s="62"/>
      <c r="U4657" s="62"/>
      <c r="V4657" s="62"/>
      <c r="W4657" s="62"/>
      <c r="X4657" s="62"/>
      <c r="Y4657" s="62"/>
      <c r="Z4657" s="62"/>
      <c r="AA4657" s="62"/>
      <c r="AB4657" s="62"/>
      <c r="AC4657" s="62"/>
      <c r="AD4657" s="62"/>
      <c r="AE4657" s="62"/>
    </row>
    <row r="4658" spans="5:31" x14ac:dyDescent="0.25">
      <c r="E4658" s="61"/>
      <c r="F4658" s="61"/>
      <c r="G4658" s="61"/>
      <c r="H4658" s="62"/>
      <c r="I4658" s="62"/>
      <c r="J4658" s="62"/>
      <c r="K4658" s="62"/>
      <c r="L4658" s="62"/>
      <c r="M4658" s="62"/>
      <c r="N4658" s="62"/>
      <c r="O4658" s="62"/>
      <c r="P4658" s="62"/>
      <c r="Q4658" s="62"/>
      <c r="R4658" s="62"/>
      <c r="S4658" s="62"/>
      <c r="T4658" s="62"/>
      <c r="U4658" s="62"/>
      <c r="V4658" s="62"/>
      <c r="W4658" s="62"/>
      <c r="X4658" s="62"/>
      <c r="Y4658" s="62"/>
      <c r="Z4658" s="62"/>
      <c r="AA4658" s="62"/>
      <c r="AB4658" s="62"/>
      <c r="AC4658" s="62"/>
      <c r="AD4658" s="62"/>
      <c r="AE4658" s="62"/>
    </row>
    <row r="4659" spans="5:31" x14ac:dyDescent="0.25">
      <c r="E4659" s="61"/>
      <c r="F4659" s="61"/>
      <c r="G4659" s="61"/>
      <c r="H4659" s="62"/>
      <c r="I4659" s="62"/>
      <c r="J4659" s="62"/>
      <c r="K4659" s="62"/>
      <c r="L4659" s="62"/>
      <c r="M4659" s="62"/>
      <c r="N4659" s="62"/>
      <c r="O4659" s="62"/>
      <c r="P4659" s="62"/>
      <c r="Q4659" s="62"/>
      <c r="R4659" s="62"/>
      <c r="S4659" s="62"/>
      <c r="T4659" s="62"/>
      <c r="U4659" s="62"/>
      <c r="V4659" s="62"/>
      <c r="W4659" s="62"/>
      <c r="X4659" s="62"/>
      <c r="Y4659" s="62"/>
      <c r="Z4659" s="62"/>
      <c r="AA4659" s="62"/>
      <c r="AB4659" s="62"/>
      <c r="AC4659" s="62"/>
      <c r="AD4659" s="62"/>
      <c r="AE4659" s="62"/>
    </row>
    <row r="4660" spans="5:31" x14ac:dyDescent="0.25">
      <c r="E4660" s="61"/>
      <c r="F4660" s="61"/>
      <c r="G4660" s="61"/>
      <c r="H4660" s="62"/>
      <c r="I4660" s="62"/>
      <c r="J4660" s="62"/>
      <c r="K4660" s="62"/>
      <c r="L4660" s="62"/>
      <c r="M4660" s="62"/>
      <c r="N4660" s="62"/>
      <c r="O4660" s="62"/>
      <c r="P4660" s="62"/>
      <c r="Q4660" s="62"/>
      <c r="R4660" s="62"/>
      <c r="S4660" s="62"/>
      <c r="T4660" s="62"/>
      <c r="U4660" s="62"/>
      <c r="V4660" s="62"/>
      <c r="W4660" s="62"/>
      <c r="X4660" s="62"/>
      <c r="Y4660" s="62"/>
      <c r="Z4660" s="62"/>
      <c r="AA4660" s="62"/>
      <c r="AB4660" s="62"/>
      <c r="AC4660" s="62"/>
      <c r="AD4660" s="62"/>
      <c r="AE4660" s="62"/>
    </row>
    <row r="4661" spans="5:31" x14ac:dyDescent="0.25">
      <c r="E4661" s="61"/>
      <c r="F4661" s="61"/>
      <c r="G4661" s="61"/>
      <c r="H4661" s="62"/>
      <c r="I4661" s="62"/>
      <c r="J4661" s="62"/>
      <c r="K4661" s="62"/>
      <c r="L4661" s="62"/>
      <c r="M4661" s="62"/>
      <c r="N4661" s="62"/>
      <c r="O4661" s="62"/>
      <c r="P4661" s="62"/>
      <c r="Q4661" s="62"/>
      <c r="R4661" s="62"/>
      <c r="S4661" s="62"/>
      <c r="T4661" s="62"/>
      <c r="U4661" s="62"/>
      <c r="V4661" s="62"/>
      <c r="W4661" s="62"/>
      <c r="X4661" s="62"/>
      <c r="Y4661" s="62"/>
      <c r="Z4661" s="62"/>
      <c r="AA4661" s="62"/>
      <c r="AB4661" s="62"/>
      <c r="AC4661" s="62"/>
      <c r="AD4661" s="62"/>
      <c r="AE4661" s="62"/>
    </row>
    <row r="4662" spans="5:31" x14ac:dyDescent="0.25">
      <c r="E4662" s="61"/>
      <c r="F4662" s="61"/>
      <c r="G4662" s="61"/>
      <c r="H4662" s="62"/>
      <c r="I4662" s="62"/>
      <c r="J4662" s="62"/>
      <c r="K4662" s="62"/>
      <c r="L4662" s="62"/>
      <c r="M4662" s="62"/>
      <c r="N4662" s="62"/>
      <c r="O4662" s="62"/>
      <c r="P4662" s="62"/>
      <c r="Q4662" s="62"/>
      <c r="R4662" s="62"/>
      <c r="S4662" s="62"/>
      <c r="T4662" s="62"/>
      <c r="U4662" s="62"/>
      <c r="V4662" s="62"/>
      <c r="W4662" s="62"/>
      <c r="X4662" s="62"/>
      <c r="Y4662" s="62"/>
      <c r="Z4662" s="62"/>
      <c r="AA4662" s="62"/>
      <c r="AB4662" s="62"/>
      <c r="AC4662" s="62"/>
      <c r="AD4662" s="62"/>
      <c r="AE4662" s="62"/>
    </row>
    <row r="4663" spans="5:31" x14ac:dyDescent="0.25">
      <c r="E4663" s="61"/>
      <c r="F4663" s="61"/>
      <c r="G4663" s="61"/>
      <c r="H4663" s="62"/>
      <c r="I4663" s="62"/>
      <c r="J4663" s="62"/>
      <c r="K4663" s="62"/>
      <c r="L4663" s="62"/>
      <c r="M4663" s="62"/>
      <c r="N4663" s="62"/>
      <c r="O4663" s="62"/>
      <c r="P4663" s="62"/>
      <c r="Q4663" s="62"/>
      <c r="R4663" s="62"/>
      <c r="S4663" s="62"/>
      <c r="T4663" s="62"/>
      <c r="U4663" s="62"/>
      <c r="V4663" s="62"/>
      <c r="W4663" s="62"/>
      <c r="X4663" s="62"/>
      <c r="Y4663" s="62"/>
      <c r="Z4663" s="62"/>
      <c r="AA4663" s="62"/>
      <c r="AB4663" s="62"/>
      <c r="AC4663" s="62"/>
      <c r="AD4663" s="62"/>
      <c r="AE4663" s="62"/>
    </row>
    <row r="4664" spans="5:31" x14ac:dyDescent="0.25">
      <c r="E4664" s="61"/>
      <c r="F4664" s="61"/>
      <c r="G4664" s="61"/>
      <c r="H4664" s="62"/>
      <c r="I4664" s="62"/>
      <c r="J4664" s="62"/>
      <c r="K4664" s="62"/>
      <c r="L4664" s="62"/>
      <c r="M4664" s="62"/>
      <c r="N4664" s="62"/>
      <c r="O4664" s="62"/>
      <c r="P4664" s="62"/>
      <c r="Q4664" s="62"/>
      <c r="R4664" s="62"/>
      <c r="S4664" s="62"/>
      <c r="T4664" s="62"/>
      <c r="U4664" s="62"/>
      <c r="V4664" s="62"/>
      <c r="W4664" s="62"/>
      <c r="X4664" s="62"/>
      <c r="Y4664" s="62"/>
      <c r="Z4664" s="62"/>
      <c r="AA4664" s="62"/>
      <c r="AB4664" s="62"/>
      <c r="AC4664" s="62"/>
      <c r="AD4664" s="62"/>
      <c r="AE4664" s="62"/>
    </row>
    <row r="4665" spans="5:31" x14ac:dyDescent="0.25">
      <c r="E4665" s="61"/>
      <c r="F4665" s="61"/>
      <c r="G4665" s="61"/>
      <c r="H4665" s="62"/>
      <c r="I4665" s="62"/>
      <c r="J4665" s="62"/>
      <c r="K4665" s="62"/>
      <c r="L4665" s="62"/>
      <c r="M4665" s="62"/>
      <c r="N4665" s="62"/>
      <c r="O4665" s="62"/>
      <c r="P4665" s="62"/>
      <c r="Q4665" s="62"/>
      <c r="R4665" s="62"/>
      <c r="S4665" s="62"/>
      <c r="T4665" s="62"/>
      <c r="U4665" s="62"/>
      <c r="V4665" s="62"/>
      <c r="W4665" s="62"/>
      <c r="X4665" s="62"/>
      <c r="Y4665" s="62"/>
      <c r="Z4665" s="62"/>
      <c r="AA4665" s="62"/>
      <c r="AB4665" s="62"/>
      <c r="AC4665" s="62"/>
      <c r="AD4665" s="62"/>
      <c r="AE4665" s="62"/>
    </row>
    <row r="4666" spans="5:31" x14ac:dyDescent="0.25">
      <c r="E4666" s="61"/>
      <c r="F4666" s="61"/>
      <c r="G4666" s="61"/>
      <c r="H4666" s="62"/>
      <c r="I4666" s="62"/>
      <c r="J4666" s="62"/>
      <c r="K4666" s="62"/>
      <c r="L4666" s="62"/>
      <c r="M4666" s="62"/>
      <c r="N4666" s="62"/>
      <c r="O4666" s="62"/>
      <c r="P4666" s="62"/>
      <c r="Q4666" s="62"/>
      <c r="R4666" s="62"/>
      <c r="S4666" s="62"/>
      <c r="T4666" s="62"/>
      <c r="U4666" s="62"/>
      <c r="V4666" s="62"/>
      <c r="W4666" s="62"/>
      <c r="X4666" s="62"/>
      <c r="Y4666" s="62"/>
      <c r="Z4666" s="62"/>
      <c r="AA4666" s="62"/>
      <c r="AB4666" s="62"/>
      <c r="AC4666" s="62"/>
      <c r="AD4666" s="62"/>
      <c r="AE4666" s="62"/>
    </row>
    <row r="4667" spans="5:31" x14ac:dyDescent="0.25">
      <c r="E4667" s="61"/>
      <c r="F4667" s="61"/>
      <c r="G4667" s="61"/>
      <c r="H4667" s="62"/>
      <c r="I4667" s="62"/>
      <c r="J4667" s="62"/>
      <c r="K4667" s="62"/>
      <c r="L4667" s="62"/>
      <c r="M4667" s="62"/>
      <c r="N4667" s="62"/>
      <c r="O4667" s="62"/>
      <c r="P4667" s="62"/>
      <c r="Q4667" s="62"/>
      <c r="R4667" s="62"/>
      <c r="S4667" s="62"/>
      <c r="T4667" s="62"/>
      <c r="U4667" s="62"/>
      <c r="V4667" s="62"/>
      <c r="W4667" s="62"/>
      <c r="X4667" s="62"/>
      <c r="Y4667" s="62"/>
      <c r="Z4667" s="62"/>
      <c r="AA4667" s="62"/>
      <c r="AB4667" s="62"/>
      <c r="AC4667" s="62"/>
      <c r="AD4667" s="62"/>
      <c r="AE4667" s="62"/>
    </row>
    <row r="4668" spans="5:31" x14ac:dyDescent="0.25">
      <c r="E4668" s="61"/>
      <c r="F4668" s="61"/>
      <c r="G4668" s="61"/>
      <c r="H4668" s="62"/>
      <c r="I4668" s="62"/>
      <c r="J4668" s="62"/>
      <c r="K4668" s="62"/>
      <c r="L4668" s="62"/>
      <c r="M4668" s="62"/>
      <c r="N4668" s="62"/>
      <c r="O4668" s="62"/>
      <c r="P4668" s="62"/>
      <c r="Q4668" s="62"/>
      <c r="R4668" s="62"/>
      <c r="S4668" s="62"/>
      <c r="T4668" s="62"/>
      <c r="U4668" s="62"/>
      <c r="V4668" s="62"/>
      <c r="W4668" s="62"/>
      <c r="X4668" s="62"/>
      <c r="Y4668" s="62"/>
      <c r="Z4668" s="62"/>
      <c r="AA4668" s="62"/>
      <c r="AB4668" s="62"/>
      <c r="AC4668" s="62"/>
      <c r="AD4668" s="62"/>
      <c r="AE4668" s="62"/>
    </row>
    <row r="4669" spans="5:31" x14ac:dyDescent="0.25">
      <c r="E4669" s="61"/>
      <c r="F4669" s="61"/>
      <c r="G4669" s="61"/>
      <c r="H4669" s="62"/>
      <c r="I4669" s="62"/>
      <c r="J4669" s="62"/>
      <c r="K4669" s="62"/>
      <c r="L4669" s="62"/>
      <c r="M4669" s="62"/>
      <c r="N4669" s="62"/>
      <c r="O4669" s="62"/>
      <c r="P4669" s="62"/>
      <c r="Q4669" s="62"/>
      <c r="R4669" s="62"/>
      <c r="S4669" s="62"/>
      <c r="T4669" s="62"/>
      <c r="U4669" s="62"/>
      <c r="V4669" s="62"/>
      <c r="W4669" s="62"/>
      <c r="X4669" s="62"/>
      <c r="Y4669" s="62"/>
      <c r="Z4669" s="62"/>
      <c r="AA4669" s="62"/>
      <c r="AB4669" s="62"/>
      <c r="AC4669" s="62"/>
      <c r="AD4669" s="62"/>
      <c r="AE4669" s="62"/>
    </row>
    <row r="4670" spans="5:31" x14ac:dyDescent="0.25">
      <c r="E4670" s="61"/>
      <c r="F4670" s="61"/>
      <c r="G4670" s="61"/>
      <c r="H4670" s="62"/>
      <c r="I4670" s="62"/>
      <c r="J4670" s="62"/>
      <c r="K4670" s="62"/>
      <c r="L4670" s="62"/>
      <c r="M4670" s="62"/>
      <c r="N4670" s="62"/>
      <c r="O4670" s="62"/>
      <c r="P4670" s="62"/>
      <c r="Q4670" s="62"/>
      <c r="R4670" s="62"/>
      <c r="S4670" s="62"/>
      <c r="T4670" s="62"/>
      <c r="U4670" s="62"/>
      <c r="V4670" s="62"/>
      <c r="W4670" s="62"/>
      <c r="X4670" s="62"/>
      <c r="Y4670" s="62"/>
      <c r="Z4670" s="62"/>
      <c r="AA4670" s="62"/>
      <c r="AB4670" s="62"/>
      <c r="AC4670" s="62"/>
      <c r="AD4670" s="62"/>
      <c r="AE4670" s="62"/>
    </row>
    <row r="4671" spans="5:31" x14ac:dyDescent="0.25">
      <c r="E4671" s="61"/>
      <c r="F4671" s="61"/>
      <c r="G4671" s="61"/>
      <c r="H4671" s="62"/>
      <c r="I4671" s="62"/>
      <c r="J4671" s="62"/>
      <c r="K4671" s="62"/>
      <c r="L4671" s="62"/>
      <c r="M4671" s="62"/>
      <c r="N4671" s="62"/>
      <c r="O4671" s="62"/>
      <c r="P4671" s="62"/>
      <c r="Q4671" s="62"/>
      <c r="R4671" s="62"/>
      <c r="S4671" s="62"/>
      <c r="T4671" s="62"/>
      <c r="U4671" s="62"/>
      <c r="V4671" s="62"/>
      <c r="W4671" s="62"/>
      <c r="X4671" s="62"/>
      <c r="Y4671" s="62"/>
      <c r="Z4671" s="62"/>
      <c r="AA4671" s="62"/>
      <c r="AB4671" s="62"/>
      <c r="AC4671" s="62"/>
      <c r="AD4671" s="62"/>
      <c r="AE4671" s="62"/>
    </row>
    <row r="4672" spans="5:31" x14ac:dyDescent="0.25">
      <c r="E4672" s="61"/>
      <c r="F4672" s="61"/>
      <c r="G4672" s="61"/>
      <c r="H4672" s="62"/>
      <c r="I4672" s="62"/>
      <c r="J4672" s="62"/>
      <c r="K4672" s="62"/>
      <c r="L4672" s="62"/>
      <c r="M4672" s="62"/>
      <c r="N4672" s="62"/>
      <c r="O4672" s="62"/>
      <c r="P4672" s="62"/>
      <c r="Q4672" s="62"/>
      <c r="R4672" s="62"/>
      <c r="S4672" s="62"/>
      <c r="T4672" s="62"/>
      <c r="U4672" s="62"/>
      <c r="V4672" s="62"/>
      <c r="W4672" s="62"/>
      <c r="X4672" s="62"/>
      <c r="Y4672" s="62"/>
      <c r="Z4672" s="62"/>
      <c r="AA4672" s="62"/>
      <c r="AB4672" s="62"/>
      <c r="AC4672" s="62"/>
      <c r="AD4672" s="62"/>
      <c r="AE4672" s="62"/>
    </row>
    <row r="4673" spans="5:31" x14ac:dyDescent="0.25">
      <c r="E4673" s="61"/>
      <c r="F4673" s="61"/>
      <c r="G4673" s="61"/>
      <c r="H4673" s="62"/>
      <c r="I4673" s="62"/>
      <c r="J4673" s="62"/>
      <c r="K4673" s="62"/>
      <c r="L4673" s="62"/>
      <c r="M4673" s="62"/>
      <c r="N4673" s="62"/>
      <c r="O4673" s="62"/>
      <c r="P4673" s="62"/>
      <c r="Q4673" s="62"/>
      <c r="R4673" s="62"/>
      <c r="S4673" s="62"/>
      <c r="T4673" s="62"/>
      <c r="U4673" s="62"/>
      <c r="V4673" s="62"/>
      <c r="W4673" s="62"/>
      <c r="X4673" s="62"/>
      <c r="Y4673" s="62"/>
      <c r="Z4673" s="62"/>
      <c r="AA4673" s="62"/>
      <c r="AB4673" s="62"/>
      <c r="AC4673" s="62"/>
      <c r="AD4673" s="62"/>
      <c r="AE4673" s="62"/>
    </row>
    <row r="4674" spans="5:31" x14ac:dyDescent="0.25">
      <c r="E4674" s="61"/>
      <c r="F4674" s="61"/>
      <c r="G4674" s="61"/>
      <c r="H4674" s="62"/>
      <c r="I4674" s="62"/>
      <c r="J4674" s="62"/>
      <c r="K4674" s="62"/>
      <c r="L4674" s="62"/>
      <c r="M4674" s="62"/>
      <c r="N4674" s="62"/>
      <c r="O4674" s="62"/>
      <c r="P4674" s="62"/>
      <c r="Q4674" s="62"/>
      <c r="R4674" s="62"/>
      <c r="S4674" s="62"/>
      <c r="T4674" s="62"/>
      <c r="U4674" s="62"/>
      <c r="V4674" s="62"/>
      <c r="W4674" s="62"/>
      <c r="X4674" s="62"/>
      <c r="Y4674" s="62"/>
      <c r="Z4674" s="62"/>
      <c r="AA4674" s="62"/>
      <c r="AB4674" s="62"/>
      <c r="AC4674" s="62"/>
      <c r="AD4674" s="62"/>
      <c r="AE4674" s="62"/>
    </row>
    <row r="4675" spans="5:31" x14ac:dyDescent="0.25">
      <c r="E4675" s="61"/>
      <c r="F4675" s="61"/>
      <c r="G4675" s="61"/>
      <c r="H4675" s="62"/>
      <c r="I4675" s="62"/>
      <c r="J4675" s="62"/>
      <c r="K4675" s="62"/>
      <c r="L4675" s="62"/>
      <c r="M4675" s="62"/>
      <c r="N4675" s="62"/>
      <c r="O4675" s="62"/>
      <c r="P4675" s="62"/>
      <c r="Q4675" s="62"/>
      <c r="R4675" s="62"/>
      <c r="S4675" s="62"/>
      <c r="T4675" s="62"/>
      <c r="U4675" s="62"/>
      <c r="V4675" s="62"/>
      <c r="W4675" s="62"/>
      <c r="X4675" s="62"/>
      <c r="Y4675" s="62"/>
      <c r="Z4675" s="62"/>
      <c r="AA4675" s="62"/>
      <c r="AB4675" s="62"/>
      <c r="AC4675" s="62"/>
      <c r="AD4675" s="62"/>
      <c r="AE4675" s="62"/>
    </row>
    <row r="4676" spans="5:31" x14ac:dyDescent="0.25">
      <c r="E4676" s="61"/>
      <c r="F4676" s="61"/>
      <c r="G4676" s="61"/>
      <c r="H4676" s="62"/>
      <c r="I4676" s="62"/>
      <c r="J4676" s="62"/>
      <c r="K4676" s="62"/>
      <c r="L4676" s="62"/>
      <c r="M4676" s="62"/>
      <c r="N4676" s="62"/>
      <c r="O4676" s="62"/>
      <c r="P4676" s="62"/>
      <c r="Q4676" s="62"/>
      <c r="R4676" s="62"/>
      <c r="S4676" s="62"/>
      <c r="T4676" s="62"/>
      <c r="U4676" s="62"/>
      <c r="V4676" s="62"/>
      <c r="W4676" s="62"/>
      <c r="X4676" s="62"/>
      <c r="Y4676" s="62"/>
      <c r="Z4676" s="62"/>
      <c r="AA4676" s="62"/>
      <c r="AB4676" s="62"/>
      <c r="AC4676" s="62"/>
      <c r="AD4676" s="62"/>
      <c r="AE4676" s="62"/>
    </row>
    <row r="4677" spans="5:31" x14ac:dyDescent="0.25">
      <c r="E4677" s="61"/>
      <c r="F4677" s="61"/>
      <c r="G4677" s="61"/>
      <c r="H4677" s="62"/>
      <c r="I4677" s="62"/>
      <c r="J4677" s="62"/>
      <c r="K4677" s="62"/>
      <c r="L4677" s="62"/>
      <c r="M4677" s="62"/>
      <c r="N4677" s="62"/>
      <c r="O4677" s="62"/>
      <c r="P4677" s="62"/>
      <c r="Q4677" s="62"/>
      <c r="R4677" s="62"/>
      <c r="S4677" s="62"/>
      <c r="T4677" s="62"/>
      <c r="U4677" s="62"/>
      <c r="V4677" s="62"/>
      <c r="W4677" s="62"/>
      <c r="X4677" s="62"/>
      <c r="Y4677" s="62"/>
      <c r="Z4677" s="62"/>
      <c r="AA4677" s="62"/>
      <c r="AB4677" s="62"/>
      <c r="AC4677" s="62"/>
      <c r="AD4677" s="62"/>
      <c r="AE4677" s="62"/>
    </row>
    <row r="4678" spans="5:31" x14ac:dyDescent="0.25">
      <c r="E4678" s="61"/>
      <c r="F4678" s="61"/>
      <c r="G4678" s="61"/>
      <c r="H4678" s="62"/>
      <c r="I4678" s="62"/>
      <c r="J4678" s="62"/>
      <c r="K4678" s="62"/>
      <c r="L4678" s="62"/>
      <c r="M4678" s="62"/>
      <c r="N4678" s="62"/>
      <c r="O4678" s="62"/>
      <c r="P4678" s="62"/>
      <c r="Q4678" s="62"/>
      <c r="R4678" s="62"/>
      <c r="S4678" s="62"/>
      <c r="T4678" s="62"/>
      <c r="U4678" s="62"/>
      <c r="V4678" s="62"/>
      <c r="W4678" s="62"/>
      <c r="X4678" s="62"/>
      <c r="Y4678" s="62"/>
      <c r="Z4678" s="62"/>
      <c r="AA4678" s="62"/>
      <c r="AB4678" s="62"/>
      <c r="AC4678" s="62"/>
      <c r="AD4678" s="62"/>
      <c r="AE4678" s="62"/>
    </row>
    <row r="4679" spans="5:31" x14ac:dyDescent="0.25">
      <c r="E4679" s="61"/>
      <c r="F4679" s="61"/>
      <c r="G4679" s="61"/>
      <c r="H4679" s="62"/>
      <c r="I4679" s="62"/>
      <c r="J4679" s="62"/>
      <c r="K4679" s="62"/>
      <c r="L4679" s="62"/>
      <c r="M4679" s="62"/>
      <c r="N4679" s="62"/>
      <c r="O4679" s="62"/>
      <c r="P4679" s="62"/>
      <c r="Q4679" s="62"/>
      <c r="R4679" s="62"/>
      <c r="S4679" s="62"/>
      <c r="T4679" s="62"/>
      <c r="U4679" s="62"/>
      <c r="V4679" s="62"/>
      <c r="W4679" s="62"/>
      <c r="X4679" s="62"/>
      <c r="Y4679" s="62"/>
      <c r="Z4679" s="62"/>
      <c r="AA4679" s="62"/>
      <c r="AB4679" s="62"/>
      <c r="AC4679" s="62"/>
      <c r="AD4679" s="62"/>
      <c r="AE4679" s="62"/>
    </row>
    <row r="4680" spans="5:31" x14ac:dyDescent="0.25">
      <c r="E4680" s="61"/>
      <c r="F4680" s="61"/>
      <c r="G4680" s="61"/>
      <c r="H4680" s="62"/>
      <c r="I4680" s="62"/>
      <c r="J4680" s="62"/>
      <c r="K4680" s="62"/>
      <c r="L4680" s="62"/>
      <c r="M4680" s="62"/>
      <c r="N4680" s="62"/>
      <c r="O4680" s="62"/>
      <c r="P4680" s="62"/>
      <c r="Q4680" s="62"/>
      <c r="R4680" s="62"/>
      <c r="S4680" s="62"/>
      <c r="T4680" s="62"/>
      <c r="U4680" s="62"/>
      <c r="V4680" s="62"/>
      <c r="W4680" s="62"/>
      <c r="X4680" s="62"/>
      <c r="Y4680" s="62"/>
      <c r="Z4680" s="62"/>
      <c r="AA4680" s="62"/>
      <c r="AB4680" s="62"/>
      <c r="AC4680" s="62"/>
      <c r="AD4680" s="62"/>
      <c r="AE4680" s="62"/>
    </row>
    <row r="4681" spans="5:31" x14ac:dyDescent="0.25">
      <c r="E4681" s="61"/>
      <c r="F4681" s="61"/>
      <c r="G4681" s="61"/>
      <c r="H4681" s="62"/>
      <c r="I4681" s="62"/>
      <c r="J4681" s="62"/>
      <c r="K4681" s="62"/>
      <c r="L4681" s="62"/>
      <c r="M4681" s="62"/>
      <c r="N4681" s="62"/>
      <c r="O4681" s="62"/>
      <c r="P4681" s="62"/>
      <c r="Q4681" s="62"/>
      <c r="R4681" s="62"/>
      <c r="S4681" s="62"/>
      <c r="T4681" s="62"/>
      <c r="U4681" s="62"/>
      <c r="V4681" s="62"/>
      <c r="W4681" s="62"/>
      <c r="X4681" s="62"/>
      <c r="Y4681" s="62"/>
      <c r="Z4681" s="62"/>
      <c r="AA4681" s="62"/>
      <c r="AB4681" s="62"/>
      <c r="AC4681" s="62"/>
      <c r="AD4681" s="62"/>
      <c r="AE4681" s="62"/>
    </row>
    <row r="4682" spans="5:31" x14ac:dyDescent="0.25">
      <c r="E4682" s="61"/>
      <c r="F4682" s="61"/>
      <c r="G4682" s="61"/>
      <c r="H4682" s="62"/>
      <c r="I4682" s="62"/>
      <c r="J4682" s="62"/>
      <c r="K4682" s="62"/>
      <c r="L4682" s="62"/>
      <c r="M4682" s="62"/>
      <c r="N4682" s="62"/>
      <c r="O4682" s="62"/>
      <c r="P4682" s="62"/>
      <c r="Q4682" s="62"/>
      <c r="R4682" s="62"/>
      <c r="S4682" s="62"/>
      <c r="T4682" s="62"/>
      <c r="U4682" s="62"/>
      <c r="V4682" s="62"/>
      <c r="W4682" s="62"/>
      <c r="X4682" s="62"/>
      <c r="Y4682" s="62"/>
      <c r="Z4682" s="62"/>
      <c r="AA4682" s="62"/>
      <c r="AB4682" s="62"/>
      <c r="AC4682" s="62"/>
      <c r="AD4682" s="62"/>
      <c r="AE4682" s="62"/>
    </row>
    <row r="4683" spans="5:31" x14ac:dyDescent="0.25">
      <c r="E4683" s="61"/>
      <c r="F4683" s="61"/>
      <c r="G4683" s="61"/>
      <c r="H4683" s="62"/>
      <c r="I4683" s="62"/>
      <c r="J4683" s="62"/>
      <c r="K4683" s="62"/>
      <c r="L4683" s="62"/>
      <c r="M4683" s="62"/>
      <c r="N4683" s="62"/>
      <c r="O4683" s="62"/>
      <c r="P4683" s="62"/>
      <c r="Q4683" s="62"/>
      <c r="R4683" s="62"/>
      <c r="S4683" s="62"/>
      <c r="T4683" s="62"/>
      <c r="U4683" s="62"/>
      <c r="V4683" s="62"/>
      <c r="W4683" s="62"/>
      <c r="X4683" s="62"/>
      <c r="Y4683" s="62"/>
      <c r="Z4683" s="62"/>
      <c r="AA4683" s="62"/>
      <c r="AB4683" s="62"/>
      <c r="AC4683" s="62"/>
      <c r="AD4683" s="62"/>
      <c r="AE4683" s="62"/>
    </row>
    <row r="4684" spans="5:31" x14ac:dyDescent="0.25">
      <c r="E4684" s="61"/>
      <c r="F4684" s="61"/>
      <c r="G4684" s="61"/>
      <c r="H4684" s="62"/>
      <c r="I4684" s="62"/>
      <c r="J4684" s="62"/>
      <c r="K4684" s="62"/>
      <c r="L4684" s="62"/>
      <c r="M4684" s="62"/>
      <c r="N4684" s="62"/>
      <c r="O4684" s="62"/>
      <c r="P4684" s="62"/>
      <c r="Q4684" s="62"/>
      <c r="R4684" s="62"/>
      <c r="S4684" s="62"/>
      <c r="T4684" s="62"/>
      <c r="U4684" s="62"/>
      <c r="V4684" s="62"/>
      <c r="W4684" s="62"/>
      <c r="X4684" s="62"/>
      <c r="Y4684" s="62"/>
      <c r="Z4684" s="62"/>
      <c r="AA4684" s="62"/>
      <c r="AB4684" s="62"/>
      <c r="AC4684" s="62"/>
      <c r="AD4684" s="62"/>
      <c r="AE4684" s="62"/>
    </row>
    <row r="4685" spans="5:31" x14ac:dyDescent="0.25">
      <c r="E4685" s="61"/>
      <c r="F4685" s="61"/>
      <c r="G4685" s="61"/>
      <c r="H4685" s="62"/>
      <c r="I4685" s="62"/>
      <c r="J4685" s="62"/>
      <c r="K4685" s="62"/>
      <c r="L4685" s="62"/>
      <c r="M4685" s="62"/>
      <c r="N4685" s="62"/>
      <c r="O4685" s="62"/>
      <c r="P4685" s="62"/>
      <c r="Q4685" s="62"/>
      <c r="R4685" s="62"/>
      <c r="S4685" s="62"/>
      <c r="T4685" s="62"/>
      <c r="U4685" s="62"/>
      <c r="V4685" s="62"/>
      <c r="W4685" s="62"/>
      <c r="X4685" s="62"/>
      <c r="Y4685" s="62"/>
      <c r="Z4685" s="62"/>
      <c r="AA4685" s="62"/>
      <c r="AB4685" s="62"/>
      <c r="AC4685" s="62"/>
      <c r="AD4685" s="62"/>
      <c r="AE4685" s="62"/>
    </row>
    <row r="4686" spans="5:31" x14ac:dyDescent="0.25">
      <c r="E4686" s="61"/>
      <c r="F4686" s="61"/>
      <c r="G4686" s="61"/>
      <c r="H4686" s="62"/>
      <c r="I4686" s="62"/>
      <c r="J4686" s="62"/>
      <c r="K4686" s="62"/>
      <c r="L4686" s="62"/>
      <c r="M4686" s="62"/>
      <c r="N4686" s="62"/>
      <c r="O4686" s="62"/>
      <c r="P4686" s="62"/>
      <c r="Q4686" s="62"/>
      <c r="R4686" s="62"/>
      <c r="S4686" s="62"/>
      <c r="T4686" s="62"/>
      <c r="U4686" s="62"/>
      <c r="V4686" s="62"/>
      <c r="W4686" s="62"/>
      <c r="X4686" s="62"/>
      <c r="Y4686" s="62"/>
      <c r="Z4686" s="62"/>
      <c r="AA4686" s="62"/>
      <c r="AB4686" s="62"/>
      <c r="AC4686" s="62"/>
      <c r="AD4686" s="62"/>
      <c r="AE4686" s="62"/>
    </row>
    <row r="4687" spans="5:31" x14ac:dyDescent="0.25">
      <c r="E4687" s="61"/>
      <c r="F4687" s="61"/>
      <c r="G4687" s="61"/>
      <c r="H4687" s="62"/>
      <c r="I4687" s="62"/>
      <c r="J4687" s="62"/>
      <c r="K4687" s="62"/>
      <c r="L4687" s="62"/>
      <c r="M4687" s="62"/>
      <c r="N4687" s="62"/>
      <c r="O4687" s="62"/>
      <c r="P4687" s="62"/>
      <c r="Q4687" s="62"/>
      <c r="R4687" s="62"/>
      <c r="S4687" s="62"/>
      <c r="T4687" s="62"/>
      <c r="U4687" s="62"/>
      <c r="V4687" s="62"/>
      <c r="W4687" s="62"/>
      <c r="X4687" s="62"/>
      <c r="Y4687" s="62"/>
      <c r="Z4687" s="62"/>
      <c r="AA4687" s="62"/>
      <c r="AB4687" s="62"/>
      <c r="AC4687" s="62"/>
      <c r="AD4687" s="62"/>
      <c r="AE4687" s="62"/>
    </row>
    <row r="4688" spans="5:31" x14ac:dyDescent="0.25">
      <c r="E4688" s="61"/>
      <c r="F4688" s="61"/>
      <c r="G4688" s="61"/>
      <c r="H4688" s="62"/>
      <c r="I4688" s="62"/>
      <c r="J4688" s="62"/>
      <c r="K4688" s="62"/>
      <c r="L4688" s="62"/>
      <c r="M4688" s="62"/>
      <c r="N4688" s="62"/>
      <c r="O4688" s="62"/>
      <c r="P4688" s="62"/>
      <c r="Q4688" s="62"/>
      <c r="R4688" s="62"/>
      <c r="S4688" s="62"/>
      <c r="T4688" s="62"/>
      <c r="U4688" s="62"/>
      <c r="V4688" s="62"/>
      <c r="W4688" s="62"/>
      <c r="X4688" s="62"/>
      <c r="Y4688" s="62"/>
      <c r="Z4688" s="62"/>
      <c r="AA4688" s="62"/>
      <c r="AB4688" s="62"/>
      <c r="AC4688" s="62"/>
      <c r="AD4688" s="62"/>
      <c r="AE4688" s="62"/>
    </row>
    <row r="4689" spans="5:31" x14ac:dyDescent="0.25">
      <c r="E4689" s="61"/>
      <c r="F4689" s="61"/>
      <c r="G4689" s="61"/>
      <c r="H4689" s="62"/>
      <c r="I4689" s="62"/>
      <c r="J4689" s="62"/>
      <c r="K4689" s="62"/>
      <c r="L4689" s="62"/>
      <c r="M4689" s="62"/>
      <c r="N4689" s="62"/>
      <c r="O4689" s="62"/>
      <c r="P4689" s="62"/>
      <c r="Q4689" s="62"/>
      <c r="R4689" s="62"/>
      <c r="S4689" s="62"/>
      <c r="T4689" s="62"/>
      <c r="U4689" s="62"/>
      <c r="V4689" s="62"/>
      <c r="W4689" s="62"/>
      <c r="X4689" s="62"/>
      <c r="Y4689" s="62"/>
      <c r="Z4689" s="62"/>
      <c r="AA4689" s="62"/>
      <c r="AB4689" s="62"/>
      <c r="AC4689" s="62"/>
      <c r="AD4689" s="62"/>
      <c r="AE4689" s="62"/>
    </row>
    <row r="4690" spans="5:31" x14ac:dyDescent="0.25">
      <c r="E4690" s="61"/>
      <c r="F4690" s="61"/>
      <c r="G4690" s="61"/>
      <c r="H4690" s="62"/>
      <c r="I4690" s="62"/>
      <c r="J4690" s="62"/>
      <c r="K4690" s="62"/>
      <c r="L4690" s="62"/>
      <c r="M4690" s="62"/>
      <c r="N4690" s="62"/>
      <c r="O4690" s="62"/>
      <c r="P4690" s="62"/>
      <c r="Q4690" s="62"/>
      <c r="R4690" s="62"/>
      <c r="S4690" s="62"/>
      <c r="T4690" s="62"/>
      <c r="U4690" s="62"/>
      <c r="V4690" s="62"/>
      <c r="W4690" s="62"/>
      <c r="X4690" s="62"/>
      <c r="Y4690" s="62"/>
      <c r="Z4690" s="62"/>
      <c r="AA4690" s="62"/>
      <c r="AB4690" s="62"/>
      <c r="AC4690" s="62"/>
      <c r="AD4690" s="62"/>
      <c r="AE4690" s="62"/>
    </row>
    <row r="4691" spans="5:31" x14ac:dyDescent="0.25">
      <c r="E4691" s="61"/>
      <c r="F4691" s="61"/>
      <c r="G4691" s="61"/>
      <c r="H4691" s="62"/>
      <c r="I4691" s="62"/>
      <c r="J4691" s="62"/>
      <c r="K4691" s="62"/>
      <c r="L4691" s="62"/>
      <c r="M4691" s="62"/>
      <c r="N4691" s="62"/>
      <c r="O4691" s="62"/>
      <c r="P4691" s="62"/>
      <c r="Q4691" s="62"/>
      <c r="R4691" s="62"/>
      <c r="S4691" s="62"/>
      <c r="T4691" s="62"/>
      <c r="U4691" s="62"/>
      <c r="V4691" s="62"/>
      <c r="W4691" s="62"/>
      <c r="X4691" s="62"/>
      <c r="Y4691" s="62"/>
      <c r="Z4691" s="62"/>
      <c r="AA4691" s="62"/>
      <c r="AB4691" s="62"/>
      <c r="AC4691" s="62"/>
      <c r="AD4691" s="62"/>
      <c r="AE4691" s="62"/>
    </row>
    <row r="4692" spans="5:31" x14ac:dyDescent="0.25">
      <c r="E4692" s="61"/>
      <c r="F4692" s="61"/>
      <c r="G4692" s="61"/>
      <c r="H4692" s="62"/>
      <c r="I4692" s="62"/>
      <c r="J4692" s="62"/>
      <c r="K4692" s="62"/>
      <c r="L4692" s="62"/>
      <c r="M4692" s="62"/>
      <c r="N4692" s="62"/>
      <c r="O4692" s="62"/>
      <c r="P4692" s="62"/>
      <c r="Q4692" s="62"/>
      <c r="R4692" s="62"/>
      <c r="S4692" s="62"/>
      <c r="T4692" s="62"/>
      <c r="U4692" s="62"/>
      <c r="V4692" s="62"/>
      <c r="W4692" s="62"/>
      <c r="X4692" s="62"/>
      <c r="Y4692" s="62"/>
      <c r="Z4692" s="62"/>
      <c r="AA4692" s="62"/>
      <c r="AB4692" s="62"/>
      <c r="AC4692" s="62"/>
      <c r="AD4692" s="62"/>
      <c r="AE4692" s="62"/>
    </row>
    <row r="4693" spans="5:31" x14ac:dyDescent="0.25">
      <c r="E4693" s="61"/>
      <c r="F4693" s="61"/>
      <c r="G4693" s="61"/>
      <c r="H4693" s="62"/>
      <c r="I4693" s="62"/>
      <c r="J4693" s="62"/>
      <c r="K4693" s="62"/>
      <c r="L4693" s="62"/>
      <c r="M4693" s="62"/>
      <c r="N4693" s="62"/>
      <c r="O4693" s="62"/>
      <c r="P4693" s="62"/>
      <c r="Q4693" s="62"/>
      <c r="R4693" s="62"/>
      <c r="S4693" s="62"/>
      <c r="T4693" s="62"/>
      <c r="U4693" s="62"/>
      <c r="V4693" s="62"/>
      <c r="W4693" s="62"/>
      <c r="X4693" s="62"/>
      <c r="Y4693" s="62"/>
      <c r="Z4693" s="62"/>
      <c r="AA4693" s="62"/>
      <c r="AB4693" s="62"/>
      <c r="AC4693" s="62"/>
      <c r="AD4693" s="62"/>
      <c r="AE4693" s="62"/>
    </row>
    <row r="4694" spans="5:31" x14ac:dyDescent="0.25">
      <c r="E4694" s="61"/>
      <c r="F4694" s="61"/>
      <c r="G4694" s="61"/>
      <c r="H4694" s="62"/>
      <c r="I4694" s="62"/>
      <c r="J4694" s="62"/>
      <c r="K4694" s="62"/>
      <c r="L4694" s="62"/>
      <c r="M4694" s="62"/>
      <c r="N4694" s="62"/>
      <c r="O4694" s="62"/>
      <c r="P4694" s="62"/>
      <c r="Q4694" s="62"/>
      <c r="R4694" s="62"/>
      <c r="S4694" s="62"/>
      <c r="T4694" s="62"/>
      <c r="U4694" s="62"/>
      <c r="V4694" s="62"/>
      <c r="W4694" s="62"/>
      <c r="X4694" s="62"/>
      <c r="Y4694" s="62"/>
      <c r="Z4694" s="62"/>
      <c r="AA4694" s="62"/>
      <c r="AB4694" s="62"/>
      <c r="AC4694" s="62"/>
      <c r="AD4694" s="62"/>
      <c r="AE4694" s="62"/>
    </row>
    <row r="4695" spans="5:31" x14ac:dyDescent="0.25">
      <c r="E4695" s="61"/>
      <c r="F4695" s="61"/>
      <c r="G4695" s="61"/>
      <c r="H4695" s="62"/>
      <c r="I4695" s="62"/>
      <c r="J4695" s="62"/>
      <c r="K4695" s="62"/>
      <c r="L4695" s="62"/>
      <c r="M4695" s="62"/>
      <c r="N4695" s="62"/>
      <c r="O4695" s="62"/>
      <c r="P4695" s="62"/>
      <c r="Q4695" s="62"/>
      <c r="R4695" s="62"/>
      <c r="S4695" s="62"/>
      <c r="T4695" s="62"/>
      <c r="U4695" s="62"/>
      <c r="V4695" s="62"/>
      <c r="W4695" s="62"/>
      <c r="X4695" s="62"/>
      <c r="Y4695" s="62"/>
      <c r="Z4695" s="62"/>
      <c r="AA4695" s="62"/>
      <c r="AB4695" s="62"/>
      <c r="AC4695" s="62"/>
      <c r="AD4695" s="62"/>
      <c r="AE4695" s="62"/>
    </row>
    <row r="4696" spans="5:31" x14ac:dyDescent="0.25">
      <c r="E4696" s="61"/>
      <c r="F4696" s="61"/>
      <c r="G4696" s="61"/>
      <c r="H4696" s="62"/>
      <c r="I4696" s="62"/>
      <c r="J4696" s="62"/>
      <c r="K4696" s="62"/>
      <c r="L4696" s="62"/>
      <c r="M4696" s="62"/>
      <c r="N4696" s="62"/>
      <c r="O4696" s="62"/>
      <c r="P4696" s="62"/>
      <c r="Q4696" s="62"/>
      <c r="R4696" s="62"/>
      <c r="S4696" s="62"/>
      <c r="T4696" s="62"/>
      <c r="U4696" s="62"/>
      <c r="V4696" s="62"/>
      <c r="W4696" s="62"/>
      <c r="X4696" s="62"/>
      <c r="Y4696" s="62"/>
      <c r="Z4696" s="62"/>
      <c r="AA4696" s="62"/>
      <c r="AB4696" s="62"/>
      <c r="AC4696" s="62"/>
      <c r="AD4696" s="62"/>
      <c r="AE4696" s="62"/>
    </row>
    <row r="4697" spans="5:31" x14ac:dyDescent="0.25">
      <c r="E4697" s="61"/>
      <c r="F4697" s="61"/>
      <c r="G4697" s="61"/>
      <c r="H4697" s="62"/>
      <c r="I4697" s="62"/>
      <c r="J4697" s="62"/>
      <c r="K4697" s="62"/>
      <c r="L4697" s="62"/>
      <c r="M4697" s="62"/>
      <c r="N4697" s="62"/>
      <c r="O4697" s="62"/>
      <c r="P4697" s="62"/>
      <c r="Q4697" s="62"/>
      <c r="R4697" s="62"/>
      <c r="S4697" s="62"/>
      <c r="T4697" s="62"/>
      <c r="U4697" s="62"/>
      <c r="V4697" s="62"/>
      <c r="W4697" s="62"/>
      <c r="X4697" s="62"/>
      <c r="Y4697" s="62"/>
      <c r="Z4697" s="62"/>
      <c r="AA4697" s="62"/>
      <c r="AB4697" s="62"/>
      <c r="AC4697" s="62"/>
      <c r="AD4697" s="62"/>
      <c r="AE4697" s="62"/>
    </row>
    <row r="4698" spans="5:31" x14ac:dyDescent="0.25">
      <c r="E4698" s="61"/>
      <c r="F4698" s="61"/>
      <c r="G4698" s="61"/>
      <c r="H4698" s="62"/>
      <c r="I4698" s="62"/>
      <c r="J4698" s="62"/>
      <c r="K4698" s="62"/>
      <c r="L4698" s="62"/>
      <c r="M4698" s="62"/>
      <c r="N4698" s="62"/>
      <c r="O4698" s="62"/>
      <c r="P4698" s="62"/>
      <c r="Q4698" s="62"/>
      <c r="R4698" s="62"/>
      <c r="S4698" s="62"/>
      <c r="T4698" s="62"/>
      <c r="U4698" s="62"/>
      <c r="V4698" s="62"/>
      <c r="W4698" s="62"/>
      <c r="X4698" s="62"/>
      <c r="Y4698" s="62"/>
      <c r="Z4698" s="62"/>
      <c r="AA4698" s="62"/>
      <c r="AB4698" s="62"/>
      <c r="AC4698" s="62"/>
      <c r="AD4698" s="62"/>
      <c r="AE4698" s="62"/>
    </row>
    <row r="4699" spans="5:31" x14ac:dyDescent="0.25">
      <c r="E4699" s="61"/>
      <c r="F4699" s="61"/>
      <c r="G4699" s="61"/>
      <c r="H4699" s="62"/>
      <c r="I4699" s="62"/>
      <c r="J4699" s="62"/>
      <c r="K4699" s="62"/>
      <c r="L4699" s="62"/>
      <c r="M4699" s="62"/>
      <c r="N4699" s="62"/>
      <c r="O4699" s="62"/>
      <c r="P4699" s="62"/>
      <c r="Q4699" s="62"/>
      <c r="R4699" s="62"/>
      <c r="S4699" s="62"/>
      <c r="T4699" s="62"/>
      <c r="U4699" s="62"/>
      <c r="V4699" s="62"/>
      <c r="W4699" s="62"/>
      <c r="X4699" s="62"/>
      <c r="Y4699" s="62"/>
      <c r="Z4699" s="62"/>
      <c r="AA4699" s="62"/>
      <c r="AB4699" s="62"/>
      <c r="AC4699" s="62"/>
      <c r="AD4699" s="62"/>
      <c r="AE4699" s="62"/>
    </row>
    <row r="4700" spans="5:31" x14ac:dyDescent="0.25">
      <c r="E4700" s="61"/>
      <c r="F4700" s="61"/>
      <c r="G4700" s="61"/>
      <c r="H4700" s="62"/>
      <c r="I4700" s="62"/>
      <c r="J4700" s="62"/>
      <c r="K4700" s="62"/>
      <c r="L4700" s="62"/>
      <c r="M4700" s="62"/>
      <c r="N4700" s="62"/>
      <c r="O4700" s="62"/>
      <c r="P4700" s="62"/>
      <c r="Q4700" s="62"/>
      <c r="R4700" s="62"/>
      <c r="S4700" s="62"/>
      <c r="T4700" s="62"/>
      <c r="U4700" s="62"/>
      <c r="V4700" s="62"/>
      <c r="W4700" s="62"/>
      <c r="X4700" s="62"/>
      <c r="Y4700" s="62"/>
      <c r="Z4700" s="62"/>
      <c r="AA4700" s="62"/>
      <c r="AB4700" s="62"/>
      <c r="AC4700" s="62"/>
      <c r="AD4700" s="62"/>
      <c r="AE4700" s="62"/>
    </row>
    <row r="4701" spans="5:31" x14ac:dyDescent="0.25">
      <c r="E4701" s="61"/>
      <c r="F4701" s="61"/>
      <c r="G4701" s="61"/>
      <c r="H4701" s="62"/>
      <c r="I4701" s="62"/>
      <c r="J4701" s="62"/>
      <c r="K4701" s="62"/>
      <c r="L4701" s="62"/>
      <c r="M4701" s="62"/>
      <c r="N4701" s="62"/>
      <c r="O4701" s="62"/>
      <c r="P4701" s="62"/>
      <c r="Q4701" s="62"/>
      <c r="R4701" s="62"/>
      <c r="S4701" s="62"/>
      <c r="T4701" s="62"/>
      <c r="U4701" s="62"/>
      <c r="V4701" s="62"/>
      <c r="W4701" s="62"/>
      <c r="X4701" s="62"/>
      <c r="Y4701" s="62"/>
      <c r="Z4701" s="62"/>
      <c r="AA4701" s="62"/>
      <c r="AB4701" s="62"/>
      <c r="AC4701" s="62"/>
      <c r="AD4701" s="62"/>
      <c r="AE4701" s="62"/>
    </row>
    <row r="4702" spans="5:31" x14ac:dyDescent="0.25">
      <c r="E4702" s="61"/>
      <c r="F4702" s="61"/>
      <c r="G4702" s="61"/>
      <c r="H4702" s="62"/>
      <c r="I4702" s="62"/>
      <c r="J4702" s="62"/>
      <c r="K4702" s="62"/>
      <c r="L4702" s="62"/>
      <c r="M4702" s="62"/>
      <c r="N4702" s="62"/>
      <c r="O4702" s="62"/>
      <c r="P4702" s="62"/>
      <c r="Q4702" s="62"/>
      <c r="R4702" s="62"/>
      <c r="S4702" s="62"/>
      <c r="T4702" s="62"/>
      <c r="U4702" s="62"/>
      <c r="V4702" s="62"/>
      <c r="W4702" s="62"/>
      <c r="X4702" s="62"/>
      <c r="Y4702" s="62"/>
      <c r="Z4702" s="62"/>
      <c r="AA4702" s="62"/>
      <c r="AB4702" s="62"/>
      <c r="AC4702" s="62"/>
      <c r="AD4702" s="62"/>
      <c r="AE4702" s="62"/>
    </row>
    <row r="4703" spans="5:31" x14ac:dyDescent="0.25">
      <c r="E4703" s="61"/>
      <c r="F4703" s="61"/>
      <c r="G4703" s="61"/>
      <c r="H4703" s="62"/>
      <c r="I4703" s="62"/>
      <c r="J4703" s="62"/>
      <c r="K4703" s="62"/>
      <c r="L4703" s="62"/>
      <c r="M4703" s="62"/>
      <c r="N4703" s="62"/>
      <c r="O4703" s="62"/>
      <c r="P4703" s="62"/>
      <c r="Q4703" s="62"/>
      <c r="R4703" s="62"/>
      <c r="S4703" s="62"/>
      <c r="T4703" s="62"/>
      <c r="U4703" s="62"/>
      <c r="V4703" s="62"/>
      <c r="W4703" s="62"/>
      <c r="X4703" s="62"/>
      <c r="Y4703" s="62"/>
      <c r="Z4703" s="62"/>
      <c r="AA4703" s="62"/>
      <c r="AB4703" s="62"/>
      <c r="AC4703" s="62"/>
      <c r="AD4703" s="62"/>
      <c r="AE4703" s="62"/>
    </row>
    <row r="4704" spans="5:31" x14ac:dyDescent="0.25">
      <c r="E4704" s="61"/>
      <c r="F4704" s="61"/>
      <c r="G4704" s="61"/>
      <c r="H4704" s="62"/>
      <c r="I4704" s="62"/>
      <c r="J4704" s="62"/>
      <c r="K4704" s="62"/>
      <c r="L4704" s="62"/>
      <c r="M4704" s="62"/>
      <c r="N4704" s="62"/>
      <c r="O4704" s="62"/>
      <c r="P4704" s="62"/>
      <c r="Q4704" s="62"/>
      <c r="R4704" s="62"/>
      <c r="S4704" s="62"/>
      <c r="T4704" s="62"/>
      <c r="U4704" s="62"/>
      <c r="V4704" s="62"/>
      <c r="W4704" s="62"/>
      <c r="X4704" s="62"/>
      <c r="Y4704" s="62"/>
      <c r="Z4704" s="62"/>
      <c r="AA4704" s="62"/>
      <c r="AB4704" s="62"/>
      <c r="AC4704" s="62"/>
      <c r="AD4704" s="62"/>
      <c r="AE4704" s="62"/>
    </row>
    <row r="4705" spans="5:31" x14ac:dyDescent="0.25">
      <c r="E4705" s="61"/>
      <c r="F4705" s="61"/>
      <c r="G4705" s="61"/>
      <c r="H4705" s="62"/>
      <c r="I4705" s="62"/>
      <c r="J4705" s="62"/>
      <c r="K4705" s="62"/>
      <c r="L4705" s="62"/>
      <c r="M4705" s="62"/>
      <c r="N4705" s="62"/>
      <c r="O4705" s="62"/>
      <c r="P4705" s="62"/>
      <c r="Q4705" s="62"/>
      <c r="R4705" s="62"/>
      <c r="S4705" s="62"/>
      <c r="T4705" s="62"/>
      <c r="U4705" s="62"/>
      <c r="V4705" s="62"/>
      <c r="W4705" s="62"/>
      <c r="X4705" s="62"/>
      <c r="Y4705" s="62"/>
      <c r="Z4705" s="62"/>
      <c r="AA4705" s="62"/>
      <c r="AB4705" s="62"/>
      <c r="AC4705" s="62"/>
      <c r="AD4705" s="62"/>
      <c r="AE4705" s="62"/>
    </row>
    <row r="4706" spans="5:31" x14ac:dyDescent="0.25">
      <c r="E4706" s="61"/>
      <c r="F4706" s="61"/>
      <c r="G4706" s="61"/>
      <c r="H4706" s="62"/>
      <c r="I4706" s="62"/>
      <c r="J4706" s="62"/>
      <c r="K4706" s="62"/>
      <c r="L4706" s="62"/>
      <c r="M4706" s="62"/>
      <c r="N4706" s="62"/>
      <c r="O4706" s="62"/>
      <c r="P4706" s="62"/>
      <c r="Q4706" s="62"/>
      <c r="R4706" s="62"/>
      <c r="S4706" s="62"/>
      <c r="T4706" s="62"/>
      <c r="U4706" s="62"/>
      <c r="V4706" s="62"/>
      <c r="W4706" s="62"/>
      <c r="X4706" s="62"/>
      <c r="Y4706" s="62"/>
      <c r="Z4706" s="62"/>
      <c r="AA4706" s="62"/>
      <c r="AB4706" s="62"/>
      <c r="AC4706" s="62"/>
      <c r="AD4706" s="62"/>
      <c r="AE4706" s="62"/>
    </row>
    <row r="4707" spans="5:31" x14ac:dyDescent="0.25">
      <c r="E4707" s="61"/>
      <c r="F4707" s="61"/>
      <c r="G4707" s="61"/>
      <c r="H4707" s="62"/>
      <c r="I4707" s="62"/>
      <c r="J4707" s="62"/>
      <c r="K4707" s="62"/>
      <c r="L4707" s="62"/>
      <c r="M4707" s="62"/>
      <c r="N4707" s="62"/>
      <c r="O4707" s="62"/>
      <c r="P4707" s="62"/>
      <c r="Q4707" s="62"/>
      <c r="R4707" s="62"/>
      <c r="S4707" s="62"/>
      <c r="T4707" s="62"/>
      <c r="U4707" s="62"/>
      <c r="V4707" s="62"/>
      <c r="W4707" s="62"/>
      <c r="X4707" s="62"/>
      <c r="Y4707" s="62"/>
      <c r="Z4707" s="62"/>
      <c r="AA4707" s="62"/>
      <c r="AB4707" s="62"/>
      <c r="AC4707" s="62"/>
      <c r="AD4707" s="62"/>
      <c r="AE4707" s="62"/>
    </row>
    <row r="4708" spans="5:31" x14ac:dyDescent="0.25">
      <c r="E4708" s="61"/>
      <c r="F4708" s="61"/>
      <c r="G4708" s="61"/>
      <c r="H4708" s="62"/>
      <c r="I4708" s="62"/>
      <c r="J4708" s="62"/>
      <c r="K4708" s="62"/>
      <c r="L4708" s="62"/>
      <c r="M4708" s="62"/>
      <c r="N4708" s="62"/>
      <c r="O4708" s="62"/>
      <c r="P4708" s="62"/>
      <c r="Q4708" s="62"/>
      <c r="R4708" s="62"/>
      <c r="S4708" s="62"/>
      <c r="T4708" s="62"/>
      <c r="U4708" s="62"/>
      <c r="V4708" s="62"/>
      <c r="W4708" s="62"/>
      <c r="X4708" s="62"/>
      <c r="Y4708" s="62"/>
      <c r="Z4708" s="62"/>
      <c r="AA4708" s="62"/>
      <c r="AB4708" s="62"/>
      <c r="AC4708" s="62"/>
      <c r="AD4708" s="62"/>
      <c r="AE4708" s="62"/>
    </row>
    <row r="4709" spans="5:31" x14ac:dyDescent="0.25">
      <c r="E4709" s="61"/>
      <c r="F4709" s="61"/>
      <c r="G4709" s="61"/>
      <c r="H4709" s="62"/>
      <c r="I4709" s="62"/>
      <c r="J4709" s="62"/>
      <c r="K4709" s="62"/>
      <c r="L4709" s="62"/>
      <c r="M4709" s="62"/>
      <c r="N4709" s="62"/>
      <c r="O4709" s="62"/>
      <c r="P4709" s="62"/>
      <c r="Q4709" s="62"/>
      <c r="R4709" s="62"/>
      <c r="S4709" s="62"/>
      <c r="T4709" s="62"/>
      <c r="U4709" s="62"/>
      <c r="V4709" s="62"/>
      <c r="W4709" s="62"/>
      <c r="X4709" s="62"/>
      <c r="Y4709" s="62"/>
      <c r="Z4709" s="62"/>
      <c r="AA4709" s="62"/>
      <c r="AB4709" s="62"/>
      <c r="AC4709" s="62"/>
      <c r="AD4709" s="62"/>
      <c r="AE4709" s="62"/>
    </row>
    <row r="4710" spans="5:31" x14ac:dyDescent="0.25">
      <c r="E4710" s="61"/>
      <c r="F4710" s="61"/>
      <c r="G4710" s="61"/>
      <c r="H4710" s="62"/>
      <c r="I4710" s="62"/>
      <c r="J4710" s="62"/>
      <c r="K4710" s="62"/>
      <c r="L4710" s="62"/>
      <c r="M4710" s="62"/>
      <c r="N4710" s="62"/>
      <c r="O4710" s="62"/>
      <c r="P4710" s="62"/>
      <c r="Q4710" s="62"/>
      <c r="R4710" s="62"/>
      <c r="S4710" s="62"/>
      <c r="T4710" s="62"/>
      <c r="U4710" s="62"/>
      <c r="V4710" s="62"/>
      <c r="W4710" s="62"/>
      <c r="X4710" s="62"/>
      <c r="Y4710" s="62"/>
      <c r="Z4710" s="62"/>
      <c r="AA4710" s="62"/>
      <c r="AB4710" s="62"/>
      <c r="AC4710" s="62"/>
      <c r="AD4710" s="62"/>
      <c r="AE4710" s="62"/>
    </row>
    <row r="4711" spans="5:31" x14ac:dyDescent="0.25">
      <c r="E4711" s="61"/>
      <c r="F4711" s="61"/>
      <c r="G4711" s="61"/>
      <c r="H4711" s="62"/>
      <c r="I4711" s="62"/>
      <c r="J4711" s="62"/>
      <c r="K4711" s="62"/>
      <c r="L4711" s="62"/>
      <c r="M4711" s="62"/>
      <c r="N4711" s="62"/>
      <c r="O4711" s="62"/>
      <c r="P4711" s="62"/>
      <c r="Q4711" s="62"/>
      <c r="R4711" s="62"/>
      <c r="S4711" s="62"/>
      <c r="T4711" s="62"/>
      <c r="U4711" s="62"/>
      <c r="V4711" s="62"/>
      <c r="W4711" s="62"/>
      <c r="X4711" s="62"/>
      <c r="Y4711" s="62"/>
      <c r="Z4711" s="62"/>
      <c r="AA4711" s="62"/>
      <c r="AB4711" s="62"/>
      <c r="AC4711" s="62"/>
      <c r="AD4711" s="62"/>
      <c r="AE4711" s="62"/>
    </row>
    <row r="4712" spans="5:31" x14ac:dyDescent="0.25">
      <c r="E4712" s="61"/>
      <c r="F4712" s="61"/>
      <c r="G4712" s="61"/>
      <c r="H4712" s="62"/>
      <c r="I4712" s="62"/>
      <c r="J4712" s="62"/>
      <c r="K4712" s="62"/>
      <c r="L4712" s="62"/>
      <c r="M4712" s="62"/>
      <c r="N4712" s="62"/>
      <c r="O4712" s="62"/>
      <c r="P4712" s="62"/>
      <c r="Q4712" s="62"/>
      <c r="R4712" s="62"/>
      <c r="S4712" s="62"/>
      <c r="T4712" s="62"/>
      <c r="U4712" s="62"/>
      <c r="V4712" s="62"/>
      <c r="W4712" s="62"/>
      <c r="X4712" s="62"/>
      <c r="Y4712" s="62"/>
      <c r="Z4712" s="62"/>
      <c r="AA4712" s="62"/>
      <c r="AB4712" s="62"/>
      <c r="AC4712" s="62"/>
      <c r="AD4712" s="62"/>
      <c r="AE4712" s="62"/>
    </row>
    <row r="4713" spans="5:31" x14ac:dyDescent="0.25">
      <c r="E4713" s="61"/>
      <c r="F4713" s="61"/>
      <c r="G4713" s="61"/>
      <c r="H4713" s="62"/>
      <c r="I4713" s="62"/>
      <c r="J4713" s="62"/>
      <c r="K4713" s="62"/>
      <c r="L4713" s="62"/>
      <c r="M4713" s="62"/>
      <c r="N4713" s="62"/>
      <c r="O4713" s="62"/>
      <c r="P4713" s="62"/>
      <c r="Q4713" s="62"/>
      <c r="R4713" s="62"/>
      <c r="S4713" s="62"/>
      <c r="T4713" s="62"/>
      <c r="U4713" s="62"/>
      <c r="V4713" s="62"/>
      <c r="W4713" s="62"/>
      <c r="X4713" s="62"/>
      <c r="Y4713" s="62"/>
      <c r="Z4713" s="62"/>
      <c r="AA4713" s="62"/>
      <c r="AB4713" s="62"/>
      <c r="AC4713" s="62"/>
      <c r="AD4713" s="62"/>
      <c r="AE4713" s="62"/>
    </row>
    <row r="4714" spans="5:31" x14ac:dyDescent="0.25">
      <c r="E4714" s="61"/>
      <c r="F4714" s="61"/>
      <c r="G4714" s="61"/>
      <c r="H4714" s="62"/>
      <c r="I4714" s="62"/>
      <c r="J4714" s="62"/>
      <c r="K4714" s="62"/>
      <c r="L4714" s="62"/>
      <c r="M4714" s="62"/>
      <c r="N4714" s="62"/>
      <c r="O4714" s="62"/>
      <c r="P4714" s="62"/>
      <c r="Q4714" s="62"/>
      <c r="R4714" s="62"/>
      <c r="S4714" s="62"/>
      <c r="T4714" s="62"/>
      <c r="U4714" s="62"/>
      <c r="V4714" s="62"/>
      <c r="W4714" s="62"/>
      <c r="X4714" s="62"/>
      <c r="Y4714" s="62"/>
      <c r="Z4714" s="62"/>
      <c r="AA4714" s="62"/>
      <c r="AB4714" s="62"/>
      <c r="AC4714" s="62"/>
      <c r="AD4714" s="62"/>
      <c r="AE4714" s="62"/>
    </row>
    <row r="4715" spans="5:31" x14ac:dyDescent="0.25">
      <c r="E4715" s="61"/>
      <c r="F4715" s="61"/>
      <c r="G4715" s="61"/>
      <c r="H4715" s="62"/>
      <c r="I4715" s="62"/>
      <c r="J4715" s="62"/>
      <c r="K4715" s="62"/>
      <c r="L4715" s="62"/>
      <c r="M4715" s="62"/>
      <c r="N4715" s="62"/>
      <c r="O4715" s="62"/>
      <c r="P4715" s="62"/>
      <c r="Q4715" s="62"/>
      <c r="R4715" s="62"/>
      <c r="S4715" s="62"/>
      <c r="T4715" s="62"/>
      <c r="U4715" s="62"/>
      <c r="V4715" s="62"/>
      <c r="W4715" s="62"/>
      <c r="X4715" s="62"/>
      <c r="Y4715" s="62"/>
      <c r="Z4715" s="62"/>
      <c r="AA4715" s="62"/>
      <c r="AB4715" s="62"/>
      <c r="AC4715" s="62"/>
      <c r="AD4715" s="62"/>
      <c r="AE4715" s="62"/>
    </row>
    <row r="4716" spans="5:31" x14ac:dyDescent="0.25">
      <c r="E4716" s="61"/>
      <c r="F4716" s="61"/>
      <c r="G4716" s="61"/>
      <c r="H4716" s="62"/>
      <c r="I4716" s="62"/>
      <c r="J4716" s="62"/>
      <c r="K4716" s="62"/>
      <c r="L4716" s="62"/>
      <c r="M4716" s="62"/>
      <c r="N4716" s="62"/>
      <c r="O4716" s="62"/>
      <c r="P4716" s="62"/>
      <c r="Q4716" s="62"/>
      <c r="R4716" s="62"/>
      <c r="S4716" s="62"/>
      <c r="T4716" s="62"/>
      <c r="U4716" s="62"/>
      <c r="V4716" s="62"/>
      <c r="W4716" s="62"/>
      <c r="X4716" s="62"/>
      <c r="Y4716" s="62"/>
      <c r="Z4716" s="62"/>
      <c r="AA4716" s="62"/>
      <c r="AB4716" s="62"/>
      <c r="AC4716" s="62"/>
      <c r="AD4716" s="62"/>
      <c r="AE4716" s="62"/>
    </row>
    <row r="4717" spans="5:31" x14ac:dyDescent="0.25">
      <c r="E4717" s="61"/>
      <c r="F4717" s="61"/>
      <c r="G4717" s="61"/>
      <c r="H4717" s="62"/>
      <c r="I4717" s="62"/>
      <c r="J4717" s="62"/>
      <c r="K4717" s="62"/>
      <c r="L4717" s="62"/>
      <c r="M4717" s="62"/>
      <c r="N4717" s="62"/>
      <c r="O4717" s="62"/>
      <c r="P4717" s="62"/>
      <c r="Q4717" s="62"/>
      <c r="R4717" s="62"/>
      <c r="S4717" s="62"/>
      <c r="T4717" s="62"/>
      <c r="U4717" s="62"/>
      <c r="V4717" s="62"/>
      <c r="W4717" s="62"/>
      <c r="X4717" s="62"/>
      <c r="Y4717" s="62"/>
      <c r="Z4717" s="62"/>
      <c r="AA4717" s="62"/>
      <c r="AB4717" s="62"/>
      <c r="AC4717" s="62"/>
      <c r="AD4717" s="62"/>
      <c r="AE4717" s="62"/>
    </row>
    <row r="4718" spans="5:31" x14ac:dyDescent="0.25">
      <c r="E4718" s="61"/>
      <c r="F4718" s="61"/>
      <c r="G4718" s="61"/>
      <c r="H4718" s="62"/>
      <c r="I4718" s="62"/>
      <c r="J4718" s="62"/>
      <c r="K4718" s="62"/>
      <c r="L4718" s="62"/>
      <c r="M4718" s="62"/>
      <c r="N4718" s="62"/>
      <c r="O4718" s="62"/>
      <c r="P4718" s="62"/>
      <c r="Q4718" s="62"/>
      <c r="R4718" s="62"/>
      <c r="S4718" s="62"/>
      <c r="T4718" s="62"/>
      <c r="U4718" s="62"/>
      <c r="V4718" s="62"/>
      <c r="W4718" s="62"/>
      <c r="X4718" s="62"/>
      <c r="Y4718" s="62"/>
      <c r="Z4718" s="62"/>
      <c r="AA4718" s="62"/>
      <c r="AB4718" s="62"/>
      <c r="AC4718" s="62"/>
      <c r="AD4718" s="62"/>
      <c r="AE4718" s="62"/>
    </row>
    <row r="4719" spans="5:31" x14ac:dyDescent="0.25">
      <c r="E4719" s="61"/>
      <c r="F4719" s="61"/>
      <c r="G4719" s="61"/>
      <c r="H4719" s="62"/>
      <c r="I4719" s="62"/>
      <c r="J4719" s="62"/>
      <c r="K4719" s="62"/>
      <c r="L4719" s="62"/>
      <c r="M4719" s="62"/>
      <c r="N4719" s="62"/>
      <c r="O4719" s="62"/>
      <c r="P4719" s="62"/>
      <c r="Q4719" s="62"/>
      <c r="R4719" s="62"/>
      <c r="S4719" s="62"/>
      <c r="T4719" s="62"/>
      <c r="U4719" s="62"/>
      <c r="V4719" s="62"/>
      <c r="W4719" s="62"/>
      <c r="X4719" s="62"/>
      <c r="Y4719" s="62"/>
      <c r="Z4719" s="62"/>
      <c r="AA4719" s="62"/>
      <c r="AB4719" s="62"/>
      <c r="AC4719" s="62"/>
      <c r="AD4719" s="62"/>
      <c r="AE4719" s="62"/>
    </row>
    <row r="4720" spans="5:31" x14ac:dyDescent="0.25">
      <c r="E4720" s="61"/>
      <c r="F4720" s="61"/>
      <c r="G4720" s="61"/>
      <c r="H4720" s="62"/>
      <c r="I4720" s="62"/>
      <c r="J4720" s="62"/>
      <c r="K4720" s="62"/>
      <c r="L4720" s="62"/>
      <c r="M4720" s="62"/>
      <c r="N4720" s="62"/>
      <c r="O4720" s="62"/>
      <c r="P4720" s="62"/>
      <c r="Q4720" s="62"/>
      <c r="R4720" s="62"/>
      <c r="S4720" s="62"/>
      <c r="T4720" s="62"/>
      <c r="U4720" s="62"/>
      <c r="V4720" s="62"/>
      <c r="W4720" s="62"/>
      <c r="X4720" s="62"/>
      <c r="Y4720" s="62"/>
      <c r="Z4720" s="62"/>
      <c r="AA4720" s="62"/>
      <c r="AB4720" s="62"/>
      <c r="AC4720" s="62"/>
      <c r="AD4720" s="62"/>
      <c r="AE4720" s="62"/>
    </row>
    <row r="4721" spans="5:31" x14ac:dyDescent="0.25">
      <c r="E4721" s="61"/>
      <c r="F4721" s="61"/>
      <c r="G4721" s="61"/>
      <c r="H4721" s="62"/>
      <c r="I4721" s="62"/>
      <c r="J4721" s="62"/>
      <c r="K4721" s="62"/>
      <c r="L4721" s="62"/>
      <c r="M4721" s="62"/>
      <c r="N4721" s="62"/>
      <c r="O4721" s="62"/>
      <c r="P4721" s="62"/>
      <c r="Q4721" s="62"/>
      <c r="R4721" s="62"/>
      <c r="S4721" s="62"/>
      <c r="T4721" s="62"/>
      <c r="U4721" s="62"/>
      <c r="V4721" s="62"/>
      <c r="W4721" s="62"/>
      <c r="X4721" s="62"/>
      <c r="Y4721" s="62"/>
      <c r="Z4721" s="62"/>
      <c r="AA4721" s="62"/>
      <c r="AB4721" s="62"/>
      <c r="AC4721" s="62"/>
      <c r="AD4721" s="62"/>
      <c r="AE4721" s="62"/>
    </row>
    <row r="4722" spans="5:31" x14ac:dyDescent="0.25">
      <c r="E4722" s="61"/>
      <c r="F4722" s="61"/>
      <c r="G4722" s="61"/>
      <c r="H4722" s="62"/>
      <c r="I4722" s="62"/>
      <c r="J4722" s="62"/>
      <c r="K4722" s="62"/>
      <c r="L4722" s="62"/>
      <c r="M4722" s="62"/>
      <c r="N4722" s="62"/>
      <c r="O4722" s="62"/>
      <c r="P4722" s="62"/>
      <c r="Q4722" s="62"/>
      <c r="R4722" s="62"/>
      <c r="S4722" s="62"/>
      <c r="T4722" s="62"/>
      <c r="U4722" s="62"/>
      <c r="V4722" s="62"/>
      <c r="W4722" s="62"/>
      <c r="X4722" s="62"/>
      <c r="Y4722" s="62"/>
      <c r="Z4722" s="62"/>
      <c r="AA4722" s="62"/>
      <c r="AB4722" s="62"/>
      <c r="AC4722" s="62"/>
      <c r="AD4722" s="62"/>
      <c r="AE4722" s="62"/>
    </row>
    <row r="4723" spans="5:31" x14ac:dyDescent="0.25">
      <c r="E4723" s="61"/>
      <c r="F4723" s="61"/>
      <c r="G4723" s="61"/>
      <c r="H4723" s="62"/>
      <c r="I4723" s="62"/>
      <c r="J4723" s="62"/>
      <c r="K4723" s="62"/>
      <c r="L4723" s="62"/>
      <c r="M4723" s="62"/>
      <c r="N4723" s="62"/>
      <c r="O4723" s="62"/>
      <c r="P4723" s="62"/>
      <c r="Q4723" s="62"/>
      <c r="R4723" s="62"/>
      <c r="S4723" s="62"/>
      <c r="T4723" s="62"/>
      <c r="U4723" s="62"/>
      <c r="V4723" s="62"/>
      <c r="W4723" s="62"/>
      <c r="X4723" s="62"/>
      <c r="Y4723" s="62"/>
      <c r="Z4723" s="62"/>
      <c r="AA4723" s="62"/>
      <c r="AB4723" s="62"/>
      <c r="AC4723" s="62"/>
      <c r="AD4723" s="62"/>
      <c r="AE4723" s="62"/>
    </row>
    <row r="4724" spans="5:31" x14ac:dyDescent="0.25">
      <c r="E4724" s="61"/>
      <c r="F4724" s="61"/>
      <c r="G4724" s="61"/>
      <c r="H4724" s="62"/>
      <c r="I4724" s="62"/>
      <c r="J4724" s="62"/>
      <c r="K4724" s="62"/>
      <c r="L4724" s="62"/>
      <c r="M4724" s="62"/>
      <c r="N4724" s="62"/>
      <c r="O4724" s="62"/>
      <c r="P4724" s="62"/>
      <c r="Q4724" s="62"/>
      <c r="R4724" s="62"/>
      <c r="S4724" s="62"/>
      <c r="T4724" s="62"/>
      <c r="U4724" s="62"/>
      <c r="V4724" s="62"/>
      <c r="W4724" s="62"/>
      <c r="X4724" s="62"/>
      <c r="Y4724" s="62"/>
      <c r="Z4724" s="62"/>
      <c r="AA4724" s="62"/>
      <c r="AB4724" s="62"/>
      <c r="AC4724" s="62"/>
      <c r="AD4724" s="62"/>
      <c r="AE4724" s="62"/>
    </row>
    <row r="4725" spans="5:31" x14ac:dyDescent="0.25">
      <c r="E4725" s="61"/>
      <c r="F4725" s="61"/>
      <c r="G4725" s="61"/>
      <c r="H4725" s="62"/>
      <c r="I4725" s="62"/>
      <c r="J4725" s="62"/>
      <c r="K4725" s="62"/>
      <c r="L4725" s="62"/>
      <c r="M4725" s="62"/>
      <c r="N4725" s="62"/>
      <c r="O4725" s="62"/>
      <c r="P4725" s="62"/>
      <c r="Q4725" s="62"/>
      <c r="R4725" s="62"/>
      <c r="S4725" s="62"/>
      <c r="T4725" s="62"/>
      <c r="U4725" s="62"/>
      <c r="V4725" s="62"/>
      <c r="W4725" s="62"/>
      <c r="X4725" s="62"/>
      <c r="Y4725" s="62"/>
      <c r="Z4725" s="62"/>
      <c r="AA4725" s="62"/>
      <c r="AB4725" s="62"/>
      <c r="AC4725" s="62"/>
      <c r="AD4725" s="62"/>
      <c r="AE4725" s="62"/>
    </row>
    <row r="4726" spans="5:31" x14ac:dyDescent="0.25">
      <c r="E4726" s="61"/>
      <c r="F4726" s="61"/>
      <c r="G4726" s="61"/>
      <c r="H4726" s="62"/>
      <c r="I4726" s="62"/>
      <c r="J4726" s="62"/>
      <c r="K4726" s="62"/>
      <c r="L4726" s="62"/>
      <c r="M4726" s="62"/>
      <c r="N4726" s="62"/>
      <c r="O4726" s="62"/>
      <c r="P4726" s="62"/>
      <c r="Q4726" s="62"/>
      <c r="R4726" s="62"/>
      <c r="S4726" s="62"/>
      <c r="T4726" s="62"/>
      <c r="U4726" s="62"/>
      <c r="V4726" s="62"/>
      <c r="W4726" s="62"/>
      <c r="X4726" s="62"/>
      <c r="Y4726" s="62"/>
      <c r="Z4726" s="62"/>
      <c r="AA4726" s="62"/>
      <c r="AB4726" s="62"/>
      <c r="AC4726" s="62"/>
      <c r="AD4726" s="62"/>
      <c r="AE4726" s="62"/>
    </row>
    <row r="4727" spans="5:31" x14ac:dyDescent="0.25">
      <c r="E4727" s="61"/>
      <c r="F4727" s="61"/>
      <c r="G4727" s="61"/>
      <c r="H4727" s="62"/>
      <c r="I4727" s="62"/>
      <c r="J4727" s="62"/>
      <c r="K4727" s="62"/>
      <c r="L4727" s="62"/>
      <c r="M4727" s="62"/>
      <c r="N4727" s="62"/>
      <c r="O4727" s="62"/>
      <c r="P4727" s="62"/>
      <c r="Q4727" s="62"/>
      <c r="R4727" s="62"/>
      <c r="S4727" s="62"/>
      <c r="T4727" s="62"/>
      <c r="U4727" s="62"/>
      <c r="V4727" s="62"/>
      <c r="W4727" s="62"/>
      <c r="X4727" s="62"/>
      <c r="Y4727" s="62"/>
      <c r="Z4727" s="62"/>
      <c r="AA4727" s="62"/>
      <c r="AB4727" s="62"/>
      <c r="AC4727" s="62"/>
      <c r="AD4727" s="62"/>
      <c r="AE4727" s="62"/>
    </row>
    <row r="4728" spans="5:31" x14ac:dyDescent="0.25">
      <c r="E4728" s="61"/>
      <c r="F4728" s="61"/>
      <c r="G4728" s="61"/>
      <c r="H4728" s="62"/>
      <c r="I4728" s="62"/>
      <c r="J4728" s="62"/>
      <c r="K4728" s="62"/>
      <c r="L4728" s="62"/>
      <c r="M4728" s="62"/>
      <c r="N4728" s="62"/>
      <c r="O4728" s="62"/>
      <c r="P4728" s="62"/>
      <c r="Q4728" s="62"/>
      <c r="R4728" s="62"/>
      <c r="S4728" s="62"/>
      <c r="T4728" s="62"/>
      <c r="U4728" s="62"/>
      <c r="V4728" s="62"/>
      <c r="W4728" s="62"/>
      <c r="X4728" s="62"/>
      <c r="Y4728" s="62"/>
      <c r="Z4728" s="62"/>
      <c r="AA4728" s="62"/>
      <c r="AB4728" s="62"/>
      <c r="AC4728" s="62"/>
      <c r="AD4728" s="62"/>
      <c r="AE4728" s="62"/>
    </row>
    <row r="4729" spans="5:31" x14ac:dyDescent="0.25">
      <c r="E4729" s="61"/>
      <c r="F4729" s="61"/>
      <c r="G4729" s="61"/>
      <c r="H4729" s="62"/>
      <c r="I4729" s="62"/>
      <c r="J4729" s="62"/>
      <c r="K4729" s="62"/>
      <c r="L4729" s="62"/>
      <c r="M4729" s="62"/>
      <c r="N4729" s="62"/>
      <c r="O4729" s="62"/>
      <c r="P4729" s="62"/>
      <c r="Q4729" s="62"/>
      <c r="R4729" s="62"/>
      <c r="S4729" s="62"/>
      <c r="T4729" s="62"/>
      <c r="U4729" s="62"/>
      <c r="V4729" s="62"/>
      <c r="W4729" s="62"/>
      <c r="X4729" s="62"/>
      <c r="Y4729" s="62"/>
      <c r="Z4729" s="62"/>
      <c r="AA4729" s="62"/>
      <c r="AB4729" s="62"/>
      <c r="AC4729" s="62"/>
      <c r="AD4729" s="62"/>
      <c r="AE4729" s="62"/>
    </row>
    <row r="4730" spans="5:31" x14ac:dyDescent="0.25">
      <c r="E4730" s="61"/>
      <c r="F4730" s="61"/>
      <c r="G4730" s="61"/>
      <c r="H4730" s="62"/>
      <c r="I4730" s="62"/>
      <c r="J4730" s="62"/>
      <c r="K4730" s="62"/>
      <c r="L4730" s="62"/>
      <c r="M4730" s="62"/>
      <c r="N4730" s="62"/>
      <c r="O4730" s="62"/>
      <c r="P4730" s="62"/>
      <c r="Q4730" s="62"/>
      <c r="R4730" s="62"/>
      <c r="S4730" s="62"/>
      <c r="T4730" s="62"/>
      <c r="U4730" s="62"/>
      <c r="V4730" s="62"/>
      <c r="W4730" s="62"/>
      <c r="X4730" s="62"/>
      <c r="Y4730" s="62"/>
      <c r="Z4730" s="62"/>
      <c r="AA4730" s="62"/>
      <c r="AB4730" s="62"/>
      <c r="AC4730" s="62"/>
      <c r="AD4730" s="62"/>
      <c r="AE4730" s="62"/>
    </row>
    <row r="4731" spans="5:31" x14ac:dyDescent="0.25">
      <c r="E4731" s="61"/>
      <c r="F4731" s="61"/>
      <c r="G4731" s="61"/>
      <c r="H4731" s="62"/>
      <c r="I4731" s="62"/>
      <c r="J4731" s="62"/>
      <c r="K4731" s="62"/>
      <c r="L4731" s="62"/>
      <c r="M4731" s="62"/>
      <c r="N4731" s="62"/>
      <c r="O4731" s="62"/>
      <c r="P4731" s="62"/>
      <c r="Q4731" s="62"/>
      <c r="R4731" s="62"/>
      <c r="S4731" s="62"/>
      <c r="T4731" s="62"/>
      <c r="U4731" s="62"/>
      <c r="V4731" s="62"/>
      <c r="W4731" s="62"/>
      <c r="X4731" s="62"/>
      <c r="Y4731" s="62"/>
      <c r="Z4731" s="62"/>
      <c r="AA4731" s="62"/>
      <c r="AB4731" s="62"/>
      <c r="AC4731" s="62"/>
      <c r="AD4731" s="62"/>
      <c r="AE4731" s="62"/>
    </row>
    <row r="4732" spans="5:31" x14ac:dyDescent="0.25">
      <c r="E4732" s="61"/>
      <c r="F4732" s="61"/>
      <c r="G4732" s="61"/>
      <c r="H4732" s="62"/>
      <c r="I4732" s="62"/>
      <c r="J4732" s="62"/>
      <c r="K4732" s="62"/>
      <c r="L4732" s="62"/>
      <c r="M4732" s="62"/>
      <c r="N4732" s="62"/>
      <c r="O4732" s="62"/>
      <c r="P4732" s="62"/>
      <c r="Q4732" s="62"/>
      <c r="R4732" s="62"/>
      <c r="S4732" s="62"/>
      <c r="T4732" s="62"/>
      <c r="U4732" s="62"/>
      <c r="V4732" s="62"/>
      <c r="W4732" s="62"/>
      <c r="X4732" s="62"/>
      <c r="Y4732" s="62"/>
      <c r="Z4732" s="62"/>
      <c r="AA4732" s="62"/>
      <c r="AB4732" s="62"/>
      <c r="AC4732" s="62"/>
      <c r="AD4732" s="62"/>
      <c r="AE4732" s="62"/>
    </row>
    <row r="4733" spans="5:31" x14ac:dyDescent="0.25">
      <c r="E4733" s="61"/>
      <c r="F4733" s="61"/>
      <c r="G4733" s="61"/>
      <c r="H4733" s="62"/>
      <c r="I4733" s="62"/>
      <c r="J4733" s="62"/>
      <c r="K4733" s="62"/>
      <c r="L4733" s="62"/>
      <c r="M4733" s="62"/>
      <c r="N4733" s="62"/>
      <c r="O4733" s="62"/>
      <c r="P4733" s="62"/>
      <c r="Q4733" s="62"/>
      <c r="R4733" s="62"/>
      <c r="S4733" s="62"/>
      <c r="T4733" s="62"/>
      <c r="U4733" s="62"/>
      <c r="V4733" s="62"/>
      <c r="W4733" s="62"/>
      <c r="X4733" s="62"/>
      <c r="Y4733" s="62"/>
      <c r="Z4733" s="62"/>
      <c r="AA4733" s="62"/>
      <c r="AB4733" s="62"/>
      <c r="AC4733" s="62"/>
      <c r="AD4733" s="62"/>
      <c r="AE4733" s="62"/>
    </row>
    <row r="4734" spans="5:31" x14ac:dyDescent="0.25">
      <c r="E4734" s="61"/>
      <c r="F4734" s="61"/>
      <c r="G4734" s="61"/>
      <c r="H4734" s="62"/>
      <c r="I4734" s="62"/>
      <c r="J4734" s="62"/>
      <c r="K4734" s="62"/>
      <c r="L4734" s="62"/>
      <c r="M4734" s="62"/>
      <c r="N4734" s="62"/>
      <c r="O4734" s="62"/>
      <c r="P4734" s="62"/>
      <c r="Q4734" s="62"/>
      <c r="R4734" s="62"/>
      <c r="S4734" s="62"/>
      <c r="T4734" s="62"/>
      <c r="U4734" s="62"/>
      <c r="V4734" s="62"/>
      <c r="W4734" s="62"/>
      <c r="X4734" s="62"/>
      <c r="Y4734" s="62"/>
      <c r="Z4734" s="62"/>
      <c r="AA4734" s="62"/>
      <c r="AB4734" s="62"/>
      <c r="AC4734" s="62"/>
      <c r="AD4734" s="62"/>
      <c r="AE4734" s="62"/>
    </row>
    <row r="4735" spans="5:31" x14ac:dyDescent="0.25">
      <c r="E4735" s="61"/>
      <c r="F4735" s="61"/>
      <c r="G4735" s="61"/>
      <c r="H4735" s="62"/>
      <c r="I4735" s="62"/>
      <c r="J4735" s="62"/>
      <c r="K4735" s="62"/>
      <c r="L4735" s="62"/>
      <c r="M4735" s="62"/>
      <c r="N4735" s="62"/>
      <c r="O4735" s="62"/>
      <c r="P4735" s="62"/>
      <c r="Q4735" s="62"/>
      <c r="R4735" s="62"/>
      <c r="S4735" s="62"/>
      <c r="T4735" s="62"/>
      <c r="U4735" s="62"/>
      <c r="V4735" s="62"/>
      <c r="W4735" s="62"/>
      <c r="X4735" s="62"/>
      <c r="Y4735" s="62"/>
      <c r="Z4735" s="62"/>
      <c r="AA4735" s="62"/>
      <c r="AB4735" s="62"/>
      <c r="AC4735" s="62"/>
      <c r="AD4735" s="62"/>
      <c r="AE4735" s="62"/>
    </row>
    <row r="4736" spans="5:31" x14ac:dyDescent="0.25">
      <c r="E4736" s="61"/>
      <c r="F4736" s="61"/>
      <c r="G4736" s="61"/>
      <c r="H4736" s="62"/>
      <c r="I4736" s="62"/>
      <c r="J4736" s="62"/>
      <c r="K4736" s="62"/>
      <c r="L4736" s="62"/>
      <c r="M4736" s="62"/>
      <c r="N4736" s="62"/>
      <c r="O4736" s="62"/>
      <c r="P4736" s="62"/>
      <c r="Q4736" s="62"/>
      <c r="R4736" s="62"/>
      <c r="S4736" s="62"/>
      <c r="T4736" s="62"/>
      <c r="U4736" s="62"/>
      <c r="V4736" s="62"/>
      <c r="W4736" s="62"/>
      <c r="X4736" s="62"/>
      <c r="Y4736" s="62"/>
      <c r="Z4736" s="62"/>
      <c r="AA4736" s="62"/>
      <c r="AB4736" s="62"/>
      <c r="AC4736" s="62"/>
      <c r="AD4736" s="62"/>
      <c r="AE4736" s="62"/>
    </row>
    <row r="4737" spans="5:31" x14ac:dyDescent="0.25">
      <c r="E4737" s="61"/>
      <c r="F4737" s="61"/>
      <c r="G4737" s="61"/>
      <c r="H4737" s="62"/>
      <c r="I4737" s="62"/>
      <c r="J4737" s="62"/>
      <c r="K4737" s="62"/>
      <c r="L4737" s="62"/>
      <c r="M4737" s="62"/>
      <c r="N4737" s="62"/>
      <c r="O4737" s="62"/>
      <c r="P4737" s="62"/>
      <c r="Q4737" s="62"/>
      <c r="R4737" s="62"/>
      <c r="S4737" s="62"/>
      <c r="T4737" s="62"/>
      <c r="U4737" s="62"/>
      <c r="V4737" s="62"/>
      <c r="W4737" s="62"/>
      <c r="X4737" s="62"/>
      <c r="Y4737" s="62"/>
      <c r="Z4737" s="62"/>
      <c r="AA4737" s="62"/>
      <c r="AB4737" s="62"/>
      <c r="AC4737" s="62"/>
      <c r="AD4737" s="62"/>
      <c r="AE4737" s="62"/>
    </row>
    <row r="4738" spans="5:31" x14ac:dyDescent="0.25">
      <c r="E4738" s="61"/>
      <c r="F4738" s="61"/>
      <c r="G4738" s="61"/>
      <c r="H4738" s="62"/>
      <c r="I4738" s="62"/>
      <c r="J4738" s="62"/>
      <c r="K4738" s="62"/>
      <c r="L4738" s="62"/>
      <c r="M4738" s="62"/>
      <c r="N4738" s="62"/>
      <c r="O4738" s="62"/>
      <c r="P4738" s="62"/>
      <c r="Q4738" s="62"/>
      <c r="R4738" s="62"/>
      <c r="S4738" s="62"/>
      <c r="T4738" s="62"/>
      <c r="U4738" s="62"/>
      <c r="V4738" s="62"/>
      <c r="W4738" s="62"/>
      <c r="X4738" s="62"/>
      <c r="Y4738" s="62"/>
      <c r="Z4738" s="62"/>
      <c r="AA4738" s="62"/>
      <c r="AB4738" s="62"/>
      <c r="AC4738" s="62"/>
      <c r="AD4738" s="62"/>
      <c r="AE4738" s="62"/>
    </row>
    <row r="4739" spans="5:31" x14ac:dyDescent="0.25">
      <c r="E4739" s="61"/>
      <c r="F4739" s="61"/>
      <c r="G4739" s="61"/>
      <c r="H4739" s="62"/>
      <c r="I4739" s="62"/>
      <c r="J4739" s="62"/>
      <c r="K4739" s="62"/>
      <c r="L4739" s="62"/>
      <c r="M4739" s="62"/>
      <c r="N4739" s="62"/>
      <c r="O4739" s="62"/>
      <c r="P4739" s="62"/>
      <c r="Q4739" s="62"/>
      <c r="R4739" s="62"/>
      <c r="S4739" s="62"/>
      <c r="T4739" s="62"/>
      <c r="U4739" s="62"/>
      <c r="V4739" s="62"/>
      <c r="W4739" s="62"/>
      <c r="X4739" s="62"/>
      <c r="Y4739" s="62"/>
      <c r="Z4739" s="62"/>
      <c r="AA4739" s="62"/>
      <c r="AB4739" s="62"/>
      <c r="AC4739" s="62"/>
      <c r="AD4739" s="62"/>
      <c r="AE4739" s="62"/>
    </row>
    <row r="4740" spans="5:31" x14ac:dyDescent="0.25">
      <c r="E4740" s="61"/>
      <c r="F4740" s="61"/>
      <c r="G4740" s="61"/>
      <c r="H4740" s="62"/>
      <c r="I4740" s="62"/>
      <c r="J4740" s="62"/>
      <c r="K4740" s="62"/>
      <c r="L4740" s="62"/>
      <c r="M4740" s="62"/>
      <c r="N4740" s="62"/>
      <c r="O4740" s="62"/>
      <c r="P4740" s="62"/>
      <c r="Q4740" s="62"/>
      <c r="R4740" s="62"/>
      <c r="S4740" s="62"/>
      <c r="T4740" s="62"/>
      <c r="U4740" s="62"/>
      <c r="V4740" s="62"/>
      <c r="W4740" s="62"/>
      <c r="X4740" s="62"/>
      <c r="Y4740" s="62"/>
      <c r="Z4740" s="62"/>
      <c r="AA4740" s="62"/>
      <c r="AB4740" s="62"/>
      <c r="AC4740" s="62"/>
      <c r="AD4740" s="62"/>
      <c r="AE4740" s="62"/>
    </row>
    <row r="4741" spans="5:31" x14ac:dyDescent="0.25">
      <c r="E4741" s="61"/>
      <c r="F4741" s="61"/>
      <c r="G4741" s="61"/>
      <c r="H4741" s="62"/>
      <c r="I4741" s="62"/>
      <c r="J4741" s="62"/>
      <c r="K4741" s="62"/>
      <c r="L4741" s="62"/>
      <c r="M4741" s="62"/>
      <c r="N4741" s="62"/>
      <c r="O4741" s="62"/>
      <c r="P4741" s="62"/>
      <c r="Q4741" s="62"/>
      <c r="R4741" s="62"/>
      <c r="S4741" s="62"/>
      <c r="T4741" s="62"/>
      <c r="U4741" s="62"/>
      <c r="V4741" s="62"/>
      <c r="W4741" s="62"/>
      <c r="X4741" s="62"/>
      <c r="Y4741" s="62"/>
      <c r="Z4741" s="62"/>
      <c r="AA4741" s="62"/>
      <c r="AB4741" s="62"/>
      <c r="AC4741" s="62"/>
      <c r="AD4741" s="62"/>
      <c r="AE4741" s="62"/>
    </row>
    <row r="4742" spans="5:31" x14ac:dyDescent="0.25">
      <c r="E4742" s="61"/>
      <c r="F4742" s="61"/>
      <c r="G4742" s="61"/>
      <c r="H4742" s="62"/>
      <c r="I4742" s="62"/>
      <c r="J4742" s="62"/>
      <c r="K4742" s="62"/>
      <c r="L4742" s="62"/>
      <c r="M4742" s="62"/>
      <c r="N4742" s="62"/>
      <c r="O4742" s="62"/>
      <c r="P4742" s="62"/>
      <c r="Q4742" s="62"/>
      <c r="R4742" s="62"/>
      <c r="S4742" s="62"/>
      <c r="T4742" s="62"/>
      <c r="U4742" s="62"/>
      <c r="V4742" s="62"/>
      <c r="W4742" s="62"/>
      <c r="X4742" s="62"/>
      <c r="Y4742" s="62"/>
      <c r="Z4742" s="62"/>
      <c r="AA4742" s="62"/>
      <c r="AB4742" s="62"/>
      <c r="AC4742" s="62"/>
      <c r="AD4742" s="62"/>
      <c r="AE4742" s="62"/>
    </row>
    <row r="4743" spans="5:31" x14ac:dyDescent="0.25">
      <c r="E4743" s="61"/>
      <c r="F4743" s="61"/>
      <c r="G4743" s="61"/>
      <c r="H4743" s="62"/>
      <c r="I4743" s="62"/>
      <c r="J4743" s="62"/>
      <c r="K4743" s="62"/>
      <c r="L4743" s="62"/>
      <c r="M4743" s="62"/>
      <c r="N4743" s="62"/>
      <c r="O4743" s="62"/>
      <c r="P4743" s="62"/>
      <c r="Q4743" s="62"/>
      <c r="R4743" s="62"/>
      <c r="S4743" s="62"/>
      <c r="T4743" s="62"/>
      <c r="U4743" s="62"/>
      <c r="V4743" s="62"/>
      <c r="W4743" s="62"/>
      <c r="X4743" s="62"/>
      <c r="Y4743" s="62"/>
      <c r="Z4743" s="62"/>
      <c r="AA4743" s="62"/>
      <c r="AB4743" s="62"/>
      <c r="AC4743" s="62"/>
      <c r="AD4743" s="62"/>
      <c r="AE4743" s="62"/>
    </row>
    <row r="4744" spans="5:31" x14ac:dyDescent="0.25">
      <c r="E4744" s="61"/>
      <c r="F4744" s="61"/>
      <c r="G4744" s="61"/>
      <c r="H4744" s="62"/>
      <c r="I4744" s="62"/>
      <c r="J4744" s="62"/>
      <c r="K4744" s="62"/>
      <c r="L4744" s="62"/>
      <c r="M4744" s="62"/>
      <c r="N4744" s="62"/>
      <c r="O4744" s="62"/>
      <c r="P4744" s="62"/>
      <c r="Q4744" s="62"/>
      <c r="R4744" s="62"/>
      <c r="S4744" s="62"/>
      <c r="T4744" s="62"/>
      <c r="U4744" s="62"/>
      <c r="V4744" s="62"/>
      <c r="W4744" s="62"/>
      <c r="X4744" s="62"/>
      <c r="Y4744" s="62"/>
      <c r="Z4744" s="62"/>
      <c r="AA4744" s="62"/>
      <c r="AB4744" s="62"/>
      <c r="AC4744" s="62"/>
      <c r="AD4744" s="62"/>
      <c r="AE4744" s="62"/>
    </row>
    <row r="4745" spans="5:31" x14ac:dyDescent="0.25">
      <c r="E4745" s="61"/>
      <c r="F4745" s="61"/>
      <c r="G4745" s="61"/>
      <c r="H4745" s="62"/>
      <c r="I4745" s="62"/>
      <c r="J4745" s="62"/>
      <c r="K4745" s="62"/>
      <c r="L4745" s="62"/>
      <c r="M4745" s="62"/>
      <c r="N4745" s="62"/>
      <c r="O4745" s="62"/>
      <c r="P4745" s="62"/>
      <c r="Q4745" s="62"/>
      <c r="R4745" s="62"/>
      <c r="S4745" s="62"/>
      <c r="T4745" s="62"/>
      <c r="U4745" s="62"/>
      <c r="V4745" s="62"/>
      <c r="W4745" s="62"/>
      <c r="X4745" s="62"/>
      <c r="Y4745" s="62"/>
      <c r="Z4745" s="62"/>
      <c r="AA4745" s="62"/>
      <c r="AB4745" s="62"/>
      <c r="AC4745" s="62"/>
      <c r="AD4745" s="62"/>
      <c r="AE4745" s="62"/>
    </row>
    <row r="4746" spans="5:31" x14ac:dyDescent="0.25">
      <c r="E4746" s="61"/>
      <c r="F4746" s="61"/>
      <c r="G4746" s="61"/>
      <c r="H4746" s="62"/>
      <c r="I4746" s="62"/>
      <c r="J4746" s="62"/>
      <c r="K4746" s="62"/>
      <c r="L4746" s="62"/>
      <c r="M4746" s="62"/>
      <c r="N4746" s="62"/>
      <c r="O4746" s="62"/>
      <c r="P4746" s="62"/>
      <c r="Q4746" s="62"/>
      <c r="R4746" s="62"/>
      <c r="S4746" s="62"/>
      <c r="T4746" s="62"/>
      <c r="U4746" s="62"/>
      <c r="V4746" s="62"/>
      <c r="W4746" s="62"/>
      <c r="X4746" s="62"/>
      <c r="Y4746" s="62"/>
      <c r="Z4746" s="62"/>
      <c r="AA4746" s="62"/>
      <c r="AB4746" s="62"/>
      <c r="AC4746" s="62"/>
      <c r="AD4746" s="62"/>
      <c r="AE4746" s="62"/>
    </row>
    <row r="4747" spans="5:31" x14ac:dyDescent="0.25">
      <c r="E4747" s="61"/>
      <c r="F4747" s="61"/>
      <c r="G4747" s="61"/>
      <c r="H4747" s="62"/>
      <c r="I4747" s="62"/>
      <c r="J4747" s="62"/>
      <c r="K4747" s="62"/>
      <c r="L4747" s="62"/>
      <c r="M4747" s="62"/>
      <c r="N4747" s="62"/>
      <c r="O4747" s="62"/>
      <c r="P4747" s="62"/>
      <c r="Q4747" s="62"/>
      <c r="R4747" s="62"/>
      <c r="S4747" s="62"/>
      <c r="T4747" s="62"/>
      <c r="U4747" s="62"/>
      <c r="V4747" s="62"/>
      <c r="W4747" s="62"/>
      <c r="X4747" s="62"/>
      <c r="Y4747" s="62"/>
      <c r="Z4747" s="62"/>
      <c r="AA4747" s="62"/>
      <c r="AB4747" s="62"/>
      <c r="AC4747" s="62"/>
      <c r="AD4747" s="62"/>
      <c r="AE4747" s="62"/>
    </row>
    <row r="4748" spans="5:31" x14ac:dyDescent="0.25">
      <c r="E4748" s="61"/>
      <c r="F4748" s="61"/>
      <c r="G4748" s="61"/>
      <c r="H4748" s="62"/>
      <c r="I4748" s="62"/>
      <c r="J4748" s="62"/>
      <c r="K4748" s="62"/>
      <c r="L4748" s="62"/>
      <c r="M4748" s="62"/>
      <c r="N4748" s="62"/>
      <c r="O4748" s="62"/>
      <c r="P4748" s="62"/>
      <c r="Q4748" s="62"/>
      <c r="R4748" s="62"/>
      <c r="S4748" s="62"/>
      <c r="T4748" s="62"/>
      <c r="U4748" s="62"/>
      <c r="V4748" s="62"/>
      <c r="W4748" s="62"/>
      <c r="X4748" s="62"/>
      <c r="Y4748" s="62"/>
      <c r="Z4748" s="62"/>
      <c r="AA4748" s="62"/>
      <c r="AB4748" s="62"/>
      <c r="AC4748" s="62"/>
      <c r="AD4748" s="62"/>
      <c r="AE4748" s="62"/>
    </row>
    <row r="4749" spans="5:31" x14ac:dyDescent="0.25">
      <c r="E4749" s="61"/>
      <c r="F4749" s="61"/>
      <c r="G4749" s="61"/>
      <c r="H4749" s="62"/>
      <c r="I4749" s="62"/>
      <c r="J4749" s="62"/>
      <c r="K4749" s="62"/>
      <c r="L4749" s="62"/>
      <c r="M4749" s="62"/>
      <c r="N4749" s="62"/>
      <c r="O4749" s="62"/>
      <c r="P4749" s="62"/>
      <c r="Q4749" s="62"/>
      <c r="R4749" s="62"/>
      <c r="S4749" s="62"/>
      <c r="T4749" s="62"/>
      <c r="U4749" s="62"/>
      <c r="V4749" s="62"/>
      <c r="W4749" s="62"/>
      <c r="X4749" s="62"/>
      <c r="Y4749" s="62"/>
      <c r="Z4749" s="62"/>
      <c r="AA4749" s="62"/>
      <c r="AB4749" s="62"/>
      <c r="AC4749" s="62"/>
      <c r="AD4749" s="62"/>
      <c r="AE4749" s="62"/>
    </row>
    <row r="4750" spans="5:31" x14ac:dyDescent="0.25">
      <c r="E4750" s="61"/>
      <c r="F4750" s="61"/>
      <c r="G4750" s="61"/>
      <c r="H4750" s="62"/>
      <c r="I4750" s="62"/>
      <c r="J4750" s="62"/>
      <c r="K4750" s="62"/>
      <c r="L4750" s="62"/>
      <c r="M4750" s="62"/>
      <c r="N4750" s="62"/>
      <c r="O4750" s="62"/>
      <c r="P4750" s="62"/>
      <c r="Q4750" s="62"/>
      <c r="R4750" s="62"/>
      <c r="S4750" s="62"/>
      <c r="T4750" s="62"/>
      <c r="U4750" s="62"/>
      <c r="V4750" s="62"/>
      <c r="W4750" s="62"/>
      <c r="X4750" s="62"/>
      <c r="Y4750" s="62"/>
      <c r="Z4750" s="62"/>
      <c r="AA4750" s="62"/>
      <c r="AB4750" s="62"/>
      <c r="AC4750" s="62"/>
      <c r="AD4750" s="62"/>
      <c r="AE4750" s="62"/>
    </row>
    <row r="4751" spans="5:31" x14ac:dyDescent="0.25">
      <c r="E4751" s="61"/>
      <c r="F4751" s="61"/>
      <c r="G4751" s="61"/>
      <c r="H4751" s="62"/>
      <c r="I4751" s="62"/>
      <c r="J4751" s="62"/>
      <c r="K4751" s="62"/>
      <c r="L4751" s="62"/>
      <c r="M4751" s="62"/>
      <c r="N4751" s="62"/>
      <c r="O4751" s="62"/>
      <c r="P4751" s="62"/>
      <c r="Q4751" s="62"/>
      <c r="R4751" s="62"/>
      <c r="S4751" s="62"/>
      <c r="T4751" s="62"/>
      <c r="U4751" s="62"/>
      <c r="V4751" s="62"/>
      <c r="W4751" s="62"/>
      <c r="X4751" s="62"/>
      <c r="Y4751" s="62"/>
      <c r="Z4751" s="62"/>
      <c r="AA4751" s="62"/>
      <c r="AB4751" s="62"/>
      <c r="AC4751" s="62"/>
      <c r="AD4751" s="62"/>
      <c r="AE4751" s="62"/>
    </row>
    <row r="4752" spans="5:31" x14ac:dyDescent="0.25">
      <c r="E4752" s="61"/>
      <c r="F4752" s="61"/>
      <c r="G4752" s="61"/>
      <c r="H4752" s="62"/>
      <c r="I4752" s="62"/>
      <c r="J4752" s="62"/>
      <c r="K4752" s="62"/>
      <c r="L4752" s="62"/>
      <c r="M4752" s="62"/>
      <c r="N4752" s="62"/>
      <c r="O4752" s="62"/>
      <c r="P4752" s="62"/>
      <c r="Q4752" s="62"/>
      <c r="R4752" s="62"/>
      <c r="S4752" s="62"/>
      <c r="T4752" s="62"/>
      <c r="U4752" s="62"/>
      <c r="V4752" s="62"/>
      <c r="W4752" s="62"/>
      <c r="X4752" s="62"/>
      <c r="Y4752" s="62"/>
      <c r="Z4752" s="62"/>
      <c r="AA4752" s="62"/>
      <c r="AB4752" s="62"/>
      <c r="AC4752" s="62"/>
      <c r="AD4752" s="62"/>
      <c r="AE4752" s="62"/>
    </row>
    <row r="4753" spans="5:31" x14ac:dyDescent="0.25">
      <c r="E4753" s="61"/>
      <c r="F4753" s="61"/>
      <c r="G4753" s="61"/>
      <c r="H4753" s="62"/>
      <c r="I4753" s="62"/>
      <c r="J4753" s="62"/>
      <c r="K4753" s="62"/>
      <c r="L4753" s="62"/>
      <c r="M4753" s="62"/>
      <c r="N4753" s="62"/>
      <c r="O4753" s="62"/>
      <c r="P4753" s="62"/>
      <c r="Q4753" s="62"/>
      <c r="R4753" s="62"/>
      <c r="S4753" s="62"/>
      <c r="T4753" s="62"/>
      <c r="U4753" s="62"/>
      <c r="V4753" s="62"/>
      <c r="W4753" s="62"/>
      <c r="X4753" s="62"/>
      <c r="Y4753" s="62"/>
      <c r="Z4753" s="62"/>
      <c r="AA4753" s="62"/>
      <c r="AB4753" s="62"/>
      <c r="AC4753" s="62"/>
      <c r="AD4753" s="62"/>
      <c r="AE4753" s="62"/>
    </row>
    <row r="4754" spans="5:31" x14ac:dyDescent="0.25">
      <c r="E4754" s="61"/>
      <c r="F4754" s="61"/>
      <c r="G4754" s="61"/>
      <c r="H4754" s="62"/>
      <c r="I4754" s="62"/>
      <c r="J4754" s="62"/>
      <c r="K4754" s="62"/>
      <c r="L4754" s="62"/>
      <c r="M4754" s="62"/>
      <c r="N4754" s="62"/>
      <c r="O4754" s="62"/>
      <c r="P4754" s="62"/>
      <c r="Q4754" s="62"/>
      <c r="R4754" s="62"/>
      <c r="S4754" s="62"/>
      <c r="T4754" s="62"/>
      <c r="U4754" s="62"/>
      <c r="V4754" s="62"/>
      <c r="W4754" s="62"/>
      <c r="X4754" s="62"/>
      <c r="Y4754" s="62"/>
      <c r="Z4754" s="62"/>
      <c r="AA4754" s="62"/>
      <c r="AB4754" s="62"/>
      <c r="AC4754" s="62"/>
      <c r="AD4754" s="62"/>
      <c r="AE4754" s="62"/>
    </row>
    <row r="4755" spans="5:31" x14ac:dyDescent="0.25">
      <c r="E4755" s="61"/>
      <c r="F4755" s="61"/>
      <c r="G4755" s="61"/>
      <c r="H4755" s="62"/>
      <c r="I4755" s="62"/>
      <c r="J4755" s="62"/>
      <c r="K4755" s="62"/>
      <c r="L4755" s="62"/>
      <c r="M4755" s="62"/>
      <c r="N4755" s="62"/>
      <c r="O4755" s="62"/>
      <c r="P4755" s="62"/>
      <c r="Q4755" s="62"/>
      <c r="R4755" s="62"/>
      <c r="S4755" s="62"/>
      <c r="T4755" s="62"/>
      <c r="U4755" s="62"/>
      <c r="V4755" s="62"/>
      <c r="W4755" s="62"/>
      <c r="X4755" s="62"/>
      <c r="Y4755" s="62"/>
      <c r="Z4755" s="62"/>
      <c r="AA4755" s="62"/>
      <c r="AB4755" s="62"/>
      <c r="AC4755" s="62"/>
      <c r="AD4755" s="62"/>
      <c r="AE4755" s="62"/>
    </row>
    <row r="4756" spans="5:31" x14ac:dyDescent="0.25">
      <c r="E4756" s="61"/>
      <c r="F4756" s="61"/>
      <c r="G4756" s="61"/>
      <c r="H4756" s="62"/>
      <c r="I4756" s="62"/>
      <c r="J4756" s="62"/>
      <c r="K4756" s="62"/>
      <c r="L4756" s="62"/>
      <c r="M4756" s="62"/>
      <c r="N4756" s="62"/>
      <c r="O4756" s="62"/>
      <c r="P4756" s="62"/>
      <c r="Q4756" s="62"/>
      <c r="R4756" s="62"/>
      <c r="S4756" s="62"/>
      <c r="T4756" s="62"/>
      <c r="U4756" s="62"/>
      <c r="V4756" s="62"/>
      <c r="W4756" s="62"/>
      <c r="X4756" s="62"/>
      <c r="Y4756" s="62"/>
      <c r="Z4756" s="62"/>
      <c r="AA4756" s="62"/>
      <c r="AB4756" s="62"/>
      <c r="AC4756" s="62"/>
      <c r="AD4756" s="62"/>
      <c r="AE4756" s="62"/>
    </row>
    <row r="4757" spans="5:31" x14ac:dyDescent="0.25">
      <c r="E4757" s="61"/>
      <c r="F4757" s="61"/>
      <c r="G4757" s="61"/>
      <c r="H4757" s="62"/>
      <c r="I4757" s="62"/>
      <c r="J4757" s="62"/>
      <c r="K4757" s="62"/>
      <c r="L4757" s="62"/>
      <c r="M4757" s="62"/>
      <c r="N4757" s="62"/>
      <c r="O4757" s="62"/>
      <c r="P4757" s="62"/>
      <c r="Q4757" s="62"/>
      <c r="R4757" s="62"/>
      <c r="S4757" s="62"/>
      <c r="T4757" s="62"/>
      <c r="U4757" s="62"/>
      <c r="V4757" s="62"/>
      <c r="W4757" s="62"/>
      <c r="X4757" s="62"/>
      <c r="Y4757" s="62"/>
      <c r="Z4757" s="62"/>
      <c r="AA4757" s="62"/>
      <c r="AB4757" s="62"/>
      <c r="AC4757" s="62"/>
      <c r="AD4757" s="62"/>
      <c r="AE4757" s="62"/>
    </row>
    <row r="4758" spans="5:31" x14ac:dyDescent="0.25">
      <c r="E4758" s="61"/>
      <c r="F4758" s="61"/>
      <c r="G4758" s="61"/>
      <c r="H4758" s="62"/>
      <c r="I4758" s="62"/>
      <c r="J4758" s="62"/>
      <c r="K4758" s="62"/>
      <c r="L4758" s="62"/>
      <c r="M4758" s="62"/>
      <c r="N4758" s="62"/>
      <c r="O4758" s="62"/>
      <c r="P4758" s="62"/>
      <c r="Q4758" s="62"/>
      <c r="R4758" s="62"/>
      <c r="S4758" s="62"/>
      <c r="T4758" s="62"/>
      <c r="U4758" s="62"/>
      <c r="V4758" s="62"/>
      <c r="W4758" s="62"/>
      <c r="X4758" s="62"/>
      <c r="Y4758" s="62"/>
      <c r="Z4758" s="62"/>
      <c r="AA4758" s="62"/>
      <c r="AB4758" s="62"/>
      <c r="AC4758" s="62"/>
      <c r="AD4758" s="62"/>
      <c r="AE4758" s="62"/>
    </row>
    <row r="4759" spans="5:31" x14ac:dyDescent="0.25">
      <c r="E4759" s="61"/>
      <c r="F4759" s="61"/>
      <c r="G4759" s="61"/>
      <c r="H4759" s="62"/>
      <c r="I4759" s="62"/>
      <c r="J4759" s="62"/>
      <c r="K4759" s="62"/>
      <c r="L4759" s="62"/>
      <c r="M4759" s="62"/>
      <c r="N4759" s="62"/>
      <c r="O4759" s="62"/>
      <c r="P4759" s="62"/>
      <c r="Q4759" s="62"/>
      <c r="R4759" s="62"/>
      <c r="S4759" s="62"/>
      <c r="T4759" s="62"/>
      <c r="U4759" s="62"/>
      <c r="V4759" s="62"/>
      <c r="W4759" s="62"/>
      <c r="X4759" s="62"/>
      <c r="Y4759" s="62"/>
      <c r="Z4759" s="62"/>
      <c r="AA4759" s="62"/>
      <c r="AB4759" s="62"/>
      <c r="AC4759" s="62"/>
      <c r="AD4759" s="62"/>
      <c r="AE4759" s="62"/>
    </row>
    <row r="4760" spans="5:31" x14ac:dyDescent="0.25">
      <c r="E4760" s="61"/>
      <c r="F4760" s="61"/>
      <c r="G4760" s="61"/>
      <c r="H4760" s="62"/>
      <c r="I4760" s="62"/>
      <c r="J4760" s="62"/>
      <c r="K4760" s="62"/>
      <c r="L4760" s="62"/>
      <c r="M4760" s="62"/>
      <c r="N4760" s="62"/>
      <c r="O4760" s="62"/>
      <c r="P4760" s="62"/>
      <c r="Q4760" s="62"/>
      <c r="R4760" s="62"/>
      <c r="S4760" s="62"/>
      <c r="T4760" s="62"/>
      <c r="U4760" s="62"/>
      <c r="V4760" s="62"/>
      <c r="W4760" s="62"/>
      <c r="X4760" s="62"/>
      <c r="Y4760" s="62"/>
      <c r="Z4760" s="62"/>
      <c r="AA4760" s="62"/>
      <c r="AB4760" s="62"/>
      <c r="AC4760" s="62"/>
      <c r="AD4760" s="62"/>
      <c r="AE4760" s="62"/>
    </row>
    <row r="4761" spans="5:31" x14ac:dyDescent="0.25">
      <c r="E4761" s="61"/>
      <c r="F4761" s="61"/>
      <c r="G4761" s="61"/>
      <c r="H4761" s="62"/>
      <c r="I4761" s="62"/>
      <c r="J4761" s="62"/>
      <c r="K4761" s="62"/>
      <c r="L4761" s="62"/>
      <c r="M4761" s="62"/>
      <c r="N4761" s="62"/>
      <c r="O4761" s="62"/>
      <c r="P4761" s="62"/>
      <c r="Q4761" s="62"/>
      <c r="R4761" s="62"/>
      <c r="S4761" s="62"/>
      <c r="T4761" s="62"/>
      <c r="U4761" s="62"/>
      <c r="V4761" s="62"/>
      <c r="W4761" s="62"/>
      <c r="X4761" s="62"/>
      <c r="Y4761" s="62"/>
      <c r="Z4761" s="62"/>
      <c r="AA4761" s="62"/>
      <c r="AB4761" s="62"/>
      <c r="AC4761" s="62"/>
      <c r="AD4761" s="62"/>
      <c r="AE4761" s="62"/>
    </row>
    <row r="4762" spans="5:31" x14ac:dyDescent="0.25">
      <c r="E4762" s="61"/>
      <c r="F4762" s="61"/>
      <c r="G4762" s="61"/>
      <c r="H4762" s="62"/>
      <c r="I4762" s="62"/>
      <c r="J4762" s="62"/>
      <c r="K4762" s="62"/>
      <c r="L4762" s="62"/>
      <c r="M4762" s="62"/>
      <c r="N4762" s="62"/>
      <c r="O4762" s="62"/>
      <c r="P4762" s="62"/>
      <c r="Q4762" s="62"/>
      <c r="R4762" s="62"/>
      <c r="S4762" s="62"/>
      <c r="T4762" s="62"/>
      <c r="U4762" s="62"/>
      <c r="V4762" s="62"/>
      <c r="W4762" s="62"/>
      <c r="X4762" s="62"/>
      <c r="Y4762" s="62"/>
      <c r="Z4762" s="62"/>
      <c r="AA4762" s="62"/>
      <c r="AB4762" s="62"/>
      <c r="AC4762" s="62"/>
      <c r="AD4762" s="62"/>
      <c r="AE4762" s="62"/>
    </row>
    <row r="4763" spans="5:31" x14ac:dyDescent="0.25">
      <c r="E4763" s="61"/>
      <c r="F4763" s="61"/>
      <c r="G4763" s="61"/>
      <c r="H4763" s="62"/>
      <c r="I4763" s="62"/>
      <c r="J4763" s="62"/>
      <c r="K4763" s="62"/>
      <c r="L4763" s="62"/>
      <c r="M4763" s="62"/>
      <c r="N4763" s="62"/>
      <c r="O4763" s="62"/>
      <c r="P4763" s="62"/>
      <c r="Q4763" s="62"/>
      <c r="R4763" s="62"/>
      <c r="S4763" s="62"/>
      <c r="T4763" s="62"/>
      <c r="U4763" s="62"/>
      <c r="V4763" s="62"/>
      <c r="W4763" s="62"/>
      <c r="X4763" s="62"/>
      <c r="Y4763" s="62"/>
      <c r="Z4763" s="62"/>
      <c r="AA4763" s="62"/>
      <c r="AB4763" s="62"/>
      <c r="AC4763" s="62"/>
      <c r="AD4763" s="62"/>
      <c r="AE4763" s="62"/>
    </row>
    <row r="4764" spans="5:31" x14ac:dyDescent="0.25">
      <c r="E4764" s="61"/>
      <c r="F4764" s="61"/>
      <c r="G4764" s="61"/>
      <c r="H4764" s="62"/>
      <c r="I4764" s="62"/>
      <c r="J4764" s="62"/>
      <c r="K4764" s="62"/>
      <c r="L4764" s="62"/>
      <c r="M4764" s="62"/>
      <c r="N4764" s="62"/>
      <c r="O4764" s="62"/>
      <c r="P4764" s="62"/>
      <c r="Q4764" s="62"/>
      <c r="R4764" s="62"/>
      <c r="S4764" s="62"/>
      <c r="T4764" s="62"/>
      <c r="U4764" s="62"/>
      <c r="V4764" s="62"/>
      <c r="W4764" s="62"/>
      <c r="X4764" s="62"/>
      <c r="Y4764" s="62"/>
      <c r="Z4764" s="62"/>
      <c r="AA4764" s="62"/>
      <c r="AB4764" s="62"/>
      <c r="AC4764" s="62"/>
      <c r="AD4764" s="62"/>
      <c r="AE4764" s="62"/>
    </row>
    <row r="4765" spans="5:31" x14ac:dyDescent="0.25">
      <c r="E4765" s="61"/>
      <c r="F4765" s="61"/>
      <c r="G4765" s="61"/>
      <c r="H4765" s="62"/>
      <c r="I4765" s="62"/>
      <c r="J4765" s="62"/>
      <c r="K4765" s="62"/>
      <c r="L4765" s="62"/>
      <c r="M4765" s="62"/>
      <c r="N4765" s="62"/>
      <c r="O4765" s="62"/>
      <c r="P4765" s="62"/>
      <c r="Q4765" s="62"/>
      <c r="R4765" s="62"/>
      <c r="S4765" s="62"/>
      <c r="T4765" s="62"/>
      <c r="U4765" s="62"/>
      <c r="V4765" s="62"/>
      <c r="W4765" s="62"/>
      <c r="X4765" s="62"/>
      <c r="Y4765" s="62"/>
      <c r="Z4765" s="62"/>
      <c r="AA4765" s="62"/>
      <c r="AB4765" s="62"/>
      <c r="AC4765" s="62"/>
      <c r="AD4765" s="62"/>
      <c r="AE4765" s="62"/>
    </row>
    <row r="4766" spans="5:31" x14ac:dyDescent="0.25">
      <c r="E4766" s="61"/>
      <c r="F4766" s="61"/>
      <c r="G4766" s="61"/>
      <c r="H4766" s="62"/>
      <c r="I4766" s="62"/>
      <c r="J4766" s="62"/>
      <c r="K4766" s="62"/>
      <c r="L4766" s="62"/>
      <c r="M4766" s="62"/>
      <c r="N4766" s="62"/>
      <c r="O4766" s="62"/>
      <c r="P4766" s="62"/>
      <c r="Q4766" s="62"/>
      <c r="R4766" s="62"/>
      <c r="S4766" s="62"/>
      <c r="T4766" s="62"/>
      <c r="U4766" s="62"/>
      <c r="V4766" s="62"/>
      <c r="W4766" s="62"/>
      <c r="X4766" s="62"/>
      <c r="Y4766" s="62"/>
      <c r="Z4766" s="62"/>
      <c r="AA4766" s="62"/>
      <c r="AB4766" s="62"/>
      <c r="AC4766" s="62"/>
      <c r="AD4766" s="62"/>
      <c r="AE4766" s="62"/>
    </row>
    <row r="4767" spans="5:31" x14ac:dyDescent="0.25">
      <c r="E4767" s="61"/>
      <c r="F4767" s="61"/>
      <c r="G4767" s="61"/>
      <c r="H4767" s="62"/>
      <c r="I4767" s="62"/>
      <c r="J4767" s="62"/>
      <c r="K4767" s="62"/>
      <c r="L4767" s="62"/>
      <c r="M4767" s="62"/>
      <c r="N4767" s="62"/>
      <c r="O4767" s="62"/>
      <c r="P4767" s="62"/>
      <c r="Q4767" s="62"/>
      <c r="R4767" s="62"/>
      <c r="S4767" s="62"/>
      <c r="T4767" s="62"/>
      <c r="U4767" s="62"/>
      <c r="V4767" s="62"/>
      <c r="W4767" s="62"/>
      <c r="X4767" s="62"/>
      <c r="Y4767" s="62"/>
      <c r="Z4767" s="62"/>
      <c r="AA4767" s="62"/>
      <c r="AB4767" s="62"/>
      <c r="AC4767" s="62"/>
      <c r="AD4767" s="62"/>
      <c r="AE4767" s="62"/>
    </row>
    <row r="4768" spans="5:31" x14ac:dyDescent="0.25">
      <c r="E4768" s="61"/>
      <c r="F4768" s="61"/>
      <c r="G4768" s="61"/>
      <c r="H4768" s="62"/>
      <c r="I4768" s="62"/>
      <c r="J4768" s="62"/>
      <c r="K4768" s="62"/>
      <c r="L4768" s="62"/>
      <c r="M4768" s="62"/>
      <c r="N4768" s="62"/>
      <c r="O4768" s="62"/>
      <c r="P4768" s="62"/>
      <c r="Q4768" s="62"/>
      <c r="R4768" s="62"/>
      <c r="S4768" s="62"/>
      <c r="T4768" s="62"/>
      <c r="U4768" s="62"/>
      <c r="V4768" s="62"/>
      <c r="W4768" s="62"/>
      <c r="X4768" s="62"/>
      <c r="Y4768" s="62"/>
      <c r="Z4768" s="62"/>
      <c r="AA4768" s="62"/>
      <c r="AB4768" s="62"/>
      <c r="AC4768" s="62"/>
      <c r="AD4768" s="62"/>
      <c r="AE4768" s="62"/>
    </row>
    <row r="4769" spans="5:31" x14ac:dyDescent="0.25">
      <c r="E4769" s="61"/>
      <c r="F4769" s="61"/>
      <c r="G4769" s="61"/>
      <c r="H4769" s="62"/>
      <c r="I4769" s="62"/>
      <c r="J4769" s="62"/>
      <c r="K4769" s="62"/>
      <c r="L4769" s="62"/>
      <c r="M4769" s="62"/>
      <c r="N4769" s="62"/>
      <c r="O4769" s="62"/>
      <c r="P4769" s="62"/>
      <c r="Q4769" s="62"/>
      <c r="R4769" s="62"/>
      <c r="S4769" s="62"/>
      <c r="T4769" s="62"/>
      <c r="U4769" s="62"/>
      <c r="V4769" s="62"/>
      <c r="W4769" s="62"/>
      <c r="X4769" s="62"/>
      <c r="Y4769" s="62"/>
      <c r="Z4769" s="62"/>
      <c r="AA4769" s="62"/>
      <c r="AB4769" s="62"/>
      <c r="AC4769" s="62"/>
      <c r="AD4769" s="62"/>
      <c r="AE4769" s="62"/>
    </row>
    <row r="4770" spans="5:31" x14ac:dyDescent="0.25">
      <c r="E4770" s="61"/>
      <c r="F4770" s="61"/>
      <c r="G4770" s="61"/>
      <c r="H4770" s="62"/>
      <c r="I4770" s="62"/>
      <c r="J4770" s="62"/>
      <c r="K4770" s="62"/>
      <c r="L4770" s="62"/>
      <c r="M4770" s="62"/>
      <c r="N4770" s="62"/>
      <c r="O4770" s="62"/>
      <c r="P4770" s="62"/>
      <c r="Q4770" s="62"/>
      <c r="R4770" s="62"/>
      <c r="S4770" s="62"/>
      <c r="T4770" s="62"/>
      <c r="U4770" s="62"/>
      <c r="V4770" s="62"/>
      <c r="W4770" s="62"/>
      <c r="X4770" s="62"/>
      <c r="Y4770" s="62"/>
      <c r="Z4770" s="62"/>
      <c r="AA4770" s="62"/>
      <c r="AB4770" s="62"/>
      <c r="AC4770" s="62"/>
      <c r="AD4770" s="62"/>
      <c r="AE4770" s="62"/>
    </row>
    <row r="4771" spans="5:31" x14ac:dyDescent="0.25">
      <c r="E4771" s="61"/>
      <c r="F4771" s="61"/>
      <c r="G4771" s="61"/>
      <c r="H4771" s="62"/>
      <c r="I4771" s="62"/>
      <c r="J4771" s="62"/>
      <c r="K4771" s="62"/>
      <c r="L4771" s="62"/>
      <c r="M4771" s="62"/>
      <c r="N4771" s="62"/>
      <c r="O4771" s="62"/>
      <c r="P4771" s="62"/>
      <c r="Q4771" s="62"/>
      <c r="R4771" s="62"/>
      <c r="S4771" s="62"/>
      <c r="T4771" s="62"/>
      <c r="U4771" s="62"/>
      <c r="V4771" s="62"/>
      <c r="W4771" s="62"/>
      <c r="X4771" s="62"/>
      <c r="Y4771" s="62"/>
      <c r="Z4771" s="62"/>
      <c r="AA4771" s="62"/>
      <c r="AB4771" s="62"/>
      <c r="AC4771" s="62"/>
      <c r="AD4771" s="62"/>
      <c r="AE4771" s="62"/>
    </row>
    <row r="4772" spans="5:31" x14ac:dyDescent="0.25">
      <c r="E4772" s="61"/>
      <c r="F4772" s="61"/>
      <c r="G4772" s="61"/>
      <c r="H4772" s="62"/>
      <c r="I4772" s="62"/>
      <c r="J4772" s="62"/>
      <c r="K4772" s="62"/>
      <c r="L4772" s="62"/>
      <c r="M4772" s="62"/>
      <c r="N4772" s="62"/>
      <c r="O4772" s="62"/>
      <c r="P4772" s="62"/>
      <c r="Q4772" s="62"/>
      <c r="R4772" s="62"/>
      <c r="S4772" s="62"/>
      <c r="T4772" s="62"/>
      <c r="U4772" s="62"/>
      <c r="V4772" s="62"/>
      <c r="W4772" s="62"/>
      <c r="X4772" s="62"/>
      <c r="Y4772" s="62"/>
      <c r="Z4772" s="62"/>
      <c r="AA4772" s="62"/>
      <c r="AB4772" s="62"/>
      <c r="AC4772" s="62"/>
      <c r="AD4772" s="62"/>
      <c r="AE4772" s="62"/>
    </row>
    <row r="4773" spans="5:31" x14ac:dyDescent="0.25">
      <c r="E4773" s="61"/>
      <c r="F4773" s="61"/>
      <c r="G4773" s="61"/>
      <c r="H4773" s="62"/>
      <c r="I4773" s="62"/>
      <c r="J4773" s="62"/>
      <c r="K4773" s="62"/>
      <c r="L4773" s="62"/>
      <c r="M4773" s="62"/>
      <c r="N4773" s="62"/>
      <c r="O4773" s="62"/>
      <c r="P4773" s="62"/>
      <c r="Q4773" s="62"/>
      <c r="R4773" s="62"/>
      <c r="S4773" s="62"/>
      <c r="T4773" s="62"/>
      <c r="U4773" s="62"/>
      <c r="V4773" s="62"/>
      <c r="W4773" s="62"/>
      <c r="X4773" s="62"/>
      <c r="Y4773" s="62"/>
      <c r="Z4773" s="62"/>
      <c r="AA4773" s="62"/>
      <c r="AB4773" s="62"/>
      <c r="AC4773" s="62"/>
      <c r="AD4773" s="62"/>
      <c r="AE4773" s="62"/>
    </row>
    <row r="4774" spans="5:31" x14ac:dyDescent="0.25">
      <c r="E4774" s="61"/>
      <c r="F4774" s="61"/>
      <c r="G4774" s="61"/>
      <c r="H4774" s="62"/>
      <c r="I4774" s="62"/>
      <c r="J4774" s="62"/>
      <c r="K4774" s="62"/>
      <c r="L4774" s="62"/>
      <c r="M4774" s="62"/>
      <c r="N4774" s="62"/>
      <c r="O4774" s="62"/>
      <c r="P4774" s="62"/>
      <c r="Q4774" s="62"/>
      <c r="R4774" s="62"/>
      <c r="S4774" s="62"/>
      <c r="T4774" s="62"/>
      <c r="U4774" s="62"/>
      <c r="V4774" s="62"/>
      <c r="W4774" s="62"/>
      <c r="X4774" s="62"/>
      <c r="Y4774" s="62"/>
      <c r="Z4774" s="62"/>
      <c r="AA4774" s="62"/>
      <c r="AB4774" s="62"/>
      <c r="AC4774" s="62"/>
      <c r="AD4774" s="62"/>
      <c r="AE4774" s="62"/>
    </row>
    <row r="4775" spans="5:31" x14ac:dyDescent="0.25">
      <c r="E4775" s="61"/>
      <c r="F4775" s="61"/>
      <c r="G4775" s="61"/>
      <c r="H4775" s="62"/>
      <c r="I4775" s="62"/>
      <c r="J4775" s="62"/>
      <c r="K4775" s="62"/>
      <c r="L4775" s="62"/>
      <c r="M4775" s="62"/>
      <c r="N4775" s="62"/>
      <c r="O4775" s="62"/>
      <c r="P4775" s="62"/>
      <c r="Q4775" s="62"/>
      <c r="R4775" s="62"/>
      <c r="S4775" s="62"/>
      <c r="T4775" s="62"/>
      <c r="U4775" s="62"/>
      <c r="V4775" s="62"/>
      <c r="W4775" s="62"/>
      <c r="X4775" s="62"/>
      <c r="Y4775" s="62"/>
      <c r="Z4775" s="62"/>
      <c r="AA4775" s="62"/>
      <c r="AB4775" s="62"/>
      <c r="AC4775" s="62"/>
      <c r="AD4775" s="62"/>
      <c r="AE4775" s="62"/>
    </row>
    <row r="4776" spans="5:31" x14ac:dyDescent="0.25">
      <c r="E4776" s="61"/>
      <c r="F4776" s="61"/>
      <c r="G4776" s="61"/>
      <c r="H4776" s="62"/>
      <c r="I4776" s="62"/>
      <c r="J4776" s="62"/>
      <c r="K4776" s="62"/>
      <c r="L4776" s="62"/>
      <c r="M4776" s="62"/>
      <c r="N4776" s="62"/>
      <c r="O4776" s="62"/>
      <c r="P4776" s="62"/>
      <c r="Q4776" s="62"/>
      <c r="R4776" s="62"/>
      <c r="S4776" s="62"/>
      <c r="T4776" s="62"/>
      <c r="U4776" s="62"/>
      <c r="V4776" s="62"/>
      <c r="W4776" s="62"/>
      <c r="X4776" s="62"/>
      <c r="Y4776" s="62"/>
      <c r="Z4776" s="62"/>
      <c r="AA4776" s="62"/>
      <c r="AB4776" s="62"/>
      <c r="AC4776" s="62"/>
      <c r="AD4776" s="62"/>
      <c r="AE4776" s="62"/>
    </row>
    <row r="4777" spans="5:31" x14ac:dyDescent="0.25">
      <c r="E4777" s="61"/>
      <c r="F4777" s="61"/>
      <c r="G4777" s="61"/>
      <c r="H4777" s="62"/>
      <c r="I4777" s="62"/>
      <c r="J4777" s="62"/>
      <c r="K4777" s="62"/>
      <c r="L4777" s="62"/>
      <c r="M4777" s="62"/>
      <c r="N4777" s="62"/>
      <c r="O4777" s="62"/>
      <c r="P4777" s="62"/>
      <c r="Q4777" s="62"/>
      <c r="R4777" s="62"/>
      <c r="S4777" s="62"/>
      <c r="T4777" s="62"/>
      <c r="U4777" s="62"/>
      <c r="V4777" s="62"/>
      <c r="W4777" s="62"/>
      <c r="X4777" s="62"/>
      <c r="Y4777" s="62"/>
      <c r="Z4777" s="62"/>
      <c r="AA4777" s="62"/>
      <c r="AB4777" s="62"/>
      <c r="AC4777" s="62"/>
      <c r="AD4777" s="62"/>
      <c r="AE4777" s="62"/>
    </row>
    <row r="4778" spans="5:31" x14ac:dyDescent="0.25">
      <c r="E4778" s="61"/>
      <c r="F4778" s="61"/>
      <c r="G4778" s="61"/>
      <c r="H4778" s="62"/>
      <c r="I4778" s="62"/>
      <c r="J4778" s="62"/>
      <c r="K4778" s="62"/>
      <c r="L4778" s="62"/>
      <c r="M4778" s="62"/>
      <c r="N4778" s="62"/>
      <c r="O4778" s="62"/>
      <c r="P4778" s="62"/>
      <c r="Q4778" s="62"/>
      <c r="R4778" s="62"/>
      <c r="S4778" s="62"/>
      <c r="T4778" s="62"/>
      <c r="U4778" s="62"/>
      <c r="V4778" s="62"/>
      <c r="W4778" s="62"/>
      <c r="X4778" s="62"/>
      <c r="Y4778" s="62"/>
      <c r="Z4778" s="62"/>
      <c r="AA4778" s="62"/>
      <c r="AB4778" s="62"/>
      <c r="AC4778" s="62"/>
      <c r="AD4778" s="62"/>
      <c r="AE4778" s="62"/>
    </row>
    <row r="4779" spans="5:31" x14ac:dyDescent="0.25">
      <c r="E4779" s="61"/>
      <c r="F4779" s="61"/>
      <c r="G4779" s="61"/>
      <c r="H4779" s="62"/>
      <c r="I4779" s="62"/>
      <c r="J4779" s="62"/>
      <c r="K4779" s="62"/>
      <c r="L4779" s="62"/>
      <c r="M4779" s="62"/>
      <c r="N4779" s="62"/>
      <c r="O4779" s="62"/>
      <c r="P4779" s="62"/>
      <c r="Q4779" s="62"/>
      <c r="R4779" s="62"/>
      <c r="S4779" s="62"/>
      <c r="T4779" s="62"/>
      <c r="U4779" s="62"/>
      <c r="V4779" s="62"/>
      <c r="W4779" s="62"/>
      <c r="X4779" s="62"/>
      <c r="Y4779" s="62"/>
      <c r="Z4779" s="62"/>
      <c r="AA4779" s="62"/>
      <c r="AB4779" s="62"/>
      <c r="AC4779" s="62"/>
      <c r="AD4779" s="62"/>
      <c r="AE4779" s="62"/>
    </row>
    <row r="4780" spans="5:31" x14ac:dyDescent="0.25">
      <c r="E4780" s="61"/>
      <c r="F4780" s="61"/>
      <c r="G4780" s="61"/>
      <c r="H4780" s="62"/>
      <c r="I4780" s="62"/>
      <c r="J4780" s="62"/>
      <c r="K4780" s="62"/>
      <c r="L4780" s="62"/>
      <c r="M4780" s="62"/>
      <c r="N4780" s="62"/>
      <c r="O4780" s="62"/>
      <c r="P4780" s="62"/>
      <c r="Q4780" s="62"/>
      <c r="R4780" s="62"/>
      <c r="S4780" s="62"/>
      <c r="T4780" s="62"/>
      <c r="U4780" s="62"/>
      <c r="V4780" s="62"/>
      <c r="W4780" s="62"/>
      <c r="X4780" s="62"/>
      <c r="Y4780" s="62"/>
      <c r="Z4780" s="62"/>
      <c r="AA4780" s="62"/>
      <c r="AB4780" s="62"/>
      <c r="AC4780" s="62"/>
      <c r="AD4780" s="62"/>
      <c r="AE4780" s="62"/>
    </row>
    <row r="4781" spans="5:31" x14ac:dyDescent="0.25">
      <c r="E4781" s="61"/>
      <c r="F4781" s="61"/>
      <c r="G4781" s="61"/>
      <c r="H4781" s="62"/>
      <c r="I4781" s="62"/>
      <c r="J4781" s="62"/>
      <c r="K4781" s="62"/>
      <c r="L4781" s="62"/>
      <c r="M4781" s="62"/>
      <c r="N4781" s="62"/>
      <c r="O4781" s="62"/>
      <c r="P4781" s="62"/>
      <c r="Q4781" s="62"/>
      <c r="R4781" s="62"/>
      <c r="S4781" s="62"/>
      <c r="T4781" s="62"/>
      <c r="U4781" s="62"/>
      <c r="V4781" s="62"/>
      <c r="W4781" s="62"/>
      <c r="X4781" s="62"/>
      <c r="Y4781" s="62"/>
      <c r="Z4781" s="62"/>
      <c r="AA4781" s="62"/>
      <c r="AB4781" s="62"/>
      <c r="AC4781" s="62"/>
      <c r="AD4781" s="62"/>
      <c r="AE4781" s="62"/>
    </row>
    <row r="4782" spans="5:31" x14ac:dyDescent="0.25">
      <c r="E4782" s="61"/>
      <c r="F4782" s="61"/>
      <c r="G4782" s="61"/>
      <c r="H4782" s="62"/>
      <c r="I4782" s="62"/>
      <c r="J4782" s="62"/>
      <c r="K4782" s="62"/>
      <c r="L4782" s="62"/>
      <c r="M4782" s="62"/>
      <c r="N4782" s="62"/>
      <c r="O4782" s="62"/>
      <c r="P4782" s="62"/>
      <c r="Q4782" s="62"/>
      <c r="R4782" s="62"/>
      <c r="S4782" s="62"/>
      <c r="T4782" s="62"/>
      <c r="U4782" s="62"/>
      <c r="V4782" s="62"/>
      <c r="W4782" s="62"/>
      <c r="X4782" s="62"/>
      <c r="Y4782" s="62"/>
      <c r="Z4782" s="62"/>
      <c r="AA4782" s="62"/>
      <c r="AB4782" s="62"/>
      <c r="AC4782" s="62"/>
      <c r="AD4782" s="62"/>
      <c r="AE4782" s="62"/>
    </row>
    <row r="4783" spans="5:31" x14ac:dyDescent="0.25">
      <c r="E4783" s="61"/>
      <c r="F4783" s="61"/>
      <c r="G4783" s="61"/>
      <c r="H4783" s="62"/>
      <c r="I4783" s="62"/>
      <c r="J4783" s="62"/>
      <c r="K4783" s="62"/>
      <c r="L4783" s="62"/>
      <c r="M4783" s="62"/>
      <c r="N4783" s="62"/>
      <c r="O4783" s="62"/>
      <c r="P4783" s="62"/>
      <c r="Q4783" s="62"/>
      <c r="R4783" s="62"/>
      <c r="S4783" s="62"/>
      <c r="T4783" s="62"/>
      <c r="U4783" s="62"/>
      <c r="V4783" s="62"/>
      <c r="W4783" s="62"/>
      <c r="X4783" s="62"/>
      <c r="Y4783" s="62"/>
      <c r="Z4783" s="62"/>
      <c r="AA4783" s="62"/>
      <c r="AB4783" s="62"/>
      <c r="AC4783" s="62"/>
      <c r="AD4783" s="62"/>
      <c r="AE4783" s="62"/>
    </row>
    <row r="4784" spans="5:31" x14ac:dyDescent="0.25">
      <c r="E4784" s="61"/>
      <c r="F4784" s="61"/>
      <c r="G4784" s="61"/>
      <c r="H4784" s="62"/>
      <c r="I4784" s="62"/>
      <c r="J4784" s="62"/>
      <c r="K4784" s="62"/>
      <c r="L4784" s="62"/>
      <c r="M4784" s="62"/>
      <c r="N4784" s="62"/>
      <c r="O4784" s="62"/>
      <c r="P4784" s="62"/>
      <c r="Q4784" s="62"/>
      <c r="R4784" s="62"/>
      <c r="S4784" s="62"/>
      <c r="T4784" s="62"/>
      <c r="U4784" s="62"/>
      <c r="V4784" s="62"/>
      <c r="W4784" s="62"/>
      <c r="X4784" s="62"/>
      <c r="Y4784" s="62"/>
      <c r="Z4784" s="62"/>
      <c r="AA4784" s="62"/>
      <c r="AB4784" s="62"/>
      <c r="AC4784" s="62"/>
      <c r="AD4784" s="62"/>
      <c r="AE4784" s="62"/>
    </row>
    <row r="4785" spans="5:31" x14ac:dyDescent="0.25">
      <c r="E4785" s="61"/>
      <c r="F4785" s="61"/>
      <c r="G4785" s="61"/>
      <c r="H4785" s="62"/>
      <c r="I4785" s="62"/>
      <c r="J4785" s="62"/>
      <c r="K4785" s="62"/>
      <c r="L4785" s="62"/>
      <c r="M4785" s="62"/>
      <c r="N4785" s="62"/>
      <c r="O4785" s="62"/>
      <c r="P4785" s="62"/>
      <c r="Q4785" s="62"/>
      <c r="R4785" s="62"/>
      <c r="S4785" s="62"/>
      <c r="T4785" s="62"/>
      <c r="U4785" s="62"/>
      <c r="V4785" s="62"/>
      <c r="W4785" s="62"/>
      <c r="X4785" s="62"/>
      <c r="Y4785" s="62"/>
      <c r="Z4785" s="62"/>
      <c r="AA4785" s="62"/>
      <c r="AB4785" s="62"/>
      <c r="AC4785" s="62"/>
      <c r="AD4785" s="62"/>
      <c r="AE4785" s="62"/>
    </row>
    <row r="4786" spans="5:31" x14ac:dyDescent="0.25">
      <c r="E4786" s="61"/>
      <c r="F4786" s="61"/>
      <c r="G4786" s="61"/>
      <c r="H4786" s="62"/>
      <c r="I4786" s="62"/>
      <c r="J4786" s="62"/>
      <c r="K4786" s="62"/>
      <c r="L4786" s="62"/>
      <c r="M4786" s="62"/>
      <c r="N4786" s="62"/>
      <c r="O4786" s="62"/>
      <c r="P4786" s="62"/>
      <c r="Q4786" s="62"/>
      <c r="R4786" s="62"/>
      <c r="S4786" s="62"/>
      <c r="T4786" s="62"/>
      <c r="U4786" s="62"/>
      <c r="V4786" s="62"/>
      <c r="W4786" s="62"/>
      <c r="X4786" s="62"/>
      <c r="Y4786" s="62"/>
      <c r="Z4786" s="62"/>
      <c r="AA4786" s="62"/>
      <c r="AB4786" s="62"/>
      <c r="AC4786" s="62"/>
      <c r="AD4786" s="62"/>
      <c r="AE4786" s="62"/>
    </row>
    <row r="4787" spans="5:31" x14ac:dyDescent="0.25">
      <c r="E4787" s="61"/>
      <c r="F4787" s="61"/>
      <c r="G4787" s="61"/>
      <c r="H4787" s="62"/>
      <c r="I4787" s="62"/>
      <c r="J4787" s="62"/>
      <c r="K4787" s="62"/>
      <c r="L4787" s="62"/>
      <c r="M4787" s="62"/>
      <c r="N4787" s="62"/>
      <c r="O4787" s="62"/>
      <c r="P4787" s="62"/>
      <c r="Q4787" s="62"/>
      <c r="R4787" s="62"/>
      <c r="S4787" s="62"/>
      <c r="T4787" s="62"/>
      <c r="U4787" s="62"/>
      <c r="V4787" s="62"/>
      <c r="W4787" s="62"/>
      <c r="X4787" s="62"/>
      <c r="Y4787" s="62"/>
      <c r="Z4787" s="62"/>
      <c r="AA4787" s="62"/>
      <c r="AB4787" s="62"/>
      <c r="AC4787" s="62"/>
      <c r="AD4787" s="62"/>
      <c r="AE4787" s="62"/>
    </row>
    <row r="4788" spans="5:31" x14ac:dyDescent="0.25">
      <c r="E4788" s="61"/>
      <c r="F4788" s="61"/>
      <c r="G4788" s="61"/>
      <c r="H4788" s="62"/>
      <c r="I4788" s="62"/>
      <c r="J4788" s="62"/>
      <c r="K4788" s="62"/>
      <c r="L4788" s="62"/>
      <c r="M4788" s="62"/>
      <c r="N4788" s="62"/>
      <c r="O4788" s="62"/>
      <c r="P4788" s="62"/>
      <c r="Q4788" s="62"/>
      <c r="R4788" s="62"/>
      <c r="S4788" s="62"/>
      <c r="T4788" s="62"/>
      <c r="U4788" s="62"/>
      <c r="V4788" s="62"/>
      <c r="W4788" s="62"/>
      <c r="X4788" s="62"/>
      <c r="Y4788" s="62"/>
      <c r="Z4788" s="62"/>
      <c r="AA4788" s="62"/>
      <c r="AB4788" s="62"/>
      <c r="AC4788" s="62"/>
      <c r="AD4788" s="62"/>
      <c r="AE4788" s="62"/>
    </row>
    <row r="4789" spans="5:31" x14ac:dyDescent="0.25">
      <c r="E4789" s="61"/>
      <c r="F4789" s="61"/>
      <c r="G4789" s="61"/>
      <c r="H4789" s="62"/>
      <c r="I4789" s="62"/>
      <c r="J4789" s="62"/>
      <c r="K4789" s="62"/>
      <c r="L4789" s="62"/>
      <c r="M4789" s="62"/>
      <c r="N4789" s="62"/>
      <c r="O4789" s="62"/>
      <c r="P4789" s="62"/>
      <c r="Q4789" s="62"/>
      <c r="R4789" s="62"/>
      <c r="S4789" s="62"/>
      <c r="T4789" s="62"/>
      <c r="U4789" s="62"/>
      <c r="V4789" s="62"/>
      <c r="W4789" s="62"/>
      <c r="X4789" s="62"/>
      <c r="Y4789" s="62"/>
      <c r="Z4789" s="62"/>
      <c r="AA4789" s="62"/>
      <c r="AB4789" s="62"/>
      <c r="AC4789" s="62"/>
      <c r="AD4789" s="62"/>
      <c r="AE4789" s="62"/>
    </row>
    <row r="4790" spans="5:31" x14ac:dyDescent="0.25">
      <c r="E4790" s="61"/>
      <c r="F4790" s="61"/>
      <c r="G4790" s="61"/>
      <c r="H4790" s="62"/>
      <c r="I4790" s="62"/>
      <c r="J4790" s="62"/>
      <c r="K4790" s="62"/>
      <c r="L4790" s="62"/>
      <c r="M4790" s="62"/>
      <c r="N4790" s="62"/>
      <c r="O4790" s="62"/>
      <c r="P4790" s="62"/>
      <c r="Q4790" s="62"/>
      <c r="R4790" s="62"/>
      <c r="S4790" s="62"/>
      <c r="T4790" s="62"/>
      <c r="U4790" s="62"/>
      <c r="V4790" s="62"/>
      <c r="W4790" s="62"/>
      <c r="X4790" s="62"/>
      <c r="Y4790" s="62"/>
      <c r="Z4790" s="62"/>
      <c r="AA4790" s="62"/>
      <c r="AB4790" s="62"/>
      <c r="AC4790" s="62"/>
      <c r="AD4790" s="62"/>
      <c r="AE4790" s="62"/>
    </row>
    <row r="4791" spans="5:31" x14ac:dyDescent="0.25">
      <c r="E4791" s="61"/>
      <c r="F4791" s="61"/>
      <c r="G4791" s="61"/>
      <c r="H4791" s="62"/>
      <c r="I4791" s="62"/>
      <c r="J4791" s="62"/>
      <c r="K4791" s="62"/>
      <c r="L4791" s="62"/>
      <c r="M4791" s="62"/>
      <c r="N4791" s="62"/>
      <c r="O4791" s="62"/>
      <c r="P4791" s="62"/>
      <c r="Q4791" s="62"/>
      <c r="R4791" s="62"/>
      <c r="S4791" s="62"/>
      <c r="T4791" s="62"/>
      <c r="U4791" s="62"/>
      <c r="V4791" s="62"/>
      <c r="W4791" s="62"/>
      <c r="X4791" s="62"/>
      <c r="Y4791" s="62"/>
      <c r="Z4791" s="62"/>
      <c r="AA4791" s="62"/>
      <c r="AB4791" s="62"/>
      <c r="AC4791" s="62"/>
      <c r="AD4791" s="62"/>
      <c r="AE4791" s="62"/>
    </row>
    <row r="4792" spans="5:31" x14ac:dyDescent="0.25">
      <c r="E4792" s="61"/>
      <c r="F4792" s="61"/>
      <c r="G4792" s="61"/>
      <c r="H4792" s="62"/>
      <c r="I4792" s="62"/>
      <c r="J4792" s="62"/>
      <c r="K4792" s="62"/>
      <c r="L4792" s="62"/>
      <c r="M4792" s="62"/>
      <c r="N4792" s="62"/>
      <c r="O4792" s="62"/>
      <c r="P4792" s="62"/>
      <c r="Q4792" s="62"/>
      <c r="R4792" s="62"/>
      <c r="S4792" s="62"/>
      <c r="T4792" s="62"/>
      <c r="U4792" s="62"/>
      <c r="V4792" s="62"/>
      <c r="W4792" s="62"/>
      <c r="X4792" s="62"/>
      <c r="Y4792" s="62"/>
      <c r="Z4792" s="62"/>
      <c r="AA4792" s="62"/>
      <c r="AB4792" s="62"/>
      <c r="AC4792" s="62"/>
      <c r="AD4792" s="62"/>
      <c r="AE4792" s="62"/>
    </row>
    <row r="4793" spans="5:31" x14ac:dyDescent="0.25">
      <c r="E4793" s="61"/>
      <c r="F4793" s="61"/>
      <c r="G4793" s="61"/>
      <c r="H4793" s="62"/>
      <c r="I4793" s="62"/>
      <c r="J4793" s="62"/>
      <c r="K4793" s="62"/>
      <c r="L4793" s="62"/>
      <c r="M4793" s="62"/>
      <c r="N4793" s="62"/>
      <c r="O4793" s="62"/>
      <c r="P4793" s="62"/>
      <c r="Q4793" s="62"/>
      <c r="R4793" s="62"/>
      <c r="S4793" s="62"/>
      <c r="T4793" s="62"/>
      <c r="U4793" s="62"/>
      <c r="V4793" s="62"/>
      <c r="W4793" s="62"/>
      <c r="X4793" s="62"/>
      <c r="Y4793" s="62"/>
      <c r="Z4793" s="62"/>
      <c r="AA4793" s="62"/>
      <c r="AB4793" s="62"/>
      <c r="AC4793" s="62"/>
      <c r="AD4793" s="62"/>
      <c r="AE4793" s="62"/>
    </row>
    <row r="4794" spans="5:31" x14ac:dyDescent="0.25">
      <c r="E4794" s="61"/>
      <c r="F4794" s="61"/>
      <c r="G4794" s="61"/>
      <c r="H4794" s="62"/>
      <c r="I4794" s="62"/>
      <c r="J4794" s="62"/>
      <c r="K4794" s="62"/>
      <c r="L4794" s="62"/>
      <c r="M4794" s="62"/>
      <c r="N4794" s="62"/>
      <c r="O4794" s="62"/>
      <c r="P4794" s="62"/>
      <c r="Q4794" s="62"/>
      <c r="R4794" s="62"/>
      <c r="S4794" s="62"/>
      <c r="T4794" s="62"/>
      <c r="U4794" s="62"/>
      <c r="V4794" s="62"/>
      <c r="W4794" s="62"/>
      <c r="X4794" s="62"/>
      <c r="Y4794" s="62"/>
      <c r="Z4794" s="62"/>
      <c r="AA4794" s="62"/>
      <c r="AB4794" s="62"/>
      <c r="AC4794" s="62"/>
      <c r="AD4794" s="62"/>
      <c r="AE4794" s="62"/>
    </row>
    <row r="4795" spans="5:31" x14ac:dyDescent="0.25">
      <c r="E4795" s="61"/>
      <c r="F4795" s="61"/>
      <c r="G4795" s="61"/>
      <c r="H4795" s="62"/>
      <c r="I4795" s="62"/>
      <c r="J4795" s="62"/>
      <c r="K4795" s="62"/>
      <c r="L4795" s="62"/>
      <c r="M4795" s="62"/>
      <c r="N4795" s="62"/>
      <c r="O4795" s="62"/>
      <c r="P4795" s="62"/>
      <c r="Q4795" s="62"/>
      <c r="R4795" s="62"/>
      <c r="S4795" s="62"/>
      <c r="T4795" s="62"/>
      <c r="U4795" s="62"/>
      <c r="V4795" s="62"/>
      <c r="W4795" s="62"/>
      <c r="X4795" s="62"/>
      <c r="Y4795" s="62"/>
      <c r="Z4795" s="62"/>
      <c r="AA4795" s="62"/>
      <c r="AB4795" s="62"/>
      <c r="AC4795" s="62"/>
      <c r="AD4795" s="62"/>
      <c r="AE4795" s="62"/>
    </row>
    <row r="4796" spans="5:31" x14ac:dyDescent="0.25">
      <c r="E4796" s="61"/>
      <c r="F4796" s="61"/>
      <c r="G4796" s="61"/>
      <c r="H4796" s="62"/>
      <c r="I4796" s="62"/>
      <c r="J4796" s="62"/>
      <c r="K4796" s="62"/>
      <c r="L4796" s="62"/>
      <c r="M4796" s="62"/>
      <c r="N4796" s="62"/>
      <c r="O4796" s="62"/>
      <c r="P4796" s="62"/>
      <c r="Q4796" s="62"/>
      <c r="R4796" s="62"/>
      <c r="S4796" s="62"/>
      <c r="T4796" s="62"/>
      <c r="U4796" s="62"/>
      <c r="V4796" s="62"/>
      <c r="W4796" s="62"/>
      <c r="X4796" s="62"/>
      <c r="Y4796" s="62"/>
      <c r="Z4796" s="62"/>
      <c r="AA4796" s="62"/>
      <c r="AB4796" s="62"/>
      <c r="AC4796" s="62"/>
      <c r="AD4796" s="62"/>
      <c r="AE4796" s="62"/>
    </row>
    <row r="4797" spans="5:31" x14ac:dyDescent="0.25">
      <c r="E4797" s="61"/>
      <c r="F4797" s="61"/>
      <c r="G4797" s="61"/>
      <c r="H4797" s="62"/>
      <c r="I4797" s="62"/>
      <c r="J4797" s="62"/>
      <c r="K4797" s="62"/>
      <c r="L4797" s="62"/>
      <c r="M4797" s="62"/>
      <c r="N4797" s="62"/>
      <c r="O4797" s="62"/>
      <c r="P4797" s="62"/>
      <c r="Q4797" s="62"/>
      <c r="R4797" s="62"/>
      <c r="S4797" s="62"/>
      <c r="T4797" s="62"/>
      <c r="U4797" s="62"/>
      <c r="V4797" s="62"/>
      <c r="W4797" s="62"/>
      <c r="X4797" s="62"/>
      <c r="Y4797" s="62"/>
      <c r="Z4797" s="62"/>
      <c r="AA4797" s="62"/>
      <c r="AB4797" s="62"/>
      <c r="AC4797" s="62"/>
      <c r="AD4797" s="62"/>
      <c r="AE4797" s="62"/>
    </row>
    <row r="4798" spans="5:31" x14ac:dyDescent="0.25">
      <c r="E4798" s="61"/>
      <c r="F4798" s="61"/>
      <c r="G4798" s="61"/>
      <c r="H4798" s="62"/>
      <c r="I4798" s="62"/>
      <c r="J4798" s="62"/>
      <c r="K4798" s="62"/>
      <c r="L4798" s="62"/>
      <c r="M4798" s="62"/>
      <c r="N4798" s="62"/>
      <c r="O4798" s="62"/>
      <c r="P4798" s="62"/>
      <c r="Q4798" s="62"/>
      <c r="R4798" s="62"/>
      <c r="S4798" s="62"/>
      <c r="T4798" s="62"/>
      <c r="U4798" s="62"/>
      <c r="V4798" s="62"/>
      <c r="W4798" s="62"/>
      <c r="X4798" s="62"/>
      <c r="Y4798" s="62"/>
      <c r="Z4798" s="62"/>
      <c r="AA4798" s="62"/>
      <c r="AB4798" s="62"/>
      <c r="AC4798" s="62"/>
      <c r="AD4798" s="62"/>
      <c r="AE4798" s="62"/>
    </row>
    <row r="4799" spans="5:31" x14ac:dyDescent="0.25">
      <c r="E4799" s="61"/>
      <c r="F4799" s="61"/>
      <c r="G4799" s="61"/>
      <c r="H4799" s="62"/>
      <c r="I4799" s="62"/>
      <c r="J4799" s="62"/>
      <c r="K4799" s="62"/>
      <c r="L4799" s="62"/>
      <c r="M4799" s="62"/>
      <c r="N4799" s="62"/>
      <c r="O4799" s="62"/>
      <c r="P4799" s="62"/>
      <c r="Q4799" s="62"/>
      <c r="R4799" s="62"/>
      <c r="S4799" s="62"/>
      <c r="T4799" s="62"/>
      <c r="U4799" s="62"/>
      <c r="V4799" s="62"/>
      <c r="W4799" s="62"/>
      <c r="X4799" s="62"/>
      <c r="Y4799" s="62"/>
      <c r="Z4799" s="62"/>
      <c r="AA4799" s="62"/>
      <c r="AB4799" s="62"/>
      <c r="AC4799" s="62"/>
      <c r="AD4799" s="62"/>
      <c r="AE4799" s="62"/>
    </row>
    <row r="4800" spans="5:31" x14ac:dyDescent="0.25">
      <c r="E4800" s="61"/>
      <c r="F4800" s="61"/>
      <c r="G4800" s="61"/>
      <c r="H4800" s="62"/>
      <c r="I4800" s="62"/>
      <c r="J4800" s="62"/>
      <c r="K4800" s="62"/>
      <c r="L4800" s="62"/>
      <c r="M4800" s="62"/>
      <c r="N4800" s="62"/>
      <c r="O4800" s="62"/>
      <c r="P4800" s="62"/>
      <c r="Q4800" s="62"/>
      <c r="R4800" s="62"/>
      <c r="S4800" s="62"/>
      <c r="T4800" s="62"/>
      <c r="U4800" s="62"/>
      <c r="V4800" s="62"/>
      <c r="W4800" s="62"/>
      <c r="X4800" s="62"/>
      <c r="Y4800" s="62"/>
      <c r="Z4800" s="62"/>
      <c r="AA4800" s="62"/>
      <c r="AB4800" s="62"/>
      <c r="AC4800" s="62"/>
      <c r="AD4800" s="62"/>
      <c r="AE4800" s="62"/>
    </row>
    <row r="4801" spans="5:31" x14ac:dyDescent="0.25">
      <c r="E4801" s="61"/>
      <c r="F4801" s="61"/>
      <c r="G4801" s="61"/>
      <c r="H4801" s="62"/>
      <c r="I4801" s="62"/>
      <c r="J4801" s="62"/>
      <c r="K4801" s="62"/>
      <c r="L4801" s="62"/>
      <c r="M4801" s="62"/>
      <c r="N4801" s="62"/>
      <c r="O4801" s="62"/>
      <c r="P4801" s="62"/>
      <c r="Q4801" s="62"/>
      <c r="R4801" s="62"/>
      <c r="S4801" s="62"/>
      <c r="T4801" s="62"/>
      <c r="U4801" s="62"/>
      <c r="V4801" s="62"/>
      <c r="W4801" s="62"/>
      <c r="X4801" s="62"/>
      <c r="Y4801" s="62"/>
      <c r="Z4801" s="62"/>
      <c r="AA4801" s="62"/>
      <c r="AB4801" s="62"/>
      <c r="AC4801" s="62"/>
      <c r="AD4801" s="62"/>
      <c r="AE4801" s="62"/>
    </row>
    <row r="4802" spans="5:31" x14ac:dyDescent="0.25">
      <c r="E4802" s="61"/>
      <c r="F4802" s="61"/>
      <c r="G4802" s="61"/>
      <c r="H4802" s="62"/>
      <c r="I4802" s="62"/>
      <c r="J4802" s="62"/>
      <c r="K4802" s="62"/>
      <c r="L4802" s="62"/>
      <c r="M4802" s="62"/>
      <c r="N4802" s="62"/>
      <c r="O4802" s="62"/>
      <c r="P4802" s="62"/>
      <c r="Q4802" s="62"/>
      <c r="R4802" s="62"/>
      <c r="S4802" s="62"/>
      <c r="T4802" s="62"/>
      <c r="U4802" s="62"/>
      <c r="V4802" s="62"/>
      <c r="W4802" s="62"/>
      <c r="X4802" s="62"/>
      <c r="Y4802" s="62"/>
      <c r="Z4802" s="62"/>
      <c r="AA4802" s="62"/>
      <c r="AB4802" s="62"/>
      <c r="AC4802" s="62"/>
      <c r="AD4802" s="62"/>
      <c r="AE4802" s="62"/>
    </row>
    <row r="4803" spans="5:31" x14ac:dyDescent="0.25">
      <c r="E4803" s="61"/>
      <c r="F4803" s="61"/>
      <c r="G4803" s="61"/>
      <c r="H4803" s="62"/>
      <c r="I4803" s="62"/>
      <c r="J4803" s="62"/>
      <c r="K4803" s="62"/>
      <c r="L4803" s="62"/>
      <c r="M4803" s="62"/>
      <c r="N4803" s="62"/>
      <c r="O4803" s="62"/>
      <c r="P4803" s="62"/>
      <c r="Q4803" s="62"/>
      <c r="R4803" s="62"/>
      <c r="S4803" s="62"/>
      <c r="T4803" s="62"/>
      <c r="U4803" s="62"/>
      <c r="V4803" s="62"/>
      <c r="W4803" s="62"/>
      <c r="X4803" s="62"/>
      <c r="Y4803" s="62"/>
      <c r="Z4803" s="62"/>
      <c r="AA4803" s="62"/>
      <c r="AB4803" s="62"/>
      <c r="AC4803" s="62"/>
      <c r="AD4803" s="62"/>
      <c r="AE4803" s="62"/>
    </row>
    <row r="4804" spans="5:31" x14ac:dyDescent="0.25">
      <c r="E4804" s="61"/>
      <c r="F4804" s="61"/>
      <c r="G4804" s="61"/>
      <c r="H4804" s="62"/>
      <c r="I4804" s="62"/>
      <c r="J4804" s="62"/>
      <c r="K4804" s="62"/>
      <c r="L4804" s="62"/>
      <c r="M4804" s="62"/>
      <c r="N4804" s="62"/>
      <c r="O4804" s="62"/>
      <c r="P4804" s="62"/>
      <c r="Q4804" s="62"/>
      <c r="R4804" s="62"/>
      <c r="S4804" s="62"/>
      <c r="T4804" s="62"/>
      <c r="U4804" s="62"/>
      <c r="V4804" s="62"/>
      <c r="W4804" s="62"/>
      <c r="X4804" s="62"/>
      <c r="Y4804" s="62"/>
      <c r="Z4804" s="62"/>
      <c r="AA4804" s="62"/>
      <c r="AB4804" s="62"/>
      <c r="AC4804" s="62"/>
      <c r="AD4804" s="62"/>
      <c r="AE4804" s="62"/>
    </row>
    <row r="4805" spans="5:31" x14ac:dyDescent="0.25">
      <c r="E4805" s="61"/>
      <c r="F4805" s="61"/>
      <c r="G4805" s="61"/>
      <c r="H4805" s="62"/>
      <c r="I4805" s="62"/>
      <c r="J4805" s="62"/>
      <c r="K4805" s="62"/>
      <c r="L4805" s="62"/>
      <c r="M4805" s="62"/>
      <c r="N4805" s="62"/>
      <c r="O4805" s="62"/>
      <c r="P4805" s="62"/>
      <c r="Q4805" s="62"/>
      <c r="R4805" s="62"/>
      <c r="S4805" s="62"/>
      <c r="T4805" s="62"/>
      <c r="U4805" s="62"/>
      <c r="V4805" s="62"/>
      <c r="W4805" s="62"/>
      <c r="X4805" s="62"/>
      <c r="Y4805" s="62"/>
      <c r="Z4805" s="62"/>
      <c r="AA4805" s="62"/>
      <c r="AB4805" s="62"/>
      <c r="AC4805" s="62"/>
      <c r="AD4805" s="62"/>
      <c r="AE4805" s="62"/>
    </row>
    <row r="4806" spans="5:31" x14ac:dyDescent="0.25">
      <c r="E4806" s="61"/>
      <c r="F4806" s="61"/>
      <c r="G4806" s="61"/>
      <c r="H4806" s="62"/>
      <c r="I4806" s="62"/>
      <c r="J4806" s="62"/>
      <c r="K4806" s="62"/>
      <c r="L4806" s="62"/>
      <c r="M4806" s="62"/>
      <c r="N4806" s="62"/>
      <c r="O4806" s="62"/>
      <c r="P4806" s="62"/>
      <c r="Q4806" s="62"/>
      <c r="R4806" s="62"/>
      <c r="S4806" s="62"/>
      <c r="T4806" s="62"/>
      <c r="U4806" s="62"/>
      <c r="V4806" s="62"/>
      <c r="W4806" s="62"/>
      <c r="X4806" s="62"/>
      <c r="Y4806" s="62"/>
      <c r="Z4806" s="62"/>
      <c r="AA4806" s="62"/>
      <c r="AB4806" s="62"/>
      <c r="AC4806" s="62"/>
      <c r="AD4806" s="62"/>
      <c r="AE4806" s="62"/>
    </row>
    <row r="4807" spans="5:31" x14ac:dyDescent="0.25">
      <c r="E4807" s="61"/>
      <c r="F4807" s="61"/>
      <c r="G4807" s="61"/>
      <c r="H4807" s="62"/>
      <c r="I4807" s="62"/>
      <c r="J4807" s="62"/>
      <c r="K4807" s="62"/>
      <c r="L4807" s="62"/>
      <c r="M4807" s="62"/>
      <c r="N4807" s="62"/>
      <c r="O4807" s="62"/>
      <c r="P4807" s="62"/>
      <c r="Q4807" s="62"/>
      <c r="R4807" s="62"/>
      <c r="S4807" s="62"/>
      <c r="T4807" s="62"/>
      <c r="U4807" s="62"/>
      <c r="V4807" s="62"/>
      <c r="W4807" s="62"/>
      <c r="X4807" s="62"/>
      <c r="Y4807" s="62"/>
      <c r="Z4807" s="62"/>
      <c r="AA4807" s="62"/>
      <c r="AB4807" s="62"/>
      <c r="AC4807" s="62"/>
      <c r="AD4807" s="62"/>
      <c r="AE4807" s="62"/>
    </row>
    <row r="4808" spans="5:31" x14ac:dyDescent="0.25">
      <c r="E4808" s="61"/>
      <c r="F4808" s="61"/>
      <c r="G4808" s="61"/>
      <c r="H4808" s="62"/>
      <c r="I4808" s="62"/>
      <c r="J4808" s="62"/>
      <c r="K4808" s="62"/>
      <c r="L4808" s="62"/>
      <c r="M4808" s="62"/>
      <c r="N4808" s="62"/>
      <c r="O4808" s="62"/>
      <c r="P4808" s="62"/>
      <c r="Q4808" s="62"/>
      <c r="R4808" s="62"/>
      <c r="S4808" s="62"/>
      <c r="T4808" s="62"/>
      <c r="U4808" s="62"/>
      <c r="V4808" s="62"/>
      <c r="W4808" s="62"/>
      <c r="X4808" s="62"/>
      <c r="Y4808" s="62"/>
      <c r="Z4808" s="62"/>
      <c r="AA4808" s="62"/>
      <c r="AB4808" s="62"/>
      <c r="AC4808" s="62"/>
      <c r="AD4808" s="62"/>
      <c r="AE4808" s="62"/>
    </row>
    <row r="4809" spans="5:31" x14ac:dyDescent="0.25">
      <c r="E4809" s="61"/>
      <c r="F4809" s="61"/>
      <c r="G4809" s="61"/>
      <c r="H4809" s="62"/>
      <c r="I4809" s="62"/>
      <c r="J4809" s="62"/>
      <c r="K4809" s="62"/>
      <c r="L4809" s="62"/>
      <c r="M4809" s="62"/>
      <c r="N4809" s="62"/>
      <c r="O4809" s="62"/>
      <c r="P4809" s="62"/>
      <c r="Q4809" s="62"/>
      <c r="R4809" s="62"/>
      <c r="S4809" s="62"/>
      <c r="T4809" s="62"/>
      <c r="U4809" s="62"/>
      <c r="V4809" s="62"/>
      <c r="W4809" s="62"/>
      <c r="X4809" s="62"/>
      <c r="Y4809" s="62"/>
      <c r="Z4809" s="62"/>
      <c r="AA4809" s="62"/>
      <c r="AB4809" s="62"/>
      <c r="AC4809" s="62"/>
      <c r="AD4809" s="62"/>
      <c r="AE4809" s="62"/>
    </row>
    <row r="4810" spans="5:31" x14ac:dyDescent="0.25">
      <c r="E4810" s="61"/>
      <c r="F4810" s="61"/>
      <c r="G4810" s="61"/>
      <c r="H4810" s="62"/>
      <c r="I4810" s="62"/>
      <c r="J4810" s="62"/>
      <c r="K4810" s="62"/>
      <c r="L4810" s="62"/>
      <c r="M4810" s="62"/>
      <c r="N4810" s="62"/>
      <c r="O4810" s="62"/>
      <c r="P4810" s="62"/>
      <c r="Q4810" s="62"/>
      <c r="R4810" s="62"/>
      <c r="S4810" s="62"/>
      <c r="T4810" s="62"/>
      <c r="U4810" s="62"/>
      <c r="V4810" s="62"/>
      <c r="W4810" s="62"/>
      <c r="X4810" s="62"/>
      <c r="Y4810" s="62"/>
      <c r="Z4810" s="62"/>
      <c r="AA4810" s="62"/>
      <c r="AB4810" s="62"/>
      <c r="AC4810" s="62"/>
      <c r="AD4810" s="62"/>
      <c r="AE4810" s="62"/>
    </row>
    <row r="4811" spans="5:31" x14ac:dyDescent="0.25">
      <c r="E4811" s="61"/>
      <c r="F4811" s="61"/>
      <c r="G4811" s="61"/>
      <c r="H4811" s="62"/>
      <c r="I4811" s="62"/>
      <c r="J4811" s="62"/>
      <c r="K4811" s="62"/>
      <c r="L4811" s="62"/>
      <c r="M4811" s="62"/>
      <c r="N4811" s="62"/>
      <c r="O4811" s="62"/>
      <c r="P4811" s="62"/>
      <c r="Q4811" s="62"/>
      <c r="R4811" s="62"/>
      <c r="S4811" s="62"/>
      <c r="T4811" s="62"/>
      <c r="U4811" s="62"/>
      <c r="V4811" s="62"/>
      <c r="W4811" s="62"/>
      <c r="X4811" s="62"/>
      <c r="Y4811" s="62"/>
      <c r="Z4811" s="62"/>
      <c r="AA4811" s="62"/>
      <c r="AB4811" s="62"/>
      <c r="AC4811" s="62"/>
      <c r="AD4811" s="62"/>
      <c r="AE4811" s="62"/>
    </row>
    <row r="4812" spans="5:31" x14ac:dyDescent="0.25">
      <c r="E4812" s="61"/>
      <c r="F4812" s="61"/>
      <c r="G4812" s="61"/>
      <c r="H4812" s="62"/>
      <c r="I4812" s="62"/>
      <c r="J4812" s="62"/>
      <c r="K4812" s="62"/>
      <c r="L4812" s="62"/>
      <c r="M4812" s="62"/>
      <c r="N4812" s="62"/>
      <c r="O4812" s="62"/>
      <c r="P4812" s="62"/>
      <c r="Q4812" s="62"/>
      <c r="R4812" s="62"/>
      <c r="S4812" s="62"/>
      <c r="T4812" s="62"/>
      <c r="U4812" s="62"/>
      <c r="V4812" s="62"/>
      <c r="W4812" s="62"/>
      <c r="X4812" s="62"/>
      <c r="Y4812" s="62"/>
      <c r="Z4812" s="62"/>
      <c r="AA4812" s="62"/>
      <c r="AB4812" s="62"/>
      <c r="AC4812" s="62"/>
      <c r="AD4812" s="62"/>
      <c r="AE4812" s="62"/>
    </row>
    <row r="4813" spans="5:31" x14ac:dyDescent="0.25">
      <c r="E4813" s="61"/>
      <c r="F4813" s="61"/>
      <c r="G4813" s="61"/>
      <c r="H4813" s="62"/>
      <c r="I4813" s="62"/>
      <c r="J4813" s="62"/>
      <c r="K4813" s="62"/>
      <c r="L4813" s="62"/>
      <c r="M4813" s="62"/>
      <c r="N4813" s="62"/>
      <c r="O4813" s="62"/>
      <c r="P4813" s="62"/>
      <c r="Q4813" s="62"/>
      <c r="R4813" s="62"/>
      <c r="S4813" s="62"/>
      <c r="T4813" s="62"/>
      <c r="U4813" s="62"/>
      <c r="V4813" s="62"/>
      <c r="W4813" s="62"/>
      <c r="X4813" s="62"/>
      <c r="Y4813" s="62"/>
      <c r="Z4813" s="62"/>
      <c r="AA4813" s="62"/>
      <c r="AB4813" s="62"/>
      <c r="AC4813" s="62"/>
      <c r="AD4813" s="62"/>
      <c r="AE4813" s="62"/>
    </row>
    <row r="4814" spans="5:31" x14ac:dyDescent="0.25">
      <c r="E4814" s="61"/>
      <c r="F4814" s="61"/>
      <c r="G4814" s="61"/>
      <c r="H4814" s="62"/>
      <c r="I4814" s="62"/>
      <c r="J4814" s="62"/>
      <c r="K4814" s="62"/>
      <c r="L4814" s="62"/>
      <c r="M4814" s="62"/>
      <c r="N4814" s="62"/>
      <c r="O4814" s="62"/>
      <c r="P4814" s="62"/>
      <c r="Q4814" s="62"/>
      <c r="R4814" s="62"/>
      <c r="S4814" s="62"/>
      <c r="T4814" s="62"/>
      <c r="U4814" s="62"/>
      <c r="V4814" s="62"/>
      <c r="W4814" s="62"/>
      <c r="X4814" s="62"/>
      <c r="Y4814" s="62"/>
      <c r="Z4814" s="62"/>
      <c r="AA4814" s="62"/>
      <c r="AB4814" s="62"/>
      <c r="AC4814" s="62"/>
      <c r="AD4814" s="62"/>
      <c r="AE4814" s="62"/>
    </row>
    <row r="4815" spans="5:31" x14ac:dyDescent="0.25">
      <c r="E4815" s="61"/>
      <c r="F4815" s="61"/>
      <c r="G4815" s="61"/>
      <c r="H4815" s="62"/>
      <c r="I4815" s="62"/>
      <c r="J4815" s="62"/>
      <c r="K4815" s="62"/>
      <c r="L4815" s="62"/>
      <c r="M4815" s="62"/>
      <c r="N4815" s="62"/>
      <c r="O4815" s="62"/>
      <c r="P4815" s="62"/>
      <c r="Q4815" s="62"/>
      <c r="R4815" s="62"/>
      <c r="S4815" s="62"/>
      <c r="T4815" s="62"/>
      <c r="U4815" s="62"/>
      <c r="V4815" s="62"/>
      <c r="W4815" s="62"/>
      <c r="X4815" s="62"/>
      <c r="Y4815" s="62"/>
      <c r="Z4815" s="62"/>
      <c r="AA4815" s="62"/>
      <c r="AB4815" s="62"/>
      <c r="AC4815" s="62"/>
      <c r="AD4815" s="62"/>
      <c r="AE4815" s="62"/>
    </row>
    <row r="4816" spans="5:31" x14ac:dyDescent="0.25">
      <c r="E4816" s="61"/>
      <c r="F4816" s="61"/>
      <c r="G4816" s="61"/>
      <c r="H4816" s="62"/>
      <c r="I4816" s="62"/>
      <c r="J4816" s="62"/>
      <c r="K4816" s="62"/>
      <c r="L4816" s="62"/>
      <c r="M4816" s="62"/>
      <c r="N4816" s="62"/>
      <c r="O4816" s="62"/>
      <c r="P4816" s="62"/>
      <c r="Q4816" s="62"/>
      <c r="R4816" s="62"/>
      <c r="S4816" s="62"/>
      <c r="T4816" s="62"/>
      <c r="U4816" s="62"/>
      <c r="V4816" s="62"/>
      <c r="W4816" s="62"/>
      <c r="X4816" s="62"/>
      <c r="Y4816" s="62"/>
      <c r="Z4816" s="62"/>
      <c r="AA4816" s="62"/>
      <c r="AB4816" s="62"/>
      <c r="AC4816" s="62"/>
      <c r="AD4816" s="62"/>
      <c r="AE4816" s="62"/>
    </row>
    <row r="4817" spans="5:31" x14ac:dyDescent="0.25">
      <c r="E4817" s="61"/>
      <c r="F4817" s="61"/>
      <c r="G4817" s="61"/>
      <c r="H4817" s="62"/>
      <c r="I4817" s="62"/>
      <c r="J4817" s="62"/>
      <c r="K4817" s="62"/>
      <c r="L4817" s="62"/>
      <c r="M4817" s="62"/>
      <c r="N4817" s="62"/>
      <c r="O4817" s="62"/>
      <c r="P4817" s="62"/>
      <c r="Q4817" s="62"/>
      <c r="R4817" s="62"/>
      <c r="S4817" s="62"/>
      <c r="T4817" s="62"/>
      <c r="U4817" s="62"/>
      <c r="V4817" s="62"/>
      <c r="W4817" s="62"/>
      <c r="X4817" s="62"/>
      <c r="Y4817" s="62"/>
      <c r="Z4817" s="62"/>
      <c r="AA4817" s="62"/>
      <c r="AB4817" s="62"/>
      <c r="AC4817" s="62"/>
      <c r="AD4817" s="62"/>
      <c r="AE4817" s="62"/>
    </row>
    <row r="4818" spans="5:31" x14ac:dyDescent="0.25">
      <c r="E4818" s="61"/>
      <c r="F4818" s="61"/>
      <c r="G4818" s="61"/>
      <c r="H4818" s="62"/>
      <c r="I4818" s="62"/>
      <c r="J4818" s="62"/>
      <c r="K4818" s="62"/>
      <c r="L4818" s="62"/>
      <c r="M4818" s="62"/>
      <c r="N4818" s="62"/>
      <c r="O4818" s="62"/>
      <c r="P4818" s="62"/>
      <c r="Q4818" s="62"/>
      <c r="R4818" s="62"/>
      <c r="S4818" s="62"/>
      <c r="T4818" s="62"/>
      <c r="U4818" s="62"/>
      <c r="V4818" s="62"/>
      <c r="W4818" s="62"/>
      <c r="X4818" s="62"/>
      <c r="Y4818" s="62"/>
      <c r="Z4818" s="62"/>
      <c r="AA4818" s="62"/>
      <c r="AB4818" s="62"/>
      <c r="AC4818" s="62"/>
      <c r="AD4818" s="62"/>
      <c r="AE4818" s="62"/>
    </row>
    <row r="4819" spans="5:31" x14ac:dyDescent="0.25">
      <c r="E4819" s="61"/>
      <c r="F4819" s="61"/>
      <c r="G4819" s="61"/>
      <c r="H4819" s="62"/>
      <c r="I4819" s="62"/>
      <c r="J4819" s="62"/>
      <c r="K4819" s="62"/>
      <c r="L4819" s="62"/>
      <c r="M4819" s="62"/>
      <c r="N4819" s="62"/>
      <c r="O4819" s="62"/>
      <c r="P4819" s="62"/>
      <c r="Q4819" s="62"/>
      <c r="R4819" s="62"/>
      <c r="S4819" s="62"/>
      <c r="T4819" s="62"/>
      <c r="U4819" s="62"/>
      <c r="V4819" s="62"/>
      <c r="W4819" s="62"/>
      <c r="X4819" s="62"/>
      <c r="Y4819" s="62"/>
      <c r="Z4819" s="62"/>
      <c r="AA4819" s="62"/>
      <c r="AB4819" s="62"/>
      <c r="AC4819" s="62"/>
      <c r="AD4819" s="62"/>
      <c r="AE4819" s="62"/>
    </row>
    <row r="4820" spans="5:31" x14ac:dyDescent="0.25">
      <c r="E4820" s="61"/>
      <c r="F4820" s="61"/>
      <c r="G4820" s="61"/>
      <c r="H4820" s="62"/>
      <c r="I4820" s="62"/>
      <c r="J4820" s="62"/>
      <c r="K4820" s="62"/>
      <c r="L4820" s="62"/>
      <c r="M4820" s="62"/>
      <c r="N4820" s="62"/>
      <c r="O4820" s="62"/>
      <c r="P4820" s="62"/>
      <c r="Q4820" s="62"/>
      <c r="R4820" s="62"/>
      <c r="S4820" s="62"/>
      <c r="T4820" s="62"/>
      <c r="U4820" s="62"/>
      <c r="V4820" s="62"/>
      <c r="W4820" s="62"/>
      <c r="X4820" s="62"/>
      <c r="Y4820" s="62"/>
      <c r="Z4820" s="62"/>
      <c r="AA4820" s="62"/>
      <c r="AB4820" s="62"/>
      <c r="AC4820" s="62"/>
      <c r="AD4820" s="62"/>
      <c r="AE4820" s="62"/>
    </row>
    <row r="4821" spans="5:31" x14ac:dyDescent="0.25">
      <c r="E4821" s="61"/>
      <c r="F4821" s="61"/>
      <c r="G4821" s="61"/>
      <c r="H4821" s="62"/>
      <c r="I4821" s="62"/>
      <c r="J4821" s="62"/>
      <c r="K4821" s="62"/>
      <c r="L4821" s="62"/>
      <c r="M4821" s="62"/>
      <c r="N4821" s="62"/>
      <c r="O4821" s="62"/>
      <c r="P4821" s="62"/>
      <c r="Q4821" s="62"/>
      <c r="R4821" s="62"/>
      <c r="S4821" s="62"/>
      <c r="T4821" s="62"/>
      <c r="U4821" s="62"/>
      <c r="V4821" s="62"/>
      <c r="W4821" s="62"/>
      <c r="X4821" s="62"/>
      <c r="Y4821" s="62"/>
      <c r="Z4821" s="62"/>
      <c r="AA4821" s="62"/>
      <c r="AB4821" s="62"/>
      <c r="AC4821" s="62"/>
      <c r="AD4821" s="62"/>
      <c r="AE4821" s="62"/>
    </row>
    <row r="4822" spans="5:31" x14ac:dyDescent="0.25">
      <c r="E4822" s="61"/>
      <c r="F4822" s="61"/>
      <c r="G4822" s="61"/>
      <c r="H4822" s="62"/>
      <c r="I4822" s="62"/>
      <c r="J4822" s="62"/>
      <c r="K4822" s="62"/>
      <c r="L4822" s="62"/>
      <c r="M4822" s="62"/>
      <c r="N4822" s="62"/>
      <c r="O4822" s="62"/>
      <c r="P4822" s="62"/>
      <c r="Q4822" s="62"/>
      <c r="R4822" s="62"/>
      <c r="S4822" s="62"/>
      <c r="T4822" s="62"/>
      <c r="U4822" s="62"/>
      <c r="V4822" s="62"/>
      <c r="W4822" s="62"/>
      <c r="X4822" s="62"/>
      <c r="Y4822" s="62"/>
      <c r="Z4822" s="62"/>
      <c r="AA4822" s="62"/>
      <c r="AB4822" s="62"/>
      <c r="AC4822" s="62"/>
      <c r="AD4822" s="62"/>
      <c r="AE4822" s="62"/>
    </row>
    <row r="4823" spans="5:31" x14ac:dyDescent="0.25">
      <c r="E4823" s="61"/>
      <c r="F4823" s="61"/>
      <c r="G4823" s="61"/>
      <c r="H4823" s="62"/>
      <c r="I4823" s="62"/>
      <c r="J4823" s="62"/>
      <c r="K4823" s="62"/>
      <c r="L4823" s="62"/>
      <c r="M4823" s="62"/>
      <c r="N4823" s="62"/>
      <c r="O4823" s="62"/>
      <c r="P4823" s="62"/>
      <c r="Q4823" s="62"/>
      <c r="R4823" s="62"/>
      <c r="S4823" s="62"/>
      <c r="T4823" s="62"/>
      <c r="U4823" s="62"/>
      <c r="V4823" s="62"/>
      <c r="W4823" s="62"/>
      <c r="X4823" s="62"/>
      <c r="Y4823" s="62"/>
      <c r="Z4823" s="62"/>
      <c r="AA4823" s="62"/>
      <c r="AB4823" s="62"/>
      <c r="AC4823" s="62"/>
      <c r="AD4823" s="62"/>
      <c r="AE4823" s="62"/>
    </row>
    <row r="4824" spans="5:31" x14ac:dyDescent="0.25">
      <c r="E4824" s="61"/>
      <c r="F4824" s="61"/>
      <c r="G4824" s="61"/>
      <c r="H4824" s="62"/>
      <c r="I4824" s="62"/>
      <c r="J4824" s="62"/>
      <c r="K4824" s="62"/>
      <c r="L4824" s="62"/>
      <c r="M4824" s="62"/>
      <c r="N4824" s="62"/>
      <c r="O4824" s="62"/>
      <c r="P4824" s="62"/>
      <c r="Q4824" s="62"/>
      <c r="R4824" s="62"/>
      <c r="S4824" s="62"/>
      <c r="T4824" s="62"/>
      <c r="U4824" s="62"/>
      <c r="V4824" s="62"/>
      <c r="W4824" s="62"/>
      <c r="X4824" s="62"/>
      <c r="Y4824" s="62"/>
      <c r="Z4824" s="62"/>
      <c r="AA4824" s="62"/>
      <c r="AB4824" s="62"/>
      <c r="AC4824" s="62"/>
      <c r="AD4824" s="62"/>
      <c r="AE4824" s="62"/>
    </row>
    <row r="4825" spans="5:31" x14ac:dyDescent="0.25">
      <c r="E4825" s="61"/>
      <c r="F4825" s="61"/>
      <c r="G4825" s="61"/>
      <c r="H4825" s="62"/>
      <c r="I4825" s="62"/>
      <c r="J4825" s="62"/>
      <c r="K4825" s="62"/>
      <c r="L4825" s="62"/>
      <c r="M4825" s="62"/>
      <c r="N4825" s="62"/>
      <c r="O4825" s="62"/>
      <c r="P4825" s="62"/>
      <c r="Q4825" s="62"/>
      <c r="R4825" s="62"/>
      <c r="S4825" s="62"/>
      <c r="T4825" s="62"/>
      <c r="U4825" s="62"/>
      <c r="V4825" s="62"/>
      <c r="W4825" s="62"/>
      <c r="X4825" s="62"/>
      <c r="Y4825" s="62"/>
      <c r="Z4825" s="62"/>
      <c r="AA4825" s="62"/>
      <c r="AB4825" s="62"/>
      <c r="AC4825" s="62"/>
      <c r="AD4825" s="62"/>
      <c r="AE4825" s="62"/>
    </row>
    <row r="4826" spans="5:31" x14ac:dyDescent="0.25">
      <c r="E4826" s="61"/>
      <c r="F4826" s="61"/>
      <c r="G4826" s="61"/>
      <c r="H4826" s="62"/>
      <c r="I4826" s="62"/>
      <c r="J4826" s="62"/>
      <c r="K4826" s="62"/>
      <c r="L4826" s="62"/>
      <c r="M4826" s="62"/>
      <c r="N4826" s="62"/>
      <c r="O4826" s="62"/>
      <c r="P4826" s="62"/>
      <c r="Q4826" s="62"/>
      <c r="R4826" s="62"/>
      <c r="S4826" s="62"/>
      <c r="T4826" s="62"/>
      <c r="U4826" s="62"/>
      <c r="V4826" s="62"/>
      <c r="W4826" s="62"/>
      <c r="X4826" s="62"/>
      <c r="Y4826" s="62"/>
      <c r="Z4826" s="62"/>
      <c r="AA4826" s="62"/>
      <c r="AB4826" s="62"/>
      <c r="AC4826" s="62"/>
      <c r="AD4826" s="62"/>
      <c r="AE4826" s="62"/>
    </row>
    <row r="4827" spans="5:31" x14ac:dyDescent="0.25">
      <c r="E4827" s="61"/>
      <c r="F4827" s="61"/>
      <c r="G4827" s="61"/>
      <c r="H4827" s="62"/>
      <c r="I4827" s="62"/>
      <c r="J4827" s="62"/>
      <c r="K4827" s="62"/>
      <c r="L4827" s="62"/>
      <c r="M4827" s="62"/>
      <c r="N4827" s="62"/>
      <c r="O4827" s="62"/>
      <c r="P4827" s="62"/>
      <c r="Q4827" s="62"/>
      <c r="R4827" s="62"/>
      <c r="S4827" s="62"/>
      <c r="T4827" s="62"/>
      <c r="U4827" s="62"/>
      <c r="V4827" s="62"/>
      <c r="W4827" s="62"/>
      <c r="X4827" s="62"/>
      <c r="Y4827" s="62"/>
      <c r="Z4827" s="62"/>
      <c r="AA4827" s="62"/>
      <c r="AB4827" s="62"/>
      <c r="AC4827" s="62"/>
      <c r="AD4827" s="62"/>
      <c r="AE4827" s="62"/>
    </row>
    <row r="4828" spans="5:31" x14ac:dyDescent="0.25">
      <c r="E4828" s="61"/>
      <c r="F4828" s="61"/>
      <c r="G4828" s="61"/>
      <c r="H4828" s="62"/>
      <c r="I4828" s="62"/>
      <c r="J4828" s="62"/>
      <c r="K4828" s="62"/>
      <c r="L4828" s="62"/>
      <c r="M4828" s="62"/>
      <c r="N4828" s="62"/>
      <c r="O4828" s="62"/>
      <c r="P4828" s="62"/>
      <c r="Q4828" s="62"/>
      <c r="R4828" s="62"/>
      <c r="S4828" s="62"/>
      <c r="T4828" s="62"/>
      <c r="U4828" s="62"/>
      <c r="V4828" s="62"/>
      <c r="W4828" s="62"/>
      <c r="X4828" s="62"/>
      <c r="Y4828" s="62"/>
      <c r="Z4828" s="62"/>
      <c r="AA4828" s="62"/>
      <c r="AB4828" s="62"/>
      <c r="AC4828" s="62"/>
      <c r="AD4828" s="62"/>
      <c r="AE4828" s="62"/>
    </row>
    <row r="4829" spans="5:31" x14ac:dyDescent="0.25">
      <c r="E4829" s="61"/>
      <c r="F4829" s="61"/>
      <c r="G4829" s="61"/>
      <c r="H4829" s="62"/>
      <c r="I4829" s="62"/>
      <c r="J4829" s="62"/>
      <c r="K4829" s="62"/>
      <c r="L4829" s="62"/>
      <c r="M4829" s="62"/>
      <c r="N4829" s="62"/>
      <c r="O4829" s="62"/>
      <c r="P4829" s="62"/>
      <c r="Q4829" s="62"/>
      <c r="R4829" s="62"/>
      <c r="S4829" s="62"/>
      <c r="T4829" s="62"/>
      <c r="U4829" s="62"/>
      <c r="V4829" s="62"/>
      <c r="W4829" s="62"/>
      <c r="X4829" s="62"/>
      <c r="Y4829" s="62"/>
      <c r="Z4829" s="62"/>
      <c r="AA4829" s="62"/>
      <c r="AB4829" s="62"/>
      <c r="AC4829" s="62"/>
      <c r="AD4829" s="62"/>
      <c r="AE4829" s="62"/>
    </row>
    <row r="4830" spans="5:31" x14ac:dyDescent="0.25">
      <c r="E4830" s="61"/>
      <c r="F4830" s="61"/>
      <c r="G4830" s="61"/>
      <c r="H4830" s="62"/>
      <c r="I4830" s="62"/>
      <c r="J4830" s="62"/>
      <c r="K4830" s="62"/>
      <c r="L4830" s="62"/>
      <c r="M4830" s="62"/>
      <c r="N4830" s="62"/>
      <c r="O4830" s="62"/>
      <c r="P4830" s="62"/>
      <c r="Q4830" s="62"/>
      <c r="R4830" s="62"/>
      <c r="S4830" s="62"/>
      <c r="T4830" s="62"/>
      <c r="U4830" s="62"/>
      <c r="V4830" s="62"/>
      <c r="W4830" s="62"/>
      <c r="X4830" s="62"/>
      <c r="Y4830" s="62"/>
      <c r="Z4830" s="62"/>
      <c r="AA4830" s="62"/>
      <c r="AB4830" s="62"/>
      <c r="AC4830" s="62"/>
      <c r="AD4830" s="62"/>
      <c r="AE4830" s="62"/>
    </row>
    <row r="4831" spans="5:31" x14ac:dyDescent="0.25">
      <c r="E4831" s="61"/>
      <c r="F4831" s="61"/>
      <c r="G4831" s="61"/>
      <c r="H4831" s="62"/>
      <c r="I4831" s="62"/>
      <c r="J4831" s="62"/>
      <c r="K4831" s="62"/>
      <c r="L4831" s="62"/>
      <c r="M4831" s="62"/>
      <c r="N4831" s="62"/>
      <c r="O4831" s="62"/>
      <c r="P4831" s="62"/>
      <c r="Q4831" s="62"/>
      <c r="R4831" s="62"/>
      <c r="S4831" s="62"/>
      <c r="T4831" s="62"/>
      <c r="U4831" s="62"/>
      <c r="V4831" s="62"/>
      <c r="W4831" s="62"/>
      <c r="X4831" s="62"/>
      <c r="Y4831" s="62"/>
      <c r="Z4831" s="62"/>
      <c r="AA4831" s="62"/>
      <c r="AB4831" s="62"/>
      <c r="AC4831" s="62"/>
      <c r="AD4831" s="62"/>
      <c r="AE4831" s="62"/>
    </row>
    <row r="4832" spans="5:31" x14ac:dyDescent="0.25">
      <c r="E4832" s="61"/>
      <c r="F4832" s="61"/>
      <c r="G4832" s="61"/>
      <c r="H4832" s="62"/>
      <c r="I4832" s="62"/>
      <c r="J4832" s="62"/>
      <c r="K4832" s="62"/>
      <c r="L4832" s="62"/>
      <c r="M4832" s="62"/>
      <c r="N4832" s="62"/>
      <c r="O4832" s="62"/>
      <c r="P4832" s="62"/>
      <c r="Q4832" s="62"/>
      <c r="R4832" s="62"/>
      <c r="S4832" s="62"/>
      <c r="T4832" s="62"/>
      <c r="U4832" s="62"/>
      <c r="V4832" s="62"/>
      <c r="W4832" s="62"/>
      <c r="X4832" s="62"/>
      <c r="Y4832" s="62"/>
      <c r="Z4832" s="62"/>
      <c r="AA4832" s="62"/>
      <c r="AB4832" s="62"/>
      <c r="AC4832" s="62"/>
      <c r="AD4832" s="62"/>
      <c r="AE4832" s="62"/>
    </row>
    <row r="4833" spans="5:31" x14ac:dyDescent="0.25">
      <c r="E4833" s="61"/>
      <c r="F4833" s="61"/>
      <c r="G4833" s="61"/>
      <c r="H4833" s="62"/>
      <c r="I4833" s="62"/>
      <c r="J4833" s="62"/>
      <c r="K4833" s="62"/>
      <c r="L4833" s="62"/>
      <c r="M4833" s="62"/>
      <c r="N4833" s="62"/>
      <c r="O4833" s="62"/>
      <c r="P4833" s="62"/>
      <c r="Q4833" s="62"/>
      <c r="R4833" s="62"/>
      <c r="S4833" s="62"/>
      <c r="T4833" s="62"/>
      <c r="U4833" s="62"/>
      <c r="V4833" s="62"/>
      <c r="W4833" s="62"/>
      <c r="X4833" s="62"/>
      <c r="Y4833" s="62"/>
      <c r="Z4833" s="62"/>
      <c r="AA4833" s="62"/>
      <c r="AB4833" s="62"/>
      <c r="AC4833" s="62"/>
      <c r="AD4833" s="62"/>
      <c r="AE4833" s="62"/>
    </row>
    <row r="4834" spans="5:31" x14ac:dyDescent="0.25">
      <c r="E4834" s="61"/>
      <c r="F4834" s="61"/>
      <c r="G4834" s="61"/>
      <c r="H4834" s="62"/>
      <c r="I4834" s="62"/>
      <c r="J4834" s="62"/>
      <c r="K4834" s="62"/>
      <c r="L4834" s="62"/>
      <c r="M4834" s="62"/>
      <c r="N4834" s="62"/>
      <c r="O4834" s="62"/>
      <c r="P4834" s="62"/>
      <c r="Q4834" s="62"/>
      <c r="R4834" s="62"/>
      <c r="S4834" s="62"/>
      <c r="T4834" s="62"/>
      <c r="U4834" s="62"/>
      <c r="V4834" s="62"/>
      <c r="W4834" s="62"/>
      <c r="X4834" s="62"/>
      <c r="Y4834" s="62"/>
      <c r="Z4834" s="62"/>
      <c r="AA4834" s="62"/>
      <c r="AB4834" s="62"/>
      <c r="AC4834" s="62"/>
      <c r="AD4834" s="62"/>
      <c r="AE4834" s="62"/>
    </row>
    <row r="4835" spans="5:31" x14ac:dyDescent="0.25">
      <c r="E4835" s="61"/>
      <c r="F4835" s="61"/>
      <c r="G4835" s="61"/>
      <c r="H4835" s="62"/>
      <c r="I4835" s="62"/>
      <c r="J4835" s="62"/>
      <c r="K4835" s="62"/>
      <c r="L4835" s="62"/>
      <c r="M4835" s="62"/>
      <c r="N4835" s="62"/>
      <c r="O4835" s="62"/>
      <c r="P4835" s="62"/>
      <c r="Q4835" s="62"/>
      <c r="R4835" s="62"/>
      <c r="S4835" s="62"/>
      <c r="T4835" s="62"/>
      <c r="U4835" s="62"/>
      <c r="V4835" s="62"/>
      <c r="W4835" s="62"/>
      <c r="X4835" s="62"/>
      <c r="Y4835" s="62"/>
      <c r="Z4835" s="62"/>
      <c r="AA4835" s="62"/>
      <c r="AB4835" s="62"/>
      <c r="AC4835" s="62"/>
      <c r="AD4835" s="62"/>
      <c r="AE4835" s="62"/>
    </row>
    <row r="4836" spans="5:31" x14ac:dyDescent="0.25">
      <c r="E4836" s="61"/>
      <c r="F4836" s="61"/>
      <c r="G4836" s="61"/>
      <c r="H4836" s="62"/>
      <c r="I4836" s="62"/>
      <c r="J4836" s="62"/>
      <c r="K4836" s="62"/>
      <c r="L4836" s="62"/>
      <c r="M4836" s="62"/>
      <c r="N4836" s="62"/>
      <c r="O4836" s="62"/>
      <c r="P4836" s="62"/>
      <c r="Q4836" s="62"/>
      <c r="R4836" s="62"/>
      <c r="S4836" s="62"/>
      <c r="T4836" s="62"/>
      <c r="U4836" s="62"/>
      <c r="V4836" s="62"/>
      <c r="W4836" s="62"/>
      <c r="X4836" s="62"/>
      <c r="Y4836" s="62"/>
      <c r="Z4836" s="62"/>
      <c r="AA4836" s="62"/>
      <c r="AB4836" s="62"/>
      <c r="AC4836" s="62"/>
      <c r="AD4836" s="62"/>
      <c r="AE4836" s="62"/>
    </row>
    <row r="4837" spans="5:31" x14ac:dyDescent="0.25">
      <c r="E4837" s="61"/>
      <c r="F4837" s="61"/>
      <c r="G4837" s="61"/>
      <c r="H4837" s="62"/>
      <c r="I4837" s="62"/>
      <c r="J4837" s="62"/>
      <c r="K4837" s="62"/>
      <c r="L4837" s="62"/>
      <c r="M4837" s="62"/>
      <c r="N4837" s="62"/>
      <c r="O4837" s="62"/>
      <c r="P4837" s="62"/>
      <c r="Q4837" s="62"/>
      <c r="R4837" s="62"/>
      <c r="S4837" s="62"/>
      <c r="T4837" s="62"/>
      <c r="U4837" s="62"/>
      <c r="V4837" s="62"/>
      <c r="W4837" s="62"/>
      <c r="X4837" s="62"/>
      <c r="Y4837" s="62"/>
      <c r="Z4837" s="62"/>
      <c r="AA4837" s="62"/>
      <c r="AB4837" s="62"/>
      <c r="AC4837" s="62"/>
      <c r="AD4837" s="62"/>
      <c r="AE4837" s="62"/>
    </row>
    <row r="4838" spans="5:31" x14ac:dyDescent="0.25">
      <c r="E4838" s="61"/>
      <c r="F4838" s="61"/>
      <c r="G4838" s="61"/>
      <c r="H4838" s="62"/>
      <c r="I4838" s="62"/>
      <c r="J4838" s="62"/>
      <c r="K4838" s="62"/>
      <c r="L4838" s="62"/>
      <c r="M4838" s="62"/>
      <c r="N4838" s="62"/>
      <c r="O4838" s="62"/>
      <c r="P4838" s="62"/>
      <c r="Q4838" s="62"/>
      <c r="R4838" s="62"/>
      <c r="S4838" s="62"/>
      <c r="T4838" s="62"/>
      <c r="U4838" s="62"/>
      <c r="V4838" s="62"/>
      <c r="W4838" s="62"/>
      <c r="X4838" s="62"/>
      <c r="Y4838" s="62"/>
      <c r="Z4838" s="62"/>
      <c r="AA4838" s="62"/>
      <c r="AB4838" s="62"/>
      <c r="AC4838" s="62"/>
      <c r="AD4838" s="62"/>
      <c r="AE4838" s="62"/>
    </row>
    <row r="4839" spans="5:31" x14ac:dyDescent="0.25">
      <c r="E4839" s="61"/>
      <c r="F4839" s="61"/>
      <c r="G4839" s="61"/>
      <c r="H4839" s="62"/>
      <c r="I4839" s="62"/>
      <c r="J4839" s="62"/>
      <c r="K4839" s="62"/>
      <c r="L4839" s="62"/>
      <c r="M4839" s="62"/>
      <c r="N4839" s="62"/>
      <c r="O4839" s="62"/>
      <c r="P4839" s="62"/>
      <c r="Q4839" s="62"/>
      <c r="R4839" s="62"/>
      <c r="S4839" s="62"/>
      <c r="T4839" s="62"/>
      <c r="U4839" s="62"/>
      <c r="V4839" s="62"/>
      <c r="W4839" s="62"/>
      <c r="X4839" s="62"/>
      <c r="Y4839" s="62"/>
      <c r="Z4839" s="62"/>
      <c r="AA4839" s="62"/>
      <c r="AB4839" s="62"/>
      <c r="AC4839" s="62"/>
      <c r="AD4839" s="62"/>
      <c r="AE4839" s="62"/>
    </row>
    <row r="4840" spans="5:31" x14ac:dyDescent="0.25">
      <c r="E4840" s="61"/>
      <c r="F4840" s="61"/>
      <c r="G4840" s="61"/>
      <c r="H4840" s="62"/>
      <c r="I4840" s="62"/>
      <c r="J4840" s="62"/>
      <c r="K4840" s="62"/>
      <c r="L4840" s="62"/>
      <c r="M4840" s="62"/>
      <c r="N4840" s="62"/>
      <c r="O4840" s="62"/>
      <c r="P4840" s="62"/>
      <c r="Q4840" s="62"/>
      <c r="R4840" s="62"/>
      <c r="S4840" s="62"/>
      <c r="T4840" s="62"/>
      <c r="U4840" s="62"/>
      <c r="V4840" s="62"/>
      <c r="W4840" s="62"/>
      <c r="X4840" s="62"/>
      <c r="Y4840" s="62"/>
      <c r="Z4840" s="62"/>
      <c r="AA4840" s="62"/>
      <c r="AB4840" s="62"/>
      <c r="AC4840" s="62"/>
      <c r="AD4840" s="62"/>
      <c r="AE4840" s="62"/>
    </row>
    <row r="4841" spans="5:31" x14ac:dyDescent="0.25">
      <c r="E4841" s="61"/>
      <c r="F4841" s="61"/>
      <c r="G4841" s="61"/>
      <c r="H4841" s="62"/>
      <c r="I4841" s="62"/>
      <c r="J4841" s="62"/>
      <c r="K4841" s="62"/>
      <c r="L4841" s="62"/>
      <c r="M4841" s="62"/>
      <c r="N4841" s="62"/>
      <c r="O4841" s="62"/>
      <c r="P4841" s="62"/>
      <c r="Q4841" s="62"/>
      <c r="R4841" s="62"/>
      <c r="S4841" s="62"/>
      <c r="T4841" s="62"/>
      <c r="U4841" s="62"/>
      <c r="V4841" s="62"/>
      <c r="W4841" s="62"/>
      <c r="X4841" s="62"/>
      <c r="Y4841" s="62"/>
      <c r="Z4841" s="62"/>
      <c r="AA4841" s="62"/>
      <c r="AB4841" s="62"/>
      <c r="AC4841" s="62"/>
      <c r="AD4841" s="62"/>
      <c r="AE4841" s="62"/>
    </row>
    <row r="4842" spans="5:31" x14ac:dyDescent="0.25">
      <c r="E4842" s="61"/>
      <c r="F4842" s="61"/>
      <c r="G4842" s="61"/>
      <c r="H4842" s="62"/>
      <c r="I4842" s="62"/>
      <c r="J4842" s="62"/>
      <c r="K4842" s="62"/>
      <c r="L4842" s="62"/>
      <c r="M4842" s="62"/>
      <c r="N4842" s="62"/>
      <c r="O4842" s="62"/>
      <c r="P4842" s="62"/>
      <c r="Q4842" s="62"/>
      <c r="R4842" s="62"/>
      <c r="S4842" s="62"/>
      <c r="T4842" s="62"/>
      <c r="U4842" s="62"/>
      <c r="V4842" s="62"/>
      <c r="W4842" s="62"/>
      <c r="X4842" s="62"/>
      <c r="Y4842" s="62"/>
      <c r="Z4842" s="62"/>
      <c r="AA4842" s="62"/>
      <c r="AB4842" s="62"/>
      <c r="AC4842" s="62"/>
      <c r="AD4842" s="62"/>
      <c r="AE4842" s="62"/>
    </row>
    <row r="4843" spans="5:31" x14ac:dyDescent="0.25">
      <c r="E4843" s="61"/>
      <c r="F4843" s="61"/>
      <c r="G4843" s="61"/>
      <c r="H4843" s="62"/>
      <c r="I4843" s="62"/>
      <c r="J4843" s="62"/>
      <c r="K4843" s="62"/>
      <c r="L4843" s="62"/>
      <c r="M4843" s="62"/>
      <c r="N4843" s="62"/>
      <c r="O4843" s="62"/>
      <c r="P4843" s="62"/>
      <c r="Q4843" s="62"/>
      <c r="R4843" s="62"/>
      <c r="S4843" s="62"/>
      <c r="T4843" s="62"/>
      <c r="U4843" s="62"/>
      <c r="V4843" s="62"/>
      <c r="W4843" s="62"/>
      <c r="X4843" s="62"/>
      <c r="Y4843" s="62"/>
      <c r="Z4843" s="62"/>
      <c r="AA4843" s="62"/>
      <c r="AB4843" s="62"/>
      <c r="AC4843" s="62"/>
      <c r="AD4843" s="62"/>
      <c r="AE4843" s="62"/>
    </row>
    <row r="4844" spans="5:31" x14ac:dyDescent="0.25">
      <c r="E4844" s="61"/>
      <c r="F4844" s="61"/>
      <c r="G4844" s="61"/>
      <c r="H4844" s="62"/>
      <c r="I4844" s="62"/>
      <c r="J4844" s="62"/>
      <c r="K4844" s="62"/>
      <c r="L4844" s="62"/>
      <c r="M4844" s="62"/>
      <c r="N4844" s="62"/>
      <c r="O4844" s="62"/>
      <c r="P4844" s="62"/>
      <c r="Q4844" s="62"/>
      <c r="R4844" s="62"/>
      <c r="S4844" s="62"/>
      <c r="T4844" s="62"/>
      <c r="U4844" s="62"/>
      <c r="V4844" s="62"/>
      <c r="W4844" s="62"/>
      <c r="X4844" s="62"/>
      <c r="Y4844" s="62"/>
      <c r="Z4844" s="62"/>
      <c r="AA4844" s="62"/>
      <c r="AB4844" s="62"/>
      <c r="AC4844" s="62"/>
      <c r="AD4844" s="62"/>
      <c r="AE4844" s="62"/>
    </row>
    <row r="4845" spans="5:31" x14ac:dyDescent="0.25">
      <c r="E4845" s="61"/>
      <c r="F4845" s="61"/>
      <c r="G4845" s="61"/>
      <c r="H4845" s="62"/>
      <c r="I4845" s="62"/>
      <c r="J4845" s="62"/>
      <c r="K4845" s="62"/>
      <c r="L4845" s="62"/>
      <c r="M4845" s="62"/>
      <c r="N4845" s="62"/>
      <c r="O4845" s="62"/>
      <c r="P4845" s="62"/>
      <c r="Q4845" s="62"/>
      <c r="R4845" s="62"/>
      <c r="S4845" s="62"/>
      <c r="T4845" s="62"/>
      <c r="U4845" s="62"/>
      <c r="V4845" s="62"/>
      <c r="W4845" s="62"/>
      <c r="X4845" s="62"/>
      <c r="Y4845" s="62"/>
      <c r="Z4845" s="62"/>
      <c r="AA4845" s="62"/>
      <c r="AB4845" s="62"/>
      <c r="AC4845" s="62"/>
      <c r="AD4845" s="62"/>
      <c r="AE4845" s="62"/>
    </row>
    <row r="4846" spans="5:31" x14ac:dyDescent="0.25">
      <c r="E4846" s="61"/>
      <c r="F4846" s="61"/>
      <c r="G4846" s="61"/>
      <c r="H4846" s="62"/>
      <c r="I4846" s="62"/>
      <c r="J4846" s="62"/>
      <c r="K4846" s="62"/>
      <c r="L4846" s="62"/>
      <c r="M4846" s="62"/>
      <c r="N4846" s="62"/>
      <c r="O4846" s="62"/>
      <c r="P4846" s="62"/>
      <c r="Q4846" s="62"/>
      <c r="R4846" s="62"/>
      <c r="S4846" s="62"/>
      <c r="T4846" s="62"/>
      <c r="U4846" s="62"/>
      <c r="V4846" s="62"/>
      <c r="W4846" s="62"/>
      <c r="X4846" s="62"/>
      <c r="Y4846" s="62"/>
      <c r="Z4846" s="62"/>
      <c r="AA4846" s="62"/>
      <c r="AB4846" s="62"/>
      <c r="AC4846" s="62"/>
      <c r="AD4846" s="62"/>
      <c r="AE4846" s="62"/>
    </row>
    <row r="4847" spans="5:31" x14ac:dyDescent="0.25">
      <c r="E4847" s="61"/>
      <c r="F4847" s="61"/>
      <c r="G4847" s="61"/>
      <c r="H4847" s="62"/>
      <c r="I4847" s="62"/>
      <c r="J4847" s="62"/>
      <c r="K4847" s="62"/>
      <c r="L4847" s="62"/>
      <c r="M4847" s="62"/>
      <c r="N4847" s="62"/>
      <c r="O4847" s="62"/>
      <c r="P4847" s="62"/>
      <c r="Q4847" s="62"/>
      <c r="R4847" s="62"/>
      <c r="S4847" s="62"/>
      <c r="T4847" s="62"/>
      <c r="U4847" s="62"/>
      <c r="V4847" s="62"/>
      <c r="W4847" s="62"/>
      <c r="X4847" s="62"/>
      <c r="Y4847" s="62"/>
      <c r="Z4847" s="62"/>
      <c r="AA4847" s="62"/>
      <c r="AB4847" s="62"/>
      <c r="AC4847" s="62"/>
      <c r="AD4847" s="62"/>
      <c r="AE4847" s="62"/>
    </row>
    <row r="4848" spans="5:31" x14ac:dyDescent="0.25">
      <c r="E4848" s="61"/>
      <c r="F4848" s="61"/>
      <c r="G4848" s="61"/>
      <c r="H4848" s="62"/>
      <c r="I4848" s="62"/>
      <c r="J4848" s="62"/>
      <c r="K4848" s="62"/>
      <c r="L4848" s="62"/>
      <c r="M4848" s="62"/>
      <c r="N4848" s="62"/>
      <c r="O4848" s="62"/>
      <c r="P4848" s="62"/>
      <c r="Q4848" s="62"/>
      <c r="R4848" s="62"/>
      <c r="S4848" s="62"/>
      <c r="T4848" s="62"/>
      <c r="U4848" s="62"/>
      <c r="V4848" s="62"/>
      <c r="W4848" s="62"/>
      <c r="X4848" s="62"/>
      <c r="Y4848" s="62"/>
      <c r="Z4848" s="62"/>
      <c r="AA4848" s="62"/>
      <c r="AB4848" s="62"/>
      <c r="AC4848" s="62"/>
      <c r="AD4848" s="62"/>
      <c r="AE4848" s="62"/>
    </row>
    <row r="4849" spans="5:31" x14ac:dyDescent="0.25">
      <c r="E4849" s="61"/>
      <c r="F4849" s="61"/>
      <c r="G4849" s="61"/>
      <c r="H4849" s="62"/>
      <c r="I4849" s="62"/>
      <c r="J4849" s="62"/>
      <c r="K4849" s="62"/>
      <c r="L4849" s="62"/>
      <c r="M4849" s="62"/>
      <c r="N4849" s="62"/>
      <c r="O4849" s="62"/>
      <c r="P4849" s="62"/>
      <c r="Q4849" s="62"/>
      <c r="R4849" s="62"/>
      <c r="S4849" s="62"/>
      <c r="T4849" s="62"/>
      <c r="U4849" s="62"/>
      <c r="V4849" s="62"/>
      <c r="W4849" s="62"/>
      <c r="X4849" s="62"/>
      <c r="Y4849" s="62"/>
      <c r="Z4849" s="62"/>
      <c r="AA4849" s="62"/>
      <c r="AB4849" s="62"/>
      <c r="AC4849" s="62"/>
      <c r="AD4849" s="62"/>
      <c r="AE4849" s="62"/>
    </row>
    <row r="4850" spans="5:31" x14ac:dyDescent="0.25">
      <c r="E4850" s="61"/>
      <c r="F4850" s="61"/>
      <c r="G4850" s="61"/>
      <c r="H4850" s="62"/>
      <c r="I4850" s="62"/>
      <c r="J4850" s="62"/>
      <c r="K4850" s="62"/>
      <c r="L4850" s="62"/>
      <c r="M4850" s="62"/>
      <c r="N4850" s="62"/>
      <c r="O4850" s="62"/>
      <c r="P4850" s="62"/>
      <c r="Q4850" s="62"/>
      <c r="R4850" s="62"/>
      <c r="S4850" s="62"/>
      <c r="T4850" s="62"/>
      <c r="U4850" s="62"/>
      <c r="V4850" s="62"/>
      <c r="W4850" s="62"/>
      <c r="X4850" s="62"/>
      <c r="Y4850" s="62"/>
      <c r="Z4850" s="62"/>
      <c r="AA4850" s="62"/>
      <c r="AB4850" s="62"/>
      <c r="AC4850" s="62"/>
      <c r="AD4850" s="62"/>
      <c r="AE4850" s="62"/>
    </row>
    <row r="4851" spans="5:31" x14ac:dyDescent="0.25">
      <c r="E4851" s="61"/>
      <c r="F4851" s="61"/>
      <c r="G4851" s="61"/>
      <c r="H4851" s="62"/>
      <c r="I4851" s="62"/>
      <c r="J4851" s="62"/>
      <c r="K4851" s="62"/>
      <c r="L4851" s="62"/>
      <c r="M4851" s="62"/>
      <c r="N4851" s="62"/>
      <c r="O4851" s="62"/>
      <c r="P4851" s="62"/>
      <c r="Q4851" s="62"/>
      <c r="R4851" s="62"/>
      <c r="S4851" s="62"/>
      <c r="T4851" s="62"/>
      <c r="U4851" s="62"/>
      <c r="V4851" s="62"/>
      <c r="W4851" s="62"/>
      <c r="X4851" s="62"/>
      <c r="Y4851" s="62"/>
      <c r="Z4851" s="62"/>
      <c r="AA4851" s="62"/>
      <c r="AB4851" s="62"/>
      <c r="AC4851" s="62"/>
      <c r="AD4851" s="62"/>
      <c r="AE4851" s="62"/>
    </row>
    <row r="4852" spans="5:31" x14ac:dyDescent="0.25">
      <c r="E4852" s="61"/>
      <c r="F4852" s="61"/>
      <c r="G4852" s="61"/>
      <c r="H4852" s="62"/>
      <c r="I4852" s="62"/>
      <c r="J4852" s="62"/>
      <c r="K4852" s="62"/>
      <c r="L4852" s="62"/>
      <c r="M4852" s="62"/>
      <c r="N4852" s="62"/>
      <c r="O4852" s="62"/>
      <c r="P4852" s="62"/>
      <c r="Q4852" s="62"/>
      <c r="R4852" s="62"/>
      <c r="S4852" s="62"/>
      <c r="T4852" s="62"/>
      <c r="U4852" s="62"/>
      <c r="V4852" s="62"/>
      <c r="W4852" s="62"/>
      <c r="X4852" s="62"/>
      <c r="Y4852" s="62"/>
      <c r="Z4852" s="62"/>
      <c r="AA4852" s="62"/>
      <c r="AB4852" s="62"/>
      <c r="AC4852" s="62"/>
      <c r="AD4852" s="62"/>
      <c r="AE4852" s="62"/>
    </row>
    <row r="4853" spans="5:31" x14ac:dyDescent="0.25">
      <c r="E4853" s="61"/>
      <c r="F4853" s="61"/>
      <c r="G4853" s="61"/>
      <c r="H4853" s="62"/>
      <c r="I4853" s="62"/>
      <c r="J4853" s="62"/>
      <c r="K4853" s="62"/>
      <c r="L4853" s="62"/>
      <c r="M4853" s="62"/>
      <c r="N4853" s="62"/>
      <c r="O4853" s="62"/>
      <c r="P4853" s="62"/>
      <c r="Q4853" s="62"/>
      <c r="R4853" s="62"/>
      <c r="S4853" s="62"/>
      <c r="T4853" s="62"/>
      <c r="U4853" s="62"/>
      <c r="V4853" s="62"/>
      <c r="W4853" s="62"/>
      <c r="X4853" s="62"/>
      <c r="Y4853" s="62"/>
      <c r="Z4853" s="62"/>
      <c r="AA4853" s="62"/>
      <c r="AB4853" s="62"/>
      <c r="AC4853" s="62"/>
      <c r="AD4853" s="62"/>
      <c r="AE4853" s="62"/>
    </row>
    <row r="4854" spans="5:31" x14ac:dyDescent="0.25">
      <c r="E4854" s="61"/>
      <c r="F4854" s="61"/>
      <c r="G4854" s="61"/>
      <c r="H4854" s="62"/>
      <c r="I4854" s="62"/>
      <c r="J4854" s="62"/>
      <c r="K4854" s="62"/>
      <c r="L4854" s="62"/>
      <c r="M4854" s="62"/>
      <c r="N4854" s="62"/>
      <c r="O4854" s="62"/>
      <c r="P4854" s="62"/>
      <c r="Q4854" s="62"/>
      <c r="R4854" s="62"/>
      <c r="S4854" s="62"/>
      <c r="T4854" s="62"/>
      <c r="U4854" s="62"/>
      <c r="V4854" s="62"/>
      <c r="W4854" s="62"/>
      <c r="X4854" s="62"/>
      <c r="Y4854" s="62"/>
      <c r="Z4854" s="62"/>
      <c r="AA4854" s="62"/>
      <c r="AB4854" s="62"/>
      <c r="AC4854" s="62"/>
      <c r="AD4854" s="62"/>
      <c r="AE4854" s="62"/>
    </row>
    <row r="4855" spans="5:31" x14ac:dyDescent="0.25">
      <c r="E4855" s="61"/>
      <c r="F4855" s="61"/>
      <c r="G4855" s="61"/>
      <c r="H4855" s="62"/>
      <c r="I4855" s="62"/>
      <c r="J4855" s="62"/>
      <c r="K4855" s="62"/>
      <c r="L4855" s="62"/>
      <c r="M4855" s="62"/>
      <c r="N4855" s="62"/>
      <c r="O4855" s="62"/>
      <c r="P4855" s="62"/>
      <c r="Q4855" s="62"/>
      <c r="R4855" s="62"/>
      <c r="S4855" s="62"/>
      <c r="T4855" s="62"/>
      <c r="U4855" s="62"/>
      <c r="V4855" s="62"/>
      <c r="W4855" s="62"/>
      <c r="X4855" s="62"/>
      <c r="Y4855" s="62"/>
      <c r="Z4855" s="62"/>
      <c r="AA4855" s="62"/>
      <c r="AB4855" s="62"/>
      <c r="AC4855" s="62"/>
      <c r="AD4855" s="62"/>
      <c r="AE4855" s="62"/>
    </row>
    <row r="4856" spans="5:31" x14ac:dyDescent="0.25">
      <c r="E4856" s="61"/>
      <c r="F4856" s="61"/>
      <c r="G4856" s="61"/>
      <c r="H4856" s="62"/>
      <c r="I4856" s="62"/>
      <c r="J4856" s="62"/>
      <c r="K4856" s="62"/>
      <c r="L4856" s="62"/>
      <c r="M4856" s="62"/>
      <c r="N4856" s="62"/>
      <c r="O4856" s="62"/>
      <c r="P4856" s="62"/>
      <c r="Q4856" s="62"/>
      <c r="R4856" s="62"/>
      <c r="S4856" s="62"/>
      <c r="T4856" s="62"/>
      <c r="U4856" s="62"/>
      <c r="V4856" s="62"/>
      <c r="W4856" s="62"/>
      <c r="X4856" s="62"/>
      <c r="Y4856" s="62"/>
      <c r="Z4856" s="62"/>
      <c r="AA4856" s="62"/>
      <c r="AB4856" s="62"/>
      <c r="AC4856" s="62"/>
      <c r="AD4856" s="62"/>
      <c r="AE4856" s="62"/>
    </row>
    <row r="4857" spans="5:31" x14ac:dyDescent="0.25">
      <c r="E4857" s="61"/>
      <c r="F4857" s="61"/>
      <c r="G4857" s="61"/>
      <c r="H4857" s="62"/>
      <c r="I4857" s="62"/>
      <c r="J4857" s="62"/>
      <c r="K4857" s="62"/>
      <c r="L4857" s="62"/>
      <c r="M4857" s="62"/>
      <c r="N4857" s="62"/>
      <c r="O4857" s="62"/>
      <c r="P4857" s="62"/>
      <c r="Q4857" s="62"/>
      <c r="R4857" s="62"/>
      <c r="S4857" s="62"/>
      <c r="T4857" s="62"/>
      <c r="U4857" s="62"/>
      <c r="V4857" s="62"/>
      <c r="W4857" s="62"/>
      <c r="X4857" s="62"/>
      <c r="Y4857" s="62"/>
      <c r="Z4857" s="62"/>
      <c r="AA4857" s="62"/>
      <c r="AB4857" s="62"/>
      <c r="AC4857" s="62"/>
      <c r="AD4857" s="62"/>
      <c r="AE4857" s="62"/>
    </row>
    <row r="4858" spans="5:31" x14ac:dyDescent="0.25">
      <c r="E4858" s="61"/>
      <c r="F4858" s="61"/>
      <c r="G4858" s="61"/>
      <c r="H4858" s="62"/>
      <c r="I4858" s="62"/>
      <c r="J4858" s="62"/>
      <c r="K4858" s="62"/>
      <c r="L4858" s="62"/>
      <c r="M4858" s="62"/>
      <c r="N4858" s="62"/>
      <c r="O4858" s="62"/>
      <c r="P4858" s="62"/>
      <c r="Q4858" s="62"/>
      <c r="R4858" s="62"/>
      <c r="S4858" s="62"/>
      <c r="T4858" s="62"/>
      <c r="U4858" s="62"/>
      <c r="V4858" s="62"/>
      <c r="W4858" s="62"/>
      <c r="X4858" s="62"/>
      <c r="Y4858" s="62"/>
      <c r="Z4858" s="62"/>
      <c r="AA4858" s="62"/>
      <c r="AB4858" s="62"/>
      <c r="AC4858" s="62"/>
      <c r="AD4858" s="62"/>
      <c r="AE4858" s="62"/>
    </row>
    <row r="4859" spans="5:31" x14ac:dyDescent="0.25">
      <c r="E4859" s="61"/>
      <c r="F4859" s="61"/>
      <c r="G4859" s="61"/>
      <c r="H4859" s="62"/>
      <c r="I4859" s="62"/>
      <c r="J4859" s="62"/>
      <c r="K4859" s="62"/>
      <c r="L4859" s="62"/>
      <c r="M4859" s="62"/>
      <c r="N4859" s="62"/>
      <c r="O4859" s="62"/>
      <c r="P4859" s="62"/>
      <c r="Q4859" s="62"/>
      <c r="R4859" s="62"/>
      <c r="S4859" s="62"/>
      <c r="T4859" s="62"/>
      <c r="U4859" s="62"/>
      <c r="V4859" s="62"/>
      <c r="W4859" s="62"/>
      <c r="X4859" s="62"/>
      <c r="Y4859" s="62"/>
      <c r="Z4859" s="62"/>
      <c r="AA4859" s="62"/>
      <c r="AB4859" s="62"/>
      <c r="AC4859" s="62"/>
      <c r="AD4859" s="62"/>
      <c r="AE4859" s="62"/>
    </row>
    <row r="4860" spans="5:31" x14ac:dyDescent="0.25">
      <c r="E4860" s="61"/>
      <c r="F4860" s="61"/>
      <c r="G4860" s="61"/>
      <c r="H4860" s="62"/>
      <c r="I4860" s="62"/>
      <c r="J4860" s="62"/>
      <c r="K4860" s="62"/>
      <c r="L4860" s="62"/>
      <c r="M4860" s="62"/>
      <c r="N4860" s="62"/>
      <c r="O4860" s="62"/>
      <c r="P4860" s="62"/>
      <c r="Q4860" s="62"/>
      <c r="R4860" s="62"/>
      <c r="S4860" s="62"/>
      <c r="T4860" s="62"/>
      <c r="U4860" s="62"/>
      <c r="V4860" s="62"/>
      <c r="W4860" s="62"/>
      <c r="X4860" s="62"/>
      <c r="Y4860" s="62"/>
      <c r="Z4860" s="62"/>
      <c r="AA4860" s="62"/>
      <c r="AB4860" s="62"/>
      <c r="AC4860" s="62"/>
      <c r="AD4860" s="62"/>
      <c r="AE4860" s="62"/>
    </row>
    <row r="4861" spans="5:31" x14ac:dyDescent="0.25">
      <c r="E4861" s="61"/>
      <c r="F4861" s="61"/>
      <c r="G4861" s="61"/>
      <c r="H4861" s="62"/>
      <c r="I4861" s="62"/>
      <c r="J4861" s="62"/>
      <c r="K4861" s="62"/>
      <c r="L4861" s="62"/>
      <c r="M4861" s="62"/>
      <c r="N4861" s="62"/>
      <c r="O4861" s="62"/>
      <c r="P4861" s="62"/>
      <c r="Q4861" s="62"/>
      <c r="R4861" s="62"/>
      <c r="S4861" s="62"/>
      <c r="T4861" s="62"/>
      <c r="U4861" s="62"/>
      <c r="V4861" s="62"/>
      <c r="W4861" s="62"/>
      <c r="X4861" s="62"/>
      <c r="Y4861" s="62"/>
      <c r="Z4861" s="62"/>
      <c r="AA4861" s="62"/>
      <c r="AB4861" s="62"/>
      <c r="AC4861" s="62"/>
      <c r="AD4861" s="62"/>
      <c r="AE4861" s="62"/>
    </row>
    <row r="4862" spans="5:31" x14ac:dyDescent="0.25">
      <c r="E4862" s="61"/>
      <c r="F4862" s="61"/>
      <c r="G4862" s="61"/>
      <c r="H4862" s="62"/>
      <c r="I4862" s="62"/>
      <c r="J4862" s="62"/>
      <c r="K4862" s="62"/>
      <c r="L4862" s="62"/>
      <c r="M4862" s="62"/>
      <c r="N4862" s="62"/>
      <c r="O4862" s="62"/>
      <c r="P4862" s="62"/>
      <c r="Q4862" s="62"/>
      <c r="R4862" s="62"/>
      <c r="S4862" s="62"/>
      <c r="T4862" s="62"/>
      <c r="U4862" s="62"/>
      <c r="V4862" s="62"/>
      <c r="W4862" s="62"/>
      <c r="X4862" s="62"/>
      <c r="Y4862" s="62"/>
      <c r="Z4862" s="62"/>
      <c r="AA4862" s="62"/>
      <c r="AB4862" s="62"/>
      <c r="AC4862" s="62"/>
      <c r="AD4862" s="62"/>
      <c r="AE4862" s="62"/>
    </row>
    <row r="4863" spans="5:31" x14ac:dyDescent="0.25">
      <c r="E4863" s="61"/>
      <c r="F4863" s="61"/>
      <c r="G4863" s="61"/>
      <c r="H4863" s="62"/>
      <c r="I4863" s="62"/>
      <c r="J4863" s="62"/>
      <c r="K4863" s="62"/>
      <c r="L4863" s="62"/>
      <c r="M4863" s="62"/>
      <c r="N4863" s="62"/>
      <c r="O4863" s="62"/>
      <c r="P4863" s="62"/>
      <c r="Q4863" s="62"/>
      <c r="R4863" s="62"/>
      <c r="S4863" s="62"/>
      <c r="T4863" s="62"/>
      <c r="U4863" s="62"/>
      <c r="V4863" s="62"/>
      <c r="W4863" s="62"/>
      <c r="X4863" s="62"/>
      <c r="Y4863" s="62"/>
      <c r="Z4863" s="62"/>
      <c r="AA4863" s="62"/>
      <c r="AB4863" s="62"/>
      <c r="AC4863" s="62"/>
      <c r="AD4863" s="62"/>
      <c r="AE4863" s="62"/>
    </row>
    <row r="4864" spans="5:31" x14ac:dyDescent="0.25">
      <c r="E4864" s="61"/>
      <c r="F4864" s="61"/>
      <c r="G4864" s="61"/>
      <c r="H4864" s="62"/>
      <c r="I4864" s="62"/>
      <c r="J4864" s="62"/>
      <c r="K4864" s="62"/>
      <c r="L4864" s="62"/>
      <c r="M4864" s="62"/>
      <c r="N4864" s="62"/>
      <c r="O4864" s="62"/>
      <c r="P4864" s="62"/>
      <c r="Q4864" s="62"/>
      <c r="R4864" s="62"/>
      <c r="S4864" s="62"/>
      <c r="T4864" s="62"/>
      <c r="U4864" s="62"/>
      <c r="V4864" s="62"/>
      <c r="W4864" s="62"/>
      <c r="X4864" s="62"/>
      <c r="Y4864" s="62"/>
      <c r="Z4864" s="62"/>
      <c r="AA4864" s="62"/>
      <c r="AB4864" s="62"/>
      <c r="AC4864" s="62"/>
      <c r="AD4864" s="62"/>
      <c r="AE4864" s="62"/>
    </row>
    <row r="4865" spans="5:31" x14ac:dyDescent="0.25">
      <c r="E4865" s="61"/>
      <c r="F4865" s="61"/>
      <c r="G4865" s="61"/>
      <c r="H4865" s="62"/>
      <c r="I4865" s="62"/>
      <c r="J4865" s="62"/>
      <c r="K4865" s="62"/>
      <c r="L4865" s="62"/>
      <c r="M4865" s="62"/>
      <c r="N4865" s="62"/>
      <c r="O4865" s="62"/>
      <c r="P4865" s="62"/>
      <c r="Q4865" s="62"/>
      <c r="R4865" s="62"/>
      <c r="S4865" s="62"/>
      <c r="T4865" s="62"/>
      <c r="U4865" s="62"/>
      <c r="V4865" s="62"/>
      <c r="W4865" s="62"/>
      <c r="X4865" s="62"/>
      <c r="Y4865" s="62"/>
      <c r="Z4865" s="62"/>
      <c r="AA4865" s="62"/>
      <c r="AB4865" s="62"/>
      <c r="AC4865" s="62"/>
      <c r="AD4865" s="62"/>
      <c r="AE4865" s="62"/>
    </row>
    <row r="4866" spans="5:31" x14ac:dyDescent="0.25">
      <c r="E4866" s="61"/>
      <c r="F4866" s="61"/>
      <c r="G4866" s="61"/>
      <c r="H4866" s="62"/>
      <c r="I4866" s="62"/>
      <c r="J4866" s="62"/>
      <c r="K4866" s="62"/>
      <c r="L4866" s="62"/>
      <c r="M4866" s="62"/>
      <c r="N4866" s="62"/>
      <c r="O4866" s="62"/>
      <c r="P4866" s="62"/>
      <c r="Q4866" s="62"/>
      <c r="R4866" s="62"/>
      <c r="S4866" s="62"/>
      <c r="T4866" s="62"/>
      <c r="U4866" s="62"/>
      <c r="V4866" s="62"/>
      <c r="W4866" s="62"/>
      <c r="X4866" s="62"/>
      <c r="Y4866" s="62"/>
      <c r="Z4866" s="62"/>
      <c r="AA4866" s="62"/>
      <c r="AB4866" s="62"/>
      <c r="AC4866" s="62"/>
      <c r="AD4866" s="62"/>
      <c r="AE4866" s="62"/>
    </row>
    <row r="4867" spans="5:31" x14ac:dyDescent="0.25">
      <c r="E4867" s="61"/>
      <c r="F4867" s="61"/>
      <c r="G4867" s="61"/>
      <c r="H4867" s="62"/>
      <c r="I4867" s="62"/>
      <c r="J4867" s="62"/>
      <c r="K4867" s="62"/>
      <c r="L4867" s="62"/>
      <c r="M4867" s="62"/>
      <c r="N4867" s="62"/>
      <c r="O4867" s="62"/>
      <c r="P4867" s="62"/>
      <c r="Q4867" s="62"/>
      <c r="R4867" s="62"/>
      <c r="S4867" s="62"/>
      <c r="T4867" s="62"/>
      <c r="U4867" s="62"/>
      <c r="V4867" s="62"/>
      <c r="W4867" s="62"/>
      <c r="X4867" s="62"/>
      <c r="Y4867" s="62"/>
      <c r="Z4867" s="62"/>
      <c r="AA4867" s="62"/>
      <c r="AB4867" s="62"/>
      <c r="AC4867" s="62"/>
      <c r="AD4867" s="62"/>
      <c r="AE4867" s="62"/>
    </row>
    <row r="4868" spans="5:31" x14ac:dyDescent="0.25">
      <c r="E4868" s="61"/>
      <c r="F4868" s="61"/>
      <c r="G4868" s="61"/>
      <c r="H4868" s="62"/>
      <c r="I4868" s="62"/>
      <c r="J4868" s="62"/>
      <c r="K4868" s="62"/>
      <c r="L4868" s="62"/>
      <c r="M4868" s="62"/>
      <c r="N4868" s="62"/>
      <c r="O4868" s="62"/>
      <c r="P4868" s="62"/>
      <c r="Q4868" s="62"/>
      <c r="R4868" s="62"/>
      <c r="S4868" s="62"/>
      <c r="T4868" s="62"/>
      <c r="U4868" s="62"/>
      <c r="V4868" s="62"/>
      <c r="W4868" s="62"/>
      <c r="X4868" s="62"/>
      <c r="Y4868" s="62"/>
      <c r="Z4868" s="62"/>
      <c r="AA4868" s="62"/>
      <c r="AB4868" s="62"/>
      <c r="AC4868" s="62"/>
      <c r="AD4868" s="62"/>
      <c r="AE4868" s="62"/>
    </row>
    <row r="4869" spans="5:31" x14ac:dyDescent="0.25">
      <c r="E4869" s="61"/>
      <c r="F4869" s="61"/>
      <c r="G4869" s="61"/>
      <c r="H4869" s="62"/>
      <c r="I4869" s="62"/>
      <c r="J4869" s="62"/>
      <c r="K4869" s="62"/>
      <c r="L4869" s="62"/>
      <c r="M4869" s="62"/>
      <c r="N4869" s="62"/>
      <c r="O4869" s="62"/>
      <c r="P4869" s="62"/>
      <c r="Q4869" s="62"/>
      <c r="R4869" s="62"/>
      <c r="S4869" s="62"/>
      <c r="T4869" s="62"/>
      <c r="U4869" s="62"/>
      <c r="V4869" s="62"/>
      <c r="W4869" s="62"/>
      <c r="X4869" s="62"/>
      <c r="Y4869" s="62"/>
      <c r="Z4869" s="62"/>
      <c r="AA4869" s="62"/>
      <c r="AB4869" s="62"/>
      <c r="AC4869" s="62"/>
      <c r="AD4869" s="62"/>
      <c r="AE4869" s="62"/>
    </row>
    <row r="4870" spans="5:31" x14ac:dyDescent="0.25">
      <c r="E4870" s="61"/>
      <c r="F4870" s="61"/>
      <c r="G4870" s="61"/>
      <c r="H4870" s="62"/>
      <c r="I4870" s="62"/>
      <c r="J4870" s="62"/>
      <c r="K4870" s="62"/>
      <c r="L4870" s="62"/>
      <c r="M4870" s="62"/>
      <c r="N4870" s="62"/>
      <c r="O4870" s="62"/>
      <c r="P4870" s="62"/>
      <c r="Q4870" s="62"/>
      <c r="R4870" s="62"/>
      <c r="S4870" s="62"/>
      <c r="T4870" s="62"/>
      <c r="U4870" s="62"/>
      <c r="V4870" s="62"/>
      <c r="W4870" s="62"/>
      <c r="X4870" s="62"/>
      <c r="Y4870" s="62"/>
      <c r="Z4870" s="62"/>
      <c r="AA4870" s="62"/>
      <c r="AB4870" s="62"/>
      <c r="AC4870" s="62"/>
      <c r="AD4870" s="62"/>
      <c r="AE4870" s="62"/>
    </row>
    <row r="4871" spans="5:31" x14ac:dyDescent="0.25">
      <c r="E4871" s="61"/>
      <c r="F4871" s="61"/>
      <c r="G4871" s="61"/>
      <c r="H4871" s="62"/>
      <c r="I4871" s="62"/>
      <c r="J4871" s="62"/>
      <c r="K4871" s="62"/>
      <c r="L4871" s="62"/>
      <c r="M4871" s="62"/>
      <c r="N4871" s="62"/>
      <c r="O4871" s="62"/>
      <c r="P4871" s="62"/>
      <c r="Q4871" s="62"/>
      <c r="R4871" s="62"/>
      <c r="S4871" s="62"/>
      <c r="T4871" s="62"/>
      <c r="U4871" s="62"/>
      <c r="V4871" s="62"/>
      <c r="W4871" s="62"/>
      <c r="X4871" s="62"/>
      <c r="Y4871" s="62"/>
      <c r="Z4871" s="62"/>
      <c r="AA4871" s="62"/>
      <c r="AB4871" s="62"/>
      <c r="AC4871" s="62"/>
      <c r="AD4871" s="62"/>
      <c r="AE4871" s="62"/>
    </row>
    <row r="4872" spans="5:31" x14ac:dyDescent="0.25">
      <c r="E4872" s="61"/>
      <c r="F4872" s="61"/>
      <c r="G4872" s="61"/>
      <c r="H4872" s="62"/>
      <c r="I4872" s="62"/>
      <c r="J4872" s="62"/>
      <c r="K4872" s="62"/>
      <c r="L4872" s="62"/>
      <c r="M4872" s="62"/>
      <c r="N4872" s="62"/>
      <c r="O4872" s="62"/>
      <c r="P4872" s="62"/>
      <c r="Q4872" s="62"/>
      <c r="R4872" s="62"/>
      <c r="S4872" s="62"/>
      <c r="T4872" s="62"/>
      <c r="U4872" s="62"/>
      <c r="V4872" s="62"/>
      <c r="W4872" s="62"/>
      <c r="X4872" s="62"/>
      <c r="Y4872" s="62"/>
      <c r="Z4872" s="62"/>
      <c r="AA4872" s="62"/>
      <c r="AB4872" s="62"/>
      <c r="AC4872" s="62"/>
      <c r="AD4872" s="62"/>
      <c r="AE4872" s="62"/>
    </row>
    <row r="4873" spans="5:31" x14ac:dyDescent="0.25">
      <c r="E4873" s="61"/>
      <c r="F4873" s="61"/>
      <c r="G4873" s="61"/>
      <c r="H4873" s="62"/>
      <c r="I4873" s="62"/>
      <c r="J4873" s="62"/>
      <c r="K4873" s="62"/>
      <c r="L4873" s="62"/>
      <c r="M4873" s="62"/>
      <c r="N4873" s="62"/>
      <c r="O4873" s="62"/>
      <c r="P4873" s="62"/>
      <c r="Q4873" s="62"/>
      <c r="R4873" s="62"/>
      <c r="S4873" s="62"/>
      <c r="T4873" s="62"/>
      <c r="U4873" s="62"/>
      <c r="V4873" s="62"/>
      <c r="W4873" s="62"/>
      <c r="X4873" s="62"/>
      <c r="Y4873" s="62"/>
      <c r="Z4873" s="62"/>
      <c r="AA4873" s="62"/>
      <c r="AB4873" s="62"/>
      <c r="AC4873" s="62"/>
      <c r="AD4873" s="62"/>
      <c r="AE4873" s="62"/>
    </row>
    <row r="4874" spans="5:31" x14ac:dyDescent="0.25">
      <c r="E4874" s="61"/>
      <c r="F4874" s="61"/>
      <c r="G4874" s="61"/>
      <c r="H4874" s="62"/>
      <c r="I4874" s="62"/>
      <c r="J4874" s="62"/>
      <c r="K4874" s="62"/>
      <c r="L4874" s="62"/>
      <c r="M4874" s="62"/>
      <c r="N4874" s="62"/>
      <c r="O4874" s="62"/>
      <c r="P4874" s="62"/>
      <c r="Q4874" s="62"/>
      <c r="R4874" s="62"/>
      <c r="S4874" s="62"/>
      <c r="T4874" s="62"/>
      <c r="U4874" s="62"/>
      <c r="V4874" s="62"/>
      <c r="W4874" s="62"/>
      <c r="X4874" s="62"/>
      <c r="Y4874" s="62"/>
      <c r="Z4874" s="62"/>
      <c r="AA4874" s="62"/>
      <c r="AB4874" s="62"/>
      <c r="AC4874" s="62"/>
      <c r="AD4874" s="62"/>
      <c r="AE4874" s="62"/>
    </row>
    <row r="4875" spans="5:31" x14ac:dyDescent="0.25">
      <c r="E4875" s="61"/>
      <c r="F4875" s="61"/>
      <c r="G4875" s="61"/>
      <c r="H4875" s="62"/>
      <c r="I4875" s="62"/>
      <c r="J4875" s="62"/>
      <c r="K4875" s="62"/>
      <c r="L4875" s="62"/>
      <c r="M4875" s="62"/>
      <c r="N4875" s="62"/>
      <c r="O4875" s="62"/>
      <c r="P4875" s="62"/>
      <c r="Q4875" s="62"/>
      <c r="R4875" s="62"/>
      <c r="S4875" s="62"/>
      <c r="T4875" s="62"/>
      <c r="U4875" s="62"/>
      <c r="V4875" s="62"/>
      <c r="W4875" s="62"/>
      <c r="X4875" s="62"/>
      <c r="Y4875" s="62"/>
      <c r="Z4875" s="62"/>
      <c r="AA4875" s="62"/>
      <c r="AB4875" s="62"/>
      <c r="AC4875" s="62"/>
      <c r="AD4875" s="62"/>
      <c r="AE4875" s="62"/>
    </row>
    <row r="4876" spans="5:31" x14ac:dyDescent="0.25">
      <c r="E4876" s="61"/>
      <c r="F4876" s="61"/>
      <c r="G4876" s="61"/>
      <c r="H4876" s="62"/>
      <c r="I4876" s="62"/>
      <c r="J4876" s="62"/>
      <c r="K4876" s="62"/>
      <c r="L4876" s="62"/>
      <c r="M4876" s="62"/>
      <c r="N4876" s="62"/>
      <c r="O4876" s="62"/>
      <c r="P4876" s="62"/>
      <c r="Q4876" s="62"/>
      <c r="R4876" s="62"/>
      <c r="S4876" s="62"/>
      <c r="T4876" s="62"/>
      <c r="U4876" s="62"/>
      <c r="V4876" s="62"/>
      <c r="W4876" s="62"/>
      <c r="X4876" s="62"/>
      <c r="Y4876" s="62"/>
      <c r="Z4876" s="62"/>
      <c r="AA4876" s="62"/>
      <c r="AB4876" s="62"/>
      <c r="AC4876" s="62"/>
      <c r="AD4876" s="62"/>
      <c r="AE4876" s="62"/>
    </row>
    <row r="4877" spans="5:31" x14ac:dyDescent="0.25">
      <c r="E4877" s="61"/>
      <c r="F4877" s="61"/>
      <c r="G4877" s="61"/>
      <c r="H4877" s="62"/>
      <c r="I4877" s="62"/>
      <c r="J4877" s="62"/>
      <c r="K4877" s="62"/>
      <c r="L4877" s="62"/>
      <c r="M4877" s="62"/>
      <c r="N4877" s="62"/>
      <c r="O4877" s="62"/>
      <c r="P4877" s="62"/>
      <c r="Q4877" s="62"/>
      <c r="R4877" s="62"/>
      <c r="S4877" s="62"/>
      <c r="T4877" s="62"/>
      <c r="U4877" s="62"/>
      <c r="V4877" s="62"/>
      <c r="W4877" s="62"/>
      <c r="X4877" s="62"/>
      <c r="Y4877" s="62"/>
      <c r="Z4877" s="62"/>
      <c r="AA4877" s="62"/>
      <c r="AB4877" s="62"/>
      <c r="AC4877" s="62"/>
      <c r="AD4877" s="62"/>
      <c r="AE4877" s="62"/>
    </row>
    <row r="4878" spans="5:31" x14ac:dyDescent="0.25">
      <c r="E4878" s="61"/>
      <c r="F4878" s="61"/>
      <c r="G4878" s="61"/>
      <c r="H4878" s="62"/>
      <c r="I4878" s="62"/>
      <c r="J4878" s="62"/>
      <c r="K4878" s="62"/>
      <c r="L4878" s="62"/>
      <c r="M4878" s="62"/>
      <c r="N4878" s="62"/>
      <c r="O4878" s="62"/>
      <c r="P4878" s="62"/>
      <c r="Q4878" s="62"/>
      <c r="R4878" s="62"/>
      <c r="S4878" s="62"/>
      <c r="T4878" s="62"/>
      <c r="U4878" s="62"/>
      <c r="V4878" s="62"/>
      <c r="W4878" s="62"/>
      <c r="X4878" s="62"/>
      <c r="Y4878" s="62"/>
      <c r="Z4878" s="62"/>
      <c r="AA4878" s="62"/>
      <c r="AB4878" s="62"/>
      <c r="AC4878" s="62"/>
      <c r="AD4878" s="62"/>
      <c r="AE4878" s="62"/>
    </row>
    <row r="4879" spans="5:31" x14ac:dyDescent="0.25">
      <c r="E4879" s="61"/>
      <c r="F4879" s="61"/>
      <c r="G4879" s="61"/>
      <c r="H4879" s="62"/>
      <c r="I4879" s="62"/>
      <c r="J4879" s="62"/>
      <c r="K4879" s="62"/>
      <c r="L4879" s="62"/>
      <c r="M4879" s="62"/>
      <c r="N4879" s="62"/>
      <c r="O4879" s="62"/>
      <c r="P4879" s="62"/>
      <c r="Q4879" s="62"/>
      <c r="R4879" s="62"/>
      <c r="S4879" s="62"/>
      <c r="T4879" s="62"/>
      <c r="U4879" s="62"/>
      <c r="V4879" s="62"/>
      <c r="W4879" s="62"/>
      <c r="X4879" s="62"/>
      <c r="Y4879" s="62"/>
      <c r="Z4879" s="62"/>
      <c r="AA4879" s="62"/>
      <c r="AB4879" s="62"/>
      <c r="AC4879" s="62"/>
      <c r="AD4879" s="62"/>
      <c r="AE4879" s="62"/>
    </row>
    <row r="4880" spans="5:31" x14ac:dyDescent="0.25">
      <c r="E4880" s="61"/>
      <c r="F4880" s="61"/>
      <c r="G4880" s="61"/>
      <c r="H4880" s="62"/>
      <c r="I4880" s="62"/>
      <c r="J4880" s="62"/>
      <c r="K4880" s="62"/>
      <c r="L4880" s="62"/>
      <c r="M4880" s="62"/>
      <c r="N4880" s="62"/>
      <c r="O4880" s="62"/>
      <c r="P4880" s="62"/>
      <c r="Q4880" s="62"/>
      <c r="R4880" s="62"/>
      <c r="S4880" s="62"/>
      <c r="T4880" s="62"/>
      <c r="U4880" s="62"/>
      <c r="V4880" s="62"/>
      <c r="W4880" s="62"/>
      <c r="X4880" s="62"/>
      <c r="Y4880" s="62"/>
      <c r="Z4880" s="62"/>
      <c r="AA4880" s="62"/>
      <c r="AB4880" s="62"/>
      <c r="AC4880" s="62"/>
      <c r="AD4880" s="62"/>
      <c r="AE4880" s="62"/>
    </row>
    <row r="4881" spans="5:31" x14ac:dyDescent="0.25">
      <c r="E4881" s="61"/>
      <c r="F4881" s="61"/>
      <c r="G4881" s="61"/>
      <c r="H4881" s="62"/>
      <c r="I4881" s="62"/>
      <c r="J4881" s="62"/>
      <c r="K4881" s="62"/>
      <c r="L4881" s="62"/>
      <c r="M4881" s="62"/>
      <c r="N4881" s="62"/>
      <c r="O4881" s="62"/>
      <c r="P4881" s="62"/>
      <c r="Q4881" s="62"/>
      <c r="R4881" s="62"/>
      <c r="S4881" s="62"/>
      <c r="T4881" s="62"/>
      <c r="U4881" s="62"/>
      <c r="V4881" s="62"/>
      <c r="W4881" s="62"/>
      <c r="X4881" s="62"/>
      <c r="Y4881" s="62"/>
      <c r="Z4881" s="62"/>
      <c r="AA4881" s="62"/>
      <c r="AB4881" s="62"/>
      <c r="AC4881" s="62"/>
      <c r="AD4881" s="62"/>
      <c r="AE4881" s="62"/>
    </row>
    <row r="4882" spans="5:31" x14ac:dyDescent="0.25">
      <c r="E4882" s="61"/>
      <c r="F4882" s="61"/>
      <c r="G4882" s="61"/>
      <c r="H4882" s="62"/>
      <c r="I4882" s="62"/>
      <c r="J4882" s="62"/>
      <c r="K4882" s="62"/>
      <c r="L4882" s="62"/>
      <c r="M4882" s="62"/>
      <c r="N4882" s="62"/>
      <c r="O4882" s="62"/>
      <c r="P4882" s="62"/>
      <c r="Q4882" s="62"/>
      <c r="R4882" s="62"/>
      <c r="S4882" s="62"/>
      <c r="T4882" s="62"/>
      <c r="U4882" s="62"/>
      <c r="V4882" s="62"/>
      <c r="W4882" s="62"/>
      <c r="X4882" s="62"/>
      <c r="Y4882" s="62"/>
      <c r="Z4882" s="62"/>
      <c r="AA4882" s="62"/>
      <c r="AB4882" s="62"/>
      <c r="AC4882" s="62"/>
      <c r="AD4882" s="62"/>
      <c r="AE4882" s="62"/>
    </row>
    <row r="4883" spans="5:31" x14ac:dyDescent="0.25">
      <c r="E4883" s="61"/>
      <c r="F4883" s="61"/>
      <c r="G4883" s="61"/>
      <c r="H4883" s="62"/>
      <c r="I4883" s="62"/>
      <c r="J4883" s="62"/>
      <c r="K4883" s="62"/>
      <c r="L4883" s="62"/>
      <c r="M4883" s="62"/>
      <c r="N4883" s="62"/>
      <c r="O4883" s="62"/>
      <c r="P4883" s="62"/>
      <c r="Q4883" s="62"/>
      <c r="R4883" s="62"/>
      <c r="S4883" s="62"/>
      <c r="T4883" s="62"/>
      <c r="U4883" s="62"/>
      <c r="V4883" s="62"/>
      <c r="W4883" s="62"/>
      <c r="X4883" s="62"/>
      <c r="Y4883" s="62"/>
      <c r="Z4883" s="62"/>
      <c r="AA4883" s="62"/>
      <c r="AB4883" s="62"/>
      <c r="AC4883" s="62"/>
      <c r="AD4883" s="62"/>
      <c r="AE4883" s="62"/>
    </row>
    <row r="4884" spans="5:31" x14ac:dyDescent="0.25">
      <c r="E4884" s="61"/>
      <c r="F4884" s="61"/>
      <c r="G4884" s="61"/>
      <c r="H4884" s="62"/>
      <c r="I4884" s="62"/>
      <c r="J4884" s="62"/>
      <c r="K4884" s="62"/>
      <c r="L4884" s="62"/>
      <c r="M4884" s="62"/>
      <c r="N4884" s="62"/>
      <c r="O4884" s="62"/>
      <c r="P4884" s="62"/>
      <c r="Q4884" s="62"/>
      <c r="R4884" s="62"/>
      <c r="S4884" s="62"/>
      <c r="T4884" s="62"/>
      <c r="U4884" s="62"/>
      <c r="V4884" s="62"/>
      <c r="W4884" s="62"/>
      <c r="X4884" s="62"/>
      <c r="Y4884" s="62"/>
      <c r="Z4884" s="62"/>
      <c r="AA4884" s="62"/>
      <c r="AB4884" s="62"/>
      <c r="AC4884" s="62"/>
      <c r="AD4884" s="62"/>
      <c r="AE4884" s="62"/>
    </row>
    <row r="4885" spans="5:31" x14ac:dyDescent="0.25">
      <c r="E4885" s="61"/>
      <c r="F4885" s="61"/>
      <c r="G4885" s="61"/>
      <c r="H4885" s="62"/>
      <c r="I4885" s="62"/>
      <c r="J4885" s="62"/>
      <c r="K4885" s="62"/>
      <c r="L4885" s="62"/>
      <c r="M4885" s="62"/>
      <c r="N4885" s="62"/>
      <c r="O4885" s="62"/>
      <c r="P4885" s="62"/>
      <c r="Q4885" s="62"/>
      <c r="R4885" s="62"/>
      <c r="S4885" s="62"/>
      <c r="T4885" s="62"/>
      <c r="U4885" s="62"/>
      <c r="V4885" s="62"/>
      <c r="W4885" s="62"/>
      <c r="X4885" s="62"/>
      <c r="Y4885" s="62"/>
      <c r="Z4885" s="62"/>
      <c r="AA4885" s="62"/>
      <c r="AB4885" s="62"/>
      <c r="AC4885" s="62"/>
      <c r="AD4885" s="62"/>
      <c r="AE4885" s="62"/>
    </row>
    <row r="4886" spans="5:31" x14ac:dyDescent="0.25">
      <c r="E4886" s="61"/>
      <c r="F4886" s="61"/>
      <c r="G4886" s="61"/>
      <c r="H4886" s="62"/>
      <c r="I4886" s="62"/>
      <c r="J4886" s="62"/>
      <c r="K4886" s="62"/>
      <c r="L4886" s="62"/>
      <c r="M4886" s="62"/>
      <c r="N4886" s="62"/>
      <c r="O4886" s="62"/>
      <c r="P4886" s="62"/>
      <c r="Q4886" s="62"/>
      <c r="R4886" s="62"/>
      <c r="S4886" s="62"/>
      <c r="T4886" s="62"/>
      <c r="U4886" s="62"/>
      <c r="V4886" s="62"/>
      <c r="W4886" s="62"/>
      <c r="X4886" s="62"/>
      <c r="Y4886" s="62"/>
      <c r="Z4886" s="62"/>
      <c r="AA4886" s="62"/>
      <c r="AB4886" s="62"/>
      <c r="AC4886" s="62"/>
      <c r="AD4886" s="62"/>
      <c r="AE4886" s="62"/>
    </row>
    <row r="4887" spans="5:31" x14ac:dyDescent="0.25">
      <c r="E4887" s="61"/>
      <c r="F4887" s="61"/>
      <c r="G4887" s="61"/>
      <c r="H4887" s="62"/>
      <c r="I4887" s="62"/>
      <c r="J4887" s="62"/>
      <c r="K4887" s="62"/>
      <c r="L4887" s="62"/>
      <c r="M4887" s="62"/>
      <c r="N4887" s="62"/>
      <c r="O4887" s="62"/>
      <c r="P4887" s="62"/>
      <c r="Q4887" s="62"/>
      <c r="R4887" s="62"/>
      <c r="S4887" s="62"/>
      <c r="T4887" s="62"/>
      <c r="U4887" s="62"/>
      <c r="V4887" s="62"/>
      <c r="W4887" s="62"/>
      <c r="X4887" s="62"/>
      <c r="Y4887" s="62"/>
      <c r="Z4887" s="62"/>
      <c r="AA4887" s="62"/>
      <c r="AB4887" s="62"/>
      <c r="AC4887" s="62"/>
      <c r="AD4887" s="62"/>
      <c r="AE4887" s="62"/>
    </row>
    <row r="4888" spans="5:31" x14ac:dyDescent="0.25">
      <c r="E4888" s="61"/>
      <c r="F4888" s="61"/>
      <c r="G4888" s="61"/>
      <c r="H4888" s="62"/>
      <c r="I4888" s="62"/>
      <c r="J4888" s="62"/>
      <c r="K4888" s="62"/>
      <c r="L4888" s="62"/>
      <c r="M4888" s="62"/>
      <c r="N4888" s="62"/>
      <c r="O4888" s="62"/>
      <c r="P4888" s="62"/>
      <c r="Q4888" s="62"/>
      <c r="R4888" s="62"/>
      <c r="S4888" s="62"/>
      <c r="T4888" s="62"/>
      <c r="U4888" s="62"/>
      <c r="V4888" s="62"/>
      <c r="W4888" s="62"/>
      <c r="X4888" s="62"/>
      <c r="Y4888" s="62"/>
      <c r="Z4888" s="62"/>
      <c r="AA4888" s="62"/>
      <c r="AB4888" s="62"/>
      <c r="AC4888" s="62"/>
      <c r="AD4888" s="62"/>
      <c r="AE4888" s="62"/>
    </row>
    <row r="4889" spans="5:31" x14ac:dyDescent="0.25">
      <c r="E4889" s="61"/>
      <c r="F4889" s="61"/>
      <c r="G4889" s="61"/>
      <c r="H4889" s="62"/>
      <c r="I4889" s="62"/>
      <c r="J4889" s="62"/>
      <c r="K4889" s="62"/>
      <c r="L4889" s="62"/>
      <c r="M4889" s="62"/>
      <c r="N4889" s="62"/>
      <c r="O4889" s="62"/>
      <c r="P4889" s="62"/>
      <c r="Q4889" s="62"/>
      <c r="R4889" s="62"/>
      <c r="S4889" s="62"/>
      <c r="T4889" s="62"/>
      <c r="U4889" s="62"/>
      <c r="V4889" s="62"/>
      <c r="W4889" s="62"/>
      <c r="X4889" s="62"/>
      <c r="Y4889" s="62"/>
      <c r="Z4889" s="62"/>
      <c r="AA4889" s="62"/>
      <c r="AB4889" s="62"/>
      <c r="AC4889" s="62"/>
      <c r="AD4889" s="62"/>
      <c r="AE4889" s="62"/>
    </row>
    <row r="4890" spans="5:31" x14ac:dyDescent="0.25">
      <c r="E4890" s="61"/>
      <c r="F4890" s="61"/>
      <c r="G4890" s="61"/>
      <c r="H4890" s="62"/>
      <c r="I4890" s="62"/>
      <c r="J4890" s="62"/>
      <c r="K4890" s="62"/>
      <c r="L4890" s="62"/>
      <c r="M4890" s="62"/>
      <c r="N4890" s="62"/>
      <c r="O4890" s="62"/>
      <c r="P4890" s="62"/>
      <c r="Q4890" s="62"/>
      <c r="R4890" s="62"/>
      <c r="S4890" s="62"/>
      <c r="T4890" s="62"/>
      <c r="U4890" s="62"/>
      <c r="V4890" s="62"/>
      <c r="W4890" s="62"/>
      <c r="X4890" s="62"/>
      <c r="Y4890" s="62"/>
      <c r="Z4890" s="62"/>
      <c r="AA4890" s="62"/>
      <c r="AB4890" s="62"/>
      <c r="AC4890" s="62"/>
      <c r="AD4890" s="62"/>
      <c r="AE4890" s="62"/>
    </row>
    <row r="4891" spans="5:31" x14ac:dyDescent="0.25">
      <c r="E4891" s="61"/>
      <c r="F4891" s="61"/>
      <c r="G4891" s="61"/>
      <c r="H4891" s="62"/>
      <c r="I4891" s="62"/>
      <c r="J4891" s="62"/>
      <c r="K4891" s="62"/>
      <c r="L4891" s="62"/>
      <c r="M4891" s="62"/>
      <c r="N4891" s="62"/>
      <c r="O4891" s="62"/>
      <c r="P4891" s="62"/>
      <c r="Q4891" s="62"/>
      <c r="R4891" s="62"/>
      <c r="S4891" s="62"/>
      <c r="T4891" s="62"/>
      <c r="U4891" s="62"/>
      <c r="V4891" s="62"/>
      <c r="W4891" s="62"/>
      <c r="X4891" s="62"/>
      <c r="Y4891" s="62"/>
      <c r="Z4891" s="62"/>
      <c r="AA4891" s="62"/>
      <c r="AB4891" s="62"/>
      <c r="AC4891" s="62"/>
      <c r="AD4891" s="62"/>
      <c r="AE4891" s="62"/>
    </row>
    <row r="4892" spans="5:31" x14ac:dyDescent="0.25">
      <c r="E4892" s="61"/>
      <c r="F4892" s="61"/>
      <c r="G4892" s="61"/>
      <c r="H4892" s="62"/>
      <c r="I4892" s="62"/>
      <c r="J4892" s="62"/>
      <c r="K4892" s="62"/>
      <c r="L4892" s="62"/>
      <c r="M4892" s="62"/>
      <c r="N4892" s="62"/>
      <c r="O4892" s="62"/>
      <c r="P4892" s="62"/>
      <c r="Q4892" s="62"/>
      <c r="R4892" s="62"/>
      <c r="S4892" s="62"/>
      <c r="T4892" s="62"/>
      <c r="U4892" s="62"/>
      <c r="V4892" s="62"/>
      <c r="W4892" s="62"/>
      <c r="X4892" s="62"/>
      <c r="Y4892" s="62"/>
      <c r="Z4892" s="62"/>
      <c r="AA4892" s="62"/>
      <c r="AB4892" s="62"/>
      <c r="AC4892" s="62"/>
      <c r="AD4892" s="62"/>
      <c r="AE4892" s="62"/>
    </row>
    <row r="4893" spans="5:31" x14ac:dyDescent="0.25">
      <c r="E4893" s="61"/>
      <c r="F4893" s="61"/>
      <c r="G4893" s="61"/>
      <c r="H4893" s="62"/>
      <c r="I4893" s="62"/>
      <c r="J4893" s="62"/>
      <c r="K4893" s="62"/>
      <c r="L4893" s="62"/>
      <c r="M4893" s="62"/>
      <c r="N4893" s="62"/>
      <c r="O4893" s="62"/>
      <c r="P4893" s="62"/>
      <c r="Q4893" s="62"/>
      <c r="R4893" s="62"/>
      <c r="S4893" s="62"/>
      <c r="T4893" s="62"/>
      <c r="U4893" s="62"/>
      <c r="V4893" s="62"/>
      <c r="W4893" s="62"/>
      <c r="X4893" s="62"/>
      <c r="Y4893" s="62"/>
      <c r="Z4893" s="62"/>
      <c r="AA4893" s="62"/>
      <c r="AB4893" s="62"/>
      <c r="AC4893" s="62"/>
      <c r="AD4893" s="62"/>
      <c r="AE4893" s="62"/>
    </row>
    <row r="4894" spans="5:31" x14ac:dyDescent="0.25">
      <c r="E4894" s="61"/>
      <c r="F4894" s="61"/>
      <c r="G4894" s="61"/>
      <c r="H4894" s="62"/>
      <c r="I4894" s="62"/>
      <c r="J4894" s="62"/>
      <c r="K4894" s="62"/>
      <c r="L4894" s="62"/>
      <c r="M4894" s="62"/>
      <c r="N4894" s="62"/>
      <c r="O4894" s="62"/>
      <c r="P4894" s="62"/>
      <c r="Q4894" s="62"/>
      <c r="R4894" s="62"/>
      <c r="S4894" s="62"/>
      <c r="T4894" s="62"/>
      <c r="U4894" s="62"/>
      <c r="V4894" s="62"/>
      <c r="W4894" s="62"/>
      <c r="X4894" s="62"/>
      <c r="Y4894" s="62"/>
      <c r="Z4894" s="62"/>
      <c r="AA4894" s="62"/>
      <c r="AB4894" s="62"/>
      <c r="AC4894" s="62"/>
      <c r="AD4894" s="62"/>
      <c r="AE4894" s="62"/>
    </row>
    <row r="4895" spans="5:31" x14ac:dyDescent="0.25">
      <c r="E4895" s="61"/>
      <c r="F4895" s="61"/>
      <c r="G4895" s="61"/>
      <c r="H4895" s="62"/>
      <c r="I4895" s="62"/>
      <c r="J4895" s="62"/>
      <c r="K4895" s="62"/>
      <c r="L4895" s="62"/>
      <c r="M4895" s="62"/>
      <c r="N4895" s="62"/>
      <c r="O4895" s="62"/>
      <c r="P4895" s="62"/>
      <c r="Q4895" s="62"/>
      <c r="R4895" s="62"/>
      <c r="S4895" s="62"/>
      <c r="T4895" s="62"/>
      <c r="U4895" s="62"/>
      <c r="V4895" s="62"/>
      <c r="W4895" s="62"/>
      <c r="X4895" s="62"/>
      <c r="Y4895" s="62"/>
      <c r="Z4895" s="62"/>
      <c r="AA4895" s="62"/>
      <c r="AB4895" s="62"/>
      <c r="AC4895" s="62"/>
      <c r="AD4895" s="62"/>
      <c r="AE4895" s="62"/>
    </row>
    <row r="4896" spans="5:31" x14ac:dyDescent="0.25">
      <c r="E4896" s="61"/>
      <c r="F4896" s="61"/>
      <c r="G4896" s="61"/>
      <c r="H4896" s="62"/>
      <c r="I4896" s="62"/>
      <c r="J4896" s="62"/>
      <c r="K4896" s="62"/>
      <c r="L4896" s="62"/>
      <c r="M4896" s="62"/>
      <c r="N4896" s="62"/>
      <c r="O4896" s="62"/>
      <c r="P4896" s="62"/>
      <c r="Q4896" s="62"/>
      <c r="R4896" s="62"/>
      <c r="S4896" s="62"/>
      <c r="T4896" s="62"/>
      <c r="U4896" s="62"/>
      <c r="V4896" s="62"/>
      <c r="W4896" s="62"/>
      <c r="X4896" s="62"/>
      <c r="Y4896" s="62"/>
      <c r="Z4896" s="62"/>
      <c r="AA4896" s="62"/>
      <c r="AB4896" s="62"/>
      <c r="AC4896" s="62"/>
      <c r="AD4896" s="62"/>
      <c r="AE4896" s="62"/>
    </row>
    <row r="4897" spans="5:31" x14ac:dyDescent="0.25">
      <c r="E4897" s="61"/>
      <c r="F4897" s="61"/>
      <c r="G4897" s="61"/>
      <c r="H4897" s="62"/>
      <c r="I4897" s="62"/>
      <c r="J4897" s="62"/>
      <c r="K4897" s="62"/>
      <c r="L4897" s="62"/>
      <c r="M4897" s="62"/>
      <c r="N4897" s="62"/>
      <c r="O4897" s="62"/>
      <c r="P4897" s="62"/>
      <c r="Q4897" s="62"/>
      <c r="R4897" s="62"/>
      <c r="S4897" s="62"/>
      <c r="T4897" s="62"/>
      <c r="U4897" s="62"/>
      <c r="V4897" s="62"/>
      <c r="W4897" s="62"/>
      <c r="X4897" s="62"/>
      <c r="Y4897" s="62"/>
      <c r="Z4897" s="62"/>
      <c r="AA4897" s="62"/>
      <c r="AB4897" s="62"/>
      <c r="AC4897" s="62"/>
      <c r="AD4897" s="62"/>
      <c r="AE4897" s="62"/>
    </row>
    <row r="4898" spans="5:31" x14ac:dyDescent="0.25">
      <c r="E4898" s="61"/>
      <c r="F4898" s="61"/>
      <c r="G4898" s="61"/>
      <c r="H4898" s="62"/>
      <c r="I4898" s="62"/>
      <c r="J4898" s="62"/>
      <c r="K4898" s="62"/>
      <c r="L4898" s="62"/>
      <c r="M4898" s="62"/>
      <c r="N4898" s="62"/>
      <c r="O4898" s="62"/>
      <c r="P4898" s="62"/>
      <c r="Q4898" s="62"/>
      <c r="R4898" s="62"/>
      <c r="S4898" s="62"/>
      <c r="T4898" s="62"/>
      <c r="U4898" s="62"/>
      <c r="V4898" s="62"/>
      <c r="W4898" s="62"/>
      <c r="X4898" s="62"/>
      <c r="Y4898" s="62"/>
      <c r="Z4898" s="62"/>
      <c r="AA4898" s="62"/>
      <c r="AB4898" s="62"/>
      <c r="AC4898" s="62"/>
      <c r="AD4898" s="62"/>
      <c r="AE4898" s="62"/>
    </row>
    <row r="4899" spans="5:31" x14ac:dyDescent="0.25">
      <c r="E4899" s="61"/>
      <c r="F4899" s="61"/>
      <c r="G4899" s="61"/>
      <c r="H4899" s="62"/>
      <c r="I4899" s="62"/>
      <c r="J4899" s="62"/>
      <c r="K4899" s="62"/>
      <c r="L4899" s="62"/>
      <c r="M4899" s="62"/>
      <c r="N4899" s="62"/>
      <c r="O4899" s="62"/>
      <c r="P4899" s="62"/>
      <c r="Q4899" s="62"/>
      <c r="R4899" s="62"/>
      <c r="S4899" s="62"/>
      <c r="T4899" s="62"/>
      <c r="U4899" s="62"/>
      <c r="V4899" s="62"/>
      <c r="W4899" s="62"/>
      <c r="X4899" s="62"/>
      <c r="Y4899" s="62"/>
      <c r="Z4899" s="62"/>
      <c r="AA4899" s="62"/>
      <c r="AB4899" s="62"/>
      <c r="AC4899" s="62"/>
      <c r="AD4899" s="62"/>
      <c r="AE4899" s="62"/>
    </row>
    <row r="4900" spans="5:31" x14ac:dyDescent="0.25">
      <c r="E4900" s="61"/>
      <c r="F4900" s="61"/>
      <c r="G4900" s="61"/>
      <c r="H4900" s="62"/>
      <c r="I4900" s="62"/>
      <c r="J4900" s="62"/>
      <c r="K4900" s="62"/>
      <c r="L4900" s="62"/>
      <c r="M4900" s="62"/>
      <c r="N4900" s="62"/>
      <c r="O4900" s="62"/>
      <c r="P4900" s="62"/>
      <c r="Q4900" s="62"/>
      <c r="R4900" s="62"/>
      <c r="S4900" s="62"/>
      <c r="T4900" s="62"/>
      <c r="U4900" s="62"/>
      <c r="V4900" s="62"/>
      <c r="W4900" s="62"/>
      <c r="X4900" s="62"/>
      <c r="Y4900" s="62"/>
      <c r="Z4900" s="62"/>
      <c r="AA4900" s="62"/>
      <c r="AB4900" s="62"/>
      <c r="AC4900" s="62"/>
      <c r="AD4900" s="62"/>
      <c r="AE4900" s="62"/>
    </row>
    <row r="4901" spans="5:31" x14ac:dyDescent="0.25">
      <c r="E4901" s="61"/>
      <c r="F4901" s="61"/>
      <c r="G4901" s="61"/>
      <c r="H4901" s="62"/>
      <c r="I4901" s="62"/>
      <c r="J4901" s="62"/>
      <c r="K4901" s="62"/>
      <c r="L4901" s="62"/>
      <c r="M4901" s="62"/>
      <c r="N4901" s="62"/>
      <c r="O4901" s="62"/>
      <c r="P4901" s="62"/>
      <c r="Q4901" s="62"/>
      <c r="R4901" s="62"/>
      <c r="S4901" s="62"/>
      <c r="T4901" s="62"/>
      <c r="U4901" s="62"/>
      <c r="V4901" s="62"/>
      <c r="W4901" s="62"/>
      <c r="X4901" s="62"/>
      <c r="Y4901" s="62"/>
      <c r="Z4901" s="62"/>
      <c r="AA4901" s="62"/>
      <c r="AB4901" s="62"/>
      <c r="AC4901" s="62"/>
      <c r="AD4901" s="62"/>
      <c r="AE4901" s="62"/>
    </row>
    <row r="4902" spans="5:31" x14ac:dyDescent="0.25">
      <c r="E4902" s="61"/>
      <c r="F4902" s="61"/>
      <c r="G4902" s="61"/>
      <c r="H4902" s="62"/>
      <c r="I4902" s="62"/>
      <c r="J4902" s="62"/>
      <c r="K4902" s="62"/>
      <c r="L4902" s="62"/>
      <c r="M4902" s="62"/>
      <c r="N4902" s="62"/>
      <c r="O4902" s="62"/>
      <c r="P4902" s="62"/>
      <c r="Q4902" s="62"/>
      <c r="R4902" s="62"/>
      <c r="S4902" s="62"/>
      <c r="T4902" s="62"/>
      <c r="U4902" s="62"/>
      <c r="V4902" s="62"/>
      <c r="W4902" s="62"/>
      <c r="X4902" s="62"/>
      <c r="Y4902" s="62"/>
      <c r="Z4902" s="62"/>
      <c r="AA4902" s="62"/>
      <c r="AB4902" s="62"/>
      <c r="AC4902" s="62"/>
      <c r="AD4902" s="62"/>
      <c r="AE4902" s="62"/>
    </row>
    <row r="4903" spans="5:31" x14ac:dyDescent="0.25">
      <c r="E4903" s="61"/>
      <c r="F4903" s="61"/>
      <c r="G4903" s="61"/>
      <c r="H4903" s="62"/>
      <c r="I4903" s="62"/>
      <c r="J4903" s="62"/>
      <c r="K4903" s="62"/>
      <c r="L4903" s="62"/>
      <c r="M4903" s="62"/>
      <c r="N4903" s="62"/>
      <c r="O4903" s="62"/>
      <c r="P4903" s="62"/>
      <c r="Q4903" s="62"/>
      <c r="R4903" s="62"/>
      <c r="S4903" s="62"/>
      <c r="T4903" s="62"/>
      <c r="U4903" s="62"/>
      <c r="V4903" s="62"/>
      <c r="W4903" s="62"/>
      <c r="X4903" s="62"/>
      <c r="Y4903" s="62"/>
      <c r="Z4903" s="62"/>
      <c r="AA4903" s="62"/>
      <c r="AB4903" s="62"/>
      <c r="AC4903" s="62"/>
      <c r="AD4903" s="62"/>
      <c r="AE4903" s="62"/>
    </row>
    <row r="4904" spans="5:31" x14ac:dyDescent="0.25">
      <c r="E4904" s="61"/>
      <c r="F4904" s="61"/>
      <c r="G4904" s="61"/>
      <c r="H4904" s="62"/>
      <c r="I4904" s="62"/>
      <c r="J4904" s="62"/>
      <c r="K4904" s="62"/>
      <c r="L4904" s="62"/>
      <c r="M4904" s="62"/>
      <c r="N4904" s="62"/>
      <c r="O4904" s="62"/>
      <c r="P4904" s="62"/>
      <c r="Q4904" s="62"/>
      <c r="R4904" s="62"/>
      <c r="S4904" s="62"/>
      <c r="T4904" s="62"/>
      <c r="U4904" s="62"/>
      <c r="V4904" s="62"/>
      <c r="W4904" s="62"/>
      <c r="X4904" s="62"/>
      <c r="Y4904" s="62"/>
      <c r="Z4904" s="62"/>
      <c r="AA4904" s="62"/>
      <c r="AB4904" s="62"/>
      <c r="AC4904" s="62"/>
      <c r="AD4904" s="62"/>
      <c r="AE4904" s="62"/>
    </row>
    <row r="4905" spans="5:31" x14ac:dyDescent="0.25">
      <c r="E4905" s="61"/>
      <c r="F4905" s="61"/>
      <c r="G4905" s="61"/>
      <c r="H4905" s="62"/>
      <c r="I4905" s="62"/>
      <c r="J4905" s="62"/>
      <c r="K4905" s="62"/>
      <c r="L4905" s="62"/>
      <c r="M4905" s="62"/>
      <c r="N4905" s="62"/>
      <c r="O4905" s="62"/>
      <c r="P4905" s="62"/>
      <c r="Q4905" s="62"/>
      <c r="R4905" s="62"/>
      <c r="S4905" s="62"/>
      <c r="T4905" s="62"/>
      <c r="U4905" s="62"/>
      <c r="V4905" s="62"/>
      <c r="W4905" s="62"/>
      <c r="X4905" s="62"/>
      <c r="Y4905" s="62"/>
      <c r="Z4905" s="62"/>
      <c r="AA4905" s="62"/>
      <c r="AB4905" s="62"/>
      <c r="AC4905" s="62"/>
      <c r="AD4905" s="62"/>
      <c r="AE4905" s="62"/>
    </row>
    <row r="4906" spans="5:31" x14ac:dyDescent="0.25">
      <c r="E4906" s="61"/>
      <c r="F4906" s="61"/>
      <c r="G4906" s="61"/>
      <c r="H4906" s="62"/>
      <c r="I4906" s="62"/>
      <c r="J4906" s="62"/>
      <c r="K4906" s="62"/>
      <c r="L4906" s="62"/>
      <c r="M4906" s="62"/>
      <c r="N4906" s="62"/>
      <c r="O4906" s="62"/>
      <c r="P4906" s="62"/>
      <c r="Q4906" s="62"/>
      <c r="R4906" s="62"/>
      <c r="S4906" s="62"/>
      <c r="T4906" s="62"/>
      <c r="U4906" s="62"/>
      <c r="V4906" s="62"/>
      <c r="W4906" s="62"/>
      <c r="X4906" s="62"/>
      <c r="Y4906" s="62"/>
      <c r="Z4906" s="62"/>
      <c r="AA4906" s="62"/>
      <c r="AB4906" s="62"/>
      <c r="AC4906" s="62"/>
      <c r="AD4906" s="62"/>
      <c r="AE4906" s="62"/>
    </row>
    <row r="4907" spans="5:31" x14ac:dyDescent="0.25">
      <c r="E4907" s="61"/>
      <c r="F4907" s="61"/>
      <c r="G4907" s="61"/>
      <c r="H4907" s="62"/>
      <c r="I4907" s="62"/>
      <c r="J4907" s="62"/>
      <c r="K4907" s="62"/>
      <c r="L4907" s="62"/>
      <c r="M4907" s="62"/>
      <c r="N4907" s="62"/>
      <c r="O4907" s="62"/>
      <c r="P4907" s="62"/>
      <c r="Q4907" s="62"/>
      <c r="R4907" s="62"/>
      <c r="S4907" s="62"/>
      <c r="T4907" s="62"/>
      <c r="U4907" s="62"/>
      <c r="V4907" s="62"/>
      <c r="W4907" s="62"/>
      <c r="X4907" s="62"/>
      <c r="Y4907" s="62"/>
      <c r="Z4907" s="62"/>
      <c r="AA4907" s="62"/>
      <c r="AB4907" s="62"/>
      <c r="AC4907" s="62"/>
      <c r="AD4907" s="62"/>
      <c r="AE4907" s="62"/>
    </row>
    <row r="4908" spans="5:31" x14ac:dyDescent="0.25">
      <c r="E4908" s="61"/>
      <c r="F4908" s="61"/>
      <c r="G4908" s="61"/>
      <c r="H4908" s="62"/>
      <c r="I4908" s="62"/>
      <c r="J4908" s="62"/>
      <c r="K4908" s="62"/>
      <c r="L4908" s="62"/>
      <c r="M4908" s="62"/>
      <c r="N4908" s="62"/>
      <c r="O4908" s="62"/>
      <c r="P4908" s="62"/>
      <c r="Q4908" s="62"/>
      <c r="R4908" s="62"/>
      <c r="S4908" s="62"/>
      <c r="T4908" s="62"/>
      <c r="U4908" s="62"/>
      <c r="V4908" s="62"/>
      <c r="W4908" s="62"/>
      <c r="X4908" s="62"/>
      <c r="Y4908" s="62"/>
      <c r="Z4908" s="62"/>
      <c r="AA4908" s="62"/>
      <c r="AB4908" s="62"/>
      <c r="AC4908" s="62"/>
      <c r="AD4908" s="62"/>
      <c r="AE4908" s="62"/>
    </row>
    <row r="4909" spans="5:31" x14ac:dyDescent="0.25">
      <c r="E4909" s="61"/>
      <c r="F4909" s="61"/>
      <c r="G4909" s="61"/>
      <c r="H4909" s="62"/>
      <c r="I4909" s="62"/>
      <c r="J4909" s="62"/>
      <c r="K4909" s="62"/>
      <c r="L4909" s="62"/>
      <c r="M4909" s="62"/>
      <c r="N4909" s="62"/>
      <c r="O4909" s="62"/>
      <c r="P4909" s="62"/>
      <c r="Q4909" s="62"/>
      <c r="R4909" s="62"/>
      <c r="S4909" s="62"/>
      <c r="T4909" s="62"/>
      <c r="U4909" s="62"/>
      <c r="V4909" s="62"/>
      <c r="W4909" s="62"/>
      <c r="X4909" s="62"/>
      <c r="Y4909" s="62"/>
      <c r="Z4909" s="62"/>
      <c r="AA4909" s="62"/>
      <c r="AB4909" s="62"/>
      <c r="AC4909" s="62"/>
      <c r="AD4909" s="62"/>
      <c r="AE4909" s="62"/>
    </row>
    <row r="4910" spans="5:31" x14ac:dyDescent="0.25">
      <c r="E4910" s="61"/>
      <c r="F4910" s="61"/>
      <c r="G4910" s="61"/>
      <c r="H4910" s="62"/>
      <c r="I4910" s="62"/>
      <c r="J4910" s="62"/>
      <c r="K4910" s="62"/>
      <c r="L4910" s="62"/>
      <c r="M4910" s="62"/>
      <c r="N4910" s="62"/>
      <c r="O4910" s="62"/>
      <c r="P4910" s="62"/>
      <c r="Q4910" s="62"/>
      <c r="R4910" s="62"/>
      <c r="S4910" s="62"/>
      <c r="T4910" s="62"/>
      <c r="U4910" s="62"/>
      <c r="V4910" s="62"/>
      <c r="W4910" s="62"/>
      <c r="X4910" s="62"/>
      <c r="Y4910" s="62"/>
      <c r="Z4910" s="62"/>
      <c r="AA4910" s="62"/>
      <c r="AB4910" s="62"/>
      <c r="AC4910" s="62"/>
      <c r="AD4910" s="62"/>
      <c r="AE4910" s="62"/>
    </row>
    <row r="4911" spans="5:31" x14ac:dyDescent="0.25">
      <c r="E4911" s="61"/>
      <c r="F4911" s="61"/>
      <c r="G4911" s="61"/>
      <c r="H4911" s="62"/>
      <c r="I4911" s="62"/>
      <c r="J4911" s="62"/>
      <c r="K4911" s="62"/>
      <c r="L4911" s="62"/>
      <c r="M4911" s="62"/>
      <c r="N4911" s="62"/>
      <c r="O4911" s="62"/>
      <c r="P4911" s="62"/>
      <c r="Q4911" s="62"/>
      <c r="R4911" s="62"/>
      <c r="S4911" s="62"/>
      <c r="T4911" s="62"/>
      <c r="U4911" s="62"/>
      <c r="V4911" s="62"/>
      <c r="W4911" s="62"/>
      <c r="X4911" s="62"/>
      <c r="Y4911" s="62"/>
      <c r="Z4911" s="62"/>
      <c r="AA4911" s="62"/>
      <c r="AB4911" s="62"/>
      <c r="AC4911" s="62"/>
      <c r="AD4911" s="62"/>
      <c r="AE4911" s="62"/>
    </row>
    <row r="4912" spans="5:31" x14ac:dyDescent="0.25">
      <c r="E4912" s="61"/>
      <c r="F4912" s="61"/>
      <c r="G4912" s="61"/>
      <c r="H4912" s="62"/>
      <c r="I4912" s="62"/>
      <c r="J4912" s="62"/>
      <c r="K4912" s="62"/>
      <c r="L4912" s="62"/>
      <c r="M4912" s="62"/>
      <c r="N4912" s="62"/>
      <c r="O4912" s="62"/>
      <c r="P4912" s="62"/>
      <c r="Q4912" s="62"/>
      <c r="R4912" s="62"/>
      <c r="S4912" s="62"/>
      <c r="T4912" s="62"/>
      <c r="U4912" s="62"/>
      <c r="V4912" s="62"/>
      <c r="W4912" s="62"/>
      <c r="X4912" s="62"/>
      <c r="Y4912" s="62"/>
      <c r="Z4912" s="62"/>
      <c r="AA4912" s="62"/>
      <c r="AB4912" s="62"/>
      <c r="AC4912" s="62"/>
      <c r="AD4912" s="62"/>
      <c r="AE4912" s="62"/>
    </row>
    <row r="4913" spans="5:31" x14ac:dyDescent="0.25">
      <c r="E4913" s="61"/>
      <c r="F4913" s="61"/>
      <c r="G4913" s="61"/>
      <c r="H4913" s="62"/>
      <c r="I4913" s="62"/>
      <c r="J4913" s="62"/>
      <c r="K4913" s="62"/>
      <c r="L4913" s="62"/>
      <c r="M4913" s="62"/>
      <c r="N4913" s="62"/>
      <c r="O4913" s="62"/>
      <c r="P4913" s="62"/>
      <c r="Q4913" s="62"/>
      <c r="R4913" s="62"/>
      <c r="S4913" s="62"/>
      <c r="T4913" s="62"/>
      <c r="U4913" s="62"/>
      <c r="V4913" s="62"/>
      <c r="W4913" s="62"/>
      <c r="X4913" s="62"/>
      <c r="Y4913" s="62"/>
      <c r="Z4913" s="62"/>
      <c r="AA4913" s="62"/>
      <c r="AB4913" s="62"/>
      <c r="AC4913" s="62"/>
      <c r="AD4913" s="62"/>
      <c r="AE4913" s="62"/>
    </row>
    <row r="4914" spans="5:31" x14ac:dyDescent="0.25">
      <c r="E4914" s="61"/>
      <c r="F4914" s="61"/>
      <c r="G4914" s="61"/>
      <c r="H4914" s="62"/>
      <c r="I4914" s="62"/>
      <c r="J4914" s="62"/>
      <c r="K4914" s="62"/>
      <c r="L4914" s="62"/>
      <c r="M4914" s="62"/>
      <c r="N4914" s="62"/>
      <c r="O4914" s="62"/>
      <c r="P4914" s="62"/>
      <c r="Q4914" s="62"/>
      <c r="R4914" s="62"/>
      <c r="S4914" s="62"/>
      <c r="T4914" s="62"/>
      <c r="U4914" s="62"/>
      <c r="V4914" s="62"/>
      <c r="W4914" s="62"/>
      <c r="X4914" s="62"/>
      <c r="Y4914" s="62"/>
      <c r="Z4914" s="62"/>
      <c r="AA4914" s="62"/>
      <c r="AB4914" s="62"/>
      <c r="AC4914" s="62"/>
      <c r="AD4914" s="62"/>
      <c r="AE4914" s="62"/>
    </row>
    <row r="4915" spans="5:31" x14ac:dyDescent="0.25">
      <c r="E4915" s="61"/>
      <c r="F4915" s="61"/>
      <c r="G4915" s="61"/>
      <c r="H4915" s="62"/>
      <c r="I4915" s="62"/>
      <c r="J4915" s="62"/>
      <c r="K4915" s="62"/>
      <c r="L4915" s="62"/>
      <c r="M4915" s="62"/>
      <c r="N4915" s="62"/>
      <c r="O4915" s="62"/>
      <c r="P4915" s="62"/>
      <c r="Q4915" s="62"/>
      <c r="R4915" s="62"/>
      <c r="S4915" s="62"/>
      <c r="T4915" s="62"/>
      <c r="U4915" s="62"/>
      <c r="V4915" s="62"/>
      <c r="W4915" s="62"/>
      <c r="X4915" s="62"/>
      <c r="Y4915" s="62"/>
      <c r="Z4915" s="62"/>
      <c r="AA4915" s="62"/>
      <c r="AB4915" s="62"/>
      <c r="AC4915" s="62"/>
      <c r="AD4915" s="62"/>
      <c r="AE4915" s="62"/>
    </row>
    <row r="4916" spans="5:31" x14ac:dyDescent="0.25">
      <c r="E4916" s="61"/>
      <c r="F4916" s="61"/>
      <c r="G4916" s="61"/>
      <c r="H4916" s="62"/>
      <c r="I4916" s="62"/>
      <c r="J4916" s="62"/>
      <c r="K4916" s="62"/>
      <c r="L4916" s="62"/>
      <c r="M4916" s="62"/>
      <c r="N4916" s="62"/>
      <c r="O4916" s="62"/>
      <c r="P4916" s="62"/>
      <c r="Q4916" s="62"/>
      <c r="R4916" s="62"/>
      <c r="S4916" s="62"/>
      <c r="T4916" s="62"/>
      <c r="U4916" s="62"/>
      <c r="V4916" s="62"/>
      <c r="W4916" s="62"/>
      <c r="X4916" s="62"/>
      <c r="Y4916" s="62"/>
      <c r="Z4916" s="62"/>
      <c r="AA4916" s="62"/>
      <c r="AB4916" s="62"/>
      <c r="AC4916" s="62"/>
      <c r="AD4916" s="62"/>
      <c r="AE4916" s="62"/>
    </row>
    <row r="4917" spans="5:31" x14ac:dyDescent="0.25">
      <c r="E4917" s="61"/>
      <c r="F4917" s="61"/>
      <c r="G4917" s="61"/>
      <c r="H4917" s="62"/>
      <c r="I4917" s="62"/>
      <c r="J4917" s="62"/>
      <c r="K4917" s="62"/>
      <c r="L4917" s="62"/>
      <c r="M4917" s="62"/>
      <c r="N4917" s="62"/>
      <c r="O4917" s="62"/>
      <c r="P4917" s="62"/>
      <c r="Q4917" s="62"/>
      <c r="R4917" s="62"/>
      <c r="S4917" s="62"/>
      <c r="T4917" s="62"/>
      <c r="U4917" s="62"/>
      <c r="V4917" s="62"/>
      <c r="W4917" s="62"/>
      <c r="X4917" s="62"/>
      <c r="Y4917" s="62"/>
      <c r="Z4917" s="62"/>
      <c r="AA4917" s="62"/>
      <c r="AB4917" s="62"/>
      <c r="AC4917" s="62"/>
      <c r="AD4917" s="62"/>
      <c r="AE4917" s="62"/>
    </row>
    <row r="4918" spans="5:31" x14ac:dyDescent="0.25">
      <c r="E4918" s="61"/>
      <c r="F4918" s="61"/>
      <c r="G4918" s="61"/>
      <c r="H4918" s="62"/>
      <c r="I4918" s="62"/>
      <c r="J4918" s="62"/>
      <c r="K4918" s="62"/>
      <c r="L4918" s="62"/>
      <c r="M4918" s="62"/>
      <c r="N4918" s="62"/>
      <c r="O4918" s="62"/>
      <c r="P4918" s="62"/>
      <c r="Q4918" s="62"/>
      <c r="R4918" s="62"/>
      <c r="S4918" s="62"/>
      <c r="T4918" s="62"/>
      <c r="U4918" s="62"/>
      <c r="V4918" s="62"/>
      <c r="W4918" s="62"/>
      <c r="X4918" s="62"/>
      <c r="Y4918" s="62"/>
      <c r="Z4918" s="62"/>
      <c r="AA4918" s="62"/>
      <c r="AB4918" s="62"/>
      <c r="AC4918" s="62"/>
      <c r="AD4918" s="62"/>
      <c r="AE4918" s="62"/>
    </row>
    <row r="4919" spans="5:31" x14ac:dyDescent="0.25">
      <c r="E4919" s="61"/>
      <c r="F4919" s="61"/>
      <c r="G4919" s="61"/>
      <c r="H4919" s="62"/>
      <c r="I4919" s="62"/>
      <c r="J4919" s="62"/>
      <c r="K4919" s="62"/>
      <c r="L4919" s="62"/>
      <c r="M4919" s="62"/>
      <c r="N4919" s="62"/>
      <c r="O4919" s="62"/>
      <c r="P4919" s="62"/>
      <c r="Q4919" s="62"/>
      <c r="R4919" s="62"/>
      <c r="S4919" s="62"/>
      <c r="T4919" s="62"/>
      <c r="U4919" s="62"/>
      <c r="V4919" s="62"/>
      <c r="W4919" s="62"/>
      <c r="X4919" s="62"/>
      <c r="Y4919" s="62"/>
      <c r="Z4919" s="62"/>
      <c r="AA4919" s="62"/>
      <c r="AB4919" s="62"/>
      <c r="AC4919" s="62"/>
      <c r="AD4919" s="62"/>
      <c r="AE4919" s="62"/>
    </row>
    <row r="4920" spans="5:31" x14ac:dyDescent="0.25">
      <c r="E4920" s="61"/>
      <c r="F4920" s="61"/>
      <c r="G4920" s="61"/>
      <c r="H4920" s="62"/>
      <c r="I4920" s="62"/>
      <c r="J4920" s="62"/>
      <c r="K4920" s="62"/>
      <c r="L4920" s="62"/>
      <c r="M4920" s="62"/>
      <c r="N4920" s="62"/>
      <c r="O4920" s="62"/>
      <c r="P4920" s="62"/>
      <c r="Q4920" s="62"/>
      <c r="R4920" s="62"/>
      <c r="S4920" s="62"/>
      <c r="T4920" s="62"/>
      <c r="U4920" s="62"/>
      <c r="V4920" s="62"/>
      <c r="W4920" s="62"/>
      <c r="X4920" s="62"/>
      <c r="Y4920" s="62"/>
      <c r="Z4920" s="62"/>
      <c r="AA4920" s="62"/>
      <c r="AB4920" s="62"/>
      <c r="AC4920" s="62"/>
      <c r="AD4920" s="62"/>
      <c r="AE4920" s="62"/>
    </row>
    <row r="4921" spans="5:31" x14ac:dyDescent="0.25">
      <c r="E4921" s="61"/>
      <c r="F4921" s="61"/>
      <c r="G4921" s="61"/>
      <c r="H4921" s="62"/>
      <c r="I4921" s="62"/>
      <c r="J4921" s="62"/>
      <c r="K4921" s="62"/>
      <c r="L4921" s="62"/>
      <c r="M4921" s="62"/>
      <c r="N4921" s="62"/>
      <c r="O4921" s="62"/>
      <c r="P4921" s="62"/>
      <c r="Q4921" s="62"/>
      <c r="R4921" s="62"/>
      <c r="S4921" s="62"/>
      <c r="T4921" s="62"/>
      <c r="U4921" s="62"/>
      <c r="V4921" s="62"/>
      <c r="W4921" s="62"/>
      <c r="X4921" s="62"/>
      <c r="Y4921" s="62"/>
      <c r="Z4921" s="62"/>
      <c r="AA4921" s="62"/>
      <c r="AB4921" s="62"/>
      <c r="AC4921" s="62"/>
      <c r="AD4921" s="62"/>
      <c r="AE4921" s="62"/>
    </row>
    <row r="4922" spans="5:31" x14ac:dyDescent="0.25">
      <c r="E4922" s="61"/>
      <c r="F4922" s="61"/>
      <c r="G4922" s="61"/>
      <c r="H4922" s="62"/>
      <c r="I4922" s="62"/>
      <c r="J4922" s="62"/>
      <c r="K4922" s="62"/>
      <c r="L4922" s="62"/>
      <c r="M4922" s="62"/>
      <c r="N4922" s="62"/>
      <c r="O4922" s="62"/>
      <c r="P4922" s="62"/>
      <c r="Q4922" s="62"/>
      <c r="R4922" s="62"/>
      <c r="S4922" s="62"/>
      <c r="T4922" s="62"/>
      <c r="U4922" s="62"/>
      <c r="V4922" s="62"/>
      <c r="W4922" s="62"/>
      <c r="X4922" s="62"/>
      <c r="Y4922" s="62"/>
      <c r="Z4922" s="62"/>
      <c r="AA4922" s="62"/>
      <c r="AB4922" s="62"/>
      <c r="AC4922" s="62"/>
      <c r="AD4922" s="62"/>
      <c r="AE4922" s="62"/>
    </row>
    <row r="4923" spans="5:31" x14ac:dyDescent="0.25">
      <c r="E4923" s="61"/>
      <c r="F4923" s="61"/>
      <c r="G4923" s="61"/>
      <c r="H4923" s="62"/>
      <c r="I4923" s="62"/>
      <c r="J4923" s="62"/>
      <c r="K4923" s="62"/>
      <c r="L4923" s="62"/>
      <c r="M4923" s="62"/>
      <c r="N4923" s="62"/>
      <c r="O4923" s="62"/>
      <c r="P4923" s="62"/>
      <c r="Q4923" s="62"/>
      <c r="R4923" s="62"/>
      <c r="S4923" s="62"/>
      <c r="T4923" s="62"/>
      <c r="U4923" s="62"/>
      <c r="V4923" s="62"/>
      <c r="W4923" s="62"/>
      <c r="X4923" s="62"/>
      <c r="Y4923" s="62"/>
      <c r="Z4923" s="62"/>
      <c r="AA4923" s="62"/>
      <c r="AB4923" s="62"/>
      <c r="AC4923" s="62"/>
      <c r="AD4923" s="62"/>
      <c r="AE4923" s="62"/>
    </row>
    <row r="4924" spans="5:31" x14ac:dyDescent="0.25">
      <c r="E4924" s="61"/>
      <c r="F4924" s="61"/>
      <c r="G4924" s="61"/>
      <c r="H4924" s="62"/>
      <c r="I4924" s="62"/>
      <c r="J4924" s="62"/>
      <c r="K4924" s="62"/>
      <c r="L4924" s="62"/>
      <c r="M4924" s="62"/>
      <c r="N4924" s="62"/>
      <c r="O4924" s="62"/>
      <c r="P4924" s="62"/>
      <c r="Q4924" s="62"/>
      <c r="R4924" s="62"/>
      <c r="S4924" s="62"/>
      <c r="T4924" s="62"/>
      <c r="U4924" s="62"/>
      <c r="V4924" s="62"/>
      <c r="W4924" s="62"/>
      <c r="X4924" s="62"/>
      <c r="Y4924" s="62"/>
      <c r="Z4924" s="62"/>
      <c r="AA4924" s="62"/>
      <c r="AB4924" s="62"/>
      <c r="AC4924" s="62"/>
      <c r="AD4924" s="62"/>
      <c r="AE4924" s="62"/>
    </row>
    <row r="4925" spans="5:31" x14ac:dyDescent="0.25">
      <c r="E4925" s="61"/>
      <c r="F4925" s="61"/>
      <c r="G4925" s="61"/>
      <c r="H4925" s="62"/>
      <c r="I4925" s="62"/>
      <c r="J4925" s="62"/>
      <c r="K4925" s="62"/>
      <c r="L4925" s="62"/>
      <c r="M4925" s="62"/>
      <c r="N4925" s="62"/>
      <c r="O4925" s="62"/>
      <c r="P4925" s="62"/>
      <c r="Q4925" s="62"/>
      <c r="R4925" s="62"/>
      <c r="S4925" s="62"/>
      <c r="T4925" s="62"/>
      <c r="U4925" s="62"/>
      <c r="V4925" s="62"/>
      <c r="W4925" s="62"/>
      <c r="X4925" s="62"/>
      <c r="Y4925" s="62"/>
      <c r="Z4925" s="62"/>
      <c r="AA4925" s="62"/>
      <c r="AB4925" s="62"/>
      <c r="AC4925" s="62"/>
      <c r="AD4925" s="62"/>
      <c r="AE4925" s="62"/>
    </row>
    <row r="4926" spans="5:31" x14ac:dyDescent="0.25">
      <c r="E4926" s="61"/>
      <c r="F4926" s="61"/>
      <c r="G4926" s="61"/>
      <c r="H4926" s="62"/>
      <c r="I4926" s="62"/>
      <c r="J4926" s="62"/>
      <c r="K4926" s="62"/>
      <c r="L4926" s="62"/>
      <c r="M4926" s="62"/>
      <c r="N4926" s="62"/>
      <c r="O4926" s="62"/>
      <c r="P4926" s="62"/>
      <c r="Q4926" s="62"/>
      <c r="R4926" s="62"/>
      <c r="S4926" s="62"/>
      <c r="T4926" s="62"/>
      <c r="U4926" s="62"/>
      <c r="V4926" s="62"/>
      <c r="W4926" s="62"/>
      <c r="X4926" s="62"/>
      <c r="Y4926" s="62"/>
      <c r="Z4926" s="62"/>
      <c r="AA4926" s="62"/>
      <c r="AB4926" s="62"/>
      <c r="AC4926" s="62"/>
      <c r="AD4926" s="62"/>
      <c r="AE4926" s="62"/>
    </row>
    <row r="4927" spans="5:31" x14ac:dyDescent="0.25">
      <c r="E4927" s="61"/>
      <c r="F4927" s="61"/>
      <c r="G4927" s="61"/>
      <c r="H4927" s="62"/>
      <c r="I4927" s="62"/>
      <c r="J4927" s="62"/>
      <c r="K4927" s="62"/>
      <c r="L4927" s="62"/>
      <c r="M4927" s="62"/>
      <c r="N4927" s="62"/>
      <c r="O4927" s="62"/>
      <c r="P4927" s="62"/>
      <c r="Q4927" s="62"/>
      <c r="R4927" s="62"/>
      <c r="S4927" s="62"/>
      <c r="T4927" s="62"/>
      <c r="U4927" s="62"/>
      <c r="V4927" s="62"/>
      <c r="W4927" s="62"/>
      <c r="X4927" s="62"/>
      <c r="Y4927" s="62"/>
      <c r="Z4927" s="62"/>
      <c r="AA4927" s="62"/>
      <c r="AB4927" s="62"/>
      <c r="AC4927" s="62"/>
      <c r="AD4927" s="62"/>
      <c r="AE4927" s="62"/>
    </row>
    <row r="4928" spans="5:31" x14ac:dyDescent="0.25">
      <c r="E4928" s="61"/>
      <c r="F4928" s="61"/>
      <c r="G4928" s="61"/>
      <c r="H4928" s="62"/>
      <c r="I4928" s="62"/>
      <c r="J4928" s="62"/>
      <c r="K4928" s="62"/>
      <c r="L4928" s="62"/>
      <c r="M4928" s="62"/>
      <c r="N4928" s="62"/>
      <c r="O4928" s="62"/>
      <c r="P4928" s="62"/>
      <c r="Q4928" s="62"/>
      <c r="R4928" s="62"/>
      <c r="S4928" s="62"/>
      <c r="T4928" s="62"/>
      <c r="U4928" s="62"/>
      <c r="V4928" s="62"/>
      <c r="W4928" s="62"/>
      <c r="X4928" s="62"/>
      <c r="Y4928" s="62"/>
      <c r="Z4928" s="62"/>
      <c r="AA4928" s="62"/>
      <c r="AB4928" s="62"/>
      <c r="AC4928" s="62"/>
      <c r="AD4928" s="62"/>
      <c r="AE4928" s="62"/>
    </row>
    <row r="4929" spans="5:31" x14ac:dyDescent="0.25">
      <c r="E4929" s="61"/>
      <c r="F4929" s="61"/>
      <c r="G4929" s="61"/>
      <c r="H4929" s="62"/>
      <c r="I4929" s="62"/>
      <c r="J4929" s="62"/>
      <c r="K4929" s="62"/>
      <c r="L4929" s="62"/>
      <c r="M4929" s="62"/>
      <c r="N4929" s="62"/>
      <c r="O4929" s="62"/>
      <c r="P4929" s="62"/>
      <c r="Q4929" s="62"/>
      <c r="R4929" s="62"/>
      <c r="S4929" s="62"/>
      <c r="T4929" s="62"/>
      <c r="U4929" s="62"/>
      <c r="V4929" s="62"/>
      <c r="W4929" s="62"/>
      <c r="X4929" s="62"/>
      <c r="Y4929" s="62"/>
      <c r="Z4929" s="62"/>
      <c r="AA4929" s="62"/>
      <c r="AB4929" s="62"/>
      <c r="AC4929" s="62"/>
      <c r="AD4929" s="62"/>
      <c r="AE4929" s="62"/>
    </row>
    <row r="4930" spans="5:31" x14ac:dyDescent="0.25">
      <c r="E4930" s="61"/>
      <c r="F4930" s="61"/>
      <c r="G4930" s="61"/>
      <c r="H4930" s="62"/>
      <c r="I4930" s="62"/>
      <c r="J4930" s="62"/>
      <c r="K4930" s="62"/>
      <c r="L4930" s="62"/>
      <c r="M4930" s="62"/>
      <c r="N4930" s="62"/>
      <c r="O4930" s="62"/>
      <c r="P4930" s="62"/>
      <c r="Q4930" s="62"/>
      <c r="R4930" s="62"/>
      <c r="S4930" s="62"/>
      <c r="T4930" s="62"/>
      <c r="U4930" s="62"/>
      <c r="V4930" s="62"/>
      <c r="W4930" s="62"/>
      <c r="X4930" s="62"/>
      <c r="Y4930" s="62"/>
      <c r="Z4930" s="62"/>
      <c r="AA4930" s="62"/>
      <c r="AB4930" s="62"/>
      <c r="AC4930" s="62"/>
      <c r="AD4930" s="62"/>
      <c r="AE4930" s="62"/>
    </row>
    <row r="4931" spans="5:31" x14ac:dyDescent="0.25">
      <c r="E4931" s="61"/>
      <c r="F4931" s="61"/>
      <c r="G4931" s="61"/>
      <c r="H4931" s="62"/>
      <c r="I4931" s="62"/>
      <c r="J4931" s="62"/>
      <c r="K4931" s="62"/>
      <c r="L4931" s="62"/>
      <c r="M4931" s="62"/>
      <c r="N4931" s="62"/>
      <c r="O4931" s="62"/>
      <c r="P4931" s="62"/>
      <c r="Q4931" s="62"/>
      <c r="R4931" s="62"/>
      <c r="S4931" s="62"/>
      <c r="T4931" s="62"/>
      <c r="U4931" s="62"/>
      <c r="V4931" s="62"/>
      <c r="W4931" s="62"/>
      <c r="X4931" s="62"/>
      <c r="Y4931" s="62"/>
      <c r="Z4931" s="62"/>
      <c r="AA4931" s="62"/>
      <c r="AB4931" s="62"/>
      <c r="AC4931" s="62"/>
      <c r="AD4931" s="62"/>
      <c r="AE4931" s="62"/>
    </row>
    <row r="4932" spans="5:31" x14ac:dyDescent="0.25">
      <c r="E4932" s="61"/>
      <c r="F4932" s="61"/>
      <c r="G4932" s="61"/>
      <c r="H4932" s="62"/>
      <c r="I4932" s="62"/>
      <c r="J4932" s="62"/>
      <c r="K4932" s="62"/>
      <c r="L4932" s="62"/>
      <c r="M4932" s="62"/>
      <c r="N4932" s="62"/>
      <c r="O4932" s="62"/>
      <c r="P4932" s="62"/>
      <c r="Q4932" s="62"/>
      <c r="R4932" s="62"/>
      <c r="S4932" s="62"/>
      <c r="T4932" s="62"/>
      <c r="U4932" s="62"/>
      <c r="V4932" s="62"/>
      <c r="W4932" s="62"/>
      <c r="X4932" s="62"/>
      <c r="Y4932" s="62"/>
      <c r="Z4932" s="62"/>
      <c r="AA4932" s="62"/>
      <c r="AB4932" s="62"/>
      <c r="AC4932" s="62"/>
      <c r="AD4932" s="62"/>
      <c r="AE4932" s="62"/>
    </row>
    <row r="4933" spans="5:31" x14ac:dyDescent="0.25">
      <c r="E4933" s="61"/>
      <c r="F4933" s="61"/>
      <c r="G4933" s="61"/>
      <c r="H4933" s="62"/>
      <c r="I4933" s="62"/>
      <c r="J4933" s="62"/>
      <c r="K4933" s="62"/>
      <c r="L4933" s="62"/>
      <c r="M4933" s="62"/>
      <c r="N4933" s="62"/>
      <c r="O4933" s="62"/>
      <c r="P4933" s="62"/>
      <c r="Q4933" s="62"/>
      <c r="R4933" s="62"/>
      <c r="S4933" s="62"/>
      <c r="T4933" s="62"/>
      <c r="U4933" s="62"/>
      <c r="V4933" s="62"/>
      <c r="W4933" s="62"/>
      <c r="X4933" s="62"/>
      <c r="Y4933" s="62"/>
      <c r="Z4933" s="62"/>
      <c r="AA4933" s="62"/>
      <c r="AB4933" s="62"/>
      <c r="AC4933" s="62"/>
      <c r="AD4933" s="62"/>
      <c r="AE4933" s="62"/>
    </row>
    <row r="4934" spans="5:31" x14ac:dyDescent="0.25">
      <c r="E4934" s="61"/>
      <c r="F4934" s="61"/>
      <c r="G4934" s="61"/>
      <c r="H4934" s="62"/>
      <c r="I4934" s="62"/>
      <c r="J4934" s="62"/>
      <c r="K4934" s="62"/>
      <c r="L4934" s="62"/>
      <c r="M4934" s="62"/>
      <c r="N4934" s="62"/>
      <c r="O4934" s="62"/>
      <c r="P4934" s="62"/>
      <c r="Q4934" s="62"/>
      <c r="R4934" s="62"/>
      <c r="S4934" s="62"/>
      <c r="T4934" s="62"/>
      <c r="U4934" s="62"/>
      <c r="V4934" s="62"/>
      <c r="W4934" s="62"/>
      <c r="X4934" s="62"/>
      <c r="Y4934" s="62"/>
      <c r="Z4934" s="62"/>
      <c r="AA4934" s="62"/>
      <c r="AB4934" s="62"/>
      <c r="AC4934" s="62"/>
      <c r="AD4934" s="62"/>
      <c r="AE4934" s="62"/>
    </row>
    <row r="4935" spans="5:31" x14ac:dyDescent="0.25">
      <c r="E4935" s="61"/>
      <c r="F4935" s="61"/>
      <c r="G4935" s="61"/>
      <c r="H4935" s="62"/>
      <c r="I4935" s="62"/>
      <c r="J4935" s="62"/>
      <c r="K4935" s="62"/>
      <c r="L4935" s="62"/>
      <c r="M4935" s="62"/>
      <c r="N4935" s="62"/>
      <c r="O4935" s="62"/>
      <c r="P4935" s="62"/>
      <c r="Q4935" s="62"/>
      <c r="R4935" s="62"/>
      <c r="S4935" s="62"/>
      <c r="T4935" s="62"/>
      <c r="U4935" s="62"/>
      <c r="V4935" s="62"/>
      <c r="W4935" s="62"/>
      <c r="X4935" s="62"/>
      <c r="Y4935" s="62"/>
      <c r="Z4935" s="62"/>
      <c r="AA4935" s="62"/>
      <c r="AB4935" s="62"/>
      <c r="AC4935" s="62"/>
      <c r="AD4935" s="62"/>
      <c r="AE4935" s="62"/>
    </row>
    <row r="4936" spans="5:31" x14ac:dyDescent="0.25">
      <c r="E4936" s="61"/>
      <c r="F4936" s="61"/>
      <c r="G4936" s="61"/>
      <c r="H4936" s="62"/>
      <c r="I4936" s="62"/>
      <c r="J4936" s="62"/>
      <c r="K4936" s="62"/>
      <c r="L4936" s="62"/>
      <c r="M4936" s="62"/>
      <c r="N4936" s="62"/>
      <c r="O4936" s="62"/>
      <c r="P4936" s="62"/>
      <c r="Q4936" s="62"/>
      <c r="R4936" s="62"/>
      <c r="S4936" s="62"/>
      <c r="T4936" s="62"/>
      <c r="U4936" s="62"/>
      <c r="V4936" s="62"/>
      <c r="W4936" s="62"/>
      <c r="X4936" s="62"/>
      <c r="Y4936" s="62"/>
      <c r="Z4936" s="62"/>
      <c r="AA4936" s="62"/>
      <c r="AB4936" s="62"/>
      <c r="AC4936" s="62"/>
      <c r="AD4936" s="62"/>
      <c r="AE4936" s="62"/>
    </row>
    <row r="4937" spans="5:31" x14ac:dyDescent="0.25">
      <c r="E4937" s="61"/>
      <c r="F4937" s="61"/>
      <c r="G4937" s="61"/>
      <c r="H4937" s="62"/>
      <c r="I4937" s="62"/>
      <c r="J4937" s="62"/>
      <c r="K4937" s="62"/>
      <c r="L4937" s="62"/>
      <c r="M4937" s="62"/>
      <c r="N4937" s="62"/>
      <c r="O4937" s="62"/>
      <c r="P4937" s="62"/>
      <c r="Q4937" s="62"/>
      <c r="R4937" s="62"/>
      <c r="S4937" s="62"/>
      <c r="T4937" s="62"/>
      <c r="U4937" s="62"/>
      <c r="V4937" s="62"/>
      <c r="W4937" s="62"/>
      <c r="X4937" s="62"/>
      <c r="Y4937" s="62"/>
      <c r="Z4937" s="62"/>
      <c r="AA4937" s="62"/>
      <c r="AB4937" s="62"/>
      <c r="AC4937" s="62"/>
      <c r="AD4937" s="62"/>
      <c r="AE4937" s="62"/>
    </row>
    <row r="4938" spans="5:31" x14ac:dyDescent="0.25">
      <c r="E4938" s="61"/>
      <c r="F4938" s="61"/>
      <c r="G4938" s="61"/>
      <c r="H4938" s="62"/>
      <c r="I4938" s="62"/>
      <c r="J4938" s="62"/>
      <c r="K4938" s="62"/>
      <c r="L4938" s="62"/>
      <c r="M4938" s="62"/>
      <c r="N4938" s="62"/>
      <c r="O4938" s="62"/>
      <c r="P4938" s="62"/>
      <c r="Q4938" s="62"/>
      <c r="R4938" s="62"/>
      <c r="S4938" s="62"/>
      <c r="T4938" s="62"/>
      <c r="U4938" s="62"/>
      <c r="V4938" s="62"/>
      <c r="W4938" s="62"/>
      <c r="X4938" s="62"/>
      <c r="Y4938" s="62"/>
      <c r="Z4938" s="62"/>
      <c r="AA4938" s="62"/>
      <c r="AB4938" s="62"/>
      <c r="AC4938" s="62"/>
      <c r="AD4938" s="62"/>
      <c r="AE4938" s="62"/>
    </row>
    <row r="4939" spans="5:31" x14ac:dyDescent="0.25">
      <c r="E4939" s="61"/>
      <c r="F4939" s="61"/>
      <c r="G4939" s="61"/>
      <c r="H4939" s="62"/>
      <c r="I4939" s="62"/>
      <c r="J4939" s="62"/>
      <c r="K4939" s="62"/>
      <c r="L4939" s="62"/>
      <c r="M4939" s="62"/>
      <c r="N4939" s="62"/>
      <c r="O4939" s="62"/>
      <c r="P4939" s="62"/>
      <c r="Q4939" s="62"/>
      <c r="R4939" s="62"/>
      <c r="S4939" s="62"/>
      <c r="T4939" s="62"/>
      <c r="U4939" s="62"/>
      <c r="V4939" s="62"/>
      <c r="W4939" s="62"/>
      <c r="X4939" s="62"/>
      <c r="Y4939" s="62"/>
      <c r="Z4939" s="62"/>
      <c r="AA4939" s="62"/>
      <c r="AB4939" s="62"/>
      <c r="AC4939" s="62"/>
      <c r="AD4939" s="62"/>
      <c r="AE4939" s="62"/>
    </row>
    <row r="4940" spans="5:31" x14ac:dyDescent="0.25">
      <c r="E4940" s="61"/>
      <c r="F4940" s="61"/>
      <c r="G4940" s="61"/>
      <c r="H4940" s="62"/>
      <c r="I4940" s="62"/>
      <c r="J4940" s="62"/>
      <c r="K4940" s="62"/>
      <c r="L4940" s="62"/>
      <c r="M4940" s="62"/>
      <c r="N4940" s="62"/>
      <c r="O4940" s="62"/>
      <c r="P4940" s="62"/>
      <c r="Q4940" s="62"/>
      <c r="R4940" s="62"/>
      <c r="S4940" s="62"/>
      <c r="T4940" s="62"/>
      <c r="U4940" s="62"/>
      <c r="V4940" s="62"/>
      <c r="W4940" s="62"/>
      <c r="X4940" s="62"/>
      <c r="Y4940" s="62"/>
      <c r="Z4940" s="62"/>
      <c r="AA4940" s="62"/>
      <c r="AB4940" s="62"/>
      <c r="AC4940" s="62"/>
      <c r="AD4940" s="62"/>
      <c r="AE4940" s="62"/>
    </row>
    <row r="4941" spans="5:31" x14ac:dyDescent="0.25">
      <c r="E4941" s="61"/>
      <c r="F4941" s="61"/>
      <c r="G4941" s="61"/>
      <c r="H4941" s="62"/>
      <c r="I4941" s="62"/>
      <c r="J4941" s="62"/>
      <c r="K4941" s="62"/>
      <c r="L4941" s="62"/>
      <c r="M4941" s="62"/>
      <c r="N4941" s="62"/>
      <c r="O4941" s="62"/>
      <c r="P4941" s="62"/>
      <c r="Q4941" s="62"/>
      <c r="R4941" s="62"/>
      <c r="S4941" s="62"/>
      <c r="T4941" s="62"/>
      <c r="U4941" s="62"/>
      <c r="V4941" s="62"/>
      <c r="W4941" s="62"/>
      <c r="X4941" s="62"/>
      <c r="Y4941" s="62"/>
      <c r="Z4941" s="62"/>
      <c r="AA4941" s="62"/>
      <c r="AB4941" s="62"/>
      <c r="AC4941" s="62"/>
      <c r="AD4941" s="62"/>
      <c r="AE4941" s="62"/>
    </row>
    <row r="4942" spans="5:31" x14ac:dyDescent="0.25">
      <c r="E4942" s="61"/>
      <c r="F4942" s="61"/>
      <c r="G4942" s="61"/>
      <c r="H4942" s="62"/>
      <c r="I4942" s="62"/>
      <c r="J4942" s="62"/>
      <c r="K4942" s="62"/>
      <c r="L4942" s="62"/>
      <c r="M4942" s="62"/>
      <c r="N4942" s="62"/>
      <c r="O4942" s="62"/>
      <c r="P4942" s="62"/>
      <c r="Q4942" s="62"/>
      <c r="R4942" s="62"/>
      <c r="S4942" s="62"/>
      <c r="T4942" s="62"/>
      <c r="U4942" s="62"/>
      <c r="V4942" s="62"/>
      <c r="W4942" s="62"/>
      <c r="X4942" s="62"/>
      <c r="Y4942" s="62"/>
      <c r="Z4942" s="62"/>
      <c r="AA4942" s="62"/>
      <c r="AB4942" s="62"/>
      <c r="AC4942" s="62"/>
      <c r="AD4942" s="62"/>
      <c r="AE4942" s="62"/>
    </row>
    <row r="4943" spans="5:31" x14ac:dyDescent="0.25">
      <c r="E4943" s="61"/>
      <c r="F4943" s="61"/>
      <c r="G4943" s="61"/>
      <c r="H4943" s="62"/>
      <c r="I4943" s="62"/>
      <c r="J4943" s="62"/>
      <c r="K4943" s="62"/>
      <c r="L4943" s="62"/>
      <c r="M4943" s="62"/>
      <c r="N4943" s="62"/>
      <c r="O4943" s="62"/>
      <c r="P4943" s="62"/>
      <c r="Q4943" s="62"/>
      <c r="R4943" s="62"/>
      <c r="S4943" s="62"/>
      <c r="T4943" s="62"/>
      <c r="U4943" s="62"/>
      <c r="V4943" s="62"/>
      <c r="W4943" s="62"/>
      <c r="X4943" s="62"/>
      <c r="Y4943" s="62"/>
      <c r="Z4943" s="62"/>
      <c r="AA4943" s="62"/>
      <c r="AB4943" s="62"/>
      <c r="AC4943" s="62"/>
      <c r="AD4943" s="62"/>
      <c r="AE4943" s="62"/>
    </row>
    <row r="4944" spans="5:31" x14ac:dyDescent="0.25">
      <c r="E4944" s="61"/>
      <c r="F4944" s="61"/>
      <c r="G4944" s="61"/>
      <c r="H4944" s="62"/>
      <c r="I4944" s="62"/>
      <c r="J4944" s="62"/>
      <c r="K4944" s="62"/>
      <c r="L4944" s="62"/>
      <c r="M4944" s="62"/>
      <c r="N4944" s="62"/>
      <c r="O4944" s="62"/>
      <c r="P4944" s="62"/>
      <c r="Q4944" s="62"/>
      <c r="R4944" s="62"/>
      <c r="S4944" s="62"/>
      <c r="T4944" s="62"/>
      <c r="U4944" s="62"/>
      <c r="V4944" s="62"/>
      <c r="W4944" s="62"/>
      <c r="X4944" s="62"/>
      <c r="Y4944" s="62"/>
      <c r="Z4944" s="62"/>
      <c r="AA4944" s="62"/>
      <c r="AB4944" s="62"/>
      <c r="AC4944" s="62"/>
      <c r="AD4944" s="62"/>
      <c r="AE4944" s="62"/>
    </row>
    <row r="4945" spans="5:31" x14ac:dyDescent="0.25">
      <c r="E4945" s="61"/>
      <c r="F4945" s="61"/>
      <c r="G4945" s="61"/>
      <c r="H4945" s="62"/>
      <c r="I4945" s="62"/>
      <c r="J4945" s="62"/>
      <c r="K4945" s="62"/>
      <c r="L4945" s="62"/>
      <c r="M4945" s="62"/>
      <c r="N4945" s="62"/>
      <c r="O4945" s="62"/>
      <c r="P4945" s="62"/>
      <c r="Q4945" s="62"/>
      <c r="R4945" s="62"/>
      <c r="S4945" s="62"/>
      <c r="T4945" s="62"/>
      <c r="U4945" s="62"/>
      <c r="V4945" s="62"/>
      <c r="W4945" s="62"/>
      <c r="X4945" s="62"/>
      <c r="Y4945" s="62"/>
      <c r="Z4945" s="62"/>
      <c r="AA4945" s="62"/>
      <c r="AB4945" s="62"/>
      <c r="AC4945" s="62"/>
      <c r="AD4945" s="62"/>
      <c r="AE4945" s="62"/>
    </row>
    <row r="4946" spans="5:31" x14ac:dyDescent="0.25">
      <c r="E4946" s="61"/>
      <c r="F4946" s="61"/>
      <c r="G4946" s="61"/>
      <c r="H4946" s="62"/>
      <c r="I4946" s="62"/>
      <c r="J4946" s="62"/>
      <c r="K4946" s="62"/>
      <c r="L4946" s="62"/>
      <c r="M4946" s="62"/>
      <c r="N4946" s="62"/>
      <c r="O4946" s="62"/>
      <c r="P4946" s="62"/>
      <c r="Q4946" s="62"/>
      <c r="R4946" s="62"/>
      <c r="S4946" s="62"/>
      <c r="T4946" s="62"/>
      <c r="U4946" s="62"/>
      <c r="V4946" s="62"/>
      <c r="W4946" s="62"/>
      <c r="X4946" s="62"/>
      <c r="Y4946" s="62"/>
      <c r="Z4946" s="62"/>
      <c r="AA4946" s="62"/>
      <c r="AB4946" s="62"/>
      <c r="AC4946" s="62"/>
      <c r="AD4946" s="62"/>
      <c r="AE4946" s="62"/>
    </row>
    <row r="4947" spans="5:31" x14ac:dyDescent="0.25">
      <c r="E4947" s="61"/>
      <c r="F4947" s="61"/>
      <c r="G4947" s="61"/>
      <c r="H4947" s="62"/>
      <c r="I4947" s="62"/>
      <c r="J4947" s="62"/>
      <c r="K4947" s="62"/>
      <c r="L4947" s="62"/>
      <c r="M4947" s="62"/>
      <c r="N4947" s="62"/>
      <c r="O4947" s="62"/>
      <c r="P4947" s="62"/>
      <c r="Q4947" s="62"/>
      <c r="R4947" s="62"/>
      <c r="S4947" s="62"/>
      <c r="T4947" s="62"/>
      <c r="U4947" s="62"/>
      <c r="V4947" s="62"/>
      <c r="W4947" s="62"/>
      <c r="X4947" s="62"/>
      <c r="Y4947" s="62"/>
      <c r="Z4947" s="62"/>
      <c r="AA4947" s="62"/>
      <c r="AB4947" s="62"/>
      <c r="AC4947" s="62"/>
      <c r="AD4947" s="62"/>
      <c r="AE4947" s="62"/>
    </row>
    <row r="4948" spans="5:31" x14ac:dyDescent="0.25">
      <c r="E4948" s="61"/>
      <c r="F4948" s="61"/>
      <c r="G4948" s="61"/>
      <c r="H4948" s="62"/>
      <c r="I4948" s="62"/>
      <c r="J4948" s="62"/>
      <c r="K4948" s="62"/>
      <c r="L4948" s="62"/>
      <c r="M4948" s="62"/>
      <c r="N4948" s="62"/>
      <c r="O4948" s="62"/>
      <c r="P4948" s="62"/>
      <c r="Q4948" s="62"/>
      <c r="R4948" s="62"/>
      <c r="S4948" s="62"/>
      <c r="T4948" s="62"/>
      <c r="U4948" s="62"/>
      <c r="V4948" s="62"/>
      <c r="W4948" s="62"/>
      <c r="X4948" s="62"/>
      <c r="Y4948" s="62"/>
      <c r="Z4948" s="62"/>
      <c r="AA4948" s="62"/>
      <c r="AB4948" s="62"/>
      <c r="AC4948" s="62"/>
      <c r="AD4948" s="62"/>
      <c r="AE4948" s="62"/>
    </row>
    <row r="4949" spans="5:31" x14ac:dyDescent="0.25">
      <c r="E4949" s="61"/>
      <c r="F4949" s="61"/>
      <c r="G4949" s="61"/>
      <c r="H4949" s="62"/>
      <c r="I4949" s="62"/>
      <c r="J4949" s="62"/>
      <c r="K4949" s="62"/>
      <c r="L4949" s="62"/>
      <c r="M4949" s="62"/>
      <c r="N4949" s="62"/>
      <c r="O4949" s="62"/>
      <c r="P4949" s="62"/>
      <c r="Q4949" s="62"/>
      <c r="R4949" s="62"/>
      <c r="S4949" s="62"/>
      <c r="T4949" s="62"/>
      <c r="U4949" s="62"/>
      <c r="V4949" s="62"/>
      <c r="W4949" s="62"/>
      <c r="X4949" s="62"/>
      <c r="Y4949" s="62"/>
      <c r="Z4949" s="62"/>
      <c r="AA4949" s="62"/>
      <c r="AB4949" s="62"/>
      <c r="AC4949" s="62"/>
      <c r="AD4949" s="62"/>
      <c r="AE4949" s="62"/>
    </row>
    <row r="4950" spans="5:31" x14ac:dyDescent="0.25">
      <c r="E4950" s="61"/>
      <c r="F4950" s="61"/>
      <c r="G4950" s="61"/>
      <c r="H4950" s="62"/>
      <c r="I4950" s="62"/>
      <c r="J4950" s="62"/>
      <c r="K4950" s="62"/>
      <c r="L4950" s="62"/>
      <c r="M4950" s="62"/>
      <c r="N4950" s="62"/>
      <c r="O4950" s="62"/>
      <c r="P4950" s="62"/>
      <c r="Q4950" s="62"/>
      <c r="R4950" s="62"/>
      <c r="S4950" s="62"/>
      <c r="T4950" s="62"/>
      <c r="U4950" s="62"/>
      <c r="V4950" s="62"/>
      <c r="W4950" s="62"/>
      <c r="X4950" s="62"/>
      <c r="Y4950" s="62"/>
      <c r="Z4950" s="62"/>
      <c r="AA4950" s="62"/>
      <c r="AB4950" s="62"/>
      <c r="AC4950" s="62"/>
      <c r="AD4950" s="62"/>
      <c r="AE4950" s="62"/>
    </row>
    <row r="4951" spans="5:31" x14ac:dyDescent="0.25">
      <c r="E4951" s="61"/>
      <c r="F4951" s="61"/>
      <c r="G4951" s="61"/>
      <c r="H4951" s="62"/>
      <c r="I4951" s="62"/>
      <c r="J4951" s="62"/>
      <c r="K4951" s="62"/>
      <c r="L4951" s="62"/>
      <c r="M4951" s="62"/>
      <c r="N4951" s="62"/>
      <c r="O4951" s="62"/>
      <c r="P4951" s="62"/>
      <c r="Q4951" s="62"/>
      <c r="R4951" s="62"/>
      <c r="S4951" s="62"/>
      <c r="T4951" s="62"/>
      <c r="U4951" s="62"/>
      <c r="V4951" s="62"/>
      <c r="W4951" s="62"/>
      <c r="X4951" s="62"/>
      <c r="Y4951" s="62"/>
      <c r="Z4951" s="62"/>
      <c r="AA4951" s="62"/>
      <c r="AB4951" s="62"/>
      <c r="AC4951" s="62"/>
      <c r="AD4951" s="62"/>
      <c r="AE4951" s="62"/>
    </row>
    <row r="4952" spans="5:31" x14ac:dyDescent="0.25">
      <c r="E4952" s="61"/>
      <c r="F4952" s="61"/>
      <c r="G4952" s="61"/>
      <c r="H4952" s="62"/>
      <c r="I4952" s="62"/>
      <c r="J4952" s="62"/>
      <c r="K4952" s="62"/>
      <c r="L4952" s="62"/>
      <c r="M4952" s="62"/>
      <c r="N4952" s="62"/>
      <c r="O4952" s="62"/>
      <c r="P4952" s="62"/>
      <c r="Q4952" s="62"/>
      <c r="R4952" s="62"/>
      <c r="S4952" s="62"/>
      <c r="T4952" s="62"/>
      <c r="U4952" s="62"/>
      <c r="V4952" s="62"/>
      <c r="W4952" s="62"/>
      <c r="X4952" s="62"/>
      <c r="Y4952" s="62"/>
      <c r="Z4952" s="62"/>
      <c r="AA4952" s="62"/>
      <c r="AB4952" s="62"/>
      <c r="AC4952" s="62"/>
      <c r="AD4952" s="62"/>
      <c r="AE4952" s="62"/>
    </row>
    <row r="4953" spans="5:31" x14ac:dyDescent="0.25">
      <c r="E4953" s="61"/>
      <c r="F4953" s="61"/>
      <c r="G4953" s="61"/>
      <c r="H4953" s="62"/>
      <c r="I4953" s="62"/>
      <c r="J4953" s="62"/>
      <c r="K4953" s="62"/>
      <c r="L4953" s="62"/>
      <c r="M4953" s="62"/>
      <c r="N4953" s="62"/>
      <c r="O4953" s="62"/>
      <c r="P4953" s="62"/>
      <c r="Q4953" s="62"/>
      <c r="R4953" s="62"/>
      <c r="S4953" s="62"/>
      <c r="T4953" s="62"/>
      <c r="U4953" s="62"/>
      <c r="V4953" s="62"/>
      <c r="W4953" s="62"/>
      <c r="X4953" s="62"/>
      <c r="Y4953" s="62"/>
      <c r="Z4953" s="62"/>
      <c r="AA4953" s="62"/>
      <c r="AB4953" s="62"/>
      <c r="AC4953" s="62"/>
      <c r="AD4953" s="62"/>
      <c r="AE4953" s="62"/>
    </row>
    <row r="4954" spans="5:31" x14ac:dyDescent="0.25">
      <c r="E4954" s="61"/>
      <c r="F4954" s="61"/>
      <c r="G4954" s="61"/>
      <c r="H4954" s="62"/>
      <c r="I4954" s="62"/>
      <c r="J4954" s="62"/>
      <c r="K4954" s="62"/>
      <c r="L4954" s="62"/>
      <c r="M4954" s="62"/>
      <c r="N4954" s="62"/>
      <c r="O4954" s="62"/>
      <c r="P4954" s="62"/>
      <c r="Q4954" s="62"/>
      <c r="R4954" s="62"/>
      <c r="S4954" s="62"/>
      <c r="T4954" s="62"/>
      <c r="U4954" s="62"/>
      <c r="V4954" s="62"/>
      <c r="W4954" s="62"/>
      <c r="X4954" s="62"/>
      <c r="Y4954" s="62"/>
      <c r="Z4954" s="62"/>
      <c r="AA4954" s="62"/>
      <c r="AB4954" s="62"/>
      <c r="AC4954" s="62"/>
      <c r="AD4954" s="62"/>
      <c r="AE4954" s="62"/>
    </row>
    <row r="4955" spans="5:31" x14ac:dyDescent="0.25">
      <c r="E4955" s="61"/>
      <c r="F4955" s="61"/>
      <c r="G4955" s="61"/>
      <c r="H4955" s="62"/>
      <c r="I4955" s="62"/>
      <c r="J4955" s="62"/>
      <c r="K4955" s="62"/>
      <c r="L4955" s="62"/>
      <c r="M4955" s="62"/>
      <c r="N4955" s="62"/>
      <c r="O4955" s="62"/>
      <c r="P4955" s="62"/>
      <c r="Q4955" s="62"/>
      <c r="R4955" s="62"/>
      <c r="S4955" s="62"/>
      <c r="T4955" s="62"/>
      <c r="U4955" s="62"/>
      <c r="V4955" s="62"/>
      <c r="W4955" s="62"/>
      <c r="X4955" s="62"/>
      <c r="Y4955" s="62"/>
      <c r="Z4955" s="62"/>
      <c r="AA4955" s="62"/>
      <c r="AB4955" s="62"/>
      <c r="AC4955" s="62"/>
      <c r="AD4955" s="62"/>
      <c r="AE4955" s="62"/>
    </row>
    <row r="4956" spans="5:31" x14ac:dyDescent="0.25">
      <c r="E4956" s="61"/>
      <c r="F4956" s="61"/>
      <c r="G4956" s="61"/>
      <c r="H4956" s="62"/>
      <c r="I4956" s="62"/>
      <c r="J4956" s="62"/>
      <c r="K4956" s="62"/>
      <c r="L4956" s="62"/>
      <c r="M4956" s="62"/>
      <c r="N4956" s="62"/>
      <c r="O4956" s="62"/>
      <c r="P4956" s="62"/>
      <c r="Q4956" s="62"/>
      <c r="R4956" s="62"/>
      <c r="S4956" s="62"/>
      <c r="T4956" s="62"/>
      <c r="U4956" s="62"/>
      <c r="V4956" s="62"/>
      <c r="W4956" s="62"/>
      <c r="X4956" s="62"/>
      <c r="Y4956" s="62"/>
      <c r="Z4956" s="62"/>
      <c r="AA4956" s="62"/>
      <c r="AB4956" s="62"/>
      <c r="AC4956" s="62"/>
      <c r="AD4956" s="62"/>
      <c r="AE4956" s="62"/>
    </row>
    <row r="4957" spans="5:31" x14ac:dyDescent="0.25">
      <c r="E4957" s="61"/>
      <c r="F4957" s="61"/>
      <c r="G4957" s="61"/>
      <c r="H4957" s="62"/>
      <c r="I4957" s="62"/>
      <c r="J4957" s="62"/>
      <c r="K4957" s="62"/>
      <c r="L4957" s="62"/>
      <c r="M4957" s="62"/>
      <c r="N4957" s="62"/>
      <c r="O4957" s="62"/>
      <c r="P4957" s="62"/>
      <c r="Q4957" s="62"/>
      <c r="R4957" s="62"/>
      <c r="S4957" s="62"/>
      <c r="T4957" s="62"/>
      <c r="U4957" s="62"/>
      <c r="V4957" s="62"/>
      <c r="W4957" s="62"/>
      <c r="X4957" s="62"/>
      <c r="Y4957" s="62"/>
      <c r="Z4957" s="62"/>
      <c r="AA4957" s="62"/>
      <c r="AB4957" s="62"/>
      <c r="AC4957" s="62"/>
      <c r="AD4957" s="62"/>
      <c r="AE4957" s="62"/>
    </row>
    <row r="4958" spans="5:31" x14ac:dyDescent="0.25">
      <c r="E4958" s="61"/>
      <c r="F4958" s="61"/>
      <c r="G4958" s="61"/>
      <c r="H4958" s="62"/>
      <c r="I4958" s="62"/>
      <c r="J4958" s="62"/>
      <c r="K4958" s="62"/>
      <c r="L4958" s="62"/>
      <c r="M4958" s="62"/>
      <c r="N4958" s="62"/>
      <c r="O4958" s="62"/>
      <c r="P4958" s="62"/>
      <c r="Q4958" s="62"/>
      <c r="R4958" s="62"/>
      <c r="S4958" s="62"/>
      <c r="T4958" s="62"/>
      <c r="U4958" s="62"/>
      <c r="V4958" s="62"/>
      <c r="W4958" s="62"/>
      <c r="X4958" s="62"/>
      <c r="Y4958" s="62"/>
      <c r="Z4958" s="62"/>
      <c r="AA4958" s="62"/>
      <c r="AB4958" s="62"/>
      <c r="AC4958" s="62"/>
      <c r="AD4958" s="62"/>
      <c r="AE4958" s="62"/>
    </row>
    <row r="4959" spans="5:31" x14ac:dyDescent="0.25">
      <c r="E4959" s="61"/>
      <c r="F4959" s="61"/>
      <c r="G4959" s="61"/>
      <c r="H4959" s="62"/>
      <c r="I4959" s="62"/>
      <c r="J4959" s="62"/>
      <c r="K4959" s="62"/>
      <c r="L4959" s="62"/>
      <c r="M4959" s="62"/>
      <c r="N4959" s="62"/>
      <c r="O4959" s="62"/>
      <c r="P4959" s="62"/>
      <c r="Q4959" s="62"/>
      <c r="R4959" s="62"/>
      <c r="S4959" s="62"/>
      <c r="T4959" s="62"/>
      <c r="U4959" s="62"/>
      <c r="V4959" s="62"/>
      <c r="W4959" s="62"/>
      <c r="X4959" s="62"/>
      <c r="Y4959" s="62"/>
      <c r="Z4959" s="62"/>
      <c r="AA4959" s="62"/>
      <c r="AB4959" s="62"/>
      <c r="AC4959" s="62"/>
      <c r="AD4959" s="62"/>
      <c r="AE4959" s="62"/>
    </row>
    <row r="4960" spans="5:31" x14ac:dyDescent="0.25">
      <c r="E4960" s="61"/>
      <c r="F4960" s="61"/>
      <c r="G4960" s="61"/>
      <c r="H4960" s="62"/>
      <c r="I4960" s="62"/>
      <c r="J4960" s="62"/>
      <c r="K4960" s="62"/>
      <c r="L4960" s="62"/>
      <c r="M4960" s="62"/>
      <c r="N4960" s="62"/>
      <c r="O4960" s="62"/>
      <c r="P4960" s="62"/>
      <c r="Q4960" s="62"/>
      <c r="R4960" s="62"/>
      <c r="S4960" s="62"/>
      <c r="T4960" s="62"/>
      <c r="U4960" s="62"/>
      <c r="V4960" s="62"/>
      <c r="W4960" s="62"/>
      <c r="X4960" s="62"/>
      <c r="Y4960" s="62"/>
      <c r="Z4960" s="62"/>
      <c r="AA4960" s="62"/>
      <c r="AB4960" s="62"/>
      <c r="AC4960" s="62"/>
      <c r="AD4960" s="62"/>
      <c r="AE4960" s="62"/>
    </row>
    <row r="4961" spans="5:31" x14ac:dyDescent="0.25">
      <c r="E4961" s="61"/>
      <c r="F4961" s="61"/>
      <c r="G4961" s="61"/>
      <c r="H4961" s="62"/>
      <c r="I4961" s="62"/>
      <c r="J4961" s="62"/>
      <c r="K4961" s="62"/>
      <c r="L4961" s="62"/>
      <c r="M4961" s="62"/>
      <c r="N4961" s="62"/>
      <c r="O4961" s="62"/>
      <c r="P4961" s="62"/>
      <c r="Q4961" s="62"/>
      <c r="R4961" s="62"/>
      <c r="S4961" s="62"/>
      <c r="T4961" s="62"/>
      <c r="U4961" s="62"/>
      <c r="V4961" s="62"/>
      <c r="W4961" s="62"/>
      <c r="X4961" s="62"/>
      <c r="Y4961" s="62"/>
      <c r="Z4961" s="62"/>
      <c r="AA4961" s="62"/>
      <c r="AB4961" s="62"/>
      <c r="AC4961" s="62"/>
      <c r="AD4961" s="62"/>
      <c r="AE4961" s="62"/>
    </row>
    <row r="4962" spans="5:31" x14ac:dyDescent="0.25">
      <c r="E4962" s="61"/>
      <c r="F4962" s="61"/>
      <c r="G4962" s="61"/>
      <c r="H4962" s="62"/>
      <c r="I4962" s="62"/>
      <c r="J4962" s="62"/>
      <c r="K4962" s="62"/>
      <c r="L4962" s="62"/>
      <c r="M4962" s="62"/>
      <c r="N4962" s="62"/>
      <c r="O4962" s="62"/>
      <c r="P4962" s="62"/>
      <c r="Q4962" s="62"/>
      <c r="R4962" s="62"/>
      <c r="S4962" s="62"/>
      <c r="T4962" s="62"/>
      <c r="U4962" s="62"/>
      <c r="V4962" s="62"/>
      <c r="W4962" s="62"/>
      <c r="X4962" s="62"/>
      <c r="Y4962" s="62"/>
      <c r="Z4962" s="62"/>
      <c r="AA4962" s="62"/>
      <c r="AB4962" s="62"/>
      <c r="AC4962" s="62"/>
      <c r="AD4962" s="62"/>
      <c r="AE4962" s="62"/>
    </row>
    <row r="4963" spans="5:31" x14ac:dyDescent="0.25">
      <c r="E4963" s="61"/>
      <c r="F4963" s="61"/>
      <c r="G4963" s="61"/>
      <c r="H4963" s="62"/>
      <c r="I4963" s="62"/>
      <c r="J4963" s="62"/>
      <c r="K4963" s="62"/>
      <c r="L4963" s="62"/>
      <c r="M4963" s="62"/>
      <c r="N4963" s="62"/>
      <c r="O4963" s="62"/>
      <c r="P4963" s="62"/>
      <c r="Q4963" s="62"/>
      <c r="R4963" s="62"/>
      <c r="S4963" s="62"/>
      <c r="T4963" s="62"/>
      <c r="U4963" s="62"/>
      <c r="V4963" s="62"/>
      <c r="W4963" s="62"/>
      <c r="X4963" s="62"/>
      <c r="Y4963" s="62"/>
      <c r="Z4963" s="62"/>
      <c r="AA4963" s="62"/>
      <c r="AB4963" s="62"/>
      <c r="AC4963" s="62"/>
      <c r="AD4963" s="62"/>
      <c r="AE4963" s="62"/>
    </row>
    <row r="4964" spans="5:31" x14ac:dyDescent="0.25">
      <c r="E4964" s="61"/>
      <c r="F4964" s="61"/>
      <c r="G4964" s="61"/>
      <c r="H4964" s="62"/>
      <c r="I4964" s="62"/>
      <c r="J4964" s="62"/>
      <c r="K4964" s="62"/>
      <c r="L4964" s="62"/>
      <c r="M4964" s="62"/>
      <c r="N4964" s="62"/>
      <c r="O4964" s="62"/>
      <c r="P4964" s="62"/>
      <c r="Q4964" s="62"/>
      <c r="R4964" s="62"/>
      <c r="S4964" s="62"/>
      <c r="T4964" s="62"/>
      <c r="U4964" s="62"/>
      <c r="V4964" s="62"/>
      <c r="W4964" s="62"/>
      <c r="X4964" s="62"/>
      <c r="Y4964" s="62"/>
      <c r="Z4964" s="62"/>
      <c r="AA4964" s="62"/>
      <c r="AB4964" s="62"/>
      <c r="AC4964" s="62"/>
      <c r="AD4964" s="62"/>
      <c r="AE4964" s="62"/>
    </row>
    <row r="4965" spans="5:31" x14ac:dyDescent="0.25">
      <c r="E4965" s="61"/>
      <c r="F4965" s="61"/>
      <c r="G4965" s="61"/>
      <c r="H4965" s="62"/>
      <c r="I4965" s="62"/>
      <c r="J4965" s="62"/>
      <c r="K4965" s="62"/>
      <c r="L4965" s="62"/>
      <c r="M4965" s="62"/>
      <c r="N4965" s="62"/>
      <c r="O4965" s="62"/>
      <c r="P4965" s="62"/>
      <c r="Q4965" s="62"/>
      <c r="R4965" s="62"/>
      <c r="S4965" s="62"/>
      <c r="T4965" s="62"/>
      <c r="U4965" s="62"/>
      <c r="V4965" s="62"/>
      <c r="W4965" s="62"/>
      <c r="X4965" s="62"/>
      <c r="Y4965" s="62"/>
      <c r="Z4965" s="62"/>
      <c r="AA4965" s="62"/>
      <c r="AB4965" s="62"/>
      <c r="AC4965" s="62"/>
      <c r="AD4965" s="62"/>
      <c r="AE4965" s="62"/>
    </row>
    <row r="4966" spans="5:31" x14ac:dyDescent="0.25">
      <c r="E4966" s="61"/>
      <c r="F4966" s="61"/>
      <c r="G4966" s="61"/>
      <c r="H4966" s="62"/>
      <c r="I4966" s="62"/>
      <c r="J4966" s="62"/>
      <c r="K4966" s="62"/>
      <c r="L4966" s="62"/>
      <c r="M4966" s="62"/>
      <c r="N4966" s="62"/>
      <c r="O4966" s="62"/>
      <c r="P4966" s="62"/>
      <c r="Q4966" s="62"/>
      <c r="R4966" s="62"/>
      <c r="S4966" s="62"/>
      <c r="T4966" s="62"/>
      <c r="U4966" s="62"/>
      <c r="V4966" s="62"/>
      <c r="W4966" s="62"/>
      <c r="X4966" s="62"/>
      <c r="Y4966" s="62"/>
      <c r="Z4966" s="62"/>
      <c r="AA4966" s="62"/>
      <c r="AB4966" s="62"/>
      <c r="AC4966" s="62"/>
      <c r="AD4966" s="62"/>
      <c r="AE4966" s="62"/>
    </row>
    <row r="4967" spans="5:31" x14ac:dyDescent="0.25">
      <c r="E4967" s="61"/>
      <c r="F4967" s="61"/>
      <c r="G4967" s="61"/>
      <c r="H4967" s="62"/>
      <c r="I4967" s="62"/>
      <c r="J4967" s="62"/>
      <c r="K4967" s="62"/>
      <c r="L4967" s="62"/>
      <c r="M4967" s="62"/>
      <c r="N4967" s="62"/>
      <c r="O4967" s="62"/>
      <c r="P4967" s="62"/>
      <c r="Q4967" s="62"/>
      <c r="R4967" s="62"/>
      <c r="S4967" s="62"/>
      <c r="T4967" s="62"/>
      <c r="U4967" s="62"/>
      <c r="V4967" s="62"/>
      <c r="W4967" s="62"/>
      <c r="X4967" s="62"/>
      <c r="Y4967" s="62"/>
      <c r="Z4967" s="62"/>
      <c r="AA4967" s="62"/>
      <c r="AB4967" s="62"/>
      <c r="AC4967" s="62"/>
      <c r="AD4967" s="62"/>
      <c r="AE4967" s="62"/>
    </row>
    <row r="4968" spans="5:31" x14ac:dyDescent="0.25">
      <c r="E4968" s="61"/>
      <c r="F4968" s="61"/>
      <c r="G4968" s="61"/>
      <c r="H4968" s="62"/>
      <c r="I4968" s="62"/>
      <c r="J4968" s="62"/>
      <c r="K4968" s="62"/>
      <c r="L4968" s="62"/>
      <c r="M4968" s="62"/>
      <c r="N4968" s="62"/>
      <c r="O4968" s="62"/>
      <c r="P4968" s="62"/>
      <c r="Q4968" s="62"/>
      <c r="R4968" s="62"/>
      <c r="S4968" s="62"/>
      <c r="T4968" s="62"/>
      <c r="U4968" s="62"/>
      <c r="V4968" s="62"/>
      <c r="W4968" s="62"/>
      <c r="X4968" s="62"/>
      <c r="Y4968" s="62"/>
      <c r="Z4968" s="62"/>
      <c r="AA4968" s="62"/>
      <c r="AB4968" s="62"/>
      <c r="AC4968" s="62"/>
      <c r="AD4968" s="62"/>
      <c r="AE4968" s="62"/>
    </row>
    <row r="4969" spans="5:31" x14ac:dyDescent="0.25">
      <c r="E4969" s="61"/>
      <c r="F4969" s="61"/>
      <c r="G4969" s="61"/>
      <c r="H4969" s="62"/>
      <c r="I4969" s="62"/>
      <c r="J4969" s="62"/>
      <c r="K4969" s="62"/>
      <c r="L4969" s="62"/>
      <c r="M4969" s="62"/>
      <c r="N4969" s="62"/>
      <c r="O4969" s="62"/>
      <c r="P4969" s="62"/>
      <c r="Q4969" s="62"/>
      <c r="R4969" s="62"/>
      <c r="S4969" s="62"/>
      <c r="T4969" s="62"/>
      <c r="U4969" s="62"/>
      <c r="V4969" s="62"/>
      <c r="W4969" s="62"/>
      <c r="X4969" s="62"/>
      <c r="Y4969" s="62"/>
      <c r="Z4969" s="62"/>
      <c r="AA4969" s="62"/>
      <c r="AB4969" s="62"/>
      <c r="AC4969" s="62"/>
      <c r="AD4969" s="62"/>
      <c r="AE4969" s="62"/>
    </row>
    <row r="4970" spans="5:31" x14ac:dyDescent="0.25">
      <c r="E4970" s="61"/>
      <c r="F4970" s="61"/>
      <c r="G4970" s="61"/>
      <c r="H4970" s="62"/>
      <c r="I4970" s="62"/>
      <c r="J4970" s="62"/>
      <c r="K4970" s="62"/>
      <c r="L4970" s="62"/>
      <c r="M4970" s="62"/>
      <c r="N4970" s="62"/>
      <c r="O4970" s="62"/>
      <c r="P4970" s="62"/>
      <c r="Q4970" s="62"/>
      <c r="R4970" s="62"/>
      <c r="S4970" s="62"/>
      <c r="T4970" s="62"/>
      <c r="U4970" s="62"/>
      <c r="V4970" s="62"/>
      <c r="W4970" s="62"/>
      <c r="X4970" s="62"/>
      <c r="Y4970" s="62"/>
      <c r="Z4970" s="62"/>
      <c r="AA4970" s="62"/>
      <c r="AB4970" s="62"/>
      <c r="AC4970" s="62"/>
      <c r="AD4970" s="62"/>
      <c r="AE4970" s="62"/>
    </row>
    <row r="4971" spans="5:31" x14ac:dyDescent="0.25">
      <c r="E4971" s="61"/>
      <c r="F4971" s="61"/>
      <c r="G4971" s="61"/>
      <c r="H4971" s="62"/>
      <c r="I4971" s="62"/>
      <c r="J4971" s="62"/>
      <c r="K4971" s="62"/>
      <c r="L4971" s="62"/>
      <c r="M4971" s="62"/>
      <c r="N4971" s="62"/>
      <c r="O4971" s="62"/>
      <c r="P4971" s="62"/>
      <c r="Q4971" s="62"/>
      <c r="R4971" s="62"/>
      <c r="S4971" s="62"/>
      <c r="T4971" s="62"/>
      <c r="U4971" s="62"/>
      <c r="V4971" s="62"/>
      <c r="W4971" s="62"/>
      <c r="X4971" s="62"/>
      <c r="Y4971" s="62"/>
      <c r="Z4971" s="62"/>
      <c r="AA4971" s="62"/>
      <c r="AB4971" s="62"/>
      <c r="AC4971" s="62"/>
      <c r="AD4971" s="62"/>
      <c r="AE4971" s="62"/>
    </row>
    <row r="4972" spans="5:31" x14ac:dyDescent="0.25">
      <c r="E4972" s="61"/>
      <c r="F4972" s="61"/>
      <c r="G4972" s="61"/>
      <c r="H4972" s="62"/>
      <c r="I4972" s="62"/>
      <c r="J4972" s="62"/>
      <c r="K4972" s="62"/>
      <c r="L4972" s="62"/>
      <c r="M4972" s="62"/>
      <c r="N4972" s="62"/>
      <c r="O4972" s="62"/>
      <c r="P4972" s="62"/>
      <c r="Q4972" s="62"/>
      <c r="R4972" s="62"/>
      <c r="S4972" s="62"/>
      <c r="T4972" s="62"/>
      <c r="U4972" s="62"/>
      <c r="V4972" s="62"/>
      <c r="W4972" s="62"/>
      <c r="X4972" s="62"/>
      <c r="Y4972" s="62"/>
      <c r="Z4972" s="62"/>
      <c r="AA4972" s="62"/>
      <c r="AB4972" s="62"/>
      <c r="AC4972" s="62"/>
      <c r="AD4972" s="62"/>
      <c r="AE4972" s="62"/>
    </row>
    <row r="4973" spans="5:31" x14ac:dyDescent="0.25">
      <c r="E4973" s="61"/>
      <c r="F4973" s="61"/>
      <c r="G4973" s="61"/>
      <c r="H4973" s="62"/>
      <c r="I4973" s="62"/>
      <c r="J4973" s="62"/>
      <c r="K4973" s="62"/>
      <c r="L4973" s="62"/>
      <c r="M4973" s="62"/>
      <c r="N4973" s="62"/>
      <c r="O4973" s="62"/>
      <c r="P4973" s="62"/>
      <c r="Q4973" s="62"/>
      <c r="R4973" s="62"/>
      <c r="S4973" s="62"/>
      <c r="T4973" s="62"/>
      <c r="U4973" s="62"/>
      <c r="V4973" s="62"/>
      <c r="W4973" s="62"/>
      <c r="X4973" s="62"/>
      <c r="Y4973" s="62"/>
      <c r="Z4973" s="62"/>
      <c r="AA4973" s="62"/>
      <c r="AB4973" s="62"/>
      <c r="AC4973" s="62"/>
      <c r="AD4973" s="62"/>
      <c r="AE4973" s="62"/>
    </row>
    <row r="4974" spans="5:31" x14ac:dyDescent="0.25">
      <c r="E4974" s="61"/>
      <c r="F4974" s="61"/>
      <c r="G4974" s="61"/>
      <c r="H4974" s="62"/>
      <c r="I4974" s="62"/>
      <c r="J4974" s="62"/>
      <c r="K4974" s="62"/>
      <c r="L4974" s="62"/>
      <c r="M4974" s="62"/>
      <c r="N4974" s="62"/>
      <c r="O4974" s="62"/>
      <c r="P4974" s="62"/>
      <c r="Q4974" s="62"/>
      <c r="R4974" s="62"/>
      <c r="S4974" s="62"/>
      <c r="T4974" s="62"/>
      <c r="U4974" s="62"/>
      <c r="V4974" s="62"/>
      <c r="W4974" s="62"/>
      <c r="X4974" s="62"/>
      <c r="Y4974" s="62"/>
      <c r="Z4974" s="62"/>
      <c r="AA4974" s="62"/>
      <c r="AB4974" s="62"/>
      <c r="AC4974" s="62"/>
      <c r="AD4974" s="62"/>
      <c r="AE4974" s="62"/>
    </row>
    <row r="4975" spans="5:31" x14ac:dyDescent="0.25">
      <c r="E4975" s="61"/>
      <c r="F4975" s="61"/>
      <c r="G4975" s="61"/>
      <c r="H4975" s="62"/>
      <c r="I4975" s="62"/>
      <c r="J4975" s="62"/>
      <c r="K4975" s="62"/>
      <c r="L4975" s="62"/>
      <c r="M4975" s="62"/>
      <c r="N4975" s="62"/>
      <c r="O4975" s="62"/>
      <c r="P4975" s="62"/>
      <c r="Q4975" s="62"/>
      <c r="R4975" s="62"/>
      <c r="S4975" s="62"/>
      <c r="T4975" s="62"/>
      <c r="U4975" s="62"/>
      <c r="V4975" s="62"/>
      <c r="W4975" s="62"/>
      <c r="X4975" s="62"/>
      <c r="Y4975" s="62"/>
      <c r="Z4975" s="62"/>
      <c r="AA4975" s="62"/>
      <c r="AB4975" s="62"/>
      <c r="AC4975" s="62"/>
      <c r="AD4975" s="62"/>
      <c r="AE4975" s="62"/>
    </row>
    <row r="4976" spans="5:31" x14ac:dyDescent="0.25">
      <c r="E4976" s="61"/>
      <c r="F4976" s="61"/>
      <c r="G4976" s="61"/>
      <c r="H4976" s="62"/>
      <c r="I4976" s="62"/>
      <c r="J4976" s="62"/>
      <c r="K4976" s="62"/>
      <c r="L4976" s="62"/>
      <c r="M4976" s="62"/>
      <c r="N4976" s="62"/>
      <c r="O4976" s="62"/>
      <c r="P4976" s="62"/>
      <c r="Q4976" s="62"/>
      <c r="R4976" s="62"/>
      <c r="S4976" s="62"/>
      <c r="T4976" s="62"/>
      <c r="U4976" s="62"/>
      <c r="V4976" s="62"/>
      <c r="W4976" s="62"/>
      <c r="X4976" s="62"/>
      <c r="Y4976" s="62"/>
      <c r="Z4976" s="62"/>
      <c r="AA4976" s="62"/>
      <c r="AB4976" s="62"/>
      <c r="AC4976" s="62"/>
      <c r="AD4976" s="62"/>
      <c r="AE4976" s="62"/>
    </row>
    <row r="4977" spans="5:31" x14ac:dyDescent="0.25">
      <c r="E4977" s="61"/>
      <c r="F4977" s="61"/>
      <c r="G4977" s="61"/>
      <c r="H4977" s="62"/>
      <c r="I4977" s="62"/>
      <c r="J4977" s="62"/>
      <c r="K4977" s="62"/>
      <c r="L4977" s="62"/>
      <c r="M4977" s="62"/>
      <c r="N4977" s="62"/>
      <c r="O4977" s="62"/>
      <c r="P4977" s="62"/>
      <c r="Q4977" s="62"/>
      <c r="R4977" s="62"/>
      <c r="S4977" s="62"/>
      <c r="T4977" s="62"/>
      <c r="U4977" s="62"/>
      <c r="V4977" s="62"/>
      <c r="W4977" s="62"/>
      <c r="X4977" s="62"/>
      <c r="Y4977" s="62"/>
      <c r="Z4977" s="62"/>
      <c r="AA4977" s="62"/>
      <c r="AB4977" s="62"/>
      <c r="AC4977" s="62"/>
      <c r="AD4977" s="62"/>
      <c r="AE4977" s="62"/>
    </row>
    <row r="4978" spans="5:31" x14ac:dyDescent="0.25">
      <c r="E4978" s="61"/>
      <c r="F4978" s="61"/>
      <c r="G4978" s="61"/>
      <c r="H4978" s="62"/>
      <c r="I4978" s="62"/>
      <c r="J4978" s="62"/>
      <c r="K4978" s="62"/>
      <c r="L4978" s="62"/>
      <c r="M4978" s="62"/>
      <c r="N4978" s="62"/>
      <c r="O4978" s="62"/>
      <c r="P4978" s="62"/>
      <c r="Q4978" s="62"/>
      <c r="R4978" s="62"/>
      <c r="S4978" s="62"/>
      <c r="T4978" s="62"/>
      <c r="U4978" s="62"/>
      <c r="V4978" s="62"/>
      <c r="W4978" s="62"/>
      <c r="X4978" s="62"/>
      <c r="Y4978" s="62"/>
      <c r="Z4978" s="62"/>
      <c r="AA4978" s="62"/>
      <c r="AB4978" s="62"/>
      <c r="AC4978" s="62"/>
      <c r="AD4978" s="62"/>
      <c r="AE4978" s="62"/>
    </row>
    <row r="4979" spans="5:31" x14ac:dyDescent="0.25">
      <c r="E4979" s="61"/>
      <c r="F4979" s="61"/>
      <c r="G4979" s="61"/>
      <c r="H4979" s="62"/>
      <c r="I4979" s="62"/>
      <c r="J4979" s="62"/>
      <c r="K4979" s="62"/>
      <c r="L4979" s="62"/>
      <c r="M4979" s="62"/>
      <c r="N4979" s="62"/>
      <c r="O4979" s="62"/>
      <c r="P4979" s="62"/>
      <c r="Q4979" s="62"/>
      <c r="R4979" s="62"/>
      <c r="S4979" s="62"/>
      <c r="T4979" s="62"/>
      <c r="U4979" s="62"/>
      <c r="V4979" s="62"/>
      <c r="W4979" s="62"/>
      <c r="X4979" s="62"/>
      <c r="Y4979" s="62"/>
      <c r="Z4979" s="62"/>
      <c r="AA4979" s="62"/>
      <c r="AB4979" s="62"/>
      <c r="AC4979" s="62"/>
      <c r="AD4979" s="62"/>
      <c r="AE4979" s="62"/>
    </row>
    <row r="4980" spans="5:31" x14ac:dyDescent="0.25">
      <c r="E4980" s="61"/>
      <c r="F4980" s="61"/>
      <c r="G4980" s="61"/>
      <c r="H4980" s="62"/>
      <c r="I4980" s="62"/>
      <c r="J4980" s="62"/>
      <c r="K4980" s="62"/>
      <c r="L4980" s="62"/>
      <c r="M4980" s="62"/>
      <c r="N4980" s="62"/>
      <c r="O4980" s="62"/>
      <c r="P4980" s="62"/>
      <c r="Q4980" s="62"/>
      <c r="R4980" s="62"/>
      <c r="S4980" s="62"/>
      <c r="T4980" s="62"/>
      <c r="U4980" s="62"/>
      <c r="V4980" s="62"/>
      <c r="W4980" s="62"/>
      <c r="X4980" s="62"/>
      <c r="Y4980" s="62"/>
      <c r="Z4980" s="62"/>
      <c r="AA4980" s="62"/>
      <c r="AB4980" s="62"/>
      <c r="AC4980" s="62"/>
      <c r="AD4980" s="62"/>
      <c r="AE4980" s="62"/>
    </row>
    <row r="4981" spans="5:31" x14ac:dyDescent="0.25">
      <c r="E4981" s="61"/>
      <c r="F4981" s="61"/>
      <c r="G4981" s="61"/>
      <c r="H4981" s="62"/>
      <c r="I4981" s="62"/>
      <c r="J4981" s="62"/>
      <c r="K4981" s="62"/>
      <c r="L4981" s="62"/>
      <c r="M4981" s="62"/>
      <c r="N4981" s="62"/>
      <c r="O4981" s="62"/>
      <c r="P4981" s="62"/>
      <c r="Q4981" s="62"/>
      <c r="R4981" s="62"/>
      <c r="S4981" s="62"/>
      <c r="T4981" s="62"/>
      <c r="U4981" s="62"/>
      <c r="V4981" s="62"/>
      <c r="W4981" s="62"/>
      <c r="X4981" s="62"/>
      <c r="Y4981" s="62"/>
      <c r="Z4981" s="62"/>
      <c r="AA4981" s="62"/>
      <c r="AB4981" s="62"/>
      <c r="AC4981" s="62"/>
      <c r="AD4981" s="62"/>
      <c r="AE4981" s="62"/>
    </row>
    <row r="4982" spans="5:31" x14ac:dyDescent="0.25">
      <c r="E4982" s="61"/>
      <c r="F4982" s="61"/>
      <c r="G4982" s="61"/>
      <c r="H4982" s="62"/>
      <c r="I4982" s="62"/>
      <c r="J4982" s="62"/>
      <c r="K4982" s="62"/>
      <c r="L4982" s="62"/>
      <c r="M4982" s="62"/>
      <c r="N4982" s="62"/>
      <c r="O4982" s="62"/>
      <c r="P4982" s="62"/>
      <c r="Q4982" s="62"/>
      <c r="R4982" s="62"/>
      <c r="S4982" s="62"/>
      <c r="T4982" s="62"/>
      <c r="U4982" s="62"/>
      <c r="V4982" s="62"/>
      <c r="W4982" s="62"/>
      <c r="X4982" s="62"/>
      <c r="Y4982" s="62"/>
      <c r="Z4982" s="62"/>
      <c r="AA4982" s="62"/>
      <c r="AB4982" s="62"/>
      <c r="AC4982" s="62"/>
      <c r="AD4982" s="62"/>
      <c r="AE4982" s="62"/>
    </row>
    <row r="4983" spans="5:31" x14ac:dyDescent="0.25">
      <c r="E4983" s="61"/>
      <c r="F4983" s="61"/>
      <c r="G4983" s="61"/>
      <c r="H4983" s="62"/>
      <c r="I4983" s="62"/>
      <c r="J4983" s="62"/>
      <c r="K4983" s="62"/>
      <c r="L4983" s="62"/>
      <c r="M4983" s="62"/>
      <c r="N4983" s="62"/>
      <c r="O4983" s="62"/>
      <c r="P4983" s="62"/>
      <c r="Q4983" s="62"/>
      <c r="R4983" s="62"/>
      <c r="S4983" s="62"/>
      <c r="T4983" s="62"/>
      <c r="U4983" s="62"/>
      <c r="V4983" s="62"/>
      <c r="W4983" s="62"/>
      <c r="X4983" s="62"/>
      <c r="Y4983" s="62"/>
      <c r="Z4983" s="62"/>
      <c r="AA4983" s="62"/>
      <c r="AB4983" s="62"/>
      <c r="AC4983" s="62"/>
      <c r="AD4983" s="62"/>
      <c r="AE4983" s="62"/>
    </row>
    <row r="4984" spans="5:31" x14ac:dyDescent="0.25">
      <c r="E4984" s="61"/>
      <c r="F4984" s="61"/>
      <c r="G4984" s="61"/>
      <c r="H4984" s="62"/>
      <c r="I4984" s="62"/>
      <c r="J4984" s="62"/>
      <c r="K4984" s="62"/>
      <c r="L4984" s="62"/>
      <c r="M4984" s="62"/>
      <c r="N4984" s="62"/>
      <c r="O4984" s="62"/>
      <c r="P4984" s="62"/>
      <c r="Q4984" s="62"/>
      <c r="R4984" s="62"/>
      <c r="S4984" s="62"/>
      <c r="T4984" s="62"/>
      <c r="U4984" s="62"/>
      <c r="V4984" s="62"/>
      <c r="W4984" s="62"/>
      <c r="X4984" s="62"/>
      <c r="Y4984" s="62"/>
      <c r="Z4984" s="62"/>
      <c r="AA4984" s="62"/>
      <c r="AB4984" s="62"/>
      <c r="AC4984" s="62"/>
      <c r="AD4984" s="62"/>
      <c r="AE4984" s="62"/>
    </row>
    <row r="4985" spans="5:31" x14ac:dyDescent="0.25">
      <c r="E4985" s="61"/>
      <c r="F4985" s="61"/>
      <c r="G4985" s="61"/>
      <c r="H4985" s="62"/>
      <c r="I4985" s="62"/>
      <c r="J4985" s="62"/>
      <c r="K4985" s="62"/>
      <c r="L4985" s="62"/>
      <c r="M4985" s="62"/>
      <c r="N4985" s="62"/>
      <c r="O4985" s="62"/>
      <c r="P4985" s="62"/>
      <c r="Q4985" s="62"/>
      <c r="R4985" s="62"/>
      <c r="S4985" s="62"/>
      <c r="T4985" s="62"/>
      <c r="U4985" s="62"/>
      <c r="V4985" s="62"/>
      <c r="W4985" s="62"/>
      <c r="X4985" s="62"/>
      <c r="Y4985" s="62"/>
      <c r="Z4985" s="62"/>
      <c r="AA4985" s="62"/>
      <c r="AB4985" s="62"/>
      <c r="AC4985" s="62"/>
      <c r="AD4985" s="62"/>
      <c r="AE4985" s="62"/>
    </row>
    <row r="4986" spans="5:31" x14ac:dyDescent="0.25">
      <c r="E4986" s="61"/>
      <c r="F4986" s="61"/>
      <c r="G4986" s="61"/>
      <c r="H4986" s="62"/>
      <c r="I4986" s="62"/>
      <c r="J4986" s="62"/>
      <c r="K4986" s="62"/>
      <c r="L4986" s="62"/>
      <c r="M4986" s="62"/>
      <c r="N4986" s="62"/>
      <c r="O4986" s="62"/>
      <c r="P4986" s="62"/>
      <c r="Q4986" s="62"/>
      <c r="R4986" s="62"/>
      <c r="S4986" s="62"/>
      <c r="T4986" s="62"/>
      <c r="U4986" s="62"/>
      <c r="V4986" s="62"/>
      <c r="W4986" s="62"/>
      <c r="X4986" s="62"/>
      <c r="Y4986" s="62"/>
      <c r="Z4986" s="62"/>
      <c r="AA4986" s="62"/>
      <c r="AB4986" s="62"/>
      <c r="AC4986" s="62"/>
      <c r="AD4986" s="62"/>
      <c r="AE4986" s="62"/>
    </row>
    <row r="4987" spans="5:31" x14ac:dyDescent="0.25">
      <c r="E4987" s="61"/>
      <c r="F4987" s="61"/>
      <c r="G4987" s="61"/>
      <c r="H4987" s="62"/>
      <c r="I4987" s="62"/>
      <c r="J4987" s="62"/>
      <c r="K4987" s="62"/>
      <c r="L4987" s="62"/>
      <c r="M4987" s="62"/>
      <c r="N4987" s="62"/>
      <c r="O4987" s="62"/>
      <c r="P4987" s="62"/>
      <c r="Q4987" s="62"/>
      <c r="R4987" s="62"/>
      <c r="S4987" s="62"/>
      <c r="T4987" s="62"/>
      <c r="U4987" s="62"/>
      <c r="V4987" s="62"/>
      <c r="W4987" s="62"/>
      <c r="X4987" s="62"/>
      <c r="Y4987" s="62"/>
      <c r="Z4987" s="62"/>
      <c r="AA4987" s="62"/>
      <c r="AB4987" s="62"/>
      <c r="AC4987" s="62"/>
      <c r="AD4987" s="62"/>
      <c r="AE4987" s="62"/>
    </row>
    <row r="4988" spans="5:31" x14ac:dyDescent="0.25">
      <c r="E4988" s="61"/>
      <c r="F4988" s="61"/>
      <c r="G4988" s="61"/>
      <c r="H4988" s="62"/>
      <c r="I4988" s="62"/>
      <c r="J4988" s="62"/>
      <c r="K4988" s="62"/>
      <c r="L4988" s="62"/>
      <c r="M4988" s="62"/>
      <c r="N4988" s="62"/>
      <c r="O4988" s="62"/>
      <c r="P4988" s="62"/>
      <c r="Q4988" s="62"/>
      <c r="R4988" s="62"/>
      <c r="S4988" s="62"/>
      <c r="T4988" s="62"/>
      <c r="U4988" s="62"/>
      <c r="V4988" s="62"/>
      <c r="W4988" s="62"/>
      <c r="X4988" s="62"/>
      <c r="Y4988" s="62"/>
      <c r="Z4988" s="62"/>
      <c r="AA4988" s="62"/>
      <c r="AB4988" s="62"/>
      <c r="AC4988" s="62"/>
      <c r="AD4988" s="62"/>
      <c r="AE4988" s="62"/>
    </row>
    <row r="4989" spans="5:31" x14ac:dyDescent="0.25">
      <c r="E4989" s="61"/>
      <c r="F4989" s="61"/>
      <c r="G4989" s="61"/>
      <c r="H4989" s="62"/>
      <c r="I4989" s="62"/>
      <c r="J4989" s="62"/>
      <c r="K4989" s="62"/>
      <c r="L4989" s="62"/>
      <c r="M4989" s="62"/>
      <c r="N4989" s="62"/>
      <c r="O4989" s="62"/>
      <c r="P4989" s="62"/>
      <c r="Q4989" s="62"/>
      <c r="R4989" s="62"/>
      <c r="S4989" s="62"/>
      <c r="T4989" s="62"/>
      <c r="U4989" s="62"/>
      <c r="V4989" s="62"/>
      <c r="W4989" s="62"/>
      <c r="X4989" s="62"/>
      <c r="Y4989" s="62"/>
      <c r="Z4989" s="62"/>
      <c r="AA4989" s="62"/>
      <c r="AB4989" s="62"/>
      <c r="AC4989" s="62"/>
      <c r="AD4989" s="62"/>
      <c r="AE4989" s="62"/>
    </row>
    <row r="4990" spans="5:31" x14ac:dyDescent="0.25">
      <c r="E4990" s="61"/>
      <c r="F4990" s="61"/>
      <c r="G4990" s="61"/>
      <c r="H4990" s="62"/>
      <c r="I4990" s="62"/>
      <c r="J4990" s="62"/>
      <c r="K4990" s="62"/>
      <c r="L4990" s="62"/>
      <c r="M4990" s="62"/>
      <c r="N4990" s="62"/>
      <c r="O4990" s="62"/>
      <c r="P4990" s="62"/>
      <c r="Q4990" s="62"/>
      <c r="R4990" s="62"/>
      <c r="S4990" s="62"/>
      <c r="T4990" s="62"/>
      <c r="U4990" s="62"/>
      <c r="V4990" s="62"/>
      <c r="W4990" s="62"/>
      <c r="X4990" s="62"/>
      <c r="Y4990" s="62"/>
      <c r="Z4990" s="62"/>
      <c r="AA4990" s="62"/>
      <c r="AB4990" s="62"/>
      <c r="AC4990" s="62"/>
      <c r="AD4990" s="62"/>
      <c r="AE4990" s="62"/>
    </row>
    <row r="4991" spans="5:31" x14ac:dyDescent="0.25">
      <c r="E4991" s="61"/>
      <c r="F4991" s="61"/>
      <c r="G4991" s="61"/>
      <c r="H4991" s="62"/>
      <c r="I4991" s="62"/>
      <c r="J4991" s="62"/>
      <c r="K4991" s="62"/>
      <c r="L4991" s="62"/>
      <c r="M4991" s="62"/>
      <c r="N4991" s="62"/>
      <c r="O4991" s="62"/>
      <c r="P4991" s="62"/>
      <c r="Q4991" s="62"/>
      <c r="R4991" s="62"/>
      <c r="S4991" s="62"/>
      <c r="T4991" s="62"/>
      <c r="U4991" s="62"/>
      <c r="V4991" s="62"/>
      <c r="W4991" s="62"/>
      <c r="X4991" s="62"/>
      <c r="Y4991" s="62"/>
      <c r="Z4991" s="62"/>
      <c r="AA4991" s="62"/>
      <c r="AB4991" s="62"/>
      <c r="AC4991" s="62"/>
      <c r="AD4991" s="62"/>
      <c r="AE4991" s="62"/>
    </row>
    <row r="4992" spans="5:31" x14ac:dyDescent="0.25">
      <c r="E4992" s="61"/>
      <c r="F4992" s="61"/>
      <c r="G4992" s="61"/>
      <c r="H4992" s="62"/>
      <c r="I4992" s="62"/>
      <c r="J4992" s="62"/>
      <c r="K4992" s="62"/>
      <c r="L4992" s="62"/>
      <c r="M4992" s="62"/>
      <c r="N4992" s="62"/>
      <c r="O4992" s="62"/>
      <c r="P4992" s="62"/>
      <c r="Q4992" s="62"/>
      <c r="R4992" s="62"/>
      <c r="S4992" s="62"/>
      <c r="T4992" s="62"/>
      <c r="U4992" s="62"/>
      <c r="V4992" s="62"/>
      <c r="W4992" s="62"/>
      <c r="X4992" s="62"/>
      <c r="Y4992" s="62"/>
      <c r="Z4992" s="62"/>
      <c r="AA4992" s="62"/>
      <c r="AB4992" s="62"/>
      <c r="AC4992" s="62"/>
      <c r="AD4992" s="62"/>
      <c r="AE4992" s="62"/>
    </row>
    <row r="4993" spans="5:31" x14ac:dyDescent="0.25">
      <c r="E4993" s="61"/>
      <c r="F4993" s="61"/>
      <c r="G4993" s="61"/>
      <c r="H4993" s="62"/>
      <c r="I4993" s="62"/>
      <c r="J4993" s="62"/>
      <c r="K4993" s="62"/>
      <c r="L4993" s="62"/>
      <c r="M4993" s="62"/>
      <c r="N4993" s="62"/>
      <c r="O4993" s="62"/>
      <c r="P4993" s="62"/>
      <c r="Q4993" s="62"/>
      <c r="R4993" s="62"/>
      <c r="S4993" s="62"/>
      <c r="T4993" s="62"/>
      <c r="U4993" s="62"/>
      <c r="V4993" s="62"/>
      <c r="W4993" s="62"/>
      <c r="X4993" s="62"/>
      <c r="Y4993" s="62"/>
      <c r="Z4993" s="62"/>
      <c r="AA4993" s="62"/>
      <c r="AB4993" s="62"/>
      <c r="AC4993" s="62"/>
      <c r="AD4993" s="62"/>
      <c r="AE4993" s="62"/>
    </row>
    <row r="4994" spans="5:31" x14ac:dyDescent="0.25">
      <c r="E4994" s="61"/>
      <c r="F4994" s="61"/>
      <c r="G4994" s="61"/>
      <c r="H4994" s="62"/>
      <c r="I4994" s="62"/>
      <c r="J4994" s="62"/>
      <c r="K4994" s="62"/>
      <c r="L4994" s="62"/>
      <c r="M4994" s="62"/>
      <c r="N4994" s="62"/>
      <c r="O4994" s="62"/>
      <c r="P4994" s="62"/>
      <c r="Q4994" s="62"/>
      <c r="R4994" s="62"/>
      <c r="S4994" s="62"/>
      <c r="T4994" s="62"/>
      <c r="U4994" s="62"/>
      <c r="V4994" s="62"/>
      <c r="W4994" s="62"/>
      <c r="X4994" s="62"/>
      <c r="Y4994" s="62"/>
      <c r="Z4994" s="62"/>
      <c r="AA4994" s="62"/>
      <c r="AB4994" s="62"/>
      <c r="AC4994" s="62"/>
      <c r="AD4994" s="62"/>
      <c r="AE4994" s="62"/>
    </row>
    <row r="4995" spans="5:31" x14ac:dyDescent="0.25">
      <c r="E4995" s="61"/>
      <c r="F4995" s="61"/>
      <c r="G4995" s="61"/>
      <c r="H4995" s="62"/>
      <c r="I4995" s="62"/>
      <c r="J4995" s="62"/>
      <c r="K4995" s="62"/>
      <c r="L4995" s="62"/>
      <c r="M4995" s="62"/>
      <c r="N4995" s="62"/>
      <c r="O4995" s="62"/>
      <c r="P4995" s="62"/>
      <c r="Q4995" s="62"/>
      <c r="R4995" s="62"/>
      <c r="S4995" s="62"/>
      <c r="T4995" s="62"/>
      <c r="U4995" s="62"/>
      <c r="V4995" s="62"/>
      <c r="W4995" s="62"/>
      <c r="X4995" s="62"/>
      <c r="Y4995" s="62"/>
      <c r="Z4995" s="62"/>
      <c r="AA4995" s="62"/>
      <c r="AB4995" s="62"/>
      <c r="AC4995" s="62"/>
      <c r="AD4995" s="62"/>
      <c r="AE4995" s="62"/>
    </row>
    <row r="4996" spans="5:31" x14ac:dyDescent="0.25">
      <c r="E4996" s="61"/>
      <c r="F4996" s="61"/>
      <c r="G4996" s="61"/>
      <c r="H4996" s="62"/>
      <c r="I4996" s="62"/>
      <c r="J4996" s="62"/>
      <c r="K4996" s="62"/>
      <c r="L4996" s="62"/>
      <c r="M4996" s="62"/>
      <c r="N4996" s="62"/>
      <c r="O4996" s="62"/>
      <c r="P4996" s="62"/>
      <c r="Q4996" s="62"/>
      <c r="R4996" s="62"/>
      <c r="S4996" s="62"/>
      <c r="T4996" s="62"/>
      <c r="U4996" s="62"/>
      <c r="V4996" s="62"/>
      <c r="W4996" s="62"/>
      <c r="X4996" s="62"/>
      <c r="Y4996" s="62"/>
      <c r="Z4996" s="62"/>
      <c r="AA4996" s="62"/>
      <c r="AB4996" s="62"/>
      <c r="AC4996" s="62"/>
      <c r="AD4996" s="62"/>
      <c r="AE4996" s="62"/>
    </row>
    <row r="4997" spans="5:31" x14ac:dyDescent="0.25">
      <c r="E4997" s="61"/>
      <c r="F4997" s="61"/>
      <c r="G4997" s="61"/>
      <c r="H4997" s="62"/>
      <c r="I4997" s="62"/>
      <c r="J4997" s="62"/>
      <c r="K4997" s="62"/>
      <c r="L4997" s="62"/>
      <c r="M4997" s="62"/>
      <c r="N4997" s="62"/>
      <c r="O4997" s="62"/>
      <c r="P4997" s="62"/>
      <c r="Q4997" s="62"/>
      <c r="R4997" s="62"/>
      <c r="S4997" s="62"/>
      <c r="T4997" s="62"/>
      <c r="U4997" s="62"/>
      <c r="V4997" s="62"/>
      <c r="W4997" s="62"/>
      <c r="X4997" s="62"/>
      <c r="Y4997" s="62"/>
      <c r="Z4997" s="62"/>
      <c r="AA4997" s="62"/>
      <c r="AB4997" s="62"/>
      <c r="AC4997" s="62"/>
      <c r="AD4997" s="62"/>
      <c r="AE4997" s="62"/>
    </row>
    <row r="4998" spans="5:31" x14ac:dyDescent="0.25">
      <c r="E4998" s="61"/>
      <c r="F4998" s="61"/>
      <c r="G4998" s="61"/>
      <c r="H4998" s="62"/>
      <c r="I4998" s="62"/>
      <c r="J4998" s="62"/>
      <c r="K4998" s="62"/>
      <c r="L4998" s="62"/>
      <c r="M4998" s="62"/>
      <c r="N4998" s="62"/>
      <c r="O4998" s="62"/>
      <c r="P4998" s="62"/>
      <c r="Q4998" s="62"/>
      <c r="R4998" s="62"/>
      <c r="S4998" s="62"/>
      <c r="T4998" s="62"/>
      <c r="U4998" s="62"/>
      <c r="V4998" s="62"/>
      <c r="W4998" s="62"/>
      <c r="X4998" s="62"/>
      <c r="Y4998" s="62"/>
      <c r="Z4998" s="62"/>
      <c r="AA4998" s="62"/>
      <c r="AB4998" s="62"/>
      <c r="AC4998" s="62"/>
      <c r="AD4998" s="62"/>
      <c r="AE4998" s="62"/>
    </row>
    <row r="4999" spans="5:31" x14ac:dyDescent="0.25">
      <c r="E4999" s="61"/>
      <c r="F4999" s="61"/>
      <c r="G4999" s="61"/>
      <c r="H4999" s="62"/>
      <c r="I4999" s="62"/>
      <c r="J4999" s="62"/>
      <c r="K4999" s="62"/>
      <c r="L4999" s="62"/>
      <c r="M4999" s="62"/>
      <c r="N4999" s="62"/>
      <c r="O4999" s="62"/>
      <c r="P4999" s="62"/>
      <c r="Q4999" s="62"/>
      <c r="R4999" s="62"/>
      <c r="S4999" s="62"/>
      <c r="T4999" s="62"/>
      <c r="U4999" s="62"/>
      <c r="V4999" s="62"/>
      <c r="W4999" s="62"/>
      <c r="X4999" s="62"/>
      <c r="Y4999" s="62"/>
      <c r="Z4999" s="62"/>
      <c r="AA4999" s="62"/>
      <c r="AB4999" s="62"/>
      <c r="AC4999" s="62"/>
      <c r="AD4999" s="62"/>
      <c r="AE4999" s="62"/>
    </row>
    <row r="5000" spans="5:31" x14ac:dyDescent="0.25">
      <c r="E5000" s="61"/>
      <c r="F5000" s="61"/>
      <c r="G5000" s="61"/>
      <c r="H5000" s="62"/>
      <c r="I5000" s="62"/>
      <c r="J5000" s="62"/>
      <c r="K5000" s="62"/>
      <c r="L5000" s="62"/>
      <c r="M5000" s="62"/>
      <c r="N5000" s="62"/>
      <c r="O5000" s="62"/>
      <c r="P5000" s="62"/>
      <c r="Q5000" s="62"/>
      <c r="R5000" s="62"/>
      <c r="S5000" s="62"/>
      <c r="T5000" s="62"/>
      <c r="U5000" s="62"/>
      <c r="V5000" s="62"/>
      <c r="W5000" s="62"/>
      <c r="X5000" s="62"/>
      <c r="Y5000" s="62"/>
      <c r="Z5000" s="62"/>
      <c r="AA5000" s="62"/>
      <c r="AB5000" s="62"/>
      <c r="AC5000" s="62"/>
      <c r="AD5000" s="62"/>
      <c r="AE5000" s="62"/>
    </row>
    <row r="5001" spans="5:31" x14ac:dyDescent="0.25">
      <c r="E5001" s="61"/>
      <c r="F5001" s="61"/>
      <c r="G5001" s="61"/>
      <c r="H5001" s="62"/>
      <c r="I5001" s="62"/>
      <c r="J5001" s="62"/>
      <c r="K5001" s="62"/>
      <c r="L5001" s="62"/>
      <c r="M5001" s="62"/>
      <c r="N5001" s="62"/>
      <c r="O5001" s="62"/>
      <c r="P5001" s="62"/>
      <c r="Q5001" s="62"/>
      <c r="R5001" s="62"/>
      <c r="S5001" s="62"/>
      <c r="T5001" s="62"/>
      <c r="U5001" s="62"/>
      <c r="V5001" s="62"/>
      <c r="W5001" s="62"/>
      <c r="X5001" s="62"/>
      <c r="Y5001" s="62"/>
      <c r="Z5001" s="62"/>
      <c r="AA5001" s="62"/>
      <c r="AB5001" s="62"/>
      <c r="AC5001" s="62"/>
      <c r="AD5001" s="62"/>
      <c r="AE5001" s="62"/>
    </row>
    <row r="5002" spans="5:31" x14ac:dyDescent="0.25">
      <c r="E5002" s="61"/>
      <c r="F5002" s="61"/>
      <c r="G5002" s="61"/>
      <c r="H5002" s="62"/>
      <c r="I5002" s="62"/>
      <c r="J5002" s="62"/>
      <c r="K5002" s="62"/>
      <c r="L5002" s="62"/>
      <c r="M5002" s="62"/>
      <c r="N5002" s="62"/>
      <c r="O5002" s="62"/>
      <c r="P5002" s="62"/>
      <c r="Q5002" s="62"/>
      <c r="R5002" s="62"/>
      <c r="S5002" s="62"/>
      <c r="T5002" s="62"/>
      <c r="U5002" s="62"/>
      <c r="V5002" s="62"/>
      <c r="W5002" s="62"/>
      <c r="X5002" s="62"/>
      <c r="Y5002" s="62"/>
      <c r="Z5002" s="62"/>
      <c r="AA5002" s="62"/>
      <c r="AB5002" s="62"/>
      <c r="AC5002" s="62"/>
      <c r="AD5002" s="62"/>
      <c r="AE5002" s="62"/>
    </row>
    <row r="5003" spans="5:31" x14ac:dyDescent="0.25">
      <c r="E5003" s="61"/>
      <c r="F5003" s="61"/>
      <c r="G5003" s="61"/>
      <c r="H5003" s="62"/>
      <c r="I5003" s="62"/>
      <c r="J5003" s="62"/>
      <c r="K5003" s="62"/>
      <c r="L5003" s="62"/>
      <c r="M5003" s="62"/>
      <c r="N5003" s="62"/>
      <c r="O5003" s="62"/>
      <c r="P5003" s="62"/>
      <c r="Q5003" s="62"/>
      <c r="R5003" s="62"/>
      <c r="S5003" s="62"/>
      <c r="T5003" s="62"/>
      <c r="U5003" s="62"/>
      <c r="V5003" s="62"/>
      <c r="W5003" s="62"/>
      <c r="X5003" s="62"/>
      <c r="Y5003" s="62"/>
      <c r="Z5003" s="62"/>
      <c r="AA5003" s="62"/>
      <c r="AB5003" s="62"/>
      <c r="AC5003" s="62"/>
      <c r="AD5003" s="62"/>
      <c r="AE5003" s="62"/>
    </row>
    <row r="5004" spans="5:31" x14ac:dyDescent="0.25">
      <c r="E5004" s="61"/>
      <c r="F5004" s="61"/>
      <c r="G5004" s="61"/>
      <c r="H5004" s="62"/>
      <c r="I5004" s="62"/>
      <c r="J5004" s="62"/>
      <c r="K5004" s="62"/>
      <c r="L5004" s="62"/>
      <c r="M5004" s="62"/>
      <c r="N5004" s="62"/>
      <c r="O5004" s="62"/>
      <c r="P5004" s="62"/>
      <c r="Q5004" s="62"/>
      <c r="R5004" s="62"/>
      <c r="S5004" s="62"/>
      <c r="T5004" s="62"/>
      <c r="U5004" s="62"/>
      <c r="V5004" s="62"/>
      <c r="W5004" s="62"/>
      <c r="X5004" s="62"/>
      <c r="Y5004" s="62"/>
      <c r="Z5004" s="62"/>
      <c r="AA5004" s="62"/>
      <c r="AB5004" s="62"/>
      <c r="AC5004" s="62"/>
      <c r="AD5004" s="62"/>
      <c r="AE5004" s="62"/>
    </row>
    <row r="5005" spans="5:31" x14ac:dyDescent="0.25">
      <c r="E5005" s="61"/>
      <c r="F5005" s="61"/>
      <c r="G5005" s="61"/>
      <c r="H5005" s="62"/>
      <c r="I5005" s="62"/>
      <c r="J5005" s="62"/>
      <c r="K5005" s="62"/>
      <c r="L5005" s="62"/>
      <c r="M5005" s="62"/>
      <c r="N5005" s="62"/>
      <c r="O5005" s="62"/>
      <c r="P5005" s="62"/>
      <c r="Q5005" s="62"/>
      <c r="R5005" s="62"/>
      <c r="S5005" s="62"/>
      <c r="T5005" s="62"/>
      <c r="U5005" s="62"/>
      <c r="V5005" s="62"/>
      <c r="W5005" s="62"/>
      <c r="X5005" s="62"/>
      <c r="Y5005" s="62"/>
      <c r="Z5005" s="62"/>
      <c r="AA5005" s="62"/>
      <c r="AB5005" s="62"/>
      <c r="AC5005" s="62"/>
      <c r="AD5005" s="62"/>
      <c r="AE5005" s="62"/>
    </row>
    <row r="5006" spans="5:31" x14ac:dyDescent="0.25">
      <c r="E5006" s="61"/>
      <c r="F5006" s="61"/>
      <c r="G5006" s="61"/>
      <c r="H5006" s="62"/>
      <c r="I5006" s="62"/>
      <c r="J5006" s="62"/>
      <c r="K5006" s="62"/>
      <c r="L5006" s="62"/>
      <c r="M5006" s="62"/>
      <c r="N5006" s="62"/>
      <c r="O5006" s="62"/>
      <c r="P5006" s="62"/>
      <c r="Q5006" s="62"/>
      <c r="R5006" s="62"/>
      <c r="S5006" s="62"/>
      <c r="T5006" s="62"/>
      <c r="U5006" s="62"/>
      <c r="V5006" s="62"/>
      <c r="W5006" s="62"/>
      <c r="X5006" s="62"/>
      <c r="Y5006" s="62"/>
      <c r="Z5006" s="62"/>
      <c r="AA5006" s="62"/>
      <c r="AB5006" s="62"/>
      <c r="AC5006" s="62"/>
      <c r="AD5006" s="62"/>
      <c r="AE5006" s="62"/>
    </row>
    <row r="5007" spans="5:31" x14ac:dyDescent="0.25">
      <c r="E5007" s="61"/>
      <c r="F5007" s="61"/>
      <c r="G5007" s="61"/>
      <c r="H5007" s="62"/>
      <c r="I5007" s="62"/>
      <c r="J5007" s="62"/>
      <c r="K5007" s="62"/>
      <c r="L5007" s="62"/>
      <c r="M5007" s="62"/>
      <c r="N5007" s="62"/>
      <c r="O5007" s="62"/>
      <c r="P5007" s="62"/>
      <c r="Q5007" s="62"/>
      <c r="R5007" s="62"/>
      <c r="S5007" s="62"/>
      <c r="T5007" s="62"/>
      <c r="U5007" s="62"/>
      <c r="V5007" s="62"/>
      <c r="W5007" s="62"/>
      <c r="X5007" s="62"/>
      <c r="Y5007" s="62"/>
      <c r="Z5007" s="62"/>
      <c r="AA5007" s="62"/>
      <c r="AB5007" s="62"/>
      <c r="AC5007" s="62"/>
      <c r="AD5007" s="62"/>
      <c r="AE5007" s="62"/>
    </row>
    <row r="5008" spans="5:31" x14ac:dyDescent="0.25">
      <c r="E5008" s="61"/>
      <c r="F5008" s="61"/>
      <c r="G5008" s="61"/>
      <c r="H5008" s="62"/>
      <c r="I5008" s="62"/>
      <c r="J5008" s="62"/>
      <c r="K5008" s="62"/>
      <c r="L5008" s="62"/>
      <c r="M5008" s="62"/>
      <c r="N5008" s="62"/>
      <c r="O5008" s="62"/>
      <c r="P5008" s="62"/>
      <c r="Q5008" s="62"/>
      <c r="R5008" s="62"/>
      <c r="S5008" s="62"/>
      <c r="T5008" s="62"/>
      <c r="U5008" s="62"/>
      <c r="V5008" s="62"/>
      <c r="W5008" s="62"/>
      <c r="X5008" s="62"/>
      <c r="Y5008" s="62"/>
      <c r="Z5008" s="62"/>
      <c r="AA5008" s="62"/>
      <c r="AB5008" s="62"/>
      <c r="AC5008" s="62"/>
      <c r="AD5008" s="62"/>
      <c r="AE5008" s="62"/>
    </row>
    <row r="5009" spans="5:31" x14ac:dyDescent="0.25">
      <c r="E5009" s="61"/>
      <c r="F5009" s="61"/>
      <c r="G5009" s="61"/>
      <c r="H5009" s="62"/>
      <c r="I5009" s="62"/>
      <c r="J5009" s="62"/>
      <c r="K5009" s="62"/>
      <c r="L5009" s="62"/>
      <c r="M5009" s="62"/>
      <c r="N5009" s="62"/>
      <c r="O5009" s="62"/>
      <c r="P5009" s="62"/>
      <c r="Q5009" s="62"/>
      <c r="R5009" s="62"/>
      <c r="S5009" s="62"/>
      <c r="T5009" s="62"/>
      <c r="U5009" s="62"/>
      <c r="V5009" s="62"/>
      <c r="W5009" s="62"/>
      <c r="X5009" s="62"/>
      <c r="Y5009" s="62"/>
      <c r="Z5009" s="62"/>
      <c r="AA5009" s="62"/>
      <c r="AB5009" s="62"/>
      <c r="AC5009" s="62"/>
      <c r="AD5009" s="62"/>
      <c r="AE5009" s="62"/>
    </row>
    <row r="5010" spans="5:31" x14ac:dyDescent="0.25">
      <c r="E5010" s="61"/>
      <c r="F5010" s="61"/>
      <c r="G5010" s="61"/>
      <c r="H5010" s="62"/>
      <c r="I5010" s="62"/>
      <c r="J5010" s="62"/>
      <c r="K5010" s="62"/>
      <c r="L5010" s="62"/>
      <c r="M5010" s="62"/>
      <c r="N5010" s="62"/>
      <c r="O5010" s="62"/>
      <c r="P5010" s="62"/>
      <c r="Q5010" s="62"/>
      <c r="R5010" s="62"/>
      <c r="S5010" s="62"/>
      <c r="T5010" s="62"/>
      <c r="U5010" s="62"/>
      <c r="V5010" s="62"/>
      <c r="W5010" s="62"/>
      <c r="X5010" s="62"/>
      <c r="Y5010" s="62"/>
      <c r="Z5010" s="62"/>
      <c r="AA5010" s="62"/>
      <c r="AB5010" s="62"/>
      <c r="AC5010" s="62"/>
      <c r="AD5010" s="62"/>
      <c r="AE5010" s="62"/>
    </row>
    <row r="5011" spans="5:31" x14ac:dyDescent="0.25">
      <c r="E5011" s="61"/>
      <c r="F5011" s="61"/>
      <c r="G5011" s="61"/>
      <c r="H5011" s="62"/>
      <c r="I5011" s="62"/>
      <c r="J5011" s="62"/>
      <c r="K5011" s="62"/>
      <c r="L5011" s="62"/>
      <c r="M5011" s="62"/>
      <c r="N5011" s="62"/>
      <c r="O5011" s="62"/>
      <c r="P5011" s="62"/>
      <c r="Q5011" s="62"/>
      <c r="R5011" s="62"/>
      <c r="S5011" s="62"/>
      <c r="T5011" s="62"/>
      <c r="U5011" s="62"/>
      <c r="V5011" s="62"/>
      <c r="W5011" s="62"/>
      <c r="X5011" s="62"/>
      <c r="Y5011" s="62"/>
      <c r="Z5011" s="62"/>
      <c r="AA5011" s="62"/>
      <c r="AB5011" s="62"/>
      <c r="AC5011" s="62"/>
      <c r="AD5011" s="62"/>
      <c r="AE5011" s="62"/>
    </row>
    <row r="5012" spans="5:31" x14ac:dyDescent="0.25">
      <c r="E5012" s="61"/>
      <c r="F5012" s="61"/>
      <c r="G5012" s="61"/>
      <c r="H5012" s="62"/>
      <c r="I5012" s="62"/>
      <c r="J5012" s="62"/>
      <c r="K5012" s="62"/>
      <c r="L5012" s="62"/>
      <c r="M5012" s="62"/>
      <c r="N5012" s="62"/>
      <c r="O5012" s="62"/>
      <c r="P5012" s="62"/>
      <c r="Q5012" s="62"/>
      <c r="R5012" s="62"/>
      <c r="S5012" s="62"/>
      <c r="T5012" s="62"/>
      <c r="U5012" s="62"/>
      <c r="V5012" s="62"/>
      <c r="W5012" s="62"/>
      <c r="X5012" s="62"/>
      <c r="Y5012" s="62"/>
      <c r="Z5012" s="62"/>
      <c r="AA5012" s="62"/>
      <c r="AB5012" s="62"/>
      <c r="AC5012" s="62"/>
      <c r="AD5012" s="62"/>
      <c r="AE5012" s="62"/>
    </row>
    <row r="5013" spans="5:31" x14ac:dyDescent="0.25">
      <c r="E5013" s="61"/>
      <c r="F5013" s="61"/>
      <c r="G5013" s="61"/>
      <c r="H5013" s="62"/>
      <c r="I5013" s="62"/>
      <c r="J5013" s="62"/>
      <c r="K5013" s="62"/>
      <c r="L5013" s="62"/>
      <c r="M5013" s="62"/>
      <c r="N5013" s="62"/>
      <c r="O5013" s="62"/>
      <c r="P5013" s="62"/>
      <c r="Q5013" s="62"/>
      <c r="R5013" s="62"/>
      <c r="S5013" s="62"/>
      <c r="T5013" s="62"/>
      <c r="U5013" s="62"/>
      <c r="V5013" s="62"/>
      <c r="W5013" s="62"/>
      <c r="X5013" s="62"/>
      <c r="Y5013" s="62"/>
      <c r="Z5013" s="62"/>
      <c r="AA5013" s="62"/>
      <c r="AB5013" s="62"/>
      <c r="AC5013" s="62"/>
      <c r="AD5013" s="62"/>
      <c r="AE5013" s="62"/>
    </row>
    <row r="5014" spans="5:31" x14ac:dyDescent="0.25">
      <c r="E5014" s="61"/>
      <c r="F5014" s="61"/>
      <c r="G5014" s="61"/>
      <c r="H5014" s="62"/>
      <c r="I5014" s="62"/>
      <c r="J5014" s="62"/>
      <c r="K5014" s="62"/>
      <c r="L5014" s="62"/>
      <c r="M5014" s="62"/>
      <c r="N5014" s="62"/>
      <c r="O5014" s="62"/>
      <c r="P5014" s="62"/>
      <c r="Q5014" s="62"/>
      <c r="R5014" s="62"/>
      <c r="S5014" s="62"/>
      <c r="T5014" s="62"/>
      <c r="U5014" s="62"/>
      <c r="V5014" s="62"/>
      <c r="W5014" s="62"/>
      <c r="X5014" s="62"/>
      <c r="Y5014" s="62"/>
      <c r="Z5014" s="62"/>
      <c r="AA5014" s="62"/>
      <c r="AB5014" s="62"/>
      <c r="AC5014" s="62"/>
      <c r="AD5014" s="62"/>
      <c r="AE5014" s="62"/>
    </row>
    <row r="5015" spans="5:31" x14ac:dyDescent="0.25">
      <c r="E5015" s="61"/>
      <c r="F5015" s="61"/>
      <c r="G5015" s="61"/>
      <c r="H5015" s="62"/>
      <c r="I5015" s="62"/>
      <c r="J5015" s="62"/>
      <c r="K5015" s="62"/>
      <c r="L5015" s="62"/>
      <c r="M5015" s="62"/>
      <c r="N5015" s="62"/>
      <c r="O5015" s="62"/>
      <c r="P5015" s="62"/>
      <c r="Q5015" s="62"/>
      <c r="R5015" s="62"/>
      <c r="S5015" s="62"/>
      <c r="T5015" s="62"/>
      <c r="U5015" s="62"/>
      <c r="V5015" s="62"/>
      <c r="W5015" s="62"/>
      <c r="X5015" s="62"/>
      <c r="Y5015" s="62"/>
      <c r="Z5015" s="62"/>
      <c r="AA5015" s="62"/>
      <c r="AB5015" s="62"/>
      <c r="AC5015" s="62"/>
      <c r="AD5015" s="62"/>
      <c r="AE5015" s="62"/>
    </row>
    <row r="5016" spans="5:31" x14ac:dyDescent="0.25">
      <c r="E5016" s="61"/>
      <c r="F5016" s="61"/>
      <c r="G5016" s="61"/>
      <c r="H5016" s="62"/>
      <c r="I5016" s="62"/>
      <c r="J5016" s="62"/>
      <c r="K5016" s="62"/>
      <c r="L5016" s="62"/>
      <c r="M5016" s="62"/>
      <c r="N5016" s="62"/>
      <c r="O5016" s="62"/>
      <c r="P5016" s="62"/>
      <c r="Q5016" s="62"/>
      <c r="R5016" s="62"/>
      <c r="S5016" s="62"/>
      <c r="T5016" s="62"/>
      <c r="U5016" s="62"/>
      <c r="V5016" s="62"/>
      <c r="W5016" s="62"/>
      <c r="X5016" s="62"/>
      <c r="Y5016" s="62"/>
      <c r="Z5016" s="62"/>
      <c r="AA5016" s="62"/>
      <c r="AB5016" s="62"/>
      <c r="AC5016" s="62"/>
      <c r="AD5016" s="62"/>
      <c r="AE5016" s="62"/>
    </row>
    <row r="5017" spans="5:31" x14ac:dyDescent="0.25">
      <c r="E5017" s="61"/>
      <c r="F5017" s="61"/>
      <c r="G5017" s="61"/>
      <c r="H5017" s="62"/>
      <c r="I5017" s="62"/>
      <c r="J5017" s="62"/>
      <c r="K5017" s="62"/>
      <c r="L5017" s="62"/>
      <c r="M5017" s="62"/>
      <c r="N5017" s="62"/>
      <c r="O5017" s="62"/>
      <c r="P5017" s="62"/>
      <c r="Q5017" s="62"/>
      <c r="R5017" s="62"/>
      <c r="S5017" s="62"/>
      <c r="T5017" s="62"/>
      <c r="U5017" s="62"/>
      <c r="V5017" s="62"/>
      <c r="W5017" s="62"/>
      <c r="X5017" s="62"/>
      <c r="Y5017" s="62"/>
      <c r="Z5017" s="62"/>
      <c r="AA5017" s="62"/>
      <c r="AB5017" s="62"/>
      <c r="AC5017" s="62"/>
      <c r="AD5017" s="62"/>
      <c r="AE5017" s="62"/>
    </row>
    <row r="5018" spans="5:31" x14ac:dyDescent="0.25">
      <c r="E5018" s="61"/>
      <c r="F5018" s="61"/>
      <c r="G5018" s="61"/>
      <c r="H5018" s="62"/>
      <c r="I5018" s="62"/>
      <c r="J5018" s="62"/>
      <c r="K5018" s="62"/>
      <c r="L5018" s="62"/>
      <c r="M5018" s="62"/>
      <c r="N5018" s="62"/>
      <c r="O5018" s="62"/>
      <c r="P5018" s="62"/>
      <c r="Q5018" s="62"/>
      <c r="R5018" s="62"/>
      <c r="S5018" s="62"/>
      <c r="T5018" s="62"/>
      <c r="U5018" s="62"/>
      <c r="V5018" s="62"/>
      <c r="W5018" s="62"/>
      <c r="X5018" s="62"/>
      <c r="Y5018" s="62"/>
      <c r="Z5018" s="62"/>
      <c r="AA5018" s="62"/>
      <c r="AB5018" s="62"/>
      <c r="AC5018" s="62"/>
      <c r="AD5018" s="62"/>
      <c r="AE5018" s="62"/>
    </row>
    <row r="5019" spans="5:31" x14ac:dyDescent="0.25">
      <c r="E5019" s="61"/>
      <c r="F5019" s="61"/>
      <c r="G5019" s="61"/>
      <c r="H5019" s="62"/>
      <c r="I5019" s="62"/>
      <c r="J5019" s="62"/>
      <c r="K5019" s="62"/>
      <c r="L5019" s="62"/>
      <c r="M5019" s="62"/>
      <c r="N5019" s="62"/>
      <c r="O5019" s="62"/>
      <c r="P5019" s="62"/>
      <c r="Q5019" s="62"/>
      <c r="R5019" s="62"/>
      <c r="S5019" s="62"/>
      <c r="T5019" s="62"/>
      <c r="U5019" s="62"/>
      <c r="V5019" s="62"/>
      <c r="W5019" s="62"/>
      <c r="X5019" s="62"/>
      <c r="Y5019" s="62"/>
      <c r="Z5019" s="62"/>
      <c r="AA5019" s="62"/>
      <c r="AB5019" s="62"/>
      <c r="AC5019" s="62"/>
      <c r="AD5019" s="62"/>
      <c r="AE5019" s="62"/>
    </row>
    <row r="5020" spans="5:31" x14ac:dyDescent="0.25">
      <c r="E5020" s="61"/>
      <c r="F5020" s="61"/>
      <c r="G5020" s="61"/>
      <c r="H5020" s="62"/>
      <c r="I5020" s="62"/>
      <c r="J5020" s="62"/>
      <c r="K5020" s="62"/>
      <c r="L5020" s="62"/>
      <c r="M5020" s="62"/>
      <c r="N5020" s="62"/>
      <c r="O5020" s="62"/>
      <c r="P5020" s="62"/>
      <c r="Q5020" s="62"/>
      <c r="R5020" s="62"/>
      <c r="S5020" s="62"/>
      <c r="T5020" s="62"/>
      <c r="U5020" s="62"/>
      <c r="V5020" s="62"/>
      <c r="W5020" s="62"/>
      <c r="X5020" s="62"/>
      <c r="Y5020" s="62"/>
      <c r="Z5020" s="62"/>
      <c r="AA5020" s="62"/>
      <c r="AB5020" s="62"/>
      <c r="AC5020" s="62"/>
      <c r="AD5020" s="62"/>
      <c r="AE5020" s="62"/>
    </row>
    <row r="5021" spans="5:31" x14ac:dyDescent="0.25">
      <c r="E5021" s="61"/>
      <c r="F5021" s="61"/>
      <c r="G5021" s="61"/>
      <c r="H5021" s="62"/>
      <c r="I5021" s="62"/>
      <c r="J5021" s="62"/>
      <c r="K5021" s="62"/>
      <c r="L5021" s="62"/>
      <c r="M5021" s="62"/>
      <c r="N5021" s="62"/>
      <c r="O5021" s="62"/>
      <c r="P5021" s="62"/>
      <c r="Q5021" s="62"/>
      <c r="R5021" s="62"/>
      <c r="S5021" s="62"/>
      <c r="T5021" s="62"/>
      <c r="U5021" s="62"/>
      <c r="V5021" s="62"/>
      <c r="W5021" s="62"/>
      <c r="X5021" s="62"/>
      <c r="Y5021" s="62"/>
      <c r="Z5021" s="62"/>
      <c r="AA5021" s="62"/>
      <c r="AB5021" s="62"/>
      <c r="AC5021" s="62"/>
      <c r="AD5021" s="62"/>
      <c r="AE5021" s="62"/>
    </row>
    <row r="5022" spans="5:31" x14ac:dyDescent="0.25">
      <c r="E5022" s="61"/>
      <c r="F5022" s="61"/>
      <c r="G5022" s="61"/>
      <c r="H5022" s="62"/>
      <c r="I5022" s="62"/>
      <c r="J5022" s="62"/>
      <c r="K5022" s="62"/>
      <c r="L5022" s="62"/>
      <c r="M5022" s="62"/>
      <c r="N5022" s="62"/>
      <c r="O5022" s="62"/>
      <c r="P5022" s="62"/>
      <c r="Q5022" s="62"/>
      <c r="R5022" s="62"/>
      <c r="S5022" s="62"/>
      <c r="T5022" s="62"/>
      <c r="U5022" s="62"/>
      <c r="V5022" s="62"/>
      <c r="W5022" s="62"/>
      <c r="X5022" s="62"/>
      <c r="Y5022" s="62"/>
      <c r="Z5022" s="62"/>
      <c r="AA5022" s="62"/>
      <c r="AB5022" s="62"/>
      <c r="AC5022" s="62"/>
      <c r="AD5022" s="62"/>
      <c r="AE5022" s="62"/>
    </row>
    <row r="5023" spans="5:31" x14ac:dyDescent="0.25">
      <c r="E5023" s="61"/>
      <c r="F5023" s="61"/>
      <c r="G5023" s="61"/>
      <c r="H5023" s="62"/>
      <c r="I5023" s="62"/>
      <c r="J5023" s="62"/>
      <c r="K5023" s="62"/>
      <c r="L5023" s="62"/>
      <c r="M5023" s="62"/>
      <c r="N5023" s="62"/>
      <c r="O5023" s="62"/>
      <c r="P5023" s="62"/>
      <c r="Q5023" s="62"/>
      <c r="R5023" s="62"/>
      <c r="S5023" s="62"/>
      <c r="T5023" s="62"/>
      <c r="U5023" s="62"/>
      <c r="V5023" s="62"/>
      <c r="W5023" s="62"/>
      <c r="X5023" s="62"/>
      <c r="Y5023" s="62"/>
      <c r="Z5023" s="62"/>
      <c r="AA5023" s="62"/>
      <c r="AB5023" s="62"/>
      <c r="AC5023" s="62"/>
      <c r="AD5023" s="62"/>
      <c r="AE5023" s="62"/>
    </row>
    <row r="5024" spans="5:31" x14ac:dyDescent="0.25">
      <c r="E5024" s="61"/>
      <c r="F5024" s="61"/>
      <c r="G5024" s="61"/>
      <c r="H5024" s="62"/>
      <c r="I5024" s="62"/>
      <c r="J5024" s="62"/>
      <c r="K5024" s="62"/>
      <c r="L5024" s="62"/>
      <c r="M5024" s="62"/>
      <c r="N5024" s="62"/>
      <c r="O5024" s="62"/>
      <c r="P5024" s="62"/>
      <c r="Q5024" s="62"/>
      <c r="R5024" s="62"/>
      <c r="S5024" s="62"/>
      <c r="T5024" s="62"/>
      <c r="U5024" s="62"/>
      <c r="V5024" s="62"/>
      <c r="W5024" s="62"/>
      <c r="X5024" s="62"/>
      <c r="Y5024" s="62"/>
      <c r="Z5024" s="62"/>
      <c r="AA5024" s="62"/>
      <c r="AB5024" s="62"/>
      <c r="AC5024" s="62"/>
      <c r="AD5024" s="62"/>
      <c r="AE5024" s="62"/>
    </row>
    <row r="5025" spans="5:31" x14ac:dyDescent="0.25">
      <c r="E5025" s="61"/>
      <c r="F5025" s="61"/>
      <c r="G5025" s="61"/>
      <c r="H5025" s="62"/>
      <c r="I5025" s="62"/>
      <c r="J5025" s="62"/>
      <c r="K5025" s="62"/>
      <c r="L5025" s="62"/>
      <c r="M5025" s="62"/>
      <c r="N5025" s="62"/>
      <c r="O5025" s="62"/>
      <c r="P5025" s="62"/>
      <c r="Q5025" s="62"/>
      <c r="R5025" s="62"/>
      <c r="S5025" s="62"/>
      <c r="T5025" s="62"/>
      <c r="U5025" s="62"/>
      <c r="V5025" s="62"/>
      <c r="W5025" s="62"/>
      <c r="X5025" s="62"/>
      <c r="Y5025" s="62"/>
      <c r="Z5025" s="62"/>
      <c r="AA5025" s="62"/>
      <c r="AB5025" s="62"/>
      <c r="AC5025" s="62"/>
      <c r="AD5025" s="62"/>
      <c r="AE5025" s="62"/>
    </row>
    <row r="5026" spans="5:31" x14ac:dyDescent="0.25">
      <c r="E5026" s="61"/>
      <c r="F5026" s="61"/>
      <c r="G5026" s="61"/>
      <c r="H5026" s="62"/>
      <c r="I5026" s="62"/>
      <c r="J5026" s="62"/>
      <c r="K5026" s="62"/>
      <c r="L5026" s="62"/>
      <c r="M5026" s="62"/>
      <c r="N5026" s="62"/>
      <c r="O5026" s="62"/>
      <c r="P5026" s="62"/>
      <c r="Q5026" s="62"/>
      <c r="R5026" s="62"/>
      <c r="S5026" s="62"/>
      <c r="T5026" s="62"/>
      <c r="U5026" s="62"/>
      <c r="V5026" s="62"/>
      <c r="W5026" s="62"/>
      <c r="X5026" s="62"/>
      <c r="Y5026" s="62"/>
      <c r="Z5026" s="62"/>
      <c r="AA5026" s="62"/>
      <c r="AB5026" s="62"/>
      <c r="AC5026" s="62"/>
      <c r="AD5026" s="62"/>
      <c r="AE5026" s="62"/>
    </row>
    <row r="5027" spans="5:31" x14ac:dyDescent="0.25">
      <c r="E5027" s="61"/>
      <c r="F5027" s="61"/>
      <c r="G5027" s="61"/>
      <c r="H5027" s="62"/>
      <c r="I5027" s="62"/>
      <c r="J5027" s="62"/>
      <c r="K5027" s="62"/>
      <c r="L5027" s="62"/>
      <c r="M5027" s="62"/>
      <c r="N5027" s="62"/>
      <c r="O5027" s="62"/>
      <c r="P5027" s="62"/>
      <c r="Q5027" s="62"/>
      <c r="R5027" s="62"/>
      <c r="S5027" s="62"/>
      <c r="T5027" s="62"/>
      <c r="U5027" s="62"/>
      <c r="V5027" s="62"/>
      <c r="W5027" s="62"/>
      <c r="X5027" s="62"/>
      <c r="Y5027" s="62"/>
      <c r="Z5027" s="62"/>
      <c r="AA5027" s="62"/>
      <c r="AB5027" s="62"/>
      <c r="AC5027" s="62"/>
      <c r="AD5027" s="62"/>
      <c r="AE5027" s="62"/>
    </row>
    <row r="5028" spans="5:31" x14ac:dyDescent="0.25">
      <c r="E5028" s="61"/>
      <c r="F5028" s="61"/>
      <c r="G5028" s="61"/>
      <c r="H5028" s="62"/>
      <c r="I5028" s="62"/>
      <c r="J5028" s="62"/>
      <c r="K5028" s="62"/>
      <c r="L5028" s="62"/>
      <c r="M5028" s="62"/>
      <c r="N5028" s="62"/>
      <c r="O5028" s="62"/>
      <c r="P5028" s="62"/>
      <c r="Q5028" s="62"/>
      <c r="R5028" s="62"/>
      <c r="S5028" s="62"/>
      <c r="T5028" s="62"/>
      <c r="U5028" s="62"/>
      <c r="V5028" s="62"/>
      <c r="W5028" s="62"/>
      <c r="X5028" s="62"/>
      <c r="Y5028" s="62"/>
      <c r="Z5028" s="62"/>
      <c r="AA5028" s="62"/>
      <c r="AB5028" s="62"/>
      <c r="AC5028" s="62"/>
      <c r="AD5028" s="62"/>
      <c r="AE5028" s="62"/>
    </row>
    <row r="5029" spans="5:31" x14ac:dyDescent="0.25">
      <c r="E5029" s="61"/>
      <c r="F5029" s="61"/>
      <c r="G5029" s="61"/>
      <c r="H5029" s="62"/>
      <c r="I5029" s="62"/>
      <c r="J5029" s="62"/>
      <c r="K5029" s="62"/>
      <c r="L5029" s="62"/>
      <c r="M5029" s="62"/>
      <c r="N5029" s="62"/>
      <c r="O5029" s="62"/>
      <c r="P5029" s="62"/>
      <c r="Q5029" s="62"/>
      <c r="R5029" s="62"/>
      <c r="S5029" s="62"/>
      <c r="T5029" s="62"/>
      <c r="U5029" s="62"/>
      <c r="V5029" s="62"/>
      <c r="W5029" s="62"/>
      <c r="X5029" s="62"/>
      <c r="Y5029" s="62"/>
      <c r="Z5029" s="62"/>
      <c r="AA5029" s="62"/>
      <c r="AB5029" s="62"/>
      <c r="AC5029" s="62"/>
      <c r="AD5029" s="62"/>
      <c r="AE5029" s="62"/>
    </row>
    <row r="5030" spans="5:31" x14ac:dyDescent="0.25">
      <c r="E5030" s="61"/>
      <c r="F5030" s="61"/>
      <c r="G5030" s="61"/>
      <c r="H5030" s="62"/>
      <c r="I5030" s="62"/>
      <c r="J5030" s="62"/>
      <c r="K5030" s="62"/>
      <c r="L5030" s="62"/>
      <c r="M5030" s="62"/>
      <c r="N5030" s="62"/>
      <c r="O5030" s="62"/>
      <c r="P5030" s="62"/>
      <c r="Q5030" s="62"/>
      <c r="R5030" s="62"/>
      <c r="S5030" s="62"/>
      <c r="T5030" s="62"/>
      <c r="U5030" s="62"/>
      <c r="V5030" s="62"/>
      <c r="W5030" s="62"/>
      <c r="X5030" s="62"/>
      <c r="Y5030" s="62"/>
      <c r="Z5030" s="62"/>
      <c r="AA5030" s="62"/>
      <c r="AB5030" s="62"/>
      <c r="AC5030" s="62"/>
      <c r="AD5030" s="62"/>
      <c r="AE5030" s="62"/>
    </row>
    <row r="5031" spans="5:31" x14ac:dyDescent="0.25">
      <c r="E5031" s="61"/>
      <c r="F5031" s="61"/>
      <c r="G5031" s="61"/>
      <c r="H5031" s="62"/>
      <c r="I5031" s="62"/>
      <c r="J5031" s="62"/>
      <c r="K5031" s="62"/>
      <c r="L5031" s="62"/>
      <c r="M5031" s="62"/>
      <c r="N5031" s="62"/>
      <c r="O5031" s="62"/>
      <c r="P5031" s="62"/>
      <c r="Q5031" s="62"/>
      <c r="R5031" s="62"/>
      <c r="S5031" s="62"/>
      <c r="T5031" s="62"/>
      <c r="U5031" s="62"/>
      <c r="V5031" s="62"/>
      <c r="W5031" s="62"/>
      <c r="X5031" s="62"/>
      <c r="Y5031" s="62"/>
      <c r="Z5031" s="62"/>
      <c r="AA5031" s="62"/>
      <c r="AB5031" s="62"/>
      <c r="AC5031" s="62"/>
      <c r="AD5031" s="62"/>
      <c r="AE5031" s="62"/>
    </row>
    <row r="5032" spans="5:31" x14ac:dyDescent="0.25">
      <c r="E5032" s="61"/>
      <c r="F5032" s="61"/>
      <c r="G5032" s="61"/>
      <c r="H5032" s="62"/>
      <c r="I5032" s="62"/>
      <c r="J5032" s="62"/>
      <c r="K5032" s="62"/>
      <c r="L5032" s="62"/>
      <c r="M5032" s="62"/>
      <c r="N5032" s="62"/>
      <c r="O5032" s="62"/>
      <c r="P5032" s="62"/>
      <c r="Q5032" s="62"/>
      <c r="R5032" s="62"/>
      <c r="S5032" s="62"/>
      <c r="T5032" s="62"/>
      <c r="U5032" s="62"/>
      <c r="V5032" s="62"/>
      <c r="W5032" s="62"/>
      <c r="X5032" s="62"/>
      <c r="Y5032" s="62"/>
      <c r="Z5032" s="62"/>
      <c r="AA5032" s="62"/>
      <c r="AB5032" s="62"/>
      <c r="AC5032" s="62"/>
      <c r="AD5032" s="62"/>
      <c r="AE5032" s="62"/>
    </row>
    <row r="5033" spans="5:31" x14ac:dyDescent="0.25">
      <c r="E5033" s="61"/>
      <c r="F5033" s="61"/>
      <c r="G5033" s="61"/>
      <c r="H5033" s="62"/>
      <c r="I5033" s="62"/>
      <c r="J5033" s="62"/>
      <c r="K5033" s="62"/>
      <c r="L5033" s="62"/>
      <c r="M5033" s="62"/>
      <c r="N5033" s="62"/>
      <c r="O5033" s="62"/>
      <c r="P5033" s="62"/>
      <c r="Q5033" s="62"/>
      <c r="R5033" s="62"/>
      <c r="S5033" s="62"/>
      <c r="T5033" s="62"/>
      <c r="U5033" s="62"/>
      <c r="V5033" s="62"/>
      <c r="W5033" s="62"/>
      <c r="X5033" s="62"/>
      <c r="Y5033" s="62"/>
      <c r="Z5033" s="62"/>
      <c r="AA5033" s="62"/>
      <c r="AB5033" s="62"/>
      <c r="AC5033" s="62"/>
      <c r="AD5033" s="62"/>
      <c r="AE5033" s="62"/>
    </row>
    <row r="5034" spans="5:31" x14ac:dyDescent="0.25">
      <c r="E5034" s="61"/>
      <c r="F5034" s="61"/>
      <c r="G5034" s="61"/>
      <c r="H5034" s="62"/>
      <c r="I5034" s="62"/>
      <c r="J5034" s="62"/>
      <c r="K5034" s="62"/>
      <c r="L5034" s="62"/>
      <c r="M5034" s="62"/>
      <c r="N5034" s="62"/>
      <c r="O5034" s="62"/>
      <c r="P5034" s="62"/>
      <c r="Q5034" s="62"/>
      <c r="R5034" s="62"/>
      <c r="S5034" s="62"/>
      <c r="T5034" s="62"/>
      <c r="U5034" s="62"/>
      <c r="V5034" s="62"/>
      <c r="W5034" s="62"/>
      <c r="X5034" s="62"/>
      <c r="Y5034" s="62"/>
      <c r="Z5034" s="62"/>
      <c r="AA5034" s="62"/>
      <c r="AB5034" s="62"/>
      <c r="AC5034" s="62"/>
      <c r="AD5034" s="62"/>
      <c r="AE5034" s="62"/>
    </row>
    <row r="5035" spans="5:31" x14ac:dyDescent="0.25">
      <c r="E5035" s="61"/>
      <c r="F5035" s="61"/>
      <c r="G5035" s="61"/>
      <c r="H5035" s="62"/>
      <c r="I5035" s="62"/>
      <c r="J5035" s="62"/>
      <c r="K5035" s="62"/>
      <c r="L5035" s="62"/>
      <c r="M5035" s="62"/>
      <c r="N5035" s="62"/>
      <c r="O5035" s="62"/>
      <c r="P5035" s="62"/>
      <c r="Q5035" s="62"/>
      <c r="R5035" s="62"/>
      <c r="S5035" s="62"/>
      <c r="T5035" s="62"/>
      <c r="U5035" s="62"/>
      <c r="V5035" s="62"/>
      <c r="W5035" s="62"/>
      <c r="X5035" s="62"/>
      <c r="Y5035" s="62"/>
      <c r="Z5035" s="62"/>
      <c r="AA5035" s="62"/>
      <c r="AB5035" s="62"/>
      <c r="AC5035" s="62"/>
      <c r="AD5035" s="62"/>
      <c r="AE5035" s="62"/>
    </row>
    <row r="5036" spans="5:31" x14ac:dyDescent="0.25">
      <c r="E5036" s="61"/>
      <c r="F5036" s="61"/>
      <c r="G5036" s="61"/>
      <c r="H5036" s="62"/>
      <c r="I5036" s="62"/>
      <c r="J5036" s="62"/>
      <c r="K5036" s="62"/>
      <c r="L5036" s="62"/>
      <c r="M5036" s="62"/>
      <c r="N5036" s="62"/>
      <c r="O5036" s="62"/>
      <c r="P5036" s="62"/>
      <c r="Q5036" s="62"/>
      <c r="R5036" s="62"/>
      <c r="S5036" s="62"/>
      <c r="T5036" s="62"/>
      <c r="U5036" s="62"/>
      <c r="V5036" s="62"/>
      <c r="W5036" s="62"/>
      <c r="X5036" s="62"/>
      <c r="Y5036" s="62"/>
      <c r="Z5036" s="62"/>
      <c r="AA5036" s="62"/>
      <c r="AB5036" s="62"/>
      <c r="AC5036" s="62"/>
      <c r="AD5036" s="62"/>
      <c r="AE5036" s="62"/>
    </row>
    <row r="5037" spans="5:31" x14ac:dyDescent="0.25">
      <c r="E5037" s="61"/>
      <c r="F5037" s="61"/>
      <c r="G5037" s="61"/>
      <c r="H5037" s="62"/>
      <c r="I5037" s="62"/>
      <c r="J5037" s="62"/>
      <c r="K5037" s="62"/>
      <c r="L5037" s="62"/>
      <c r="M5037" s="62"/>
      <c r="N5037" s="62"/>
      <c r="O5037" s="62"/>
      <c r="P5037" s="62"/>
      <c r="Q5037" s="62"/>
      <c r="R5037" s="62"/>
      <c r="S5037" s="62"/>
      <c r="T5037" s="62"/>
      <c r="U5037" s="62"/>
      <c r="V5037" s="62"/>
      <c r="W5037" s="62"/>
      <c r="X5037" s="62"/>
      <c r="Y5037" s="62"/>
      <c r="Z5037" s="62"/>
      <c r="AA5037" s="62"/>
      <c r="AB5037" s="62"/>
      <c r="AC5037" s="62"/>
      <c r="AD5037" s="62"/>
      <c r="AE5037" s="62"/>
    </row>
    <row r="5038" spans="5:31" x14ac:dyDescent="0.25">
      <c r="E5038" s="61"/>
      <c r="F5038" s="61"/>
      <c r="G5038" s="61"/>
      <c r="H5038" s="62"/>
      <c r="I5038" s="62"/>
      <c r="J5038" s="62"/>
      <c r="K5038" s="62"/>
      <c r="L5038" s="62"/>
      <c r="M5038" s="62"/>
      <c r="N5038" s="62"/>
      <c r="O5038" s="62"/>
      <c r="P5038" s="62"/>
      <c r="Q5038" s="62"/>
      <c r="R5038" s="62"/>
      <c r="S5038" s="62"/>
      <c r="T5038" s="62"/>
      <c r="U5038" s="62"/>
      <c r="V5038" s="62"/>
      <c r="W5038" s="62"/>
      <c r="X5038" s="62"/>
      <c r="Y5038" s="62"/>
      <c r="Z5038" s="62"/>
      <c r="AA5038" s="62"/>
      <c r="AB5038" s="62"/>
      <c r="AC5038" s="62"/>
      <c r="AD5038" s="62"/>
      <c r="AE5038" s="62"/>
    </row>
    <row r="5039" spans="5:31" x14ac:dyDescent="0.25">
      <c r="E5039" s="61"/>
      <c r="F5039" s="61"/>
      <c r="G5039" s="61"/>
      <c r="H5039" s="62"/>
      <c r="I5039" s="62"/>
      <c r="J5039" s="62"/>
      <c r="K5039" s="62"/>
      <c r="L5039" s="62"/>
      <c r="M5039" s="62"/>
      <c r="N5039" s="62"/>
      <c r="O5039" s="62"/>
      <c r="P5039" s="62"/>
      <c r="Q5039" s="62"/>
      <c r="R5039" s="62"/>
      <c r="S5039" s="62"/>
      <c r="T5039" s="62"/>
      <c r="U5039" s="62"/>
      <c r="V5039" s="62"/>
      <c r="W5039" s="62"/>
      <c r="X5039" s="62"/>
      <c r="Y5039" s="62"/>
      <c r="Z5039" s="62"/>
      <c r="AA5039" s="62"/>
      <c r="AB5039" s="62"/>
      <c r="AC5039" s="62"/>
      <c r="AD5039" s="62"/>
      <c r="AE5039" s="62"/>
    </row>
    <row r="5040" spans="5:31" x14ac:dyDescent="0.25">
      <c r="E5040" s="61"/>
      <c r="F5040" s="61"/>
      <c r="G5040" s="61"/>
      <c r="H5040" s="62"/>
      <c r="I5040" s="62"/>
      <c r="J5040" s="62"/>
      <c r="K5040" s="62"/>
      <c r="L5040" s="62"/>
      <c r="M5040" s="62"/>
      <c r="N5040" s="62"/>
      <c r="O5040" s="62"/>
      <c r="P5040" s="62"/>
      <c r="Q5040" s="62"/>
      <c r="R5040" s="62"/>
      <c r="S5040" s="62"/>
      <c r="T5040" s="62"/>
      <c r="U5040" s="62"/>
      <c r="V5040" s="62"/>
      <c r="W5040" s="62"/>
      <c r="X5040" s="62"/>
      <c r="Y5040" s="62"/>
      <c r="Z5040" s="62"/>
      <c r="AA5040" s="62"/>
      <c r="AB5040" s="62"/>
      <c r="AC5040" s="62"/>
      <c r="AD5040" s="62"/>
      <c r="AE5040" s="62"/>
    </row>
    <row r="5041" spans="5:31" x14ac:dyDescent="0.25">
      <c r="E5041" s="61"/>
      <c r="F5041" s="61"/>
      <c r="G5041" s="61"/>
      <c r="H5041" s="62"/>
      <c r="I5041" s="62"/>
      <c r="J5041" s="62"/>
      <c r="K5041" s="62"/>
      <c r="L5041" s="62"/>
      <c r="M5041" s="62"/>
      <c r="N5041" s="62"/>
      <c r="O5041" s="62"/>
      <c r="P5041" s="62"/>
      <c r="Q5041" s="62"/>
      <c r="R5041" s="62"/>
      <c r="S5041" s="62"/>
      <c r="T5041" s="62"/>
      <c r="U5041" s="62"/>
      <c r="V5041" s="62"/>
      <c r="W5041" s="62"/>
      <c r="X5041" s="62"/>
      <c r="Y5041" s="62"/>
      <c r="Z5041" s="62"/>
      <c r="AA5041" s="62"/>
      <c r="AB5041" s="62"/>
      <c r="AC5041" s="62"/>
      <c r="AD5041" s="62"/>
      <c r="AE5041" s="62"/>
    </row>
    <row r="5042" spans="5:31" x14ac:dyDescent="0.25">
      <c r="E5042" s="61"/>
      <c r="F5042" s="61"/>
      <c r="G5042" s="61"/>
      <c r="H5042" s="62"/>
      <c r="I5042" s="62"/>
      <c r="J5042" s="62"/>
      <c r="K5042" s="62"/>
      <c r="L5042" s="62"/>
      <c r="M5042" s="62"/>
      <c r="N5042" s="62"/>
      <c r="O5042" s="62"/>
      <c r="P5042" s="62"/>
      <c r="Q5042" s="62"/>
      <c r="R5042" s="62"/>
      <c r="S5042" s="62"/>
      <c r="T5042" s="62"/>
      <c r="U5042" s="62"/>
      <c r="V5042" s="62"/>
      <c r="W5042" s="62"/>
      <c r="X5042" s="62"/>
      <c r="Y5042" s="62"/>
      <c r="Z5042" s="62"/>
      <c r="AA5042" s="62"/>
      <c r="AB5042" s="62"/>
      <c r="AC5042" s="62"/>
      <c r="AD5042" s="62"/>
      <c r="AE5042" s="62"/>
    </row>
    <row r="5043" spans="5:31" x14ac:dyDescent="0.25">
      <c r="E5043" s="61"/>
      <c r="F5043" s="61"/>
      <c r="G5043" s="61"/>
      <c r="H5043" s="62"/>
      <c r="I5043" s="62"/>
      <c r="J5043" s="62"/>
      <c r="K5043" s="62"/>
      <c r="L5043" s="62"/>
      <c r="M5043" s="62"/>
      <c r="N5043" s="62"/>
      <c r="O5043" s="62"/>
      <c r="P5043" s="62"/>
      <c r="Q5043" s="62"/>
      <c r="R5043" s="62"/>
      <c r="S5043" s="62"/>
      <c r="T5043" s="62"/>
      <c r="U5043" s="62"/>
      <c r="V5043" s="62"/>
      <c r="W5043" s="62"/>
      <c r="X5043" s="62"/>
      <c r="Y5043" s="62"/>
      <c r="Z5043" s="62"/>
      <c r="AA5043" s="62"/>
      <c r="AB5043" s="62"/>
      <c r="AC5043" s="62"/>
      <c r="AD5043" s="62"/>
      <c r="AE5043" s="62"/>
    </row>
    <row r="5044" spans="5:31" x14ac:dyDescent="0.25">
      <c r="E5044" s="61"/>
      <c r="F5044" s="61"/>
      <c r="G5044" s="61"/>
      <c r="H5044" s="62"/>
      <c r="I5044" s="62"/>
      <c r="J5044" s="62"/>
      <c r="K5044" s="62"/>
      <c r="L5044" s="62"/>
      <c r="M5044" s="62"/>
      <c r="N5044" s="62"/>
      <c r="O5044" s="62"/>
      <c r="P5044" s="62"/>
      <c r="Q5044" s="62"/>
      <c r="R5044" s="62"/>
      <c r="S5044" s="62"/>
      <c r="T5044" s="62"/>
      <c r="U5044" s="62"/>
      <c r="V5044" s="62"/>
      <c r="W5044" s="62"/>
      <c r="X5044" s="62"/>
      <c r="Y5044" s="62"/>
      <c r="Z5044" s="62"/>
      <c r="AA5044" s="62"/>
      <c r="AB5044" s="62"/>
      <c r="AC5044" s="62"/>
      <c r="AD5044" s="62"/>
      <c r="AE5044" s="62"/>
    </row>
    <row r="5045" spans="5:31" x14ac:dyDescent="0.25">
      <c r="E5045" s="61"/>
      <c r="F5045" s="61"/>
      <c r="G5045" s="61"/>
      <c r="H5045" s="62"/>
      <c r="I5045" s="62"/>
      <c r="J5045" s="62"/>
      <c r="K5045" s="62"/>
      <c r="L5045" s="62"/>
      <c r="M5045" s="62"/>
      <c r="N5045" s="62"/>
      <c r="O5045" s="62"/>
      <c r="P5045" s="62"/>
      <c r="Q5045" s="62"/>
      <c r="R5045" s="62"/>
      <c r="S5045" s="62"/>
      <c r="T5045" s="62"/>
      <c r="U5045" s="62"/>
      <c r="V5045" s="62"/>
      <c r="W5045" s="62"/>
      <c r="X5045" s="62"/>
      <c r="Y5045" s="62"/>
      <c r="Z5045" s="62"/>
      <c r="AA5045" s="62"/>
      <c r="AB5045" s="62"/>
      <c r="AC5045" s="62"/>
      <c r="AD5045" s="62"/>
      <c r="AE5045" s="62"/>
    </row>
    <row r="5046" spans="5:31" x14ac:dyDescent="0.25">
      <c r="E5046" s="61"/>
      <c r="F5046" s="61"/>
      <c r="G5046" s="61"/>
      <c r="H5046" s="62"/>
      <c r="I5046" s="62"/>
      <c r="J5046" s="62"/>
      <c r="K5046" s="62"/>
      <c r="L5046" s="62"/>
      <c r="M5046" s="62"/>
      <c r="N5046" s="62"/>
      <c r="O5046" s="62"/>
      <c r="P5046" s="62"/>
      <c r="Q5046" s="62"/>
      <c r="R5046" s="62"/>
      <c r="S5046" s="62"/>
      <c r="T5046" s="62"/>
      <c r="U5046" s="62"/>
      <c r="V5046" s="62"/>
      <c r="W5046" s="62"/>
      <c r="X5046" s="62"/>
      <c r="Y5046" s="62"/>
      <c r="Z5046" s="62"/>
      <c r="AA5046" s="62"/>
      <c r="AB5046" s="62"/>
      <c r="AC5046" s="62"/>
      <c r="AD5046" s="62"/>
      <c r="AE5046" s="62"/>
    </row>
    <row r="5047" spans="5:31" x14ac:dyDescent="0.25">
      <c r="E5047" s="61"/>
      <c r="F5047" s="61"/>
      <c r="G5047" s="61"/>
      <c r="H5047" s="62"/>
      <c r="I5047" s="62"/>
      <c r="J5047" s="62"/>
      <c r="K5047" s="62"/>
      <c r="L5047" s="62"/>
      <c r="M5047" s="62"/>
      <c r="N5047" s="62"/>
      <c r="O5047" s="62"/>
      <c r="P5047" s="62"/>
      <c r="Q5047" s="62"/>
      <c r="R5047" s="62"/>
      <c r="S5047" s="62"/>
      <c r="T5047" s="62"/>
      <c r="U5047" s="62"/>
      <c r="V5047" s="62"/>
      <c r="W5047" s="62"/>
      <c r="X5047" s="62"/>
      <c r="Y5047" s="62"/>
      <c r="Z5047" s="62"/>
      <c r="AA5047" s="62"/>
      <c r="AB5047" s="62"/>
      <c r="AC5047" s="62"/>
      <c r="AD5047" s="62"/>
      <c r="AE5047" s="62"/>
    </row>
    <row r="5048" spans="5:31" x14ac:dyDescent="0.25">
      <c r="E5048" s="61"/>
      <c r="F5048" s="61"/>
      <c r="G5048" s="61"/>
      <c r="H5048" s="62"/>
      <c r="I5048" s="62"/>
      <c r="J5048" s="62"/>
      <c r="K5048" s="62"/>
      <c r="L5048" s="62"/>
      <c r="M5048" s="62"/>
      <c r="N5048" s="62"/>
      <c r="O5048" s="62"/>
      <c r="P5048" s="62"/>
      <c r="Q5048" s="62"/>
      <c r="R5048" s="62"/>
      <c r="S5048" s="62"/>
      <c r="T5048" s="62"/>
      <c r="U5048" s="62"/>
      <c r="V5048" s="62"/>
      <c r="W5048" s="62"/>
      <c r="X5048" s="62"/>
      <c r="Y5048" s="62"/>
      <c r="Z5048" s="62"/>
      <c r="AA5048" s="62"/>
      <c r="AB5048" s="62"/>
      <c r="AC5048" s="62"/>
      <c r="AD5048" s="62"/>
      <c r="AE5048" s="62"/>
    </row>
    <row r="5049" spans="5:31" x14ac:dyDescent="0.25">
      <c r="E5049" s="61"/>
      <c r="F5049" s="61"/>
      <c r="G5049" s="61"/>
      <c r="H5049" s="62"/>
      <c r="I5049" s="62"/>
      <c r="J5049" s="62"/>
      <c r="K5049" s="62"/>
      <c r="L5049" s="62"/>
      <c r="M5049" s="62"/>
      <c r="N5049" s="62"/>
      <c r="O5049" s="62"/>
      <c r="P5049" s="62"/>
      <c r="Q5049" s="62"/>
      <c r="R5049" s="62"/>
      <c r="S5049" s="62"/>
      <c r="T5049" s="62"/>
      <c r="U5049" s="62"/>
      <c r="V5049" s="62"/>
      <c r="W5049" s="62"/>
      <c r="X5049" s="62"/>
      <c r="Y5049" s="62"/>
      <c r="Z5049" s="62"/>
      <c r="AA5049" s="62"/>
      <c r="AB5049" s="62"/>
      <c r="AC5049" s="62"/>
      <c r="AD5049" s="62"/>
      <c r="AE5049" s="62"/>
    </row>
    <row r="5050" spans="5:31" x14ac:dyDescent="0.25">
      <c r="E5050" s="61"/>
      <c r="F5050" s="61"/>
      <c r="G5050" s="61"/>
      <c r="H5050" s="62"/>
      <c r="I5050" s="62"/>
      <c r="J5050" s="62"/>
      <c r="K5050" s="62"/>
      <c r="L5050" s="62"/>
      <c r="M5050" s="62"/>
      <c r="N5050" s="62"/>
      <c r="O5050" s="62"/>
      <c r="P5050" s="62"/>
      <c r="Q5050" s="62"/>
      <c r="R5050" s="62"/>
      <c r="S5050" s="62"/>
      <c r="T5050" s="62"/>
      <c r="U5050" s="62"/>
      <c r="V5050" s="62"/>
      <c r="W5050" s="62"/>
      <c r="X5050" s="62"/>
      <c r="Y5050" s="62"/>
      <c r="Z5050" s="62"/>
      <c r="AA5050" s="62"/>
      <c r="AB5050" s="62"/>
      <c r="AC5050" s="62"/>
      <c r="AD5050" s="62"/>
      <c r="AE5050" s="62"/>
    </row>
    <row r="5051" spans="5:31" x14ac:dyDescent="0.25">
      <c r="E5051" s="61"/>
      <c r="F5051" s="61"/>
      <c r="G5051" s="61"/>
      <c r="H5051" s="62"/>
      <c r="I5051" s="62"/>
      <c r="J5051" s="62"/>
      <c r="K5051" s="62"/>
      <c r="L5051" s="62"/>
      <c r="M5051" s="62"/>
      <c r="N5051" s="62"/>
      <c r="O5051" s="62"/>
      <c r="P5051" s="62"/>
      <c r="Q5051" s="62"/>
      <c r="R5051" s="62"/>
      <c r="S5051" s="62"/>
      <c r="T5051" s="62"/>
      <c r="U5051" s="62"/>
      <c r="V5051" s="62"/>
      <c r="W5051" s="62"/>
      <c r="X5051" s="62"/>
      <c r="Y5051" s="62"/>
      <c r="Z5051" s="62"/>
      <c r="AA5051" s="62"/>
      <c r="AB5051" s="62"/>
      <c r="AC5051" s="62"/>
      <c r="AD5051" s="62"/>
      <c r="AE5051" s="62"/>
    </row>
    <row r="5052" spans="5:31" x14ac:dyDescent="0.25">
      <c r="E5052" s="61"/>
      <c r="F5052" s="61"/>
      <c r="G5052" s="61"/>
      <c r="H5052" s="62"/>
      <c r="I5052" s="62"/>
      <c r="J5052" s="62"/>
      <c r="K5052" s="62"/>
      <c r="L5052" s="62"/>
      <c r="M5052" s="62"/>
      <c r="N5052" s="62"/>
      <c r="O5052" s="62"/>
      <c r="P5052" s="62"/>
      <c r="Q5052" s="62"/>
      <c r="R5052" s="62"/>
      <c r="S5052" s="62"/>
      <c r="T5052" s="62"/>
      <c r="U5052" s="62"/>
      <c r="V5052" s="62"/>
      <c r="W5052" s="62"/>
      <c r="X5052" s="62"/>
      <c r="Y5052" s="62"/>
      <c r="Z5052" s="62"/>
      <c r="AA5052" s="62"/>
      <c r="AB5052" s="62"/>
      <c r="AC5052" s="62"/>
      <c r="AD5052" s="62"/>
      <c r="AE5052" s="62"/>
    </row>
    <row r="5053" spans="5:31" x14ac:dyDescent="0.25">
      <c r="E5053" s="61"/>
      <c r="F5053" s="61"/>
      <c r="G5053" s="61"/>
      <c r="H5053" s="62"/>
      <c r="I5053" s="62"/>
      <c r="J5053" s="62"/>
      <c r="K5053" s="62"/>
      <c r="L5053" s="62"/>
      <c r="M5053" s="62"/>
      <c r="N5053" s="62"/>
      <c r="O5053" s="62"/>
      <c r="P5053" s="62"/>
      <c r="Q5053" s="62"/>
      <c r="R5053" s="62"/>
      <c r="S5053" s="62"/>
      <c r="T5053" s="62"/>
      <c r="U5053" s="62"/>
      <c r="V5053" s="62"/>
      <c r="W5053" s="62"/>
      <c r="X5053" s="62"/>
      <c r="Y5053" s="62"/>
      <c r="Z5053" s="62"/>
      <c r="AA5053" s="62"/>
      <c r="AB5053" s="62"/>
      <c r="AC5053" s="62"/>
      <c r="AD5053" s="62"/>
      <c r="AE5053" s="62"/>
    </row>
    <row r="5054" spans="5:31" x14ac:dyDescent="0.25">
      <c r="E5054" s="61"/>
      <c r="F5054" s="61"/>
      <c r="G5054" s="61"/>
      <c r="H5054" s="62"/>
      <c r="I5054" s="62"/>
      <c r="J5054" s="62"/>
      <c r="K5054" s="62"/>
      <c r="L5054" s="62"/>
      <c r="M5054" s="62"/>
      <c r="N5054" s="62"/>
      <c r="O5054" s="62"/>
      <c r="P5054" s="62"/>
      <c r="Q5054" s="62"/>
      <c r="R5054" s="62"/>
      <c r="S5054" s="62"/>
      <c r="T5054" s="62"/>
      <c r="U5054" s="62"/>
      <c r="V5054" s="62"/>
      <c r="W5054" s="62"/>
      <c r="X5054" s="62"/>
      <c r="Y5054" s="62"/>
      <c r="Z5054" s="62"/>
      <c r="AA5054" s="62"/>
      <c r="AB5054" s="62"/>
      <c r="AC5054" s="62"/>
      <c r="AD5054" s="62"/>
      <c r="AE5054" s="62"/>
    </row>
    <row r="5055" spans="5:31" x14ac:dyDescent="0.25">
      <c r="E5055" s="61"/>
      <c r="F5055" s="61"/>
      <c r="G5055" s="61"/>
      <c r="H5055" s="62"/>
      <c r="I5055" s="62"/>
      <c r="J5055" s="62"/>
      <c r="K5055" s="62"/>
      <c r="L5055" s="62"/>
      <c r="M5055" s="62"/>
      <c r="N5055" s="62"/>
      <c r="O5055" s="62"/>
      <c r="P5055" s="62"/>
      <c r="Q5055" s="62"/>
      <c r="R5055" s="62"/>
      <c r="S5055" s="62"/>
      <c r="T5055" s="62"/>
      <c r="U5055" s="62"/>
      <c r="V5055" s="62"/>
      <c r="W5055" s="62"/>
      <c r="X5055" s="62"/>
      <c r="Y5055" s="62"/>
      <c r="Z5055" s="62"/>
      <c r="AA5055" s="62"/>
      <c r="AB5055" s="62"/>
      <c r="AC5055" s="62"/>
      <c r="AD5055" s="62"/>
      <c r="AE5055" s="62"/>
    </row>
    <row r="5056" spans="5:31" x14ac:dyDescent="0.25">
      <c r="E5056" s="61"/>
      <c r="F5056" s="61"/>
      <c r="G5056" s="61"/>
      <c r="H5056" s="62"/>
      <c r="I5056" s="62"/>
      <c r="J5056" s="62"/>
      <c r="K5056" s="62"/>
      <c r="L5056" s="62"/>
      <c r="M5056" s="62"/>
      <c r="N5056" s="62"/>
      <c r="O5056" s="62"/>
      <c r="P5056" s="62"/>
      <c r="Q5056" s="62"/>
      <c r="R5056" s="62"/>
      <c r="S5056" s="62"/>
      <c r="T5056" s="62"/>
      <c r="U5056" s="62"/>
      <c r="V5056" s="62"/>
      <c r="W5056" s="62"/>
      <c r="X5056" s="62"/>
      <c r="Y5056" s="62"/>
      <c r="Z5056" s="62"/>
      <c r="AA5056" s="62"/>
      <c r="AB5056" s="62"/>
      <c r="AC5056" s="62"/>
      <c r="AD5056" s="62"/>
      <c r="AE5056" s="62"/>
    </row>
    <row r="5057" spans="5:31" x14ac:dyDescent="0.25">
      <c r="E5057" s="61"/>
      <c r="F5057" s="61"/>
      <c r="G5057" s="61"/>
      <c r="H5057" s="62"/>
      <c r="I5057" s="62"/>
      <c r="J5057" s="62"/>
      <c r="K5057" s="62"/>
      <c r="L5057" s="62"/>
      <c r="M5057" s="62"/>
      <c r="N5057" s="62"/>
      <c r="O5057" s="62"/>
      <c r="P5057" s="62"/>
      <c r="Q5057" s="62"/>
      <c r="R5057" s="62"/>
      <c r="S5057" s="62"/>
      <c r="T5057" s="62"/>
      <c r="U5057" s="62"/>
      <c r="V5057" s="62"/>
      <c r="W5057" s="62"/>
      <c r="X5057" s="62"/>
      <c r="Y5057" s="62"/>
      <c r="Z5057" s="62"/>
      <c r="AA5057" s="62"/>
      <c r="AB5057" s="62"/>
      <c r="AC5057" s="62"/>
      <c r="AD5057" s="62"/>
      <c r="AE5057" s="62"/>
    </row>
    <row r="5058" spans="5:31" x14ac:dyDescent="0.25">
      <c r="E5058" s="61"/>
      <c r="F5058" s="61"/>
      <c r="G5058" s="61"/>
      <c r="H5058" s="62"/>
      <c r="I5058" s="62"/>
      <c r="J5058" s="62"/>
      <c r="K5058" s="62"/>
      <c r="L5058" s="62"/>
      <c r="M5058" s="62"/>
      <c r="N5058" s="62"/>
      <c r="O5058" s="62"/>
      <c r="P5058" s="62"/>
      <c r="Q5058" s="62"/>
      <c r="R5058" s="62"/>
      <c r="S5058" s="62"/>
      <c r="T5058" s="62"/>
      <c r="U5058" s="62"/>
      <c r="V5058" s="62"/>
      <c r="W5058" s="62"/>
      <c r="X5058" s="62"/>
      <c r="Y5058" s="62"/>
      <c r="Z5058" s="62"/>
      <c r="AA5058" s="62"/>
      <c r="AB5058" s="62"/>
      <c r="AC5058" s="62"/>
      <c r="AD5058" s="62"/>
      <c r="AE5058" s="62"/>
    </row>
    <row r="5059" spans="5:31" x14ac:dyDescent="0.25">
      <c r="E5059" s="61"/>
      <c r="F5059" s="61"/>
      <c r="G5059" s="61"/>
      <c r="H5059" s="62"/>
      <c r="I5059" s="62"/>
      <c r="J5059" s="62"/>
      <c r="K5059" s="62"/>
      <c r="L5059" s="62"/>
      <c r="M5059" s="62"/>
      <c r="N5059" s="62"/>
      <c r="O5059" s="62"/>
      <c r="P5059" s="62"/>
      <c r="Q5059" s="62"/>
      <c r="R5059" s="62"/>
      <c r="S5059" s="62"/>
      <c r="T5059" s="62"/>
      <c r="U5059" s="62"/>
      <c r="V5059" s="62"/>
      <c r="W5059" s="62"/>
      <c r="X5059" s="62"/>
      <c r="Y5059" s="62"/>
      <c r="Z5059" s="62"/>
      <c r="AA5059" s="62"/>
      <c r="AB5059" s="62"/>
      <c r="AC5059" s="62"/>
      <c r="AD5059" s="62"/>
      <c r="AE5059" s="62"/>
    </row>
    <row r="5060" spans="5:31" x14ac:dyDescent="0.25">
      <c r="E5060" s="61"/>
      <c r="F5060" s="61"/>
      <c r="G5060" s="61"/>
      <c r="H5060" s="62"/>
      <c r="I5060" s="62"/>
      <c r="J5060" s="62"/>
      <c r="K5060" s="62"/>
      <c r="L5060" s="62"/>
      <c r="M5060" s="62"/>
      <c r="N5060" s="62"/>
      <c r="O5060" s="62"/>
      <c r="P5060" s="62"/>
      <c r="Q5060" s="62"/>
      <c r="R5060" s="62"/>
      <c r="S5060" s="62"/>
      <c r="T5060" s="62"/>
      <c r="U5060" s="62"/>
      <c r="V5060" s="62"/>
      <c r="W5060" s="62"/>
      <c r="X5060" s="62"/>
      <c r="Y5060" s="62"/>
      <c r="Z5060" s="62"/>
      <c r="AA5060" s="62"/>
      <c r="AB5060" s="62"/>
      <c r="AC5060" s="62"/>
      <c r="AD5060" s="62"/>
      <c r="AE5060" s="62"/>
    </row>
    <row r="5061" spans="5:31" x14ac:dyDescent="0.25">
      <c r="E5061" s="61"/>
      <c r="F5061" s="61"/>
      <c r="G5061" s="61"/>
      <c r="H5061" s="62"/>
      <c r="I5061" s="62"/>
      <c r="J5061" s="62"/>
      <c r="K5061" s="62"/>
      <c r="L5061" s="62"/>
      <c r="M5061" s="62"/>
      <c r="N5061" s="62"/>
      <c r="O5061" s="62"/>
      <c r="P5061" s="62"/>
      <c r="Q5061" s="62"/>
      <c r="R5061" s="62"/>
      <c r="S5061" s="62"/>
      <c r="T5061" s="62"/>
      <c r="U5061" s="62"/>
      <c r="V5061" s="62"/>
      <c r="W5061" s="62"/>
      <c r="X5061" s="62"/>
      <c r="Y5061" s="62"/>
      <c r="Z5061" s="62"/>
      <c r="AA5061" s="62"/>
      <c r="AB5061" s="62"/>
      <c r="AC5061" s="62"/>
      <c r="AD5061" s="62"/>
      <c r="AE5061" s="62"/>
    </row>
    <row r="5062" spans="5:31" x14ac:dyDescent="0.25">
      <c r="E5062" s="61"/>
      <c r="F5062" s="61"/>
      <c r="G5062" s="61"/>
      <c r="H5062" s="62"/>
      <c r="I5062" s="62"/>
      <c r="J5062" s="62"/>
      <c r="K5062" s="62"/>
      <c r="L5062" s="62"/>
      <c r="M5062" s="62"/>
      <c r="N5062" s="62"/>
      <c r="O5062" s="62"/>
      <c r="P5062" s="62"/>
      <c r="Q5062" s="62"/>
      <c r="R5062" s="62"/>
      <c r="S5062" s="62"/>
      <c r="T5062" s="62"/>
      <c r="U5062" s="62"/>
      <c r="V5062" s="62"/>
      <c r="W5062" s="62"/>
      <c r="X5062" s="62"/>
      <c r="Y5062" s="62"/>
      <c r="Z5062" s="62"/>
      <c r="AA5062" s="62"/>
      <c r="AB5062" s="62"/>
      <c r="AC5062" s="62"/>
      <c r="AD5062" s="62"/>
      <c r="AE5062" s="62"/>
    </row>
    <row r="5063" spans="5:31" x14ac:dyDescent="0.25">
      <c r="E5063" s="61"/>
      <c r="F5063" s="61"/>
      <c r="G5063" s="61"/>
      <c r="H5063" s="62"/>
      <c r="I5063" s="62"/>
      <c r="J5063" s="62"/>
      <c r="K5063" s="62"/>
      <c r="L5063" s="62"/>
      <c r="M5063" s="62"/>
      <c r="N5063" s="62"/>
      <c r="O5063" s="62"/>
      <c r="P5063" s="62"/>
      <c r="Q5063" s="62"/>
      <c r="R5063" s="62"/>
      <c r="S5063" s="62"/>
      <c r="T5063" s="62"/>
      <c r="U5063" s="62"/>
      <c r="V5063" s="62"/>
      <c r="W5063" s="62"/>
      <c r="X5063" s="62"/>
      <c r="Y5063" s="62"/>
      <c r="Z5063" s="62"/>
      <c r="AA5063" s="62"/>
      <c r="AB5063" s="62"/>
      <c r="AC5063" s="62"/>
      <c r="AD5063" s="62"/>
      <c r="AE5063" s="62"/>
    </row>
    <row r="5064" spans="5:31" x14ac:dyDescent="0.25">
      <c r="E5064" s="61"/>
      <c r="F5064" s="61"/>
      <c r="G5064" s="61"/>
      <c r="H5064" s="62"/>
      <c r="I5064" s="62"/>
      <c r="J5064" s="62"/>
      <c r="K5064" s="62"/>
      <c r="L5064" s="62"/>
      <c r="M5064" s="62"/>
      <c r="N5064" s="62"/>
      <c r="O5064" s="62"/>
      <c r="P5064" s="62"/>
      <c r="Q5064" s="62"/>
      <c r="R5064" s="62"/>
      <c r="S5064" s="62"/>
      <c r="T5064" s="62"/>
      <c r="U5064" s="62"/>
      <c r="V5064" s="62"/>
      <c r="W5064" s="62"/>
      <c r="X5064" s="62"/>
      <c r="Y5064" s="62"/>
      <c r="Z5064" s="62"/>
      <c r="AA5064" s="62"/>
      <c r="AB5064" s="62"/>
      <c r="AC5064" s="62"/>
      <c r="AD5064" s="62"/>
      <c r="AE5064" s="62"/>
    </row>
    <row r="5065" spans="5:31" x14ac:dyDescent="0.25">
      <c r="E5065" s="61"/>
      <c r="F5065" s="61"/>
      <c r="G5065" s="61"/>
      <c r="H5065" s="62"/>
      <c r="I5065" s="62"/>
      <c r="J5065" s="62"/>
      <c r="K5065" s="62"/>
      <c r="L5065" s="62"/>
      <c r="M5065" s="62"/>
      <c r="N5065" s="62"/>
      <c r="O5065" s="62"/>
      <c r="P5065" s="62"/>
      <c r="Q5065" s="62"/>
      <c r="R5065" s="62"/>
      <c r="S5065" s="62"/>
      <c r="T5065" s="62"/>
      <c r="U5065" s="62"/>
      <c r="V5065" s="62"/>
      <c r="W5065" s="62"/>
      <c r="X5065" s="62"/>
      <c r="Y5065" s="62"/>
      <c r="Z5065" s="62"/>
      <c r="AA5065" s="62"/>
      <c r="AB5065" s="62"/>
      <c r="AC5065" s="62"/>
      <c r="AD5065" s="62"/>
      <c r="AE5065" s="62"/>
    </row>
    <row r="5066" spans="5:31" x14ac:dyDescent="0.25">
      <c r="E5066" s="61"/>
      <c r="F5066" s="61"/>
      <c r="G5066" s="61"/>
      <c r="H5066" s="62"/>
      <c r="I5066" s="62"/>
      <c r="J5066" s="62"/>
      <c r="K5066" s="62"/>
      <c r="L5066" s="62"/>
      <c r="M5066" s="62"/>
      <c r="N5066" s="62"/>
      <c r="O5066" s="62"/>
      <c r="P5066" s="62"/>
      <c r="Q5066" s="62"/>
      <c r="R5066" s="62"/>
      <c r="S5066" s="62"/>
      <c r="T5066" s="62"/>
      <c r="U5066" s="62"/>
      <c r="V5066" s="62"/>
      <c r="W5066" s="62"/>
      <c r="X5066" s="62"/>
      <c r="Y5066" s="62"/>
      <c r="Z5066" s="62"/>
      <c r="AA5066" s="62"/>
      <c r="AB5066" s="62"/>
      <c r="AC5066" s="62"/>
      <c r="AD5066" s="62"/>
      <c r="AE5066" s="62"/>
    </row>
    <row r="5067" spans="5:31" x14ac:dyDescent="0.25">
      <c r="E5067" s="61"/>
      <c r="F5067" s="61"/>
      <c r="G5067" s="61"/>
      <c r="H5067" s="62"/>
      <c r="I5067" s="62"/>
      <c r="J5067" s="62"/>
      <c r="K5067" s="62"/>
      <c r="L5067" s="62"/>
      <c r="M5067" s="62"/>
      <c r="N5067" s="62"/>
      <c r="O5067" s="62"/>
      <c r="P5067" s="62"/>
      <c r="Q5067" s="62"/>
      <c r="R5067" s="62"/>
      <c r="S5067" s="62"/>
      <c r="T5067" s="62"/>
      <c r="U5067" s="62"/>
      <c r="V5067" s="62"/>
      <c r="W5067" s="62"/>
      <c r="X5067" s="62"/>
      <c r="Y5067" s="62"/>
      <c r="Z5067" s="62"/>
      <c r="AA5067" s="62"/>
      <c r="AB5067" s="62"/>
      <c r="AC5067" s="62"/>
      <c r="AD5067" s="62"/>
      <c r="AE5067" s="62"/>
    </row>
    <row r="5068" spans="5:31" x14ac:dyDescent="0.25">
      <c r="E5068" s="61"/>
      <c r="F5068" s="61"/>
      <c r="G5068" s="61"/>
      <c r="H5068" s="62"/>
      <c r="I5068" s="62"/>
      <c r="J5068" s="62"/>
      <c r="K5068" s="62"/>
      <c r="L5068" s="62"/>
      <c r="M5068" s="62"/>
      <c r="N5068" s="62"/>
      <c r="O5068" s="62"/>
      <c r="P5068" s="62"/>
      <c r="Q5068" s="62"/>
      <c r="R5068" s="62"/>
      <c r="S5068" s="62"/>
      <c r="T5068" s="62"/>
      <c r="U5068" s="62"/>
      <c r="V5068" s="62"/>
      <c r="W5068" s="62"/>
      <c r="X5068" s="62"/>
      <c r="Y5068" s="62"/>
      <c r="Z5068" s="62"/>
      <c r="AA5068" s="62"/>
      <c r="AB5068" s="62"/>
      <c r="AC5068" s="62"/>
      <c r="AD5068" s="62"/>
      <c r="AE5068" s="62"/>
    </row>
    <row r="5069" spans="5:31" x14ac:dyDescent="0.25">
      <c r="E5069" s="61"/>
      <c r="F5069" s="61"/>
      <c r="G5069" s="61"/>
      <c r="H5069" s="62"/>
      <c r="I5069" s="62"/>
      <c r="J5069" s="62"/>
      <c r="K5069" s="62"/>
      <c r="L5069" s="62"/>
      <c r="M5069" s="62"/>
      <c r="N5069" s="62"/>
      <c r="O5069" s="62"/>
      <c r="P5069" s="62"/>
      <c r="Q5069" s="62"/>
      <c r="R5069" s="62"/>
      <c r="S5069" s="62"/>
      <c r="T5069" s="62"/>
      <c r="U5069" s="62"/>
      <c r="V5069" s="62"/>
      <c r="W5069" s="62"/>
      <c r="X5069" s="62"/>
      <c r="Y5069" s="62"/>
      <c r="Z5069" s="62"/>
      <c r="AA5069" s="62"/>
      <c r="AB5069" s="62"/>
      <c r="AC5069" s="62"/>
      <c r="AD5069" s="62"/>
      <c r="AE5069" s="62"/>
    </row>
    <row r="5070" spans="5:31" x14ac:dyDescent="0.25">
      <c r="E5070" s="61"/>
      <c r="F5070" s="61"/>
      <c r="G5070" s="61"/>
      <c r="H5070" s="62"/>
      <c r="I5070" s="62"/>
      <c r="J5070" s="62"/>
      <c r="K5070" s="62"/>
      <c r="L5070" s="62"/>
      <c r="M5070" s="62"/>
      <c r="N5070" s="62"/>
      <c r="O5070" s="62"/>
      <c r="P5070" s="62"/>
      <c r="Q5070" s="62"/>
      <c r="R5070" s="62"/>
      <c r="S5070" s="62"/>
      <c r="T5070" s="62"/>
      <c r="U5070" s="62"/>
      <c r="V5070" s="62"/>
      <c r="W5070" s="62"/>
      <c r="X5070" s="62"/>
      <c r="Y5070" s="62"/>
      <c r="Z5070" s="62"/>
      <c r="AA5070" s="62"/>
      <c r="AB5070" s="62"/>
      <c r="AC5070" s="62"/>
      <c r="AD5070" s="62"/>
      <c r="AE5070" s="62"/>
    </row>
    <row r="5071" spans="5:31" x14ac:dyDescent="0.25">
      <c r="E5071" s="61"/>
      <c r="F5071" s="61"/>
      <c r="G5071" s="61"/>
      <c r="H5071" s="62"/>
      <c r="I5071" s="62"/>
      <c r="J5071" s="62"/>
      <c r="K5071" s="62"/>
      <c r="L5071" s="62"/>
      <c r="M5071" s="62"/>
      <c r="N5071" s="62"/>
      <c r="O5071" s="62"/>
      <c r="P5071" s="62"/>
      <c r="Q5071" s="62"/>
      <c r="R5071" s="62"/>
      <c r="S5071" s="62"/>
      <c r="T5071" s="62"/>
      <c r="U5071" s="62"/>
      <c r="V5071" s="62"/>
      <c r="W5071" s="62"/>
      <c r="X5071" s="62"/>
      <c r="Y5071" s="62"/>
      <c r="Z5071" s="62"/>
      <c r="AA5071" s="62"/>
      <c r="AB5071" s="62"/>
      <c r="AC5071" s="62"/>
      <c r="AD5071" s="62"/>
      <c r="AE5071" s="62"/>
    </row>
    <row r="5072" spans="5:31" x14ac:dyDescent="0.25">
      <c r="E5072" s="61"/>
      <c r="F5072" s="61"/>
      <c r="G5072" s="61"/>
      <c r="H5072" s="62"/>
      <c r="I5072" s="62"/>
      <c r="J5072" s="62"/>
      <c r="K5072" s="62"/>
      <c r="L5072" s="62"/>
      <c r="M5072" s="62"/>
      <c r="N5072" s="62"/>
      <c r="O5072" s="62"/>
      <c r="P5072" s="62"/>
      <c r="Q5072" s="62"/>
      <c r="R5072" s="62"/>
      <c r="S5072" s="62"/>
      <c r="T5072" s="62"/>
      <c r="U5072" s="62"/>
      <c r="V5072" s="62"/>
      <c r="W5072" s="62"/>
      <c r="X5072" s="62"/>
      <c r="Y5072" s="62"/>
      <c r="Z5072" s="62"/>
      <c r="AA5072" s="62"/>
      <c r="AB5072" s="62"/>
      <c r="AC5072" s="62"/>
      <c r="AD5072" s="62"/>
      <c r="AE5072" s="62"/>
    </row>
    <row r="5073" spans="5:31" x14ac:dyDescent="0.25">
      <c r="E5073" s="61"/>
      <c r="F5073" s="61"/>
      <c r="G5073" s="61"/>
      <c r="H5073" s="62"/>
      <c r="I5073" s="62"/>
      <c r="J5073" s="62"/>
      <c r="K5073" s="62"/>
      <c r="L5073" s="62"/>
      <c r="M5073" s="62"/>
      <c r="N5073" s="62"/>
      <c r="O5073" s="62"/>
      <c r="P5073" s="62"/>
      <c r="Q5073" s="62"/>
      <c r="R5073" s="62"/>
      <c r="S5073" s="62"/>
      <c r="T5073" s="62"/>
      <c r="U5073" s="62"/>
      <c r="V5073" s="62"/>
      <c r="W5073" s="62"/>
      <c r="X5073" s="62"/>
      <c r="Y5073" s="62"/>
      <c r="Z5073" s="62"/>
      <c r="AA5073" s="62"/>
      <c r="AB5073" s="62"/>
      <c r="AC5073" s="62"/>
      <c r="AD5073" s="62"/>
      <c r="AE5073" s="62"/>
    </row>
    <row r="5074" spans="5:31" x14ac:dyDescent="0.25">
      <c r="E5074" s="61"/>
      <c r="F5074" s="61"/>
      <c r="G5074" s="61"/>
      <c r="H5074" s="62"/>
      <c r="I5074" s="62"/>
      <c r="J5074" s="62"/>
      <c r="K5074" s="62"/>
      <c r="L5074" s="62"/>
      <c r="M5074" s="62"/>
      <c r="N5074" s="62"/>
      <c r="O5074" s="62"/>
      <c r="P5074" s="62"/>
      <c r="Q5074" s="62"/>
      <c r="R5074" s="62"/>
      <c r="S5074" s="62"/>
      <c r="T5074" s="62"/>
      <c r="U5074" s="62"/>
      <c r="V5074" s="62"/>
      <c r="W5074" s="62"/>
      <c r="X5074" s="62"/>
      <c r="Y5074" s="62"/>
      <c r="Z5074" s="62"/>
      <c r="AA5074" s="62"/>
      <c r="AB5074" s="62"/>
      <c r="AC5074" s="62"/>
      <c r="AD5074" s="62"/>
      <c r="AE5074" s="62"/>
    </row>
    <row r="5075" spans="5:31" x14ac:dyDescent="0.25">
      <c r="E5075" s="61"/>
      <c r="F5075" s="61"/>
      <c r="G5075" s="61"/>
      <c r="H5075" s="62"/>
      <c r="I5075" s="62"/>
      <c r="J5075" s="62"/>
      <c r="K5075" s="62"/>
      <c r="L5075" s="62"/>
      <c r="M5075" s="62"/>
      <c r="N5075" s="62"/>
      <c r="O5075" s="62"/>
      <c r="P5075" s="62"/>
      <c r="Q5075" s="62"/>
      <c r="R5075" s="62"/>
      <c r="S5075" s="62"/>
      <c r="T5075" s="62"/>
      <c r="U5075" s="62"/>
      <c r="V5075" s="62"/>
      <c r="W5075" s="62"/>
      <c r="X5075" s="62"/>
      <c r="Y5075" s="62"/>
      <c r="Z5075" s="62"/>
      <c r="AA5075" s="62"/>
      <c r="AB5075" s="62"/>
      <c r="AC5075" s="62"/>
      <c r="AD5075" s="62"/>
      <c r="AE5075" s="62"/>
    </row>
    <row r="5076" spans="5:31" x14ac:dyDescent="0.25">
      <c r="E5076" s="61"/>
      <c r="F5076" s="61"/>
      <c r="G5076" s="61"/>
      <c r="H5076" s="62"/>
      <c r="I5076" s="62"/>
      <c r="J5076" s="62"/>
      <c r="K5076" s="62"/>
      <c r="L5076" s="62"/>
      <c r="M5076" s="62"/>
      <c r="N5076" s="62"/>
      <c r="O5076" s="62"/>
      <c r="P5076" s="62"/>
      <c r="Q5076" s="62"/>
      <c r="R5076" s="62"/>
      <c r="S5076" s="62"/>
      <c r="T5076" s="62"/>
      <c r="U5076" s="62"/>
      <c r="V5076" s="62"/>
      <c r="W5076" s="62"/>
      <c r="X5076" s="62"/>
      <c r="Y5076" s="62"/>
      <c r="Z5076" s="62"/>
      <c r="AA5076" s="62"/>
      <c r="AB5076" s="62"/>
      <c r="AC5076" s="62"/>
      <c r="AD5076" s="62"/>
      <c r="AE5076" s="62"/>
    </row>
    <row r="5077" spans="5:31" x14ac:dyDescent="0.25">
      <c r="E5077" s="61"/>
      <c r="F5077" s="61"/>
      <c r="G5077" s="61"/>
      <c r="H5077" s="62"/>
      <c r="I5077" s="62"/>
      <c r="J5077" s="62"/>
      <c r="K5077" s="62"/>
      <c r="L5077" s="62"/>
      <c r="M5077" s="62"/>
      <c r="N5077" s="62"/>
      <c r="O5077" s="62"/>
      <c r="P5077" s="62"/>
      <c r="Q5077" s="62"/>
      <c r="R5077" s="62"/>
      <c r="S5077" s="62"/>
      <c r="T5077" s="62"/>
      <c r="U5077" s="62"/>
      <c r="V5077" s="62"/>
      <c r="W5077" s="62"/>
      <c r="X5077" s="62"/>
      <c r="Y5077" s="62"/>
      <c r="Z5077" s="62"/>
      <c r="AA5077" s="62"/>
      <c r="AB5077" s="62"/>
      <c r="AC5077" s="62"/>
      <c r="AD5077" s="62"/>
      <c r="AE5077" s="62"/>
    </row>
    <row r="5078" spans="5:31" x14ac:dyDescent="0.25">
      <c r="E5078" s="61"/>
      <c r="F5078" s="61"/>
      <c r="G5078" s="61"/>
      <c r="H5078" s="62"/>
      <c r="I5078" s="62"/>
      <c r="J5078" s="62"/>
      <c r="K5078" s="62"/>
      <c r="L5078" s="62"/>
      <c r="M5078" s="62"/>
      <c r="N5078" s="62"/>
      <c r="O5078" s="62"/>
      <c r="P5078" s="62"/>
      <c r="Q5078" s="62"/>
      <c r="R5078" s="62"/>
      <c r="S5078" s="62"/>
      <c r="T5078" s="62"/>
      <c r="U5078" s="62"/>
      <c r="V5078" s="62"/>
      <c r="W5078" s="62"/>
      <c r="X5078" s="62"/>
      <c r="Y5078" s="62"/>
      <c r="Z5078" s="62"/>
      <c r="AA5078" s="62"/>
      <c r="AB5078" s="62"/>
      <c r="AC5078" s="62"/>
      <c r="AD5078" s="62"/>
      <c r="AE5078" s="62"/>
    </row>
    <row r="5079" spans="5:31" x14ac:dyDescent="0.25">
      <c r="E5079" s="61"/>
      <c r="F5079" s="61"/>
      <c r="G5079" s="61"/>
      <c r="H5079" s="62"/>
      <c r="I5079" s="62"/>
      <c r="J5079" s="62"/>
      <c r="K5079" s="62"/>
      <c r="L5079" s="62"/>
      <c r="M5079" s="62"/>
      <c r="N5079" s="62"/>
      <c r="O5079" s="62"/>
      <c r="P5079" s="62"/>
      <c r="Q5079" s="62"/>
      <c r="R5079" s="62"/>
      <c r="S5079" s="62"/>
      <c r="T5079" s="62"/>
      <c r="U5079" s="62"/>
      <c r="V5079" s="62"/>
      <c r="W5079" s="62"/>
      <c r="X5079" s="62"/>
      <c r="Y5079" s="62"/>
      <c r="Z5079" s="62"/>
      <c r="AA5079" s="62"/>
      <c r="AB5079" s="62"/>
      <c r="AC5079" s="62"/>
      <c r="AD5079" s="62"/>
      <c r="AE5079" s="62"/>
    </row>
    <row r="5080" spans="5:31" x14ac:dyDescent="0.25">
      <c r="E5080" s="61"/>
      <c r="F5080" s="61"/>
      <c r="G5080" s="61"/>
      <c r="H5080" s="62"/>
      <c r="I5080" s="62"/>
      <c r="J5080" s="62"/>
      <c r="K5080" s="62"/>
      <c r="L5080" s="62"/>
      <c r="M5080" s="62"/>
      <c r="N5080" s="62"/>
      <c r="O5080" s="62"/>
      <c r="P5080" s="62"/>
      <c r="Q5080" s="62"/>
      <c r="R5080" s="62"/>
      <c r="S5080" s="62"/>
      <c r="T5080" s="62"/>
      <c r="U5080" s="62"/>
      <c r="V5080" s="62"/>
      <c r="W5080" s="62"/>
      <c r="X5080" s="62"/>
      <c r="Y5080" s="62"/>
      <c r="Z5080" s="62"/>
      <c r="AA5080" s="62"/>
      <c r="AB5080" s="62"/>
      <c r="AC5080" s="62"/>
      <c r="AD5080" s="62"/>
      <c r="AE5080" s="62"/>
    </row>
    <row r="5081" spans="5:31" x14ac:dyDescent="0.25">
      <c r="E5081" s="61"/>
      <c r="F5081" s="61"/>
      <c r="G5081" s="61"/>
      <c r="H5081" s="62"/>
      <c r="I5081" s="62"/>
      <c r="J5081" s="62"/>
      <c r="K5081" s="62"/>
      <c r="L5081" s="62"/>
      <c r="M5081" s="62"/>
      <c r="N5081" s="62"/>
      <c r="O5081" s="62"/>
      <c r="P5081" s="62"/>
      <c r="Q5081" s="62"/>
      <c r="R5081" s="62"/>
      <c r="S5081" s="62"/>
      <c r="T5081" s="62"/>
      <c r="U5081" s="62"/>
      <c r="V5081" s="62"/>
      <c r="W5081" s="62"/>
      <c r="X5081" s="62"/>
      <c r="Y5081" s="62"/>
      <c r="Z5081" s="62"/>
      <c r="AA5081" s="62"/>
      <c r="AB5081" s="62"/>
      <c r="AC5081" s="62"/>
      <c r="AD5081" s="62"/>
      <c r="AE5081" s="62"/>
    </row>
    <row r="5082" spans="5:31" x14ac:dyDescent="0.25">
      <c r="E5082" s="61"/>
      <c r="F5082" s="61"/>
      <c r="G5082" s="61"/>
      <c r="H5082" s="62"/>
      <c r="I5082" s="62"/>
      <c r="J5082" s="62"/>
      <c r="K5082" s="62"/>
      <c r="L5082" s="62"/>
      <c r="M5082" s="62"/>
      <c r="N5082" s="62"/>
      <c r="O5082" s="62"/>
      <c r="P5082" s="62"/>
      <c r="Q5082" s="62"/>
      <c r="R5082" s="62"/>
      <c r="S5082" s="62"/>
      <c r="T5082" s="62"/>
      <c r="U5082" s="62"/>
      <c r="V5082" s="62"/>
      <c r="W5082" s="62"/>
      <c r="X5082" s="62"/>
      <c r="Y5082" s="62"/>
      <c r="Z5082" s="62"/>
      <c r="AA5082" s="62"/>
      <c r="AB5082" s="62"/>
      <c r="AC5082" s="62"/>
      <c r="AD5082" s="62"/>
      <c r="AE5082" s="62"/>
    </row>
    <row r="5083" spans="5:31" x14ac:dyDescent="0.25">
      <c r="E5083" s="61"/>
      <c r="F5083" s="61"/>
      <c r="G5083" s="61"/>
      <c r="H5083" s="62"/>
      <c r="I5083" s="62"/>
      <c r="J5083" s="62"/>
      <c r="K5083" s="62"/>
      <c r="L5083" s="62"/>
      <c r="M5083" s="62"/>
      <c r="N5083" s="62"/>
      <c r="O5083" s="62"/>
      <c r="P5083" s="62"/>
      <c r="Q5083" s="62"/>
      <c r="R5083" s="62"/>
      <c r="S5083" s="62"/>
      <c r="T5083" s="62"/>
      <c r="U5083" s="62"/>
      <c r="V5083" s="62"/>
      <c r="W5083" s="62"/>
      <c r="X5083" s="62"/>
      <c r="Y5083" s="62"/>
      <c r="Z5083" s="62"/>
      <c r="AA5083" s="62"/>
      <c r="AB5083" s="62"/>
      <c r="AC5083" s="62"/>
      <c r="AD5083" s="62"/>
      <c r="AE5083" s="62"/>
    </row>
    <row r="5084" spans="5:31" x14ac:dyDescent="0.25">
      <c r="E5084" s="61"/>
      <c r="F5084" s="61"/>
      <c r="G5084" s="61"/>
      <c r="H5084" s="62"/>
      <c r="I5084" s="62"/>
      <c r="J5084" s="62"/>
      <c r="K5084" s="62"/>
      <c r="L5084" s="62"/>
      <c r="M5084" s="62"/>
      <c r="N5084" s="62"/>
      <c r="O5084" s="62"/>
      <c r="P5084" s="62"/>
      <c r="Q5084" s="62"/>
      <c r="R5084" s="62"/>
      <c r="S5084" s="62"/>
      <c r="T5084" s="62"/>
      <c r="U5084" s="62"/>
      <c r="V5084" s="62"/>
      <c r="W5084" s="62"/>
      <c r="X5084" s="62"/>
      <c r="Y5084" s="62"/>
      <c r="Z5084" s="62"/>
      <c r="AA5084" s="62"/>
      <c r="AB5084" s="62"/>
      <c r="AC5084" s="62"/>
      <c r="AD5084" s="62"/>
      <c r="AE5084" s="62"/>
    </row>
    <row r="5085" spans="5:31" x14ac:dyDescent="0.25">
      <c r="E5085" s="61"/>
      <c r="F5085" s="61"/>
      <c r="G5085" s="61"/>
      <c r="H5085" s="62"/>
      <c r="I5085" s="62"/>
      <c r="J5085" s="62"/>
      <c r="K5085" s="62"/>
      <c r="L5085" s="62"/>
      <c r="M5085" s="62"/>
      <c r="N5085" s="62"/>
      <c r="O5085" s="62"/>
      <c r="P5085" s="62"/>
      <c r="Q5085" s="62"/>
      <c r="R5085" s="62"/>
      <c r="S5085" s="62"/>
      <c r="T5085" s="62"/>
      <c r="U5085" s="62"/>
      <c r="V5085" s="62"/>
      <c r="W5085" s="62"/>
      <c r="X5085" s="62"/>
      <c r="Y5085" s="62"/>
      <c r="Z5085" s="62"/>
      <c r="AA5085" s="62"/>
      <c r="AB5085" s="62"/>
      <c r="AC5085" s="62"/>
      <c r="AD5085" s="62"/>
      <c r="AE5085" s="62"/>
    </row>
    <row r="5086" spans="5:31" x14ac:dyDescent="0.25">
      <c r="E5086" s="61"/>
      <c r="F5086" s="61"/>
      <c r="G5086" s="61"/>
      <c r="H5086" s="62"/>
      <c r="I5086" s="62"/>
      <c r="J5086" s="62"/>
      <c r="K5086" s="62"/>
      <c r="L5086" s="62"/>
      <c r="M5086" s="62"/>
      <c r="N5086" s="62"/>
      <c r="O5086" s="62"/>
      <c r="P5086" s="62"/>
      <c r="Q5086" s="62"/>
      <c r="R5086" s="62"/>
      <c r="S5086" s="62"/>
      <c r="T5086" s="62"/>
      <c r="U5086" s="62"/>
      <c r="V5086" s="62"/>
      <c r="W5086" s="62"/>
      <c r="X5086" s="62"/>
      <c r="Y5086" s="62"/>
      <c r="Z5086" s="62"/>
      <c r="AA5086" s="62"/>
      <c r="AB5086" s="62"/>
      <c r="AC5086" s="62"/>
      <c r="AD5086" s="62"/>
      <c r="AE5086" s="62"/>
    </row>
    <row r="5087" spans="5:31" x14ac:dyDescent="0.25">
      <c r="E5087" s="61"/>
      <c r="F5087" s="61"/>
      <c r="G5087" s="61"/>
      <c r="H5087" s="62"/>
      <c r="I5087" s="62"/>
      <c r="J5087" s="62"/>
      <c r="K5087" s="62"/>
      <c r="L5087" s="62"/>
      <c r="M5087" s="62"/>
      <c r="N5087" s="62"/>
      <c r="O5087" s="62"/>
      <c r="P5087" s="62"/>
      <c r="Q5087" s="62"/>
      <c r="R5087" s="62"/>
      <c r="S5087" s="62"/>
      <c r="T5087" s="62"/>
      <c r="U5087" s="62"/>
      <c r="V5087" s="62"/>
      <c r="W5087" s="62"/>
      <c r="X5087" s="62"/>
      <c r="Y5087" s="62"/>
      <c r="Z5087" s="62"/>
      <c r="AA5087" s="62"/>
      <c r="AB5087" s="62"/>
      <c r="AC5087" s="62"/>
      <c r="AD5087" s="62"/>
      <c r="AE5087" s="62"/>
    </row>
    <row r="5088" spans="5:31" x14ac:dyDescent="0.25">
      <c r="E5088" s="61"/>
      <c r="F5088" s="61"/>
      <c r="G5088" s="61"/>
      <c r="H5088" s="62"/>
      <c r="I5088" s="62"/>
      <c r="J5088" s="62"/>
      <c r="K5088" s="62"/>
      <c r="L5088" s="62"/>
      <c r="M5088" s="62"/>
      <c r="N5088" s="62"/>
      <c r="O5088" s="62"/>
      <c r="P5088" s="62"/>
      <c r="Q5088" s="62"/>
      <c r="R5088" s="62"/>
      <c r="S5088" s="62"/>
      <c r="T5088" s="62"/>
      <c r="U5088" s="62"/>
      <c r="V5088" s="62"/>
      <c r="W5088" s="62"/>
      <c r="X5088" s="62"/>
      <c r="Y5088" s="62"/>
      <c r="Z5088" s="62"/>
      <c r="AA5088" s="62"/>
      <c r="AB5088" s="62"/>
      <c r="AC5088" s="62"/>
      <c r="AD5088" s="62"/>
      <c r="AE5088" s="62"/>
    </row>
    <row r="5089" spans="5:31" x14ac:dyDescent="0.25">
      <c r="E5089" s="61"/>
      <c r="F5089" s="61"/>
      <c r="G5089" s="61"/>
      <c r="H5089" s="62"/>
      <c r="I5089" s="62"/>
      <c r="J5089" s="62"/>
      <c r="K5089" s="62"/>
      <c r="L5089" s="62"/>
      <c r="M5089" s="62"/>
      <c r="N5089" s="62"/>
      <c r="O5089" s="62"/>
      <c r="P5089" s="62"/>
      <c r="Q5089" s="62"/>
      <c r="R5089" s="62"/>
      <c r="S5089" s="62"/>
      <c r="T5089" s="62"/>
      <c r="U5089" s="62"/>
      <c r="V5089" s="62"/>
      <c r="W5089" s="62"/>
      <c r="X5089" s="62"/>
      <c r="Y5089" s="62"/>
      <c r="Z5089" s="62"/>
      <c r="AA5089" s="62"/>
      <c r="AB5089" s="62"/>
      <c r="AC5089" s="62"/>
      <c r="AD5089" s="62"/>
      <c r="AE5089" s="62"/>
    </row>
    <row r="5090" spans="5:31" x14ac:dyDescent="0.25">
      <c r="E5090" s="61"/>
      <c r="F5090" s="61"/>
      <c r="G5090" s="61"/>
      <c r="H5090" s="62"/>
      <c r="I5090" s="62"/>
      <c r="J5090" s="62"/>
      <c r="K5090" s="62"/>
      <c r="L5090" s="62"/>
      <c r="M5090" s="62"/>
      <c r="N5090" s="62"/>
      <c r="O5090" s="62"/>
      <c r="P5090" s="62"/>
      <c r="Q5090" s="62"/>
      <c r="R5090" s="62"/>
      <c r="S5090" s="62"/>
      <c r="T5090" s="62"/>
      <c r="U5090" s="62"/>
      <c r="V5090" s="62"/>
      <c r="W5090" s="62"/>
      <c r="X5090" s="62"/>
      <c r="Y5090" s="62"/>
      <c r="Z5090" s="62"/>
      <c r="AA5090" s="62"/>
      <c r="AB5090" s="62"/>
      <c r="AC5090" s="62"/>
      <c r="AD5090" s="62"/>
      <c r="AE5090" s="62"/>
    </row>
    <row r="5091" spans="5:31" x14ac:dyDescent="0.25">
      <c r="E5091" s="61"/>
      <c r="F5091" s="61"/>
      <c r="G5091" s="61"/>
      <c r="H5091" s="62"/>
      <c r="I5091" s="62"/>
      <c r="J5091" s="62"/>
      <c r="K5091" s="62"/>
      <c r="L5091" s="62"/>
      <c r="M5091" s="62"/>
      <c r="N5091" s="62"/>
      <c r="O5091" s="62"/>
      <c r="P5091" s="62"/>
      <c r="Q5091" s="62"/>
      <c r="R5091" s="62"/>
      <c r="S5091" s="62"/>
      <c r="T5091" s="62"/>
      <c r="U5091" s="62"/>
      <c r="V5091" s="62"/>
      <c r="W5091" s="62"/>
      <c r="X5091" s="62"/>
      <c r="Y5091" s="62"/>
      <c r="Z5091" s="62"/>
      <c r="AA5091" s="62"/>
      <c r="AB5091" s="62"/>
      <c r="AC5091" s="62"/>
      <c r="AD5091" s="62"/>
      <c r="AE5091" s="62"/>
    </row>
    <row r="5092" spans="5:31" x14ac:dyDescent="0.25">
      <c r="E5092" s="61"/>
      <c r="F5092" s="61"/>
      <c r="G5092" s="61"/>
      <c r="H5092" s="62"/>
      <c r="I5092" s="62"/>
      <c r="J5092" s="62"/>
      <c r="K5092" s="62"/>
      <c r="L5092" s="62"/>
      <c r="M5092" s="62"/>
      <c r="N5092" s="62"/>
      <c r="O5092" s="62"/>
      <c r="P5092" s="62"/>
      <c r="Q5092" s="62"/>
      <c r="R5092" s="62"/>
      <c r="S5092" s="62"/>
      <c r="T5092" s="62"/>
      <c r="U5092" s="62"/>
      <c r="V5092" s="62"/>
      <c r="W5092" s="62"/>
      <c r="X5092" s="62"/>
      <c r="Y5092" s="62"/>
      <c r="Z5092" s="62"/>
      <c r="AA5092" s="62"/>
      <c r="AB5092" s="62"/>
      <c r="AC5092" s="62"/>
      <c r="AD5092" s="62"/>
      <c r="AE5092" s="62"/>
    </row>
    <row r="5093" spans="5:31" x14ac:dyDescent="0.25">
      <c r="E5093" s="61"/>
      <c r="F5093" s="61"/>
      <c r="G5093" s="61"/>
      <c r="H5093" s="62"/>
      <c r="I5093" s="62"/>
      <c r="J5093" s="62"/>
      <c r="K5093" s="62"/>
      <c r="L5093" s="62"/>
      <c r="M5093" s="62"/>
      <c r="N5093" s="62"/>
      <c r="O5093" s="62"/>
      <c r="P5093" s="62"/>
      <c r="Q5093" s="62"/>
      <c r="R5093" s="62"/>
      <c r="S5093" s="62"/>
      <c r="T5093" s="62"/>
      <c r="U5093" s="62"/>
      <c r="V5093" s="62"/>
      <c r="W5093" s="62"/>
      <c r="X5093" s="62"/>
      <c r="Y5093" s="62"/>
      <c r="Z5093" s="62"/>
      <c r="AA5093" s="62"/>
      <c r="AB5093" s="62"/>
      <c r="AC5093" s="62"/>
      <c r="AD5093" s="62"/>
      <c r="AE5093" s="62"/>
    </row>
    <row r="5094" spans="5:31" x14ac:dyDescent="0.25">
      <c r="E5094" s="61"/>
      <c r="F5094" s="61"/>
      <c r="G5094" s="61"/>
      <c r="H5094" s="62"/>
      <c r="I5094" s="62"/>
      <c r="J5094" s="62"/>
      <c r="K5094" s="62"/>
      <c r="L5094" s="62"/>
      <c r="M5094" s="62"/>
      <c r="N5094" s="62"/>
      <c r="O5094" s="62"/>
      <c r="P5094" s="62"/>
      <c r="Q5094" s="62"/>
      <c r="R5094" s="62"/>
      <c r="S5094" s="62"/>
      <c r="T5094" s="62"/>
      <c r="U5094" s="62"/>
      <c r="V5094" s="62"/>
      <c r="W5094" s="62"/>
      <c r="X5094" s="62"/>
      <c r="Y5094" s="62"/>
      <c r="Z5094" s="62"/>
      <c r="AA5094" s="62"/>
      <c r="AB5094" s="62"/>
      <c r="AC5094" s="62"/>
      <c r="AD5094" s="62"/>
      <c r="AE5094" s="62"/>
    </row>
    <row r="5095" spans="5:31" x14ac:dyDescent="0.25">
      <c r="E5095" s="61"/>
      <c r="F5095" s="61"/>
      <c r="G5095" s="61"/>
      <c r="H5095" s="62"/>
      <c r="I5095" s="62"/>
      <c r="J5095" s="62"/>
      <c r="K5095" s="62"/>
      <c r="L5095" s="62"/>
      <c r="M5095" s="62"/>
      <c r="N5095" s="62"/>
      <c r="O5095" s="62"/>
      <c r="P5095" s="62"/>
      <c r="Q5095" s="62"/>
      <c r="R5095" s="62"/>
      <c r="S5095" s="62"/>
      <c r="T5095" s="62"/>
      <c r="U5095" s="62"/>
      <c r="V5095" s="62"/>
      <c r="W5095" s="62"/>
      <c r="X5095" s="62"/>
      <c r="Y5095" s="62"/>
      <c r="Z5095" s="62"/>
      <c r="AA5095" s="62"/>
      <c r="AB5095" s="62"/>
      <c r="AC5095" s="62"/>
      <c r="AD5095" s="62"/>
      <c r="AE5095" s="62"/>
    </row>
    <row r="5096" spans="5:31" x14ac:dyDescent="0.25">
      <c r="E5096" s="61"/>
      <c r="F5096" s="61"/>
      <c r="G5096" s="61"/>
      <c r="H5096" s="62"/>
      <c r="I5096" s="62"/>
      <c r="J5096" s="62"/>
      <c r="K5096" s="62"/>
      <c r="L5096" s="62"/>
      <c r="M5096" s="62"/>
      <c r="N5096" s="62"/>
      <c r="O5096" s="62"/>
      <c r="P5096" s="62"/>
      <c r="Q5096" s="62"/>
      <c r="R5096" s="62"/>
      <c r="S5096" s="62"/>
      <c r="T5096" s="62"/>
      <c r="U5096" s="62"/>
      <c r="V5096" s="62"/>
      <c r="W5096" s="62"/>
      <c r="X5096" s="62"/>
      <c r="Y5096" s="62"/>
      <c r="Z5096" s="62"/>
      <c r="AA5096" s="62"/>
      <c r="AB5096" s="62"/>
      <c r="AC5096" s="62"/>
      <c r="AD5096" s="62"/>
      <c r="AE5096" s="62"/>
    </row>
    <row r="5097" spans="5:31" x14ac:dyDescent="0.25">
      <c r="E5097" s="61"/>
      <c r="F5097" s="61"/>
      <c r="G5097" s="61"/>
      <c r="H5097" s="62"/>
      <c r="I5097" s="62"/>
      <c r="J5097" s="62"/>
      <c r="K5097" s="62"/>
      <c r="L5097" s="62"/>
      <c r="M5097" s="62"/>
      <c r="N5097" s="62"/>
      <c r="O5097" s="62"/>
      <c r="P5097" s="62"/>
      <c r="Q5097" s="62"/>
      <c r="R5097" s="62"/>
      <c r="S5097" s="62"/>
      <c r="T5097" s="62"/>
      <c r="U5097" s="62"/>
      <c r="V5097" s="62"/>
      <c r="W5097" s="62"/>
      <c r="X5097" s="62"/>
      <c r="Y5097" s="62"/>
      <c r="Z5097" s="62"/>
      <c r="AA5097" s="62"/>
      <c r="AB5097" s="62"/>
      <c r="AC5097" s="62"/>
      <c r="AD5097" s="62"/>
      <c r="AE5097" s="62"/>
    </row>
    <row r="5098" spans="5:31" x14ac:dyDescent="0.25">
      <c r="E5098" s="61"/>
      <c r="F5098" s="61"/>
      <c r="G5098" s="61"/>
      <c r="H5098" s="62"/>
      <c r="I5098" s="62"/>
      <c r="J5098" s="62"/>
      <c r="K5098" s="62"/>
      <c r="L5098" s="62"/>
      <c r="M5098" s="62"/>
      <c r="N5098" s="62"/>
      <c r="O5098" s="62"/>
      <c r="P5098" s="62"/>
      <c r="Q5098" s="62"/>
      <c r="R5098" s="62"/>
      <c r="S5098" s="62"/>
      <c r="T5098" s="62"/>
      <c r="U5098" s="62"/>
      <c r="V5098" s="62"/>
      <c r="W5098" s="62"/>
      <c r="X5098" s="62"/>
      <c r="Y5098" s="62"/>
      <c r="Z5098" s="62"/>
      <c r="AA5098" s="62"/>
      <c r="AB5098" s="62"/>
      <c r="AC5098" s="62"/>
      <c r="AD5098" s="62"/>
      <c r="AE5098" s="62"/>
    </row>
    <row r="5099" spans="5:31" x14ac:dyDescent="0.25">
      <c r="E5099" s="61"/>
      <c r="F5099" s="61"/>
      <c r="G5099" s="61"/>
      <c r="H5099" s="62"/>
      <c r="I5099" s="62"/>
      <c r="J5099" s="62"/>
      <c r="K5099" s="62"/>
      <c r="L5099" s="62"/>
      <c r="M5099" s="62"/>
      <c r="N5099" s="62"/>
      <c r="O5099" s="62"/>
      <c r="P5099" s="62"/>
      <c r="Q5099" s="62"/>
      <c r="R5099" s="62"/>
      <c r="S5099" s="62"/>
      <c r="T5099" s="62"/>
      <c r="U5099" s="62"/>
      <c r="V5099" s="62"/>
      <c r="W5099" s="62"/>
      <c r="X5099" s="62"/>
      <c r="Y5099" s="62"/>
      <c r="Z5099" s="62"/>
      <c r="AA5099" s="62"/>
      <c r="AB5099" s="62"/>
      <c r="AC5099" s="62"/>
      <c r="AD5099" s="62"/>
      <c r="AE5099" s="62"/>
    </row>
    <row r="5100" spans="5:31" x14ac:dyDescent="0.25">
      <c r="E5100" s="61"/>
      <c r="F5100" s="61"/>
      <c r="G5100" s="61"/>
      <c r="H5100" s="62"/>
      <c r="I5100" s="62"/>
      <c r="J5100" s="62"/>
      <c r="K5100" s="62"/>
      <c r="L5100" s="62"/>
      <c r="M5100" s="62"/>
      <c r="N5100" s="62"/>
      <c r="O5100" s="62"/>
      <c r="P5100" s="62"/>
      <c r="Q5100" s="62"/>
      <c r="R5100" s="62"/>
      <c r="S5100" s="62"/>
      <c r="T5100" s="62"/>
      <c r="U5100" s="62"/>
      <c r="V5100" s="62"/>
      <c r="W5100" s="62"/>
      <c r="X5100" s="62"/>
      <c r="Y5100" s="62"/>
      <c r="Z5100" s="62"/>
      <c r="AA5100" s="62"/>
      <c r="AB5100" s="62"/>
      <c r="AC5100" s="62"/>
      <c r="AD5100" s="62"/>
      <c r="AE5100" s="62"/>
    </row>
    <row r="5101" spans="5:31" x14ac:dyDescent="0.25">
      <c r="E5101" s="61"/>
      <c r="F5101" s="61"/>
      <c r="G5101" s="61"/>
      <c r="H5101" s="62"/>
      <c r="I5101" s="62"/>
      <c r="J5101" s="62"/>
      <c r="K5101" s="62"/>
      <c r="L5101" s="62"/>
      <c r="M5101" s="62"/>
      <c r="N5101" s="62"/>
      <c r="O5101" s="62"/>
      <c r="P5101" s="62"/>
      <c r="Q5101" s="62"/>
      <c r="R5101" s="62"/>
      <c r="S5101" s="62"/>
      <c r="T5101" s="62"/>
      <c r="U5101" s="62"/>
      <c r="V5101" s="62"/>
      <c r="W5101" s="62"/>
      <c r="X5101" s="62"/>
      <c r="Y5101" s="62"/>
      <c r="Z5101" s="62"/>
      <c r="AA5101" s="62"/>
      <c r="AB5101" s="62"/>
      <c r="AC5101" s="62"/>
      <c r="AD5101" s="62"/>
      <c r="AE5101" s="62"/>
    </row>
    <row r="5102" spans="5:31" x14ac:dyDescent="0.25">
      <c r="E5102" s="61"/>
      <c r="F5102" s="61"/>
      <c r="G5102" s="61"/>
      <c r="H5102" s="62"/>
      <c r="I5102" s="62"/>
      <c r="J5102" s="62"/>
      <c r="K5102" s="62"/>
      <c r="L5102" s="62"/>
      <c r="M5102" s="62"/>
      <c r="N5102" s="62"/>
      <c r="O5102" s="62"/>
      <c r="P5102" s="62"/>
      <c r="Q5102" s="62"/>
      <c r="R5102" s="62"/>
      <c r="S5102" s="62"/>
      <c r="T5102" s="62"/>
      <c r="U5102" s="62"/>
      <c r="V5102" s="62"/>
      <c r="W5102" s="62"/>
      <c r="X5102" s="62"/>
      <c r="Y5102" s="62"/>
      <c r="Z5102" s="62"/>
      <c r="AA5102" s="62"/>
      <c r="AB5102" s="62"/>
      <c r="AC5102" s="62"/>
      <c r="AD5102" s="62"/>
      <c r="AE5102" s="62"/>
    </row>
    <row r="5103" spans="5:31" x14ac:dyDescent="0.25">
      <c r="E5103" s="61"/>
      <c r="F5103" s="61"/>
      <c r="G5103" s="61"/>
      <c r="H5103" s="62"/>
      <c r="I5103" s="62"/>
      <c r="J5103" s="62"/>
      <c r="K5103" s="62"/>
      <c r="L5103" s="62"/>
      <c r="M5103" s="62"/>
      <c r="N5103" s="62"/>
      <c r="O5103" s="62"/>
      <c r="P5103" s="62"/>
      <c r="Q5103" s="62"/>
      <c r="R5103" s="62"/>
      <c r="S5103" s="62"/>
      <c r="T5103" s="62"/>
      <c r="U5103" s="62"/>
      <c r="V5103" s="62"/>
      <c r="W5103" s="62"/>
      <c r="X5103" s="62"/>
      <c r="Y5103" s="62"/>
      <c r="Z5103" s="62"/>
      <c r="AA5103" s="62"/>
      <c r="AB5103" s="62"/>
      <c r="AC5103" s="62"/>
      <c r="AD5103" s="62"/>
      <c r="AE5103" s="62"/>
    </row>
    <row r="5104" spans="5:31" x14ac:dyDescent="0.25">
      <c r="E5104" s="61"/>
      <c r="F5104" s="61"/>
      <c r="G5104" s="61"/>
      <c r="H5104" s="62"/>
      <c r="I5104" s="62"/>
      <c r="J5104" s="62"/>
      <c r="K5104" s="62"/>
      <c r="L5104" s="62"/>
      <c r="M5104" s="62"/>
      <c r="N5104" s="62"/>
      <c r="O5104" s="62"/>
      <c r="P5104" s="62"/>
      <c r="Q5104" s="62"/>
      <c r="R5104" s="62"/>
      <c r="S5104" s="62"/>
      <c r="T5104" s="62"/>
      <c r="U5104" s="62"/>
      <c r="V5104" s="62"/>
      <c r="W5104" s="62"/>
      <c r="X5104" s="62"/>
      <c r="Y5104" s="62"/>
      <c r="Z5104" s="62"/>
      <c r="AA5104" s="62"/>
      <c r="AB5104" s="62"/>
      <c r="AC5104" s="62"/>
      <c r="AD5104" s="62"/>
      <c r="AE5104" s="62"/>
    </row>
    <row r="5105" spans="5:31" x14ac:dyDescent="0.25">
      <c r="E5105" s="61"/>
      <c r="F5105" s="61"/>
      <c r="G5105" s="61"/>
      <c r="H5105" s="62"/>
      <c r="I5105" s="62"/>
      <c r="J5105" s="62"/>
      <c r="K5105" s="62"/>
      <c r="L5105" s="62"/>
      <c r="M5105" s="62"/>
      <c r="N5105" s="62"/>
      <c r="O5105" s="62"/>
      <c r="P5105" s="62"/>
      <c r="Q5105" s="62"/>
      <c r="R5105" s="62"/>
      <c r="S5105" s="62"/>
      <c r="T5105" s="62"/>
      <c r="U5105" s="62"/>
      <c r="V5105" s="62"/>
      <c r="W5105" s="62"/>
      <c r="X5105" s="62"/>
      <c r="Y5105" s="62"/>
      <c r="Z5105" s="62"/>
      <c r="AA5105" s="62"/>
      <c r="AB5105" s="62"/>
      <c r="AC5105" s="62"/>
      <c r="AD5105" s="62"/>
      <c r="AE5105" s="62"/>
    </row>
    <row r="5106" spans="5:31" x14ac:dyDescent="0.25">
      <c r="E5106" s="61"/>
      <c r="F5106" s="61"/>
      <c r="G5106" s="61"/>
      <c r="H5106" s="62"/>
      <c r="I5106" s="62"/>
      <c r="J5106" s="62"/>
      <c r="K5106" s="62"/>
      <c r="L5106" s="62"/>
      <c r="M5106" s="62"/>
      <c r="N5106" s="62"/>
      <c r="O5106" s="62"/>
      <c r="P5106" s="62"/>
      <c r="Q5106" s="62"/>
      <c r="R5106" s="62"/>
      <c r="S5106" s="62"/>
      <c r="T5106" s="62"/>
      <c r="U5106" s="62"/>
      <c r="V5106" s="62"/>
      <c r="W5106" s="62"/>
      <c r="X5106" s="62"/>
      <c r="Y5106" s="62"/>
      <c r="Z5106" s="62"/>
      <c r="AA5106" s="62"/>
      <c r="AB5106" s="62"/>
      <c r="AC5106" s="62"/>
      <c r="AD5106" s="62"/>
      <c r="AE5106" s="62"/>
    </row>
    <row r="5107" spans="5:31" x14ac:dyDescent="0.25">
      <c r="E5107" s="61"/>
      <c r="F5107" s="61"/>
      <c r="G5107" s="61"/>
      <c r="H5107" s="62"/>
      <c r="I5107" s="62"/>
      <c r="J5107" s="62"/>
      <c r="K5107" s="62"/>
      <c r="L5107" s="62"/>
      <c r="M5107" s="62"/>
      <c r="N5107" s="62"/>
      <c r="O5107" s="62"/>
      <c r="P5107" s="62"/>
      <c r="Q5107" s="62"/>
      <c r="R5107" s="62"/>
      <c r="S5107" s="62"/>
      <c r="T5107" s="62"/>
      <c r="U5107" s="62"/>
      <c r="V5107" s="62"/>
      <c r="W5107" s="62"/>
      <c r="X5107" s="62"/>
      <c r="Y5107" s="62"/>
      <c r="Z5107" s="62"/>
      <c r="AA5107" s="62"/>
      <c r="AB5107" s="62"/>
      <c r="AC5107" s="62"/>
      <c r="AD5107" s="62"/>
      <c r="AE5107" s="62"/>
    </row>
    <row r="5108" spans="5:31" x14ac:dyDescent="0.25">
      <c r="E5108" s="61"/>
      <c r="F5108" s="61"/>
      <c r="G5108" s="61"/>
      <c r="H5108" s="62"/>
      <c r="I5108" s="62"/>
      <c r="J5108" s="62"/>
      <c r="K5108" s="62"/>
      <c r="L5108" s="62"/>
      <c r="M5108" s="62"/>
      <c r="N5108" s="62"/>
      <c r="O5108" s="62"/>
      <c r="P5108" s="62"/>
      <c r="Q5108" s="62"/>
      <c r="R5108" s="62"/>
      <c r="S5108" s="62"/>
      <c r="T5108" s="62"/>
      <c r="U5108" s="62"/>
      <c r="V5108" s="62"/>
      <c r="W5108" s="62"/>
      <c r="X5108" s="62"/>
      <c r="Y5108" s="62"/>
      <c r="Z5108" s="62"/>
      <c r="AA5108" s="62"/>
      <c r="AB5108" s="62"/>
      <c r="AC5108" s="62"/>
      <c r="AD5108" s="62"/>
      <c r="AE5108" s="62"/>
    </row>
    <row r="5109" spans="5:31" x14ac:dyDescent="0.25">
      <c r="E5109" s="61"/>
      <c r="F5109" s="61"/>
      <c r="G5109" s="61"/>
      <c r="H5109" s="62"/>
      <c r="I5109" s="62"/>
      <c r="J5109" s="62"/>
      <c r="K5109" s="62"/>
      <c r="L5109" s="62"/>
      <c r="M5109" s="62"/>
      <c r="N5109" s="62"/>
      <c r="O5109" s="62"/>
      <c r="P5109" s="62"/>
      <c r="Q5109" s="62"/>
      <c r="R5109" s="62"/>
      <c r="S5109" s="62"/>
      <c r="T5109" s="62"/>
      <c r="U5109" s="62"/>
      <c r="V5109" s="62"/>
      <c r="W5109" s="62"/>
      <c r="X5109" s="62"/>
      <c r="Y5109" s="62"/>
      <c r="Z5109" s="62"/>
      <c r="AA5109" s="62"/>
      <c r="AB5109" s="62"/>
      <c r="AC5109" s="62"/>
      <c r="AD5109" s="62"/>
      <c r="AE5109" s="62"/>
    </row>
    <row r="5110" spans="5:31" x14ac:dyDescent="0.25">
      <c r="E5110" s="61"/>
      <c r="F5110" s="61"/>
      <c r="G5110" s="61"/>
      <c r="H5110" s="62"/>
      <c r="I5110" s="62"/>
      <c r="J5110" s="62"/>
      <c r="K5110" s="62"/>
      <c r="L5110" s="62"/>
      <c r="M5110" s="62"/>
      <c r="N5110" s="62"/>
      <c r="O5110" s="62"/>
      <c r="P5110" s="62"/>
      <c r="Q5110" s="62"/>
      <c r="R5110" s="62"/>
      <c r="S5110" s="62"/>
      <c r="T5110" s="62"/>
      <c r="U5110" s="62"/>
      <c r="V5110" s="62"/>
      <c r="W5110" s="62"/>
      <c r="X5110" s="62"/>
      <c r="Y5110" s="62"/>
      <c r="Z5110" s="62"/>
      <c r="AA5110" s="62"/>
      <c r="AB5110" s="62"/>
      <c r="AC5110" s="62"/>
      <c r="AD5110" s="62"/>
      <c r="AE5110" s="62"/>
    </row>
    <row r="5111" spans="5:31" x14ac:dyDescent="0.25">
      <c r="E5111" s="61"/>
      <c r="F5111" s="61"/>
      <c r="G5111" s="61"/>
      <c r="H5111" s="62"/>
      <c r="I5111" s="62"/>
      <c r="J5111" s="62"/>
      <c r="K5111" s="62"/>
      <c r="L5111" s="62"/>
      <c r="M5111" s="62"/>
      <c r="N5111" s="62"/>
      <c r="O5111" s="62"/>
      <c r="P5111" s="62"/>
      <c r="Q5111" s="62"/>
      <c r="R5111" s="62"/>
      <c r="S5111" s="62"/>
      <c r="T5111" s="62"/>
      <c r="U5111" s="62"/>
      <c r="V5111" s="62"/>
      <c r="W5111" s="62"/>
      <c r="X5111" s="62"/>
      <c r="Y5111" s="62"/>
      <c r="Z5111" s="62"/>
      <c r="AA5111" s="62"/>
      <c r="AB5111" s="62"/>
      <c r="AC5111" s="62"/>
      <c r="AD5111" s="62"/>
      <c r="AE5111" s="62"/>
    </row>
    <row r="5112" spans="5:31" x14ac:dyDescent="0.25">
      <c r="E5112" s="61"/>
      <c r="F5112" s="61"/>
      <c r="G5112" s="61"/>
      <c r="H5112" s="62"/>
      <c r="I5112" s="62"/>
      <c r="J5112" s="62"/>
      <c r="K5112" s="62"/>
      <c r="L5112" s="62"/>
      <c r="M5112" s="62"/>
      <c r="N5112" s="62"/>
      <c r="O5112" s="62"/>
      <c r="P5112" s="62"/>
      <c r="Q5112" s="62"/>
      <c r="R5112" s="62"/>
      <c r="S5112" s="62"/>
      <c r="T5112" s="62"/>
      <c r="U5112" s="62"/>
      <c r="V5112" s="62"/>
      <c r="W5112" s="62"/>
      <c r="X5112" s="62"/>
      <c r="Y5112" s="62"/>
      <c r="Z5112" s="62"/>
      <c r="AA5112" s="62"/>
      <c r="AB5112" s="62"/>
      <c r="AC5112" s="62"/>
      <c r="AD5112" s="62"/>
      <c r="AE5112" s="62"/>
    </row>
    <row r="5113" spans="5:31" x14ac:dyDescent="0.25">
      <c r="E5113" s="61"/>
      <c r="F5113" s="61"/>
      <c r="G5113" s="61"/>
      <c r="H5113" s="62"/>
      <c r="I5113" s="62"/>
      <c r="J5113" s="62"/>
      <c r="K5113" s="62"/>
      <c r="L5113" s="62"/>
      <c r="M5113" s="62"/>
      <c r="N5113" s="62"/>
      <c r="O5113" s="62"/>
      <c r="P5113" s="62"/>
      <c r="Q5113" s="62"/>
      <c r="R5113" s="62"/>
      <c r="S5113" s="62"/>
      <c r="T5113" s="62"/>
      <c r="U5113" s="62"/>
      <c r="V5113" s="62"/>
      <c r="W5113" s="62"/>
      <c r="X5113" s="62"/>
      <c r="Y5113" s="62"/>
      <c r="Z5113" s="62"/>
      <c r="AA5113" s="62"/>
      <c r="AB5113" s="62"/>
      <c r="AC5113" s="62"/>
      <c r="AD5113" s="62"/>
      <c r="AE5113" s="62"/>
    </row>
    <row r="5114" spans="5:31" x14ac:dyDescent="0.25">
      <c r="E5114" s="61"/>
      <c r="F5114" s="61"/>
      <c r="G5114" s="61"/>
      <c r="H5114" s="62"/>
      <c r="I5114" s="62"/>
      <c r="J5114" s="62"/>
      <c r="K5114" s="62"/>
      <c r="L5114" s="62"/>
      <c r="M5114" s="62"/>
      <c r="N5114" s="62"/>
      <c r="O5114" s="62"/>
      <c r="P5114" s="62"/>
      <c r="Q5114" s="62"/>
      <c r="R5114" s="62"/>
      <c r="S5114" s="62"/>
      <c r="T5114" s="62"/>
      <c r="U5114" s="62"/>
      <c r="V5114" s="62"/>
      <c r="W5114" s="62"/>
      <c r="X5114" s="62"/>
      <c r="Y5114" s="62"/>
      <c r="Z5114" s="62"/>
      <c r="AA5114" s="62"/>
      <c r="AB5114" s="62"/>
      <c r="AC5114" s="62"/>
      <c r="AD5114" s="62"/>
      <c r="AE5114" s="62"/>
    </row>
    <row r="5115" spans="5:31" x14ac:dyDescent="0.25">
      <c r="E5115" s="61"/>
      <c r="F5115" s="61"/>
      <c r="G5115" s="61"/>
      <c r="H5115" s="62"/>
      <c r="I5115" s="62"/>
      <c r="J5115" s="62"/>
      <c r="K5115" s="62"/>
      <c r="L5115" s="62"/>
      <c r="M5115" s="62"/>
      <c r="N5115" s="62"/>
      <c r="O5115" s="62"/>
      <c r="P5115" s="62"/>
      <c r="Q5115" s="62"/>
      <c r="R5115" s="62"/>
      <c r="S5115" s="62"/>
      <c r="T5115" s="62"/>
      <c r="U5115" s="62"/>
      <c r="V5115" s="62"/>
      <c r="W5115" s="62"/>
      <c r="X5115" s="62"/>
      <c r="Y5115" s="62"/>
      <c r="Z5115" s="62"/>
      <c r="AA5115" s="62"/>
      <c r="AB5115" s="62"/>
      <c r="AC5115" s="62"/>
      <c r="AD5115" s="62"/>
      <c r="AE5115" s="62"/>
    </row>
    <row r="5116" spans="5:31" x14ac:dyDescent="0.25">
      <c r="E5116" s="61"/>
      <c r="F5116" s="61"/>
      <c r="G5116" s="61"/>
      <c r="H5116" s="62"/>
      <c r="I5116" s="62"/>
      <c r="J5116" s="62"/>
      <c r="K5116" s="62"/>
      <c r="L5116" s="62"/>
      <c r="M5116" s="62"/>
      <c r="N5116" s="62"/>
      <c r="O5116" s="62"/>
      <c r="P5116" s="62"/>
      <c r="Q5116" s="62"/>
      <c r="R5116" s="62"/>
      <c r="S5116" s="62"/>
      <c r="T5116" s="62"/>
      <c r="U5116" s="62"/>
      <c r="V5116" s="62"/>
      <c r="W5116" s="62"/>
      <c r="X5116" s="62"/>
      <c r="Y5116" s="62"/>
      <c r="Z5116" s="62"/>
      <c r="AA5116" s="62"/>
      <c r="AB5116" s="62"/>
      <c r="AC5116" s="62"/>
      <c r="AD5116" s="62"/>
      <c r="AE5116" s="62"/>
    </row>
    <row r="5117" spans="5:31" x14ac:dyDescent="0.25">
      <c r="E5117" s="61"/>
      <c r="F5117" s="61"/>
      <c r="G5117" s="61"/>
      <c r="H5117" s="62"/>
      <c r="I5117" s="62"/>
      <c r="J5117" s="62"/>
      <c r="K5117" s="62"/>
      <c r="L5117" s="62"/>
      <c r="M5117" s="62"/>
      <c r="N5117" s="62"/>
      <c r="O5117" s="62"/>
      <c r="P5117" s="62"/>
      <c r="Q5117" s="62"/>
      <c r="R5117" s="62"/>
      <c r="S5117" s="62"/>
      <c r="T5117" s="62"/>
      <c r="U5117" s="62"/>
      <c r="V5117" s="62"/>
      <c r="W5117" s="62"/>
      <c r="X5117" s="62"/>
      <c r="Y5117" s="62"/>
      <c r="Z5117" s="62"/>
      <c r="AA5117" s="62"/>
      <c r="AB5117" s="62"/>
      <c r="AC5117" s="62"/>
      <c r="AD5117" s="62"/>
      <c r="AE5117" s="62"/>
    </row>
    <row r="5118" spans="5:31" x14ac:dyDescent="0.25">
      <c r="E5118" s="61"/>
      <c r="F5118" s="61"/>
      <c r="G5118" s="61"/>
      <c r="H5118" s="62"/>
      <c r="I5118" s="62"/>
      <c r="J5118" s="62"/>
      <c r="K5118" s="62"/>
      <c r="L5118" s="62"/>
      <c r="M5118" s="62"/>
      <c r="N5118" s="62"/>
      <c r="O5118" s="62"/>
      <c r="P5118" s="62"/>
      <c r="Q5118" s="62"/>
      <c r="R5118" s="62"/>
      <c r="S5118" s="62"/>
      <c r="T5118" s="62"/>
      <c r="U5118" s="62"/>
      <c r="V5118" s="62"/>
      <c r="W5118" s="62"/>
      <c r="X5118" s="62"/>
      <c r="Y5118" s="62"/>
      <c r="Z5118" s="62"/>
      <c r="AA5118" s="62"/>
      <c r="AB5118" s="62"/>
      <c r="AC5118" s="62"/>
      <c r="AD5118" s="62"/>
      <c r="AE5118" s="62"/>
    </row>
    <row r="5119" spans="5:31" x14ac:dyDescent="0.25">
      <c r="E5119" s="61"/>
      <c r="F5119" s="61"/>
      <c r="G5119" s="61"/>
      <c r="H5119" s="62"/>
      <c r="I5119" s="62"/>
      <c r="J5119" s="62"/>
      <c r="K5119" s="62"/>
      <c r="L5119" s="62"/>
      <c r="M5119" s="62"/>
      <c r="N5119" s="62"/>
      <c r="O5119" s="62"/>
      <c r="P5119" s="62"/>
      <c r="Q5119" s="62"/>
      <c r="R5119" s="62"/>
      <c r="S5119" s="62"/>
      <c r="T5119" s="62"/>
      <c r="U5119" s="62"/>
      <c r="V5119" s="62"/>
      <c r="W5119" s="62"/>
      <c r="X5119" s="62"/>
      <c r="Y5119" s="62"/>
      <c r="Z5119" s="62"/>
      <c r="AA5119" s="62"/>
      <c r="AB5119" s="62"/>
      <c r="AC5119" s="62"/>
      <c r="AD5119" s="62"/>
      <c r="AE5119" s="62"/>
    </row>
    <row r="5120" spans="5:31" x14ac:dyDescent="0.25">
      <c r="E5120" s="61"/>
      <c r="F5120" s="61"/>
      <c r="G5120" s="61"/>
      <c r="H5120" s="62"/>
      <c r="I5120" s="62"/>
      <c r="J5120" s="62"/>
      <c r="K5120" s="62"/>
      <c r="L5120" s="62"/>
      <c r="M5120" s="62"/>
      <c r="N5120" s="62"/>
      <c r="O5120" s="62"/>
      <c r="P5120" s="62"/>
      <c r="Q5120" s="62"/>
      <c r="R5120" s="62"/>
      <c r="S5120" s="62"/>
      <c r="T5120" s="62"/>
      <c r="U5120" s="62"/>
      <c r="V5120" s="62"/>
      <c r="W5120" s="62"/>
      <c r="X5120" s="62"/>
      <c r="Y5120" s="62"/>
      <c r="Z5120" s="62"/>
      <c r="AA5120" s="62"/>
      <c r="AB5120" s="62"/>
      <c r="AC5120" s="62"/>
      <c r="AD5120" s="62"/>
      <c r="AE5120" s="62"/>
    </row>
    <row r="5121" spans="5:31" x14ac:dyDescent="0.25">
      <c r="E5121" s="61"/>
      <c r="F5121" s="61"/>
      <c r="G5121" s="61"/>
      <c r="H5121" s="62"/>
      <c r="I5121" s="62"/>
      <c r="J5121" s="62"/>
      <c r="K5121" s="62"/>
      <c r="L5121" s="62"/>
      <c r="M5121" s="62"/>
      <c r="N5121" s="62"/>
      <c r="O5121" s="62"/>
      <c r="P5121" s="62"/>
      <c r="Q5121" s="62"/>
      <c r="R5121" s="62"/>
      <c r="S5121" s="62"/>
      <c r="T5121" s="62"/>
      <c r="U5121" s="62"/>
      <c r="V5121" s="62"/>
      <c r="W5121" s="62"/>
      <c r="X5121" s="62"/>
      <c r="Y5121" s="62"/>
      <c r="Z5121" s="62"/>
      <c r="AA5121" s="62"/>
      <c r="AB5121" s="62"/>
      <c r="AC5121" s="62"/>
      <c r="AD5121" s="62"/>
      <c r="AE5121" s="62"/>
    </row>
    <row r="5122" spans="5:31" x14ac:dyDescent="0.25">
      <c r="E5122" s="61"/>
      <c r="F5122" s="61"/>
      <c r="G5122" s="61"/>
      <c r="H5122" s="62"/>
      <c r="I5122" s="62"/>
      <c r="J5122" s="62"/>
      <c r="K5122" s="62"/>
      <c r="L5122" s="62"/>
      <c r="M5122" s="62"/>
      <c r="N5122" s="62"/>
      <c r="O5122" s="62"/>
      <c r="P5122" s="62"/>
      <c r="Q5122" s="62"/>
      <c r="R5122" s="62"/>
      <c r="S5122" s="62"/>
      <c r="T5122" s="62"/>
      <c r="U5122" s="62"/>
      <c r="V5122" s="62"/>
      <c r="W5122" s="62"/>
      <c r="X5122" s="62"/>
      <c r="Y5122" s="62"/>
      <c r="Z5122" s="62"/>
      <c r="AA5122" s="62"/>
      <c r="AB5122" s="62"/>
      <c r="AC5122" s="62"/>
      <c r="AD5122" s="62"/>
      <c r="AE5122" s="62"/>
    </row>
    <row r="5123" spans="5:31" x14ac:dyDescent="0.25">
      <c r="E5123" s="61"/>
      <c r="F5123" s="61"/>
      <c r="G5123" s="61"/>
      <c r="H5123" s="62"/>
      <c r="I5123" s="62"/>
      <c r="J5123" s="62"/>
      <c r="K5123" s="62"/>
      <c r="L5123" s="62"/>
      <c r="M5123" s="62"/>
      <c r="N5123" s="62"/>
      <c r="O5123" s="62"/>
      <c r="P5123" s="62"/>
      <c r="Q5123" s="62"/>
      <c r="R5123" s="62"/>
      <c r="S5123" s="62"/>
      <c r="T5123" s="62"/>
      <c r="U5123" s="62"/>
      <c r="V5123" s="62"/>
      <c r="W5123" s="62"/>
      <c r="X5123" s="62"/>
      <c r="Y5123" s="62"/>
      <c r="Z5123" s="62"/>
      <c r="AA5123" s="62"/>
      <c r="AB5123" s="62"/>
      <c r="AC5123" s="62"/>
      <c r="AD5123" s="62"/>
      <c r="AE5123" s="62"/>
    </row>
    <row r="5124" spans="5:31" x14ac:dyDescent="0.25">
      <c r="E5124" s="61"/>
      <c r="F5124" s="61"/>
      <c r="G5124" s="61"/>
      <c r="H5124" s="62"/>
      <c r="I5124" s="62"/>
      <c r="J5124" s="62"/>
      <c r="K5124" s="62"/>
      <c r="L5124" s="62"/>
      <c r="M5124" s="62"/>
      <c r="N5124" s="62"/>
      <c r="O5124" s="62"/>
      <c r="P5124" s="62"/>
      <c r="Q5124" s="62"/>
      <c r="R5124" s="62"/>
      <c r="S5124" s="62"/>
      <c r="T5124" s="62"/>
      <c r="U5124" s="62"/>
      <c r="V5124" s="62"/>
      <c r="W5124" s="62"/>
      <c r="X5124" s="62"/>
      <c r="Y5124" s="62"/>
      <c r="Z5124" s="62"/>
      <c r="AA5124" s="62"/>
      <c r="AB5124" s="62"/>
      <c r="AC5124" s="62"/>
      <c r="AD5124" s="62"/>
      <c r="AE5124" s="62"/>
    </row>
    <row r="5125" spans="5:31" x14ac:dyDescent="0.25">
      <c r="E5125" s="61"/>
      <c r="F5125" s="61"/>
      <c r="G5125" s="61"/>
      <c r="H5125" s="62"/>
      <c r="I5125" s="62"/>
      <c r="J5125" s="62"/>
      <c r="K5125" s="62"/>
      <c r="L5125" s="62"/>
      <c r="M5125" s="62"/>
      <c r="N5125" s="62"/>
      <c r="O5125" s="62"/>
      <c r="P5125" s="62"/>
      <c r="Q5125" s="62"/>
      <c r="R5125" s="62"/>
      <c r="S5125" s="62"/>
      <c r="T5125" s="62"/>
      <c r="U5125" s="62"/>
      <c r="V5125" s="62"/>
      <c r="W5125" s="62"/>
      <c r="X5125" s="62"/>
      <c r="Y5125" s="62"/>
      <c r="Z5125" s="62"/>
      <c r="AA5125" s="62"/>
      <c r="AB5125" s="62"/>
      <c r="AC5125" s="62"/>
      <c r="AD5125" s="62"/>
      <c r="AE5125" s="62"/>
    </row>
    <row r="5126" spans="5:31" x14ac:dyDescent="0.25">
      <c r="E5126" s="61"/>
      <c r="F5126" s="61"/>
      <c r="G5126" s="61"/>
      <c r="H5126" s="62"/>
      <c r="I5126" s="62"/>
      <c r="J5126" s="62"/>
      <c r="K5126" s="62"/>
      <c r="L5126" s="62"/>
      <c r="M5126" s="62"/>
      <c r="N5126" s="62"/>
      <c r="O5126" s="62"/>
      <c r="P5126" s="62"/>
      <c r="Q5126" s="62"/>
      <c r="R5126" s="62"/>
      <c r="S5126" s="62"/>
      <c r="T5126" s="62"/>
      <c r="U5126" s="62"/>
      <c r="V5126" s="62"/>
      <c r="W5126" s="62"/>
      <c r="X5126" s="62"/>
      <c r="Y5126" s="62"/>
      <c r="Z5126" s="62"/>
      <c r="AA5126" s="62"/>
      <c r="AB5126" s="62"/>
      <c r="AC5126" s="62"/>
      <c r="AD5126" s="62"/>
      <c r="AE5126" s="62"/>
    </row>
    <row r="5127" spans="5:31" x14ac:dyDescent="0.25">
      <c r="E5127" s="61"/>
      <c r="F5127" s="61"/>
      <c r="G5127" s="61"/>
      <c r="H5127" s="62"/>
      <c r="I5127" s="62"/>
      <c r="J5127" s="62"/>
      <c r="K5127" s="62"/>
      <c r="L5127" s="62"/>
      <c r="M5127" s="62"/>
      <c r="N5127" s="62"/>
      <c r="O5127" s="62"/>
      <c r="P5127" s="62"/>
      <c r="Q5127" s="62"/>
      <c r="R5127" s="62"/>
      <c r="S5127" s="62"/>
      <c r="T5127" s="62"/>
      <c r="U5127" s="62"/>
      <c r="V5127" s="62"/>
      <c r="W5127" s="62"/>
      <c r="X5127" s="62"/>
      <c r="Y5127" s="62"/>
      <c r="Z5127" s="62"/>
      <c r="AA5127" s="62"/>
      <c r="AB5127" s="62"/>
      <c r="AC5127" s="62"/>
      <c r="AD5127" s="62"/>
      <c r="AE5127" s="62"/>
    </row>
    <row r="5128" spans="5:31" x14ac:dyDescent="0.25">
      <c r="E5128" s="61"/>
      <c r="F5128" s="61"/>
      <c r="G5128" s="61"/>
      <c r="H5128" s="62"/>
      <c r="I5128" s="62"/>
      <c r="J5128" s="62"/>
      <c r="K5128" s="62"/>
      <c r="L5128" s="62"/>
      <c r="M5128" s="62"/>
      <c r="N5128" s="62"/>
      <c r="O5128" s="62"/>
      <c r="P5128" s="62"/>
      <c r="Q5128" s="62"/>
      <c r="R5128" s="62"/>
      <c r="S5128" s="62"/>
      <c r="T5128" s="62"/>
      <c r="U5128" s="62"/>
      <c r="V5128" s="62"/>
      <c r="W5128" s="62"/>
      <c r="X5128" s="62"/>
      <c r="Y5128" s="62"/>
      <c r="Z5128" s="62"/>
      <c r="AA5128" s="62"/>
      <c r="AB5128" s="62"/>
      <c r="AC5128" s="62"/>
      <c r="AD5128" s="62"/>
      <c r="AE5128" s="62"/>
    </row>
    <row r="5129" spans="5:31" x14ac:dyDescent="0.25">
      <c r="E5129" s="61"/>
      <c r="F5129" s="61"/>
      <c r="G5129" s="61"/>
      <c r="H5129" s="62"/>
      <c r="I5129" s="62"/>
      <c r="J5129" s="62"/>
      <c r="K5129" s="62"/>
      <c r="L5129" s="62"/>
      <c r="M5129" s="62"/>
      <c r="N5129" s="62"/>
      <c r="O5129" s="62"/>
      <c r="P5129" s="62"/>
      <c r="Q5129" s="62"/>
      <c r="R5129" s="62"/>
      <c r="S5129" s="62"/>
      <c r="T5129" s="62"/>
      <c r="U5129" s="62"/>
      <c r="V5129" s="62"/>
      <c r="W5129" s="62"/>
      <c r="X5129" s="62"/>
      <c r="Y5129" s="62"/>
      <c r="Z5129" s="62"/>
      <c r="AA5129" s="62"/>
      <c r="AB5129" s="62"/>
      <c r="AC5129" s="62"/>
      <c r="AD5129" s="62"/>
      <c r="AE5129" s="62"/>
    </row>
    <row r="5130" spans="5:31" x14ac:dyDescent="0.25">
      <c r="E5130" s="61"/>
      <c r="F5130" s="61"/>
      <c r="G5130" s="61"/>
      <c r="H5130" s="62"/>
      <c r="I5130" s="62"/>
      <c r="J5130" s="62"/>
      <c r="K5130" s="62"/>
      <c r="L5130" s="62"/>
      <c r="M5130" s="62"/>
      <c r="N5130" s="62"/>
      <c r="O5130" s="62"/>
      <c r="P5130" s="62"/>
      <c r="Q5130" s="62"/>
      <c r="R5130" s="62"/>
      <c r="S5130" s="62"/>
      <c r="T5130" s="62"/>
      <c r="U5130" s="62"/>
      <c r="V5130" s="62"/>
      <c r="W5130" s="62"/>
      <c r="X5130" s="62"/>
      <c r="Y5130" s="62"/>
      <c r="Z5130" s="62"/>
      <c r="AA5130" s="62"/>
      <c r="AB5130" s="62"/>
      <c r="AC5130" s="62"/>
      <c r="AD5130" s="62"/>
      <c r="AE5130" s="62"/>
    </row>
    <row r="5131" spans="5:31" x14ac:dyDescent="0.25">
      <c r="E5131" s="61"/>
      <c r="F5131" s="61"/>
      <c r="G5131" s="61"/>
      <c r="H5131" s="62"/>
      <c r="I5131" s="62"/>
      <c r="J5131" s="62"/>
      <c r="K5131" s="62"/>
      <c r="L5131" s="62"/>
      <c r="M5131" s="62"/>
      <c r="N5131" s="62"/>
      <c r="O5131" s="62"/>
      <c r="P5131" s="62"/>
      <c r="Q5131" s="62"/>
      <c r="R5131" s="62"/>
      <c r="S5131" s="62"/>
      <c r="T5131" s="62"/>
      <c r="U5131" s="62"/>
      <c r="V5131" s="62"/>
      <c r="W5131" s="62"/>
      <c r="X5131" s="62"/>
      <c r="Y5131" s="62"/>
      <c r="Z5131" s="62"/>
      <c r="AA5131" s="62"/>
      <c r="AB5131" s="62"/>
      <c r="AC5131" s="62"/>
      <c r="AD5131" s="62"/>
      <c r="AE5131" s="62"/>
    </row>
    <row r="5132" spans="5:31" x14ac:dyDescent="0.25">
      <c r="E5132" s="61"/>
      <c r="F5132" s="61"/>
      <c r="G5132" s="61"/>
      <c r="H5132" s="62"/>
      <c r="I5132" s="62"/>
      <c r="J5132" s="62"/>
      <c r="K5132" s="62"/>
      <c r="L5132" s="62"/>
      <c r="M5132" s="62"/>
      <c r="N5132" s="62"/>
      <c r="O5132" s="62"/>
      <c r="P5132" s="62"/>
      <c r="Q5132" s="62"/>
      <c r="R5132" s="62"/>
      <c r="S5132" s="62"/>
      <c r="T5132" s="62"/>
      <c r="U5132" s="62"/>
      <c r="V5132" s="62"/>
      <c r="W5132" s="62"/>
      <c r="X5132" s="62"/>
      <c r="Y5132" s="62"/>
      <c r="Z5132" s="62"/>
      <c r="AA5132" s="62"/>
      <c r="AB5132" s="62"/>
      <c r="AC5132" s="62"/>
      <c r="AD5132" s="62"/>
      <c r="AE5132" s="62"/>
    </row>
    <row r="5133" spans="5:31" x14ac:dyDescent="0.25">
      <c r="E5133" s="61"/>
      <c r="F5133" s="61"/>
      <c r="G5133" s="61"/>
      <c r="H5133" s="62"/>
      <c r="I5133" s="62"/>
      <c r="J5133" s="62"/>
      <c r="K5133" s="62"/>
      <c r="L5133" s="62"/>
      <c r="M5133" s="62"/>
      <c r="N5133" s="62"/>
      <c r="O5133" s="62"/>
      <c r="P5133" s="62"/>
      <c r="Q5133" s="62"/>
      <c r="R5133" s="62"/>
      <c r="S5133" s="62"/>
      <c r="T5133" s="62"/>
      <c r="U5133" s="62"/>
      <c r="V5133" s="62"/>
      <c r="W5133" s="62"/>
      <c r="X5133" s="62"/>
      <c r="Y5133" s="62"/>
      <c r="Z5133" s="62"/>
      <c r="AA5133" s="62"/>
      <c r="AB5133" s="62"/>
      <c r="AC5133" s="62"/>
      <c r="AD5133" s="62"/>
      <c r="AE5133" s="62"/>
    </row>
    <row r="5134" spans="5:31" x14ac:dyDescent="0.25">
      <c r="E5134" s="61"/>
      <c r="F5134" s="61"/>
      <c r="G5134" s="61"/>
      <c r="H5134" s="62"/>
      <c r="I5134" s="62"/>
      <c r="J5134" s="62"/>
      <c r="K5134" s="62"/>
      <c r="L5134" s="62"/>
      <c r="M5134" s="62"/>
      <c r="N5134" s="62"/>
      <c r="O5134" s="62"/>
      <c r="P5134" s="62"/>
      <c r="Q5134" s="62"/>
      <c r="R5134" s="62"/>
      <c r="S5134" s="62"/>
      <c r="T5134" s="62"/>
      <c r="U5134" s="62"/>
      <c r="V5134" s="62"/>
      <c r="W5134" s="62"/>
      <c r="X5134" s="62"/>
      <c r="Y5134" s="62"/>
      <c r="Z5134" s="62"/>
      <c r="AA5134" s="62"/>
      <c r="AB5134" s="62"/>
      <c r="AC5134" s="62"/>
      <c r="AD5134" s="62"/>
      <c r="AE5134" s="62"/>
    </row>
    <row r="5135" spans="5:31" x14ac:dyDescent="0.25">
      <c r="E5135" s="61"/>
      <c r="F5135" s="61"/>
      <c r="G5135" s="61"/>
      <c r="H5135" s="62"/>
      <c r="I5135" s="62"/>
      <c r="J5135" s="62"/>
      <c r="K5135" s="62"/>
      <c r="L5135" s="62"/>
      <c r="M5135" s="62"/>
      <c r="N5135" s="62"/>
      <c r="O5135" s="62"/>
      <c r="P5135" s="62"/>
      <c r="Q5135" s="62"/>
      <c r="R5135" s="62"/>
      <c r="S5135" s="62"/>
      <c r="T5135" s="62"/>
      <c r="U5135" s="62"/>
      <c r="V5135" s="62"/>
      <c r="W5135" s="62"/>
      <c r="X5135" s="62"/>
      <c r="Y5135" s="62"/>
      <c r="Z5135" s="62"/>
      <c r="AA5135" s="62"/>
      <c r="AB5135" s="62"/>
      <c r="AC5135" s="62"/>
      <c r="AD5135" s="62"/>
      <c r="AE5135" s="62"/>
    </row>
    <row r="5136" spans="5:31" x14ac:dyDescent="0.25">
      <c r="E5136" s="61"/>
      <c r="F5136" s="61"/>
      <c r="G5136" s="61"/>
      <c r="H5136" s="62"/>
      <c r="I5136" s="62"/>
      <c r="J5136" s="62"/>
      <c r="K5136" s="62"/>
      <c r="L5136" s="62"/>
      <c r="M5136" s="62"/>
      <c r="N5136" s="62"/>
      <c r="O5136" s="62"/>
      <c r="P5136" s="62"/>
      <c r="Q5136" s="62"/>
      <c r="R5136" s="62"/>
      <c r="S5136" s="62"/>
      <c r="T5136" s="62"/>
      <c r="U5136" s="62"/>
      <c r="V5136" s="62"/>
      <c r="W5136" s="62"/>
      <c r="X5136" s="62"/>
      <c r="Y5136" s="62"/>
      <c r="Z5136" s="62"/>
      <c r="AA5136" s="62"/>
      <c r="AB5136" s="62"/>
      <c r="AC5136" s="62"/>
      <c r="AD5136" s="62"/>
      <c r="AE5136" s="62"/>
    </row>
    <row r="5137" spans="5:31" x14ac:dyDescent="0.25">
      <c r="E5137" s="61"/>
      <c r="F5137" s="61"/>
      <c r="G5137" s="61"/>
      <c r="H5137" s="62"/>
      <c r="I5137" s="62"/>
      <c r="J5137" s="62"/>
      <c r="K5137" s="62"/>
      <c r="L5137" s="62"/>
      <c r="M5137" s="62"/>
      <c r="N5137" s="62"/>
      <c r="O5137" s="62"/>
      <c r="P5137" s="62"/>
      <c r="Q5137" s="62"/>
      <c r="R5137" s="62"/>
      <c r="S5137" s="62"/>
      <c r="T5137" s="62"/>
      <c r="U5137" s="62"/>
      <c r="V5137" s="62"/>
      <c r="W5137" s="62"/>
      <c r="X5137" s="62"/>
      <c r="Y5137" s="62"/>
      <c r="Z5137" s="62"/>
      <c r="AA5137" s="62"/>
      <c r="AB5137" s="62"/>
      <c r="AC5137" s="62"/>
      <c r="AD5137" s="62"/>
      <c r="AE5137" s="62"/>
    </row>
    <row r="5138" spans="5:31" x14ac:dyDescent="0.25">
      <c r="E5138" s="61"/>
      <c r="F5138" s="61"/>
      <c r="G5138" s="61"/>
      <c r="H5138" s="62"/>
      <c r="I5138" s="62"/>
      <c r="J5138" s="62"/>
      <c r="K5138" s="62"/>
      <c r="L5138" s="62"/>
      <c r="M5138" s="62"/>
      <c r="N5138" s="62"/>
      <c r="O5138" s="62"/>
      <c r="P5138" s="62"/>
      <c r="Q5138" s="62"/>
      <c r="R5138" s="62"/>
      <c r="S5138" s="62"/>
      <c r="T5138" s="62"/>
      <c r="U5138" s="62"/>
      <c r="V5138" s="62"/>
      <c r="W5138" s="62"/>
      <c r="X5138" s="62"/>
      <c r="Y5138" s="62"/>
      <c r="Z5138" s="62"/>
      <c r="AA5138" s="62"/>
      <c r="AB5138" s="62"/>
      <c r="AC5138" s="62"/>
      <c r="AD5138" s="62"/>
      <c r="AE5138" s="62"/>
    </row>
    <row r="5139" spans="5:31" x14ac:dyDescent="0.25">
      <c r="E5139" s="61"/>
      <c r="F5139" s="61"/>
      <c r="G5139" s="61"/>
      <c r="H5139" s="62"/>
      <c r="I5139" s="62"/>
      <c r="J5139" s="62"/>
      <c r="K5139" s="62"/>
      <c r="L5139" s="62"/>
      <c r="M5139" s="62"/>
      <c r="N5139" s="62"/>
      <c r="O5139" s="62"/>
      <c r="P5139" s="62"/>
      <c r="Q5139" s="62"/>
      <c r="R5139" s="62"/>
      <c r="S5139" s="62"/>
      <c r="T5139" s="62"/>
      <c r="U5139" s="62"/>
      <c r="V5139" s="62"/>
      <c r="W5139" s="62"/>
      <c r="X5139" s="62"/>
      <c r="Y5139" s="62"/>
      <c r="Z5139" s="62"/>
      <c r="AA5139" s="62"/>
      <c r="AB5139" s="62"/>
      <c r="AC5139" s="62"/>
      <c r="AD5139" s="62"/>
      <c r="AE5139" s="62"/>
    </row>
    <row r="5140" spans="5:31" x14ac:dyDescent="0.25">
      <c r="E5140" s="61"/>
      <c r="F5140" s="61"/>
      <c r="G5140" s="61"/>
      <c r="H5140" s="62"/>
      <c r="I5140" s="62"/>
      <c r="J5140" s="62"/>
      <c r="K5140" s="62"/>
      <c r="L5140" s="62"/>
      <c r="M5140" s="62"/>
      <c r="N5140" s="62"/>
      <c r="O5140" s="62"/>
      <c r="P5140" s="62"/>
      <c r="Q5140" s="62"/>
      <c r="R5140" s="62"/>
      <c r="S5140" s="62"/>
      <c r="T5140" s="62"/>
      <c r="U5140" s="62"/>
      <c r="V5140" s="62"/>
      <c r="W5140" s="62"/>
      <c r="X5140" s="62"/>
      <c r="Y5140" s="62"/>
      <c r="Z5140" s="62"/>
      <c r="AA5140" s="62"/>
      <c r="AB5140" s="62"/>
      <c r="AC5140" s="62"/>
      <c r="AD5140" s="62"/>
      <c r="AE5140" s="62"/>
    </row>
    <row r="5141" spans="5:31" x14ac:dyDescent="0.25">
      <c r="E5141" s="61"/>
      <c r="F5141" s="61"/>
      <c r="G5141" s="61"/>
      <c r="H5141" s="62"/>
      <c r="I5141" s="62"/>
      <c r="J5141" s="62"/>
      <c r="K5141" s="62"/>
      <c r="L5141" s="62"/>
      <c r="M5141" s="62"/>
      <c r="N5141" s="62"/>
      <c r="O5141" s="62"/>
      <c r="P5141" s="62"/>
      <c r="Q5141" s="62"/>
      <c r="R5141" s="62"/>
      <c r="S5141" s="62"/>
      <c r="T5141" s="62"/>
      <c r="U5141" s="62"/>
      <c r="V5141" s="62"/>
      <c r="W5141" s="62"/>
      <c r="X5141" s="62"/>
      <c r="Y5141" s="62"/>
      <c r="Z5141" s="62"/>
      <c r="AA5141" s="62"/>
      <c r="AB5141" s="62"/>
      <c r="AC5141" s="62"/>
      <c r="AD5141" s="62"/>
      <c r="AE5141" s="62"/>
    </row>
    <row r="5142" spans="5:31" x14ac:dyDescent="0.25">
      <c r="E5142" s="61"/>
      <c r="F5142" s="61"/>
      <c r="G5142" s="61"/>
      <c r="H5142" s="62"/>
      <c r="I5142" s="62"/>
      <c r="J5142" s="62"/>
      <c r="K5142" s="62"/>
      <c r="L5142" s="62"/>
      <c r="M5142" s="62"/>
      <c r="N5142" s="62"/>
      <c r="O5142" s="62"/>
      <c r="P5142" s="62"/>
      <c r="Q5142" s="62"/>
      <c r="R5142" s="62"/>
      <c r="S5142" s="62"/>
      <c r="T5142" s="62"/>
      <c r="U5142" s="62"/>
      <c r="V5142" s="62"/>
      <c r="W5142" s="62"/>
      <c r="X5142" s="62"/>
      <c r="Y5142" s="62"/>
      <c r="Z5142" s="62"/>
      <c r="AA5142" s="62"/>
      <c r="AB5142" s="62"/>
      <c r="AC5142" s="62"/>
      <c r="AD5142" s="62"/>
      <c r="AE5142" s="62"/>
    </row>
    <row r="5143" spans="5:31" x14ac:dyDescent="0.25">
      <c r="E5143" s="61"/>
      <c r="F5143" s="61"/>
      <c r="G5143" s="61"/>
      <c r="H5143" s="62"/>
      <c r="I5143" s="62"/>
      <c r="J5143" s="62"/>
      <c r="K5143" s="62"/>
      <c r="L5143" s="62"/>
      <c r="M5143" s="62"/>
      <c r="N5143" s="62"/>
      <c r="O5143" s="62"/>
      <c r="P5143" s="62"/>
      <c r="Q5143" s="62"/>
      <c r="R5143" s="62"/>
      <c r="S5143" s="62"/>
      <c r="T5143" s="62"/>
      <c r="U5143" s="62"/>
      <c r="V5143" s="62"/>
      <c r="W5143" s="62"/>
      <c r="X5143" s="62"/>
      <c r="Y5143" s="62"/>
      <c r="Z5143" s="62"/>
      <c r="AA5143" s="62"/>
      <c r="AB5143" s="62"/>
      <c r="AC5143" s="62"/>
      <c r="AD5143" s="62"/>
      <c r="AE5143" s="62"/>
    </row>
    <row r="5144" spans="5:31" x14ac:dyDescent="0.25">
      <c r="E5144" s="61"/>
      <c r="F5144" s="61"/>
      <c r="G5144" s="61"/>
      <c r="H5144" s="62"/>
      <c r="I5144" s="62"/>
      <c r="J5144" s="62"/>
      <c r="K5144" s="62"/>
      <c r="L5144" s="62"/>
      <c r="M5144" s="62"/>
      <c r="N5144" s="62"/>
      <c r="O5144" s="62"/>
      <c r="P5144" s="62"/>
      <c r="Q5144" s="62"/>
      <c r="R5144" s="62"/>
      <c r="S5144" s="62"/>
      <c r="T5144" s="62"/>
      <c r="U5144" s="62"/>
      <c r="V5144" s="62"/>
      <c r="W5144" s="62"/>
      <c r="X5144" s="62"/>
      <c r="Y5144" s="62"/>
      <c r="Z5144" s="62"/>
      <c r="AA5144" s="62"/>
      <c r="AB5144" s="62"/>
      <c r="AC5144" s="62"/>
      <c r="AD5144" s="62"/>
      <c r="AE5144" s="62"/>
    </row>
    <row r="5145" spans="5:31" x14ac:dyDescent="0.25">
      <c r="E5145" s="61"/>
      <c r="F5145" s="61"/>
      <c r="G5145" s="61"/>
      <c r="H5145" s="62"/>
      <c r="I5145" s="62"/>
      <c r="J5145" s="62"/>
      <c r="K5145" s="62"/>
      <c r="L5145" s="62"/>
      <c r="M5145" s="62"/>
      <c r="N5145" s="62"/>
      <c r="O5145" s="62"/>
      <c r="P5145" s="62"/>
      <c r="Q5145" s="62"/>
      <c r="R5145" s="62"/>
      <c r="S5145" s="62"/>
      <c r="T5145" s="62"/>
      <c r="U5145" s="62"/>
      <c r="V5145" s="62"/>
      <c r="W5145" s="62"/>
      <c r="X5145" s="62"/>
      <c r="Y5145" s="62"/>
      <c r="Z5145" s="62"/>
      <c r="AA5145" s="62"/>
      <c r="AB5145" s="62"/>
      <c r="AC5145" s="62"/>
      <c r="AD5145" s="62"/>
      <c r="AE5145" s="62"/>
    </row>
    <row r="5146" spans="5:31" x14ac:dyDescent="0.25">
      <c r="E5146" s="61"/>
      <c r="F5146" s="61"/>
      <c r="G5146" s="61"/>
      <c r="H5146" s="62"/>
      <c r="I5146" s="62"/>
      <c r="J5146" s="62"/>
      <c r="K5146" s="62"/>
      <c r="L5146" s="62"/>
      <c r="M5146" s="62"/>
      <c r="N5146" s="62"/>
      <c r="O5146" s="62"/>
      <c r="P5146" s="62"/>
      <c r="Q5146" s="62"/>
      <c r="R5146" s="62"/>
      <c r="S5146" s="62"/>
      <c r="T5146" s="62"/>
      <c r="U5146" s="62"/>
      <c r="V5146" s="62"/>
      <c r="W5146" s="62"/>
      <c r="X5146" s="62"/>
      <c r="Y5146" s="62"/>
      <c r="Z5146" s="62"/>
      <c r="AA5146" s="62"/>
      <c r="AB5146" s="62"/>
      <c r="AC5146" s="62"/>
      <c r="AD5146" s="62"/>
      <c r="AE5146" s="62"/>
    </row>
    <row r="5147" spans="5:31" x14ac:dyDescent="0.25">
      <c r="E5147" s="61"/>
      <c r="F5147" s="61"/>
      <c r="G5147" s="61"/>
      <c r="H5147" s="62"/>
      <c r="I5147" s="62"/>
      <c r="J5147" s="62"/>
      <c r="K5147" s="62"/>
      <c r="L5147" s="62"/>
      <c r="M5147" s="62"/>
      <c r="N5147" s="62"/>
      <c r="O5147" s="62"/>
      <c r="P5147" s="62"/>
      <c r="Q5147" s="62"/>
      <c r="R5147" s="62"/>
      <c r="S5147" s="62"/>
      <c r="T5147" s="62"/>
      <c r="U5147" s="62"/>
      <c r="V5147" s="62"/>
      <c r="W5147" s="62"/>
      <c r="X5147" s="62"/>
      <c r="Y5147" s="62"/>
      <c r="Z5147" s="62"/>
      <c r="AA5147" s="62"/>
      <c r="AB5147" s="62"/>
      <c r="AC5147" s="62"/>
      <c r="AD5147" s="62"/>
      <c r="AE5147" s="62"/>
    </row>
    <row r="5148" spans="5:31" x14ac:dyDescent="0.25">
      <c r="E5148" s="61"/>
      <c r="F5148" s="61"/>
      <c r="G5148" s="61"/>
      <c r="H5148" s="62"/>
      <c r="I5148" s="62"/>
      <c r="J5148" s="62"/>
      <c r="K5148" s="62"/>
      <c r="L5148" s="62"/>
      <c r="M5148" s="62"/>
      <c r="N5148" s="62"/>
      <c r="O5148" s="62"/>
      <c r="P5148" s="62"/>
      <c r="Q5148" s="62"/>
      <c r="R5148" s="62"/>
      <c r="S5148" s="62"/>
      <c r="T5148" s="62"/>
      <c r="U5148" s="62"/>
      <c r="V5148" s="62"/>
      <c r="W5148" s="62"/>
      <c r="X5148" s="62"/>
      <c r="Y5148" s="62"/>
      <c r="Z5148" s="62"/>
      <c r="AA5148" s="62"/>
      <c r="AB5148" s="62"/>
      <c r="AC5148" s="62"/>
      <c r="AD5148" s="62"/>
      <c r="AE5148" s="62"/>
    </row>
    <row r="5149" spans="5:31" x14ac:dyDescent="0.25">
      <c r="E5149" s="61"/>
      <c r="F5149" s="61"/>
      <c r="G5149" s="61"/>
      <c r="H5149" s="62"/>
      <c r="I5149" s="62"/>
      <c r="J5149" s="62"/>
      <c r="K5149" s="62"/>
      <c r="L5149" s="62"/>
      <c r="M5149" s="62"/>
      <c r="N5149" s="62"/>
      <c r="O5149" s="62"/>
      <c r="P5149" s="62"/>
      <c r="Q5149" s="62"/>
      <c r="R5149" s="62"/>
      <c r="S5149" s="62"/>
      <c r="T5149" s="62"/>
      <c r="U5149" s="62"/>
      <c r="V5149" s="62"/>
      <c r="W5149" s="62"/>
      <c r="X5149" s="62"/>
      <c r="Y5149" s="62"/>
      <c r="Z5149" s="62"/>
      <c r="AA5149" s="62"/>
      <c r="AB5149" s="62"/>
      <c r="AC5149" s="62"/>
      <c r="AD5149" s="62"/>
      <c r="AE5149" s="62"/>
    </row>
    <row r="5150" spans="5:31" x14ac:dyDescent="0.25">
      <c r="E5150" s="61"/>
      <c r="F5150" s="61"/>
      <c r="G5150" s="61"/>
      <c r="H5150" s="62"/>
      <c r="I5150" s="62"/>
      <c r="J5150" s="62"/>
      <c r="K5150" s="62"/>
      <c r="L5150" s="62"/>
      <c r="M5150" s="62"/>
      <c r="N5150" s="62"/>
      <c r="O5150" s="62"/>
      <c r="P5150" s="62"/>
      <c r="Q5150" s="62"/>
      <c r="R5150" s="62"/>
      <c r="S5150" s="62"/>
      <c r="T5150" s="62"/>
      <c r="U5150" s="62"/>
      <c r="V5150" s="62"/>
      <c r="W5150" s="62"/>
      <c r="X5150" s="62"/>
      <c r="Y5150" s="62"/>
      <c r="Z5150" s="62"/>
      <c r="AA5150" s="62"/>
      <c r="AB5150" s="62"/>
      <c r="AC5150" s="62"/>
      <c r="AD5150" s="62"/>
      <c r="AE5150" s="62"/>
    </row>
    <row r="5151" spans="5:31" x14ac:dyDescent="0.25">
      <c r="E5151" s="61"/>
      <c r="F5151" s="61"/>
      <c r="G5151" s="61"/>
      <c r="H5151" s="62"/>
      <c r="I5151" s="62"/>
      <c r="J5151" s="62"/>
      <c r="K5151" s="62"/>
      <c r="L5151" s="62"/>
      <c r="M5151" s="62"/>
      <c r="N5151" s="62"/>
      <c r="O5151" s="62"/>
      <c r="P5151" s="62"/>
      <c r="Q5151" s="62"/>
      <c r="R5151" s="62"/>
      <c r="S5151" s="62"/>
      <c r="T5151" s="62"/>
      <c r="U5151" s="62"/>
      <c r="V5151" s="62"/>
      <c r="W5151" s="62"/>
      <c r="X5151" s="62"/>
      <c r="Y5151" s="62"/>
      <c r="Z5151" s="62"/>
      <c r="AA5151" s="62"/>
      <c r="AB5151" s="62"/>
      <c r="AC5151" s="62"/>
      <c r="AD5151" s="62"/>
      <c r="AE5151" s="62"/>
    </row>
    <row r="5152" spans="5:31" x14ac:dyDescent="0.25">
      <c r="E5152" s="61"/>
      <c r="F5152" s="61"/>
      <c r="G5152" s="61"/>
      <c r="H5152" s="62"/>
      <c r="I5152" s="62"/>
      <c r="J5152" s="62"/>
      <c r="K5152" s="62"/>
      <c r="L5152" s="62"/>
      <c r="M5152" s="62"/>
      <c r="N5152" s="62"/>
      <c r="O5152" s="62"/>
      <c r="P5152" s="62"/>
      <c r="Q5152" s="62"/>
      <c r="R5152" s="62"/>
      <c r="S5152" s="62"/>
      <c r="T5152" s="62"/>
      <c r="U5152" s="62"/>
      <c r="V5152" s="62"/>
      <c r="W5152" s="62"/>
      <c r="X5152" s="62"/>
      <c r="Y5152" s="62"/>
      <c r="Z5152" s="62"/>
      <c r="AA5152" s="62"/>
      <c r="AB5152" s="62"/>
      <c r="AC5152" s="62"/>
      <c r="AD5152" s="62"/>
      <c r="AE5152" s="62"/>
    </row>
    <row r="5153" spans="5:31" x14ac:dyDescent="0.25">
      <c r="E5153" s="61"/>
      <c r="F5153" s="61"/>
      <c r="G5153" s="61"/>
      <c r="H5153" s="62"/>
      <c r="I5153" s="62"/>
      <c r="J5153" s="62"/>
      <c r="K5153" s="62"/>
      <c r="L5153" s="62"/>
      <c r="M5153" s="62"/>
      <c r="N5153" s="62"/>
      <c r="O5153" s="62"/>
      <c r="P5153" s="62"/>
      <c r="Q5153" s="62"/>
      <c r="R5153" s="62"/>
      <c r="S5153" s="62"/>
      <c r="T5153" s="62"/>
      <c r="U5153" s="62"/>
      <c r="V5153" s="62"/>
      <c r="W5153" s="62"/>
      <c r="X5153" s="62"/>
      <c r="Y5153" s="62"/>
      <c r="Z5153" s="62"/>
      <c r="AA5153" s="62"/>
      <c r="AB5153" s="62"/>
      <c r="AC5153" s="62"/>
      <c r="AD5153" s="62"/>
      <c r="AE5153" s="62"/>
    </row>
    <row r="5154" spans="5:31" x14ac:dyDescent="0.25">
      <c r="E5154" s="61"/>
      <c r="F5154" s="61"/>
      <c r="G5154" s="61"/>
      <c r="H5154" s="62"/>
      <c r="I5154" s="62"/>
      <c r="J5154" s="62"/>
      <c r="K5154" s="62"/>
      <c r="L5154" s="62"/>
      <c r="M5154" s="62"/>
      <c r="N5154" s="62"/>
      <c r="O5154" s="62"/>
      <c r="P5154" s="62"/>
      <c r="Q5154" s="62"/>
      <c r="R5154" s="62"/>
      <c r="S5154" s="62"/>
      <c r="T5154" s="62"/>
      <c r="U5154" s="62"/>
      <c r="V5154" s="62"/>
      <c r="W5154" s="62"/>
      <c r="X5154" s="62"/>
      <c r="Y5154" s="62"/>
      <c r="Z5154" s="62"/>
      <c r="AA5154" s="62"/>
      <c r="AB5154" s="62"/>
      <c r="AC5154" s="62"/>
      <c r="AD5154" s="62"/>
      <c r="AE5154" s="62"/>
    </row>
    <row r="5155" spans="5:31" x14ac:dyDescent="0.25">
      <c r="E5155" s="61"/>
      <c r="F5155" s="61"/>
      <c r="G5155" s="61"/>
      <c r="H5155" s="62"/>
      <c r="I5155" s="62"/>
      <c r="J5155" s="62"/>
      <c r="K5155" s="62"/>
      <c r="L5155" s="62"/>
      <c r="M5155" s="62"/>
      <c r="N5155" s="62"/>
      <c r="O5155" s="62"/>
      <c r="P5155" s="62"/>
      <c r="Q5155" s="62"/>
      <c r="R5155" s="62"/>
      <c r="S5155" s="62"/>
      <c r="T5155" s="62"/>
      <c r="U5155" s="62"/>
      <c r="V5155" s="62"/>
      <c r="W5155" s="62"/>
      <c r="X5155" s="62"/>
      <c r="Y5155" s="62"/>
      <c r="Z5155" s="62"/>
      <c r="AA5155" s="62"/>
      <c r="AB5155" s="62"/>
      <c r="AC5155" s="62"/>
      <c r="AD5155" s="62"/>
      <c r="AE5155" s="62"/>
    </row>
    <row r="5156" spans="5:31" x14ac:dyDescent="0.25">
      <c r="E5156" s="61"/>
      <c r="F5156" s="61"/>
      <c r="G5156" s="61"/>
      <c r="H5156" s="62"/>
      <c r="I5156" s="62"/>
      <c r="J5156" s="62"/>
      <c r="K5156" s="62"/>
      <c r="L5156" s="62"/>
      <c r="M5156" s="62"/>
      <c r="N5156" s="62"/>
      <c r="O5156" s="62"/>
      <c r="P5156" s="62"/>
      <c r="Q5156" s="62"/>
      <c r="R5156" s="62"/>
      <c r="S5156" s="62"/>
      <c r="T5156" s="62"/>
      <c r="U5156" s="62"/>
      <c r="V5156" s="62"/>
      <c r="W5156" s="62"/>
      <c r="X5156" s="62"/>
      <c r="Y5156" s="62"/>
      <c r="Z5156" s="62"/>
      <c r="AA5156" s="62"/>
      <c r="AB5156" s="62"/>
      <c r="AC5156" s="62"/>
      <c r="AD5156" s="62"/>
      <c r="AE5156" s="62"/>
    </row>
    <row r="5157" spans="5:31" x14ac:dyDescent="0.25">
      <c r="E5157" s="61"/>
      <c r="F5157" s="61"/>
      <c r="G5157" s="61"/>
      <c r="H5157" s="62"/>
      <c r="I5157" s="62"/>
      <c r="J5157" s="62"/>
      <c r="K5157" s="62"/>
      <c r="L5157" s="62"/>
      <c r="M5157" s="62"/>
      <c r="N5157" s="62"/>
      <c r="O5157" s="62"/>
      <c r="P5157" s="62"/>
      <c r="Q5157" s="62"/>
      <c r="R5157" s="62"/>
      <c r="S5157" s="62"/>
      <c r="T5157" s="62"/>
      <c r="U5157" s="62"/>
      <c r="V5157" s="62"/>
      <c r="W5157" s="62"/>
      <c r="X5157" s="62"/>
      <c r="Y5157" s="62"/>
      <c r="Z5157" s="62"/>
      <c r="AA5157" s="62"/>
      <c r="AB5157" s="62"/>
      <c r="AC5157" s="62"/>
      <c r="AD5157" s="62"/>
      <c r="AE5157" s="62"/>
    </row>
    <row r="5158" spans="5:31" x14ac:dyDescent="0.25">
      <c r="E5158" s="61"/>
      <c r="F5158" s="61"/>
      <c r="G5158" s="61"/>
      <c r="H5158" s="62"/>
      <c r="I5158" s="62"/>
      <c r="J5158" s="62"/>
      <c r="K5158" s="62"/>
      <c r="L5158" s="62"/>
      <c r="M5158" s="62"/>
      <c r="N5158" s="62"/>
      <c r="O5158" s="62"/>
      <c r="P5158" s="62"/>
      <c r="Q5158" s="62"/>
      <c r="R5158" s="62"/>
      <c r="S5158" s="62"/>
      <c r="T5158" s="62"/>
      <c r="U5158" s="62"/>
      <c r="V5158" s="62"/>
      <c r="W5158" s="62"/>
      <c r="X5158" s="62"/>
      <c r="Y5158" s="62"/>
      <c r="Z5158" s="62"/>
      <c r="AA5158" s="62"/>
      <c r="AB5158" s="62"/>
      <c r="AC5158" s="62"/>
      <c r="AD5158" s="62"/>
      <c r="AE5158" s="62"/>
    </row>
    <row r="5159" spans="5:31" x14ac:dyDescent="0.25">
      <c r="E5159" s="61"/>
      <c r="F5159" s="61"/>
      <c r="G5159" s="61"/>
      <c r="H5159" s="62"/>
      <c r="I5159" s="62"/>
      <c r="J5159" s="62"/>
      <c r="K5159" s="62"/>
      <c r="L5159" s="62"/>
      <c r="M5159" s="62"/>
      <c r="N5159" s="62"/>
      <c r="O5159" s="62"/>
      <c r="P5159" s="62"/>
      <c r="Q5159" s="62"/>
      <c r="R5159" s="62"/>
      <c r="S5159" s="62"/>
      <c r="T5159" s="62"/>
      <c r="U5159" s="62"/>
      <c r="V5159" s="62"/>
      <c r="W5159" s="62"/>
      <c r="X5159" s="62"/>
      <c r="Y5159" s="62"/>
      <c r="Z5159" s="62"/>
      <c r="AA5159" s="62"/>
      <c r="AB5159" s="62"/>
      <c r="AC5159" s="62"/>
      <c r="AD5159" s="62"/>
      <c r="AE5159" s="62"/>
    </row>
    <row r="5160" spans="5:31" x14ac:dyDescent="0.25">
      <c r="E5160" s="61"/>
      <c r="F5160" s="61"/>
      <c r="G5160" s="61"/>
      <c r="H5160" s="62"/>
      <c r="I5160" s="62"/>
      <c r="J5160" s="62"/>
      <c r="K5160" s="62"/>
      <c r="L5160" s="62"/>
      <c r="M5160" s="62"/>
      <c r="N5160" s="62"/>
      <c r="O5160" s="62"/>
      <c r="P5160" s="62"/>
      <c r="Q5160" s="62"/>
      <c r="R5160" s="62"/>
      <c r="S5160" s="62"/>
      <c r="T5160" s="62"/>
      <c r="U5160" s="62"/>
      <c r="V5160" s="62"/>
      <c r="W5160" s="62"/>
      <c r="X5160" s="62"/>
      <c r="Y5160" s="62"/>
      <c r="Z5160" s="62"/>
      <c r="AA5160" s="62"/>
      <c r="AB5160" s="62"/>
      <c r="AC5160" s="62"/>
      <c r="AD5160" s="62"/>
      <c r="AE5160" s="62"/>
    </row>
    <row r="5161" spans="5:31" x14ac:dyDescent="0.25">
      <c r="E5161" s="61"/>
      <c r="F5161" s="61"/>
      <c r="G5161" s="61"/>
      <c r="H5161" s="62"/>
      <c r="I5161" s="62"/>
      <c r="J5161" s="62"/>
      <c r="K5161" s="62"/>
      <c r="L5161" s="62"/>
      <c r="M5161" s="62"/>
      <c r="N5161" s="62"/>
      <c r="O5161" s="62"/>
      <c r="P5161" s="62"/>
      <c r="Q5161" s="62"/>
      <c r="R5161" s="62"/>
      <c r="S5161" s="62"/>
      <c r="T5161" s="62"/>
      <c r="U5161" s="62"/>
      <c r="V5161" s="62"/>
      <c r="W5161" s="62"/>
      <c r="X5161" s="62"/>
      <c r="Y5161" s="62"/>
      <c r="Z5161" s="62"/>
      <c r="AA5161" s="62"/>
      <c r="AB5161" s="62"/>
      <c r="AC5161" s="62"/>
      <c r="AD5161" s="62"/>
      <c r="AE5161" s="62"/>
    </row>
    <row r="5162" spans="5:31" x14ac:dyDescent="0.25">
      <c r="E5162" s="61"/>
      <c r="F5162" s="61"/>
      <c r="G5162" s="61"/>
      <c r="H5162" s="62"/>
      <c r="I5162" s="62"/>
      <c r="J5162" s="62"/>
      <c r="K5162" s="62"/>
      <c r="L5162" s="62"/>
      <c r="M5162" s="62"/>
      <c r="N5162" s="62"/>
      <c r="O5162" s="62"/>
      <c r="P5162" s="62"/>
      <c r="Q5162" s="62"/>
      <c r="R5162" s="62"/>
      <c r="S5162" s="62"/>
      <c r="T5162" s="62"/>
      <c r="U5162" s="62"/>
      <c r="V5162" s="62"/>
      <c r="W5162" s="62"/>
      <c r="X5162" s="62"/>
      <c r="Y5162" s="62"/>
      <c r="Z5162" s="62"/>
      <c r="AA5162" s="62"/>
      <c r="AB5162" s="62"/>
      <c r="AC5162" s="62"/>
      <c r="AD5162" s="62"/>
      <c r="AE5162" s="62"/>
    </row>
    <row r="5163" spans="5:31" x14ac:dyDescent="0.25">
      <c r="E5163" s="61"/>
      <c r="F5163" s="61"/>
      <c r="G5163" s="61"/>
      <c r="H5163" s="62"/>
      <c r="I5163" s="62"/>
      <c r="J5163" s="62"/>
      <c r="K5163" s="62"/>
      <c r="L5163" s="62"/>
      <c r="M5163" s="62"/>
      <c r="N5163" s="62"/>
      <c r="O5163" s="62"/>
      <c r="P5163" s="62"/>
      <c r="Q5163" s="62"/>
      <c r="R5163" s="62"/>
      <c r="S5163" s="62"/>
      <c r="T5163" s="62"/>
      <c r="U5163" s="62"/>
      <c r="V5163" s="62"/>
      <c r="W5163" s="62"/>
      <c r="X5163" s="62"/>
      <c r="Y5163" s="62"/>
      <c r="Z5163" s="62"/>
      <c r="AA5163" s="62"/>
      <c r="AB5163" s="62"/>
      <c r="AC5163" s="62"/>
      <c r="AD5163" s="62"/>
      <c r="AE5163" s="62"/>
    </row>
    <row r="5164" spans="5:31" x14ac:dyDescent="0.25">
      <c r="E5164" s="61"/>
      <c r="F5164" s="61"/>
      <c r="G5164" s="61"/>
      <c r="H5164" s="62"/>
      <c r="I5164" s="62"/>
      <c r="J5164" s="62"/>
      <c r="K5164" s="62"/>
      <c r="L5164" s="62"/>
      <c r="M5164" s="62"/>
      <c r="N5164" s="62"/>
      <c r="O5164" s="62"/>
      <c r="P5164" s="62"/>
      <c r="Q5164" s="62"/>
      <c r="R5164" s="62"/>
      <c r="S5164" s="62"/>
      <c r="T5164" s="62"/>
      <c r="U5164" s="62"/>
      <c r="V5164" s="62"/>
      <c r="W5164" s="62"/>
      <c r="X5164" s="62"/>
      <c r="Y5164" s="62"/>
      <c r="Z5164" s="62"/>
      <c r="AA5164" s="62"/>
      <c r="AB5164" s="62"/>
      <c r="AC5164" s="62"/>
      <c r="AD5164" s="62"/>
      <c r="AE5164" s="62"/>
    </row>
    <row r="5165" spans="5:31" x14ac:dyDescent="0.25">
      <c r="E5165" s="61"/>
      <c r="F5165" s="61"/>
      <c r="G5165" s="61"/>
      <c r="H5165" s="62"/>
      <c r="I5165" s="62"/>
      <c r="J5165" s="62"/>
      <c r="K5165" s="62"/>
      <c r="L5165" s="62"/>
      <c r="M5165" s="62"/>
      <c r="N5165" s="62"/>
      <c r="O5165" s="62"/>
      <c r="P5165" s="62"/>
      <c r="Q5165" s="62"/>
      <c r="R5165" s="62"/>
      <c r="S5165" s="62"/>
      <c r="T5165" s="62"/>
      <c r="U5165" s="62"/>
      <c r="V5165" s="62"/>
      <c r="W5165" s="62"/>
      <c r="X5165" s="62"/>
      <c r="Y5165" s="62"/>
      <c r="Z5165" s="62"/>
      <c r="AA5165" s="62"/>
      <c r="AB5165" s="62"/>
      <c r="AC5165" s="62"/>
      <c r="AD5165" s="62"/>
      <c r="AE5165" s="62"/>
    </row>
    <row r="5166" spans="5:31" x14ac:dyDescent="0.25">
      <c r="E5166" s="61"/>
      <c r="F5166" s="61"/>
      <c r="G5166" s="61"/>
      <c r="H5166" s="62"/>
      <c r="I5166" s="62"/>
      <c r="J5166" s="62"/>
      <c r="K5166" s="62"/>
      <c r="L5166" s="62"/>
      <c r="M5166" s="62"/>
      <c r="N5166" s="62"/>
      <c r="O5166" s="62"/>
      <c r="P5166" s="62"/>
      <c r="Q5166" s="62"/>
      <c r="R5166" s="62"/>
      <c r="S5166" s="62"/>
      <c r="T5166" s="62"/>
      <c r="U5166" s="62"/>
      <c r="V5166" s="62"/>
      <c r="W5166" s="62"/>
      <c r="X5166" s="62"/>
      <c r="Y5166" s="62"/>
      <c r="Z5166" s="62"/>
      <c r="AA5166" s="62"/>
      <c r="AB5166" s="62"/>
      <c r="AC5166" s="62"/>
      <c r="AD5166" s="62"/>
      <c r="AE5166" s="62"/>
    </row>
    <row r="5167" spans="5:31" x14ac:dyDescent="0.25">
      <c r="E5167" s="61"/>
      <c r="F5167" s="61"/>
      <c r="G5167" s="61"/>
      <c r="H5167" s="62"/>
      <c r="I5167" s="62"/>
      <c r="J5167" s="62"/>
      <c r="K5167" s="62"/>
      <c r="L5167" s="62"/>
      <c r="M5167" s="62"/>
      <c r="N5167" s="62"/>
      <c r="O5167" s="62"/>
      <c r="P5167" s="62"/>
      <c r="Q5167" s="62"/>
      <c r="R5167" s="62"/>
      <c r="S5167" s="62"/>
      <c r="T5167" s="62"/>
      <c r="U5167" s="62"/>
      <c r="V5167" s="62"/>
      <c r="W5167" s="62"/>
      <c r="X5167" s="62"/>
      <c r="Y5167" s="62"/>
      <c r="Z5167" s="62"/>
      <c r="AA5167" s="62"/>
      <c r="AB5167" s="62"/>
      <c r="AC5167" s="62"/>
      <c r="AD5167" s="62"/>
      <c r="AE5167" s="62"/>
    </row>
    <row r="5168" spans="5:31" x14ac:dyDescent="0.25">
      <c r="E5168" s="61"/>
      <c r="F5168" s="61"/>
      <c r="G5168" s="61"/>
      <c r="H5168" s="62"/>
      <c r="I5168" s="62"/>
      <c r="J5168" s="62"/>
      <c r="K5168" s="62"/>
      <c r="L5168" s="62"/>
      <c r="M5168" s="62"/>
      <c r="N5168" s="62"/>
      <c r="O5168" s="62"/>
      <c r="P5168" s="62"/>
      <c r="Q5168" s="62"/>
      <c r="R5168" s="62"/>
      <c r="S5168" s="62"/>
      <c r="T5168" s="62"/>
      <c r="U5168" s="62"/>
      <c r="V5168" s="62"/>
      <c r="W5168" s="62"/>
      <c r="X5168" s="62"/>
      <c r="Y5168" s="62"/>
      <c r="Z5168" s="62"/>
      <c r="AA5168" s="62"/>
      <c r="AB5168" s="62"/>
      <c r="AC5168" s="62"/>
      <c r="AD5168" s="62"/>
      <c r="AE5168" s="62"/>
    </row>
    <row r="5169" spans="5:31" x14ac:dyDescent="0.25">
      <c r="E5169" s="61"/>
      <c r="F5169" s="61"/>
      <c r="G5169" s="61"/>
      <c r="H5169" s="62"/>
      <c r="I5169" s="62"/>
      <c r="J5169" s="62"/>
      <c r="K5169" s="62"/>
      <c r="L5169" s="62"/>
      <c r="M5169" s="62"/>
      <c r="N5169" s="62"/>
      <c r="O5169" s="62"/>
      <c r="P5169" s="62"/>
      <c r="Q5169" s="62"/>
      <c r="R5169" s="62"/>
      <c r="S5169" s="62"/>
      <c r="T5169" s="62"/>
      <c r="U5169" s="62"/>
      <c r="V5169" s="62"/>
      <c r="W5169" s="62"/>
      <c r="X5169" s="62"/>
      <c r="Y5169" s="62"/>
      <c r="Z5169" s="62"/>
      <c r="AA5169" s="62"/>
      <c r="AB5169" s="62"/>
      <c r="AC5169" s="62"/>
      <c r="AD5169" s="62"/>
      <c r="AE5169" s="62"/>
    </row>
    <row r="5170" spans="5:31" x14ac:dyDescent="0.25">
      <c r="E5170" s="61"/>
      <c r="F5170" s="61"/>
      <c r="G5170" s="61"/>
      <c r="H5170" s="62"/>
      <c r="I5170" s="62"/>
      <c r="J5170" s="62"/>
      <c r="K5170" s="62"/>
      <c r="L5170" s="62"/>
      <c r="M5170" s="62"/>
      <c r="N5170" s="62"/>
      <c r="O5170" s="62"/>
      <c r="P5170" s="62"/>
      <c r="Q5170" s="62"/>
      <c r="R5170" s="62"/>
      <c r="S5170" s="62"/>
      <c r="T5170" s="62"/>
      <c r="U5170" s="62"/>
      <c r="V5170" s="62"/>
      <c r="W5170" s="62"/>
      <c r="X5170" s="62"/>
      <c r="Y5170" s="62"/>
      <c r="Z5170" s="62"/>
      <c r="AA5170" s="62"/>
      <c r="AB5170" s="62"/>
      <c r="AC5170" s="62"/>
      <c r="AD5170" s="62"/>
      <c r="AE5170" s="62"/>
    </row>
    <row r="5171" spans="5:31" x14ac:dyDescent="0.25">
      <c r="E5171" s="61"/>
      <c r="F5171" s="61"/>
      <c r="G5171" s="61"/>
      <c r="H5171" s="62"/>
      <c r="I5171" s="62"/>
      <c r="J5171" s="62"/>
      <c r="K5171" s="62"/>
      <c r="L5171" s="62"/>
      <c r="M5171" s="62"/>
      <c r="N5171" s="62"/>
      <c r="O5171" s="62"/>
      <c r="P5171" s="62"/>
      <c r="Q5171" s="62"/>
      <c r="R5171" s="62"/>
      <c r="S5171" s="62"/>
      <c r="T5171" s="62"/>
      <c r="U5171" s="62"/>
      <c r="V5171" s="62"/>
      <c r="W5171" s="62"/>
      <c r="X5171" s="62"/>
      <c r="Y5171" s="62"/>
      <c r="Z5171" s="62"/>
      <c r="AA5171" s="62"/>
      <c r="AB5171" s="62"/>
      <c r="AC5171" s="62"/>
      <c r="AD5171" s="62"/>
      <c r="AE5171" s="62"/>
    </row>
    <row r="5172" spans="5:31" x14ac:dyDescent="0.25">
      <c r="E5172" s="61"/>
      <c r="F5172" s="61"/>
      <c r="G5172" s="61"/>
      <c r="H5172" s="62"/>
      <c r="I5172" s="62"/>
      <c r="J5172" s="62"/>
      <c r="K5172" s="62"/>
      <c r="L5172" s="62"/>
      <c r="M5172" s="62"/>
      <c r="N5172" s="62"/>
      <c r="O5172" s="62"/>
      <c r="P5172" s="62"/>
      <c r="Q5172" s="62"/>
      <c r="R5172" s="62"/>
      <c r="S5172" s="62"/>
      <c r="T5172" s="62"/>
      <c r="U5172" s="62"/>
      <c r="V5172" s="62"/>
      <c r="W5172" s="62"/>
      <c r="X5172" s="62"/>
      <c r="Y5172" s="62"/>
      <c r="Z5172" s="62"/>
      <c r="AA5172" s="62"/>
      <c r="AB5172" s="62"/>
      <c r="AC5172" s="62"/>
      <c r="AD5172" s="62"/>
      <c r="AE5172" s="62"/>
    </row>
    <row r="5173" spans="5:31" x14ac:dyDescent="0.25">
      <c r="E5173" s="61"/>
      <c r="F5173" s="61"/>
      <c r="G5173" s="61"/>
      <c r="H5173" s="62"/>
      <c r="I5173" s="62"/>
      <c r="J5173" s="62"/>
      <c r="K5173" s="62"/>
      <c r="L5173" s="62"/>
      <c r="M5173" s="62"/>
      <c r="N5173" s="62"/>
      <c r="O5173" s="62"/>
      <c r="P5173" s="62"/>
      <c r="Q5173" s="62"/>
      <c r="R5173" s="62"/>
      <c r="S5173" s="62"/>
      <c r="T5173" s="62"/>
      <c r="U5173" s="62"/>
      <c r="V5173" s="62"/>
      <c r="W5173" s="62"/>
      <c r="X5173" s="62"/>
      <c r="Y5173" s="62"/>
      <c r="Z5173" s="62"/>
      <c r="AA5173" s="62"/>
      <c r="AB5173" s="62"/>
      <c r="AC5173" s="62"/>
      <c r="AD5173" s="62"/>
      <c r="AE5173" s="62"/>
    </row>
    <row r="5174" spans="5:31" x14ac:dyDescent="0.25">
      <c r="E5174" s="61"/>
      <c r="F5174" s="61"/>
      <c r="G5174" s="61"/>
      <c r="H5174" s="62"/>
      <c r="I5174" s="62"/>
      <c r="J5174" s="62"/>
      <c r="K5174" s="62"/>
      <c r="L5174" s="62"/>
      <c r="M5174" s="62"/>
      <c r="N5174" s="62"/>
      <c r="O5174" s="62"/>
      <c r="P5174" s="62"/>
      <c r="Q5174" s="62"/>
      <c r="R5174" s="62"/>
      <c r="S5174" s="62"/>
      <c r="T5174" s="62"/>
      <c r="U5174" s="62"/>
      <c r="V5174" s="62"/>
      <c r="W5174" s="62"/>
      <c r="X5174" s="62"/>
      <c r="Y5174" s="62"/>
      <c r="Z5174" s="62"/>
      <c r="AA5174" s="62"/>
      <c r="AB5174" s="62"/>
      <c r="AC5174" s="62"/>
      <c r="AD5174" s="62"/>
      <c r="AE5174" s="62"/>
    </row>
    <row r="5175" spans="5:31" x14ac:dyDescent="0.25">
      <c r="E5175" s="61"/>
      <c r="F5175" s="61"/>
      <c r="G5175" s="61"/>
      <c r="H5175" s="62"/>
      <c r="I5175" s="62"/>
      <c r="J5175" s="62"/>
      <c r="K5175" s="62"/>
      <c r="L5175" s="62"/>
      <c r="M5175" s="62"/>
      <c r="N5175" s="62"/>
      <c r="O5175" s="62"/>
      <c r="P5175" s="62"/>
      <c r="Q5175" s="62"/>
      <c r="R5175" s="62"/>
      <c r="S5175" s="62"/>
      <c r="T5175" s="62"/>
      <c r="U5175" s="62"/>
      <c r="V5175" s="62"/>
      <c r="W5175" s="62"/>
      <c r="X5175" s="62"/>
      <c r="Y5175" s="62"/>
      <c r="Z5175" s="62"/>
      <c r="AA5175" s="62"/>
      <c r="AB5175" s="62"/>
      <c r="AC5175" s="62"/>
      <c r="AD5175" s="62"/>
      <c r="AE5175" s="62"/>
    </row>
    <row r="5176" spans="5:31" x14ac:dyDescent="0.25">
      <c r="E5176" s="61"/>
      <c r="F5176" s="61"/>
      <c r="G5176" s="61"/>
      <c r="H5176" s="62"/>
      <c r="I5176" s="62"/>
      <c r="J5176" s="62"/>
      <c r="K5176" s="62"/>
      <c r="L5176" s="62"/>
      <c r="M5176" s="62"/>
      <c r="N5176" s="62"/>
      <c r="O5176" s="62"/>
      <c r="P5176" s="62"/>
      <c r="Q5176" s="62"/>
      <c r="R5176" s="62"/>
      <c r="S5176" s="62"/>
      <c r="T5176" s="62"/>
      <c r="U5176" s="62"/>
      <c r="V5176" s="62"/>
      <c r="W5176" s="62"/>
      <c r="X5176" s="62"/>
      <c r="Y5176" s="62"/>
      <c r="Z5176" s="62"/>
      <c r="AA5176" s="62"/>
      <c r="AB5176" s="62"/>
      <c r="AC5176" s="62"/>
      <c r="AD5176" s="62"/>
      <c r="AE5176" s="62"/>
    </row>
    <row r="5177" spans="5:31" x14ac:dyDescent="0.25">
      <c r="E5177" s="61"/>
      <c r="F5177" s="61"/>
      <c r="G5177" s="61"/>
      <c r="H5177" s="62"/>
      <c r="I5177" s="62"/>
      <c r="J5177" s="62"/>
      <c r="K5177" s="62"/>
      <c r="L5177" s="62"/>
      <c r="M5177" s="62"/>
      <c r="N5177" s="62"/>
      <c r="O5177" s="62"/>
      <c r="P5177" s="62"/>
      <c r="Q5177" s="62"/>
      <c r="R5177" s="62"/>
      <c r="S5177" s="62"/>
      <c r="T5177" s="62"/>
      <c r="U5177" s="62"/>
      <c r="V5177" s="62"/>
      <c r="W5177" s="62"/>
      <c r="X5177" s="62"/>
      <c r="Y5177" s="62"/>
      <c r="Z5177" s="62"/>
      <c r="AA5177" s="62"/>
      <c r="AB5177" s="62"/>
      <c r="AC5177" s="62"/>
      <c r="AD5177" s="62"/>
      <c r="AE5177" s="62"/>
    </row>
    <row r="5178" spans="5:31" x14ac:dyDescent="0.25">
      <c r="E5178" s="61"/>
      <c r="F5178" s="61"/>
      <c r="G5178" s="61"/>
      <c r="H5178" s="62"/>
      <c r="I5178" s="62"/>
      <c r="J5178" s="62"/>
      <c r="K5178" s="62"/>
      <c r="L5178" s="62"/>
      <c r="M5178" s="62"/>
      <c r="N5178" s="62"/>
      <c r="O5178" s="62"/>
      <c r="P5178" s="62"/>
      <c r="Q5178" s="62"/>
      <c r="R5178" s="62"/>
      <c r="S5178" s="62"/>
      <c r="T5178" s="62"/>
      <c r="U5178" s="62"/>
      <c r="V5178" s="62"/>
      <c r="W5178" s="62"/>
      <c r="X5178" s="62"/>
      <c r="Y5178" s="62"/>
      <c r="Z5178" s="62"/>
      <c r="AA5178" s="62"/>
      <c r="AB5178" s="62"/>
      <c r="AC5178" s="62"/>
      <c r="AD5178" s="62"/>
      <c r="AE5178" s="62"/>
    </row>
    <row r="5179" spans="5:31" x14ac:dyDescent="0.25">
      <c r="E5179" s="61"/>
      <c r="F5179" s="61"/>
      <c r="G5179" s="61"/>
      <c r="H5179" s="62"/>
      <c r="I5179" s="62"/>
      <c r="J5179" s="62"/>
      <c r="K5179" s="62"/>
      <c r="L5179" s="62"/>
      <c r="M5179" s="62"/>
      <c r="N5179" s="62"/>
      <c r="O5179" s="62"/>
      <c r="P5179" s="62"/>
      <c r="Q5179" s="62"/>
      <c r="R5179" s="62"/>
      <c r="S5179" s="62"/>
      <c r="T5179" s="62"/>
      <c r="U5179" s="62"/>
      <c r="V5179" s="62"/>
      <c r="W5179" s="62"/>
      <c r="X5179" s="62"/>
      <c r="Y5179" s="62"/>
      <c r="Z5179" s="62"/>
      <c r="AA5179" s="62"/>
      <c r="AB5179" s="62"/>
      <c r="AC5179" s="62"/>
      <c r="AD5179" s="62"/>
      <c r="AE5179" s="62"/>
    </row>
    <row r="5180" spans="5:31" x14ac:dyDescent="0.25">
      <c r="E5180" s="61"/>
      <c r="F5180" s="61"/>
      <c r="G5180" s="61"/>
      <c r="H5180" s="62"/>
      <c r="I5180" s="62"/>
      <c r="J5180" s="62"/>
      <c r="K5180" s="62"/>
      <c r="L5180" s="62"/>
      <c r="M5180" s="62"/>
      <c r="N5180" s="62"/>
      <c r="O5180" s="62"/>
      <c r="P5180" s="62"/>
      <c r="Q5180" s="62"/>
      <c r="R5180" s="62"/>
      <c r="S5180" s="62"/>
      <c r="T5180" s="62"/>
      <c r="U5180" s="62"/>
      <c r="V5180" s="62"/>
      <c r="W5180" s="62"/>
      <c r="X5180" s="62"/>
      <c r="Y5180" s="62"/>
      <c r="Z5180" s="62"/>
      <c r="AA5180" s="62"/>
      <c r="AB5180" s="62"/>
      <c r="AC5180" s="62"/>
      <c r="AD5180" s="62"/>
      <c r="AE5180" s="62"/>
    </row>
    <row r="5181" spans="5:31" x14ac:dyDescent="0.25">
      <c r="E5181" s="61"/>
      <c r="F5181" s="61"/>
      <c r="G5181" s="61"/>
      <c r="H5181" s="62"/>
      <c r="I5181" s="62"/>
      <c r="J5181" s="62"/>
      <c r="K5181" s="62"/>
      <c r="L5181" s="62"/>
      <c r="M5181" s="62"/>
      <c r="N5181" s="62"/>
      <c r="O5181" s="62"/>
      <c r="P5181" s="62"/>
      <c r="Q5181" s="62"/>
      <c r="R5181" s="62"/>
      <c r="S5181" s="62"/>
      <c r="T5181" s="62"/>
      <c r="U5181" s="62"/>
      <c r="V5181" s="62"/>
      <c r="W5181" s="62"/>
      <c r="X5181" s="62"/>
      <c r="Y5181" s="62"/>
      <c r="Z5181" s="62"/>
      <c r="AA5181" s="62"/>
      <c r="AB5181" s="62"/>
      <c r="AC5181" s="62"/>
      <c r="AD5181" s="62"/>
      <c r="AE5181" s="62"/>
    </row>
    <row r="5182" spans="5:31" x14ac:dyDescent="0.25">
      <c r="E5182" s="61"/>
      <c r="F5182" s="61"/>
      <c r="G5182" s="61"/>
      <c r="H5182" s="62"/>
      <c r="I5182" s="62"/>
      <c r="J5182" s="62"/>
      <c r="K5182" s="62"/>
      <c r="L5182" s="62"/>
      <c r="M5182" s="62"/>
      <c r="N5182" s="62"/>
      <c r="O5182" s="62"/>
      <c r="P5182" s="62"/>
      <c r="Q5182" s="62"/>
      <c r="R5182" s="62"/>
      <c r="S5182" s="62"/>
      <c r="T5182" s="62"/>
      <c r="U5182" s="62"/>
      <c r="V5182" s="62"/>
      <c r="W5182" s="62"/>
      <c r="X5182" s="62"/>
      <c r="Y5182" s="62"/>
      <c r="Z5182" s="62"/>
      <c r="AA5182" s="62"/>
      <c r="AB5182" s="62"/>
      <c r="AC5182" s="62"/>
      <c r="AD5182" s="62"/>
      <c r="AE5182" s="62"/>
    </row>
    <row r="5183" spans="5:31" x14ac:dyDescent="0.25">
      <c r="E5183" s="61"/>
      <c r="F5183" s="61"/>
      <c r="G5183" s="61"/>
      <c r="H5183" s="62"/>
      <c r="I5183" s="62"/>
      <c r="J5183" s="62"/>
      <c r="K5183" s="62"/>
      <c r="L5183" s="62"/>
      <c r="M5183" s="62"/>
      <c r="N5183" s="62"/>
      <c r="O5183" s="62"/>
      <c r="P5183" s="62"/>
      <c r="Q5183" s="62"/>
      <c r="R5183" s="62"/>
      <c r="S5183" s="62"/>
      <c r="T5183" s="62"/>
      <c r="U5183" s="62"/>
      <c r="V5183" s="62"/>
      <c r="W5183" s="62"/>
      <c r="X5183" s="62"/>
      <c r="Y5183" s="62"/>
      <c r="Z5183" s="62"/>
      <c r="AA5183" s="62"/>
      <c r="AB5183" s="62"/>
      <c r="AC5183" s="62"/>
      <c r="AD5183" s="62"/>
      <c r="AE5183" s="62"/>
    </row>
    <row r="5184" spans="5:31" x14ac:dyDescent="0.25">
      <c r="E5184" s="61"/>
      <c r="F5184" s="61"/>
      <c r="G5184" s="61"/>
      <c r="H5184" s="62"/>
      <c r="I5184" s="62"/>
      <c r="J5184" s="62"/>
      <c r="K5184" s="62"/>
      <c r="L5184" s="62"/>
      <c r="M5184" s="62"/>
      <c r="N5184" s="62"/>
      <c r="O5184" s="62"/>
      <c r="P5184" s="62"/>
      <c r="Q5184" s="62"/>
      <c r="R5184" s="62"/>
      <c r="S5184" s="62"/>
      <c r="T5184" s="62"/>
      <c r="U5184" s="62"/>
      <c r="V5184" s="62"/>
      <c r="W5184" s="62"/>
      <c r="X5184" s="62"/>
      <c r="Y5184" s="62"/>
      <c r="Z5184" s="62"/>
      <c r="AA5184" s="62"/>
      <c r="AB5184" s="62"/>
      <c r="AC5184" s="62"/>
      <c r="AD5184" s="62"/>
      <c r="AE5184" s="62"/>
    </row>
    <row r="5185" spans="5:31" x14ac:dyDescent="0.25">
      <c r="E5185" s="61"/>
      <c r="F5185" s="61"/>
      <c r="G5185" s="61"/>
      <c r="H5185" s="62"/>
      <c r="I5185" s="62"/>
      <c r="J5185" s="62"/>
      <c r="K5185" s="62"/>
      <c r="L5185" s="62"/>
      <c r="M5185" s="62"/>
      <c r="N5185" s="62"/>
      <c r="O5185" s="62"/>
      <c r="P5185" s="62"/>
      <c r="Q5185" s="62"/>
      <c r="R5185" s="62"/>
      <c r="S5185" s="62"/>
      <c r="T5185" s="62"/>
      <c r="U5185" s="62"/>
      <c r="V5185" s="62"/>
      <c r="W5185" s="62"/>
      <c r="X5185" s="62"/>
      <c r="Y5185" s="62"/>
      <c r="Z5185" s="62"/>
      <c r="AA5185" s="62"/>
      <c r="AB5185" s="62"/>
      <c r="AC5185" s="62"/>
      <c r="AD5185" s="62"/>
      <c r="AE5185" s="62"/>
    </row>
    <row r="5186" spans="5:31" x14ac:dyDescent="0.25">
      <c r="E5186" s="61"/>
      <c r="F5186" s="61"/>
      <c r="G5186" s="61"/>
      <c r="H5186" s="62"/>
      <c r="I5186" s="62"/>
      <c r="J5186" s="62"/>
      <c r="K5186" s="62"/>
      <c r="L5186" s="62"/>
      <c r="M5186" s="62"/>
      <c r="N5186" s="62"/>
      <c r="O5186" s="62"/>
      <c r="P5186" s="62"/>
      <c r="Q5186" s="62"/>
      <c r="R5186" s="62"/>
      <c r="S5186" s="62"/>
      <c r="T5186" s="62"/>
      <c r="U5186" s="62"/>
      <c r="V5186" s="62"/>
      <c r="W5186" s="62"/>
      <c r="X5186" s="62"/>
      <c r="Y5186" s="62"/>
      <c r="Z5186" s="62"/>
      <c r="AA5186" s="62"/>
      <c r="AB5186" s="62"/>
      <c r="AC5186" s="62"/>
      <c r="AD5186" s="62"/>
      <c r="AE5186" s="62"/>
    </row>
    <row r="5187" spans="5:31" x14ac:dyDescent="0.25">
      <c r="E5187" s="61"/>
      <c r="F5187" s="61"/>
      <c r="G5187" s="61"/>
      <c r="H5187" s="62"/>
      <c r="I5187" s="62"/>
      <c r="J5187" s="62"/>
      <c r="K5187" s="62"/>
      <c r="L5187" s="62"/>
      <c r="M5187" s="62"/>
      <c r="N5187" s="62"/>
      <c r="O5187" s="62"/>
      <c r="P5187" s="62"/>
      <c r="Q5187" s="62"/>
      <c r="R5187" s="62"/>
      <c r="S5187" s="62"/>
      <c r="T5187" s="62"/>
      <c r="U5187" s="62"/>
      <c r="V5187" s="62"/>
      <c r="W5187" s="62"/>
      <c r="X5187" s="62"/>
      <c r="Y5187" s="62"/>
      <c r="Z5187" s="62"/>
      <c r="AA5187" s="62"/>
      <c r="AB5187" s="62"/>
      <c r="AC5187" s="62"/>
      <c r="AD5187" s="62"/>
      <c r="AE5187" s="62"/>
    </row>
    <row r="5188" spans="5:31" x14ac:dyDescent="0.25">
      <c r="E5188" s="61"/>
      <c r="F5188" s="61"/>
      <c r="G5188" s="61"/>
      <c r="H5188" s="62"/>
      <c r="I5188" s="62"/>
      <c r="J5188" s="62"/>
      <c r="K5188" s="62"/>
      <c r="L5188" s="62"/>
      <c r="M5188" s="62"/>
      <c r="N5188" s="62"/>
      <c r="O5188" s="62"/>
      <c r="P5188" s="62"/>
      <c r="Q5188" s="62"/>
      <c r="R5188" s="62"/>
      <c r="S5188" s="62"/>
      <c r="T5188" s="62"/>
      <c r="U5188" s="62"/>
      <c r="V5188" s="62"/>
      <c r="W5188" s="62"/>
      <c r="X5188" s="62"/>
      <c r="Y5188" s="62"/>
      <c r="Z5188" s="62"/>
      <c r="AA5188" s="62"/>
      <c r="AB5188" s="62"/>
      <c r="AC5188" s="62"/>
      <c r="AD5188" s="62"/>
      <c r="AE5188" s="62"/>
    </row>
    <row r="5189" spans="5:31" x14ac:dyDescent="0.25">
      <c r="E5189" s="61"/>
      <c r="F5189" s="61"/>
      <c r="G5189" s="61"/>
      <c r="H5189" s="62"/>
      <c r="I5189" s="62"/>
      <c r="J5189" s="62"/>
      <c r="K5189" s="62"/>
      <c r="L5189" s="62"/>
      <c r="M5189" s="62"/>
      <c r="N5189" s="62"/>
      <c r="O5189" s="62"/>
      <c r="P5189" s="62"/>
      <c r="Q5189" s="62"/>
      <c r="R5189" s="62"/>
      <c r="S5189" s="62"/>
      <c r="T5189" s="62"/>
      <c r="U5189" s="62"/>
      <c r="V5189" s="62"/>
      <c r="W5189" s="62"/>
      <c r="X5189" s="62"/>
      <c r="Y5189" s="62"/>
      <c r="Z5189" s="62"/>
      <c r="AA5189" s="62"/>
      <c r="AB5189" s="62"/>
      <c r="AC5189" s="62"/>
      <c r="AD5189" s="62"/>
      <c r="AE5189" s="62"/>
    </row>
    <row r="5190" spans="5:31" x14ac:dyDescent="0.25">
      <c r="E5190" s="61"/>
      <c r="F5190" s="61"/>
      <c r="G5190" s="61"/>
      <c r="H5190" s="62"/>
      <c r="I5190" s="62"/>
      <c r="J5190" s="62"/>
      <c r="K5190" s="62"/>
      <c r="L5190" s="62"/>
      <c r="M5190" s="62"/>
      <c r="N5190" s="62"/>
      <c r="O5190" s="62"/>
      <c r="P5190" s="62"/>
      <c r="Q5190" s="62"/>
      <c r="R5190" s="62"/>
      <c r="S5190" s="62"/>
      <c r="T5190" s="62"/>
      <c r="U5190" s="62"/>
      <c r="V5190" s="62"/>
      <c r="W5190" s="62"/>
      <c r="X5190" s="62"/>
      <c r="Y5190" s="62"/>
      <c r="Z5190" s="62"/>
      <c r="AA5190" s="62"/>
      <c r="AB5190" s="62"/>
      <c r="AC5190" s="62"/>
      <c r="AD5190" s="62"/>
      <c r="AE5190" s="62"/>
    </row>
    <row r="5191" spans="5:31" x14ac:dyDescent="0.25">
      <c r="E5191" s="61"/>
      <c r="F5191" s="61"/>
      <c r="G5191" s="61"/>
      <c r="H5191" s="62"/>
      <c r="I5191" s="62"/>
      <c r="J5191" s="62"/>
      <c r="K5191" s="62"/>
      <c r="L5191" s="62"/>
      <c r="M5191" s="62"/>
      <c r="N5191" s="62"/>
      <c r="O5191" s="62"/>
      <c r="P5191" s="62"/>
      <c r="Q5191" s="62"/>
      <c r="R5191" s="62"/>
      <c r="S5191" s="62"/>
      <c r="T5191" s="62"/>
      <c r="U5191" s="62"/>
      <c r="V5191" s="62"/>
      <c r="W5191" s="62"/>
      <c r="X5191" s="62"/>
      <c r="Y5191" s="62"/>
      <c r="Z5191" s="62"/>
      <c r="AA5191" s="62"/>
      <c r="AB5191" s="62"/>
      <c r="AC5191" s="62"/>
      <c r="AD5191" s="62"/>
      <c r="AE5191" s="62"/>
    </row>
    <row r="5192" spans="5:31" x14ac:dyDescent="0.25">
      <c r="E5192" s="61"/>
      <c r="F5192" s="61"/>
      <c r="G5192" s="61"/>
      <c r="H5192" s="62"/>
      <c r="I5192" s="62"/>
      <c r="J5192" s="62"/>
      <c r="K5192" s="62"/>
      <c r="L5192" s="62"/>
      <c r="M5192" s="62"/>
      <c r="N5192" s="62"/>
      <c r="O5192" s="62"/>
      <c r="P5192" s="62"/>
      <c r="Q5192" s="62"/>
      <c r="R5192" s="62"/>
      <c r="S5192" s="62"/>
      <c r="T5192" s="62"/>
      <c r="U5192" s="62"/>
      <c r="V5192" s="62"/>
      <c r="W5192" s="62"/>
      <c r="X5192" s="62"/>
      <c r="Y5192" s="62"/>
      <c r="Z5192" s="62"/>
      <c r="AA5192" s="62"/>
      <c r="AB5192" s="62"/>
      <c r="AC5192" s="62"/>
      <c r="AD5192" s="62"/>
      <c r="AE5192" s="62"/>
    </row>
    <row r="5193" spans="5:31" x14ac:dyDescent="0.25">
      <c r="E5193" s="61"/>
      <c r="F5193" s="61"/>
      <c r="G5193" s="61"/>
      <c r="H5193" s="62"/>
      <c r="I5193" s="62"/>
      <c r="J5193" s="62"/>
      <c r="K5193" s="62"/>
      <c r="L5193" s="62"/>
      <c r="M5193" s="62"/>
      <c r="N5193" s="62"/>
      <c r="O5193" s="62"/>
      <c r="P5193" s="62"/>
      <c r="Q5193" s="62"/>
      <c r="R5193" s="62"/>
      <c r="S5193" s="62"/>
      <c r="T5193" s="62"/>
      <c r="U5193" s="62"/>
      <c r="V5193" s="62"/>
      <c r="W5193" s="62"/>
      <c r="X5193" s="62"/>
      <c r="Y5193" s="62"/>
      <c r="Z5193" s="62"/>
      <c r="AA5193" s="62"/>
      <c r="AB5193" s="62"/>
      <c r="AC5193" s="62"/>
      <c r="AD5193" s="62"/>
      <c r="AE5193" s="62"/>
    </row>
    <row r="5194" spans="5:31" x14ac:dyDescent="0.25">
      <c r="E5194" s="61"/>
      <c r="F5194" s="61"/>
      <c r="G5194" s="61"/>
      <c r="H5194" s="62"/>
      <c r="I5194" s="62"/>
      <c r="J5194" s="62"/>
      <c r="K5194" s="62"/>
      <c r="L5194" s="62"/>
      <c r="M5194" s="62"/>
      <c r="N5194" s="62"/>
      <c r="O5194" s="62"/>
      <c r="P5194" s="62"/>
      <c r="Q5194" s="62"/>
      <c r="R5194" s="62"/>
      <c r="S5194" s="62"/>
      <c r="T5194" s="62"/>
      <c r="U5194" s="62"/>
      <c r="V5194" s="62"/>
      <c r="W5194" s="62"/>
      <c r="X5194" s="62"/>
      <c r="Y5194" s="62"/>
      <c r="Z5194" s="62"/>
      <c r="AA5194" s="62"/>
      <c r="AB5194" s="62"/>
      <c r="AC5194" s="62"/>
      <c r="AD5194" s="62"/>
      <c r="AE5194" s="62"/>
    </row>
    <row r="5195" spans="5:31" x14ac:dyDescent="0.25">
      <c r="E5195" s="61"/>
      <c r="F5195" s="61"/>
      <c r="G5195" s="61"/>
      <c r="H5195" s="62"/>
      <c r="I5195" s="62"/>
      <c r="J5195" s="62"/>
      <c r="K5195" s="62"/>
      <c r="L5195" s="62"/>
      <c r="M5195" s="62"/>
      <c r="N5195" s="62"/>
      <c r="O5195" s="62"/>
      <c r="P5195" s="62"/>
      <c r="Q5195" s="62"/>
      <c r="R5195" s="62"/>
      <c r="S5195" s="62"/>
      <c r="T5195" s="62"/>
      <c r="U5195" s="62"/>
      <c r="V5195" s="62"/>
      <c r="W5195" s="62"/>
      <c r="X5195" s="62"/>
      <c r="Y5195" s="62"/>
      <c r="Z5195" s="62"/>
      <c r="AA5195" s="62"/>
      <c r="AB5195" s="62"/>
      <c r="AC5195" s="62"/>
      <c r="AD5195" s="62"/>
      <c r="AE5195" s="62"/>
    </row>
    <row r="5196" spans="5:31" x14ac:dyDescent="0.25">
      <c r="E5196" s="61"/>
      <c r="F5196" s="61"/>
      <c r="G5196" s="61"/>
      <c r="H5196" s="62"/>
      <c r="I5196" s="62"/>
      <c r="J5196" s="62"/>
      <c r="K5196" s="62"/>
      <c r="L5196" s="62"/>
      <c r="M5196" s="62"/>
      <c r="N5196" s="62"/>
      <c r="O5196" s="62"/>
      <c r="P5196" s="62"/>
      <c r="Q5196" s="62"/>
      <c r="R5196" s="62"/>
      <c r="S5196" s="62"/>
      <c r="T5196" s="62"/>
      <c r="U5196" s="62"/>
      <c r="V5196" s="62"/>
      <c r="W5196" s="62"/>
      <c r="X5196" s="62"/>
      <c r="Y5196" s="62"/>
      <c r="Z5196" s="62"/>
      <c r="AA5196" s="62"/>
      <c r="AB5196" s="62"/>
      <c r="AC5196" s="62"/>
      <c r="AD5196" s="62"/>
      <c r="AE5196" s="62"/>
    </row>
    <row r="5197" spans="5:31" x14ac:dyDescent="0.25">
      <c r="E5197" s="61"/>
      <c r="F5197" s="61"/>
      <c r="G5197" s="61"/>
      <c r="H5197" s="62"/>
      <c r="I5197" s="62"/>
      <c r="J5197" s="62"/>
      <c r="K5197" s="62"/>
      <c r="L5197" s="62"/>
      <c r="M5197" s="62"/>
      <c r="N5197" s="62"/>
      <c r="O5197" s="62"/>
      <c r="P5197" s="62"/>
      <c r="Q5197" s="62"/>
      <c r="R5197" s="62"/>
      <c r="S5197" s="62"/>
      <c r="T5197" s="62"/>
      <c r="U5197" s="62"/>
      <c r="V5197" s="62"/>
      <c r="W5197" s="62"/>
      <c r="X5197" s="62"/>
      <c r="Y5197" s="62"/>
      <c r="Z5197" s="62"/>
      <c r="AA5197" s="62"/>
      <c r="AB5197" s="62"/>
      <c r="AC5197" s="62"/>
      <c r="AD5197" s="62"/>
      <c r="AE5197" s="62"/>
    </row>
    <row r="5198" spans="5:31" x14ac:dyDescent="0.25">
      <c r="E5198" s="61"/>
      <c r="F5198" s="61"/>
      <c r="G5198" s="61"/>
      <c r="H5198" s="62"/>
      <c r="I5198" s="62"/>
      <c r="J5198" s="62"/>
      <c r="K5198" s="62"/>
      <c r="L5198" s="62"/>
      <c r="M5198" s="62"/>
      <c r="N5198" s="62"/>
      <c r="O5198" s="62"/>
      <c r="P5198" s="62"/>
      <c r="Q5198" s="62"/>
      <c r="R5198" s="62"/>
      <c r="S5198" s="62"/>
      <c r="T5198" s="62"/>
      <c r="U5198" s="62"/>
      <c r="V5198" s="62"/>
      <c r="W5198" s="62"/>
      <c r="X5198" s="62"/>
      <c r="Y5198" s="62"/>
      <c r="Z5198" s="62"/>
      <c r="AA5198" s="62"/>
      <c r="AB5198" s="62"/>
      <c r="AC5198" s="62"/>
      <c r="AD5198" s="62"/>
      <c r="AE5198" s="62"/>
    </row>
    <row r="5199" spans="5:31" x14ac:dyDescent="0.25">
      <c r="E5199" s="61"/>
      <c r="F5199" s="61"/>
      <c r="G5199" s="61"/>
      <c r="H5199" s="62"/>
      <c r="I5199" s="62"/>
      <c r="J5199" s="62"/>
      <c r="K5199" s="62"/>
      <c r="L5199" s="62"/>
      <c r="M5199" s="62"/>
      <c r="N5199" s="62"/>
      <c r="O5199" s="62"/>
      <c r="P5199" s="62"/>
      <c r="Q5199" s="62"/>
      <c r="R5199" s="62"/>
      <c r="S5199" s="62"/>
      <c r="T5199" s="62"/>
      <c r="U5199" s="62"/>
      <c r="V5199" s="62"/>
      <c r="W5199" s="62"/>
      <c r="X5199" s="62"/>
      <c r="Y5199" s="62"/>
      <c r="Z5199" s="62"/>
      <c r="AA5199" s="62"/>
      <c r="AB5199" s="62"/>
      <c r="AC5199" s="62"/>
      <c r="AD5199" s="62"/>
      <c r="AE5199" s="62"/>
    </row>
    <row r="5200" spans="5:31" x14ac:dyDescent="0.25">
      <c r="E5200" s="61"/>
      <c r="F5200" s="61"/>
      <c r="G5200" s="61"/>
      <c r="H5200" s="62"/>
      <c r="I5200" s="62"/>
      <c r="J5200" s="62"/>
      <c r="K5200" s="62"/>
      <c r="L5200" s="62"/>
      <c r="M5200" s="62"/>
      <c r="N5200" s="62"/>
      <c r="O5200" s="62"/>
      <c r="P5200" s="62"/>
      <c r="Q5200" s="62"/>
      <c r="R5200" s="62"/>
      <c r="S5200" s="62"/>
      <c r="T5200" s="62"/>
      <c r="U5200" s="62"/>
      <c r="V5200" s="62"/>
      <c r="W5200" s="62"/>
      <c r="X5200" s="62"/>
      <c r="Y5200" s="62"/>
      <c r="Z5200" s="62"/>
      <c r="AA5200" s="62"/>
      <c r="AB5200" s="62"/>
      <c r="AC5200" s="62"/>
      <c r="AD5200" s="62"/>
      <c r="AE5200" s="62"/>
    </row>
    <row r="5201" spans="5:31" x14ac:dyDescent="0.25">
      <c r="E5201" s="61"/>
      <c r="F5201" s="61"/>
      <c r="G5201" s="61"/>
      <c r="H5201" s="62"/>
      <c r="I5201" s="62"/>
      <c r="J5201" s="62"/>
      <c r="K5201" s="62"/>
      <c r="L5201" s="62"/>
      <c r="M5201" s="62"/>
      <c r="N5201" s="62"/>
      <c r="O5201" s="62"/>
      <c r="P5201" s="62"/>
      <c r="Q5201" s="62"/>
      <c r="R5201" s="62"/>
      <c r="S5201" s="62"/>
      <c r="T5201" s="62"/>
      <c r="U5201" s="62"/>
      <c r="V5201" s="62"/>
      <c r="W5201" s="62"/>
      <c r="X5201" s="62"/>
      <c r="Y5201" s="62"/>
      <c r="Z5201" s="62"/>
      <c r="AA5201" s="62"/>
      <c r="AB5201" s="62"/>
      <c r="AC5201" s="62"/>
      <c r="AD5201" s="62"/>
      <c r="AE5201" s="62"/>
    </row>
    <row r="5202" spans="5:31" x14ac:dyDescent="0.25">
      <c r="E5202" s="61"/>
      <c r="F5202" s="61"/>
      <c r="G5202" s="61"/>
      <c r="H5202" s="62"/>
      <c r="I5202" s="62"/>
      <c r="J5202" s="62"/>
      <c r="K5202" s="62"/>
      <c r="L5202" s="62"/>
      <c r="M5202" s="62"/>
      <c r="N5202" s="62"/>
      <c r="O5202" s="62"/>
      <c r="P5202" s="62"/>
      <c r="Q5202" s="62"/>
      <c r="R5202" s="62"/>
      <c r="S5202" s="62"/>
      <c r="T5202" s="62"/>
      <c r="U5202" s="62"/>
      <c r="V5202" s="62"/>
      <c r="W5202" s="62"/>
      <c r="X5202" s="62"/>
      <c r="Y5202" s="62"/>
      <c r="Z5202" s="62"/>
      <c r="AA5202" s="62"/>
      <c r="AB5202" s="62"/>
      <c r="AC5202" s="62"/>
      <c r="AD5202" s="62"/>
      <c r="AE5202" s="62"/>
    </row>
    <row r="5203" spans="5:31" x14ac:dyDescent="0.25">
      <c r="E5203" s="61"/>
      <c r="F5203" s="61"/>
      <c r="G5203" s="61"/>
      <c r="H5203" s="62"/>
      <c r="I5203" s="62"/>
      <c r="J5203" s="62"/>
      <c r="K5203" s="62"/>
      <c r="L5203" s="62"/>
      <c r="M5203" s="62"/>
      <c r="N5203" s="62"/>
      <c r="O5203" s="62"/>
      <c r="P5203" s="62"/>
      <c r="Q5203" s="62"/>
      <c r="R5203" s="62"/>
      <c r="S5203" s="62"/>
      <c r="T5203" s="62"/>
      <c r="U5203" s="62"/>
      <c r="V5203" s="62"/>
      <c r="W5203" s="62"/>
      <c r="X5203" s="62"/>
      <c r="Y5203" s="62"/>
      <c r="Z5203" s="62"/>
      <c r="AA5203" s="62"/>
      <c r="AB5203" s="62"/>
      <c r="AC5203" s="62"/>
      <c r="AD5203" s="62"/>
      <c r="AE5203" s="62"/>
    </row>
    <row r="5204" spans="5:31" x14ac:dyDescent="0.25">
      <c r="E5204" s="61"/>
      <c r="F5204" s="61"/>
      <c r="G5204" s="61"/>
      <c r="H5204" s="62"/>
      <c r="I5204" s="62"/>
      <c r="J5204" s="62"/>
      <c r="K5204" s="62"/>
      <c r="L5204" s="62"/>
      <c r="M5204" s="62"/>
      <c r="N5204" s="62"/>
      <c r="O5204" s="62"/>
      <c r="P5204" s="62"/>
      <c r="Q5204" s="62"/>
      <c r="R5204" s="62"/>
      <c r="S5204" s="62"/>
      <c r="T5204" s="62"/>
      <c r="U5204" s="62"/>
      <c r="V5204" s="62"/>
      <c r="W5204" s="62"/>
      <c r="X5204" s="62"/>
      <c r="Y5204" s="62"/>
      <c r="Z5204" s="62"/>
      <c r="AA5204" s="62"/>
      <c r="AB5204" s="62"/>
      <c r="AC5204" s="62"/>
      <c r="AD5204" s="62"/>
      <c r="AE5204" s="62"/>
    </row>
    <row r="5205" spans="5:31" x14ac:dyDescent="0.25">
      <c r="E5205" s="61"/>
      <c r="F5205" s="61"/>
      <c r="G5205" s="61"/>
      <c r="H5205" s="62"/>
      <c r="I5205" s="62"/>
      <c r="J5205" s="62"/>
      <c r="K5205" s="62"/>
      <c r="L5205" s="62"/>
      <c r="M5205" s="62"/>
      <c r="N5205" s="62"/>
      <c r="O5205" s="62"/>
      <c r="P5205" s="62"/>
      <c r="Q5205" s="62"/>
      <c r="R5205" s="62"/>
      <c r="S5205" s="62"/>
      <c r="T5205" s="62"/>
      <c r="U5205" s="62"/>
      <c r="V5205" s="62"/>
      <c r="W5205" s="62"/>
      <c r="X5205" s="62"/>
      <c r="Y5205" s="62"/>
      <c r="Z5205" s="62"/>
      <c r="AA5205" s="62"/>
      <c r="AB5205" s="62"/>
      <c r="AC5205" s="62"/>
      <c r="AD5205" s="62"/>
      <c r="AE5205" s="62"/>
    </row>
    <row r="5206" spans="5:31" x14ac:dyDescent="0.25">
      <c r="E5206" s="61"/>
      <c r="F5206" s="61"/>
      <c r="G5206" s="61"/>
      <c r="H5206" s="62"/>
      <c r="I5206" s="62"/>
      <c r="J5206" s="62"/>
      <c r="K5206" s="62"/>
      <c r="L5206" s="62"/>
      <c r="M5206" s="62"/>
      <c r="N5206" s="62"/>
      <c r="O5206" s="62"/>
      <c r="P5206" s="62"/>
      <c r="Q5206" s="62"/>
      <c r="R5206" s="62"/>
      <c r="S5206" s="62"/>
      <c r="T5206" s="62"/>
      <c r="U5206" s="62"/>
      <c r="V5206" s="62"/>
      <c r="W5206" s="62"/>
      <c r="X5206" s="62"/>
      <c r="Y5206" s="62"/>
      <c r="Z5206" s="62"/>
      <c r="AA5206" s="62"/>
      <c r="AB5206" s="62"/>
      <c r="AC5206" s="62"/>
      <c r="AD5206" s="62"/>
      <c r="AE5206" s="62"/>
    </row>
    <row r="5207" spans="5:31" x14ac:dyDescent="0.25">
      <c r="E5207" s="61"/>
      <c r="F5207" s="61"/>
      <c r="G5207" s="61"/>
      <c r="H5207" s="62"/>
      <c r="I5207" s="62"/>
      <c r="J5207" s="62"/>
      <c r="K5207" s="62"/>
      <c r="L5207" s="62"/>
      <c r="M5207" s="62"/>
      <c r="N5207" s="62"/>
      <c r="O5207" s="62"/>
      <c r="P5207" s="62"/>
      <c r="Q5207" s="62"/>
      <c r="R5207" s="62"/>
      <c r="S5207" s="62"/>
      <c r="T5207" s="62"/>
      <c r="U5207" s="62"/>
      <c r="V5207" s="62"/>
      <c r="W5207" s="62"/>
      <c r="X5207" s="62"/>
      <c r="Y5207" s="62"/>
      <c r="Z5207" s="62"/>
      <c r="AA5207" s="62"/>
      <c r="AB5207" s="62"/>
      <c r="AC5207" s="62"/>
      <c r="AD5207" s="62"/>
      <c r="AE5207" s="62"/>
    </row>
    <row r="5208" spans="5:31" x14ac:dyDescent="0.25">
      <c r="E5208" s="61"/>
      <c r="F5208" s="61"/>
      <c r="G5208" s="61"/>
      <c r="H5208" s="62"/>
      <c r="I5208" s="62"/>
      <c r="J5208" s="62"/>
      <c r="K5208" s="62"/>
      <c r="L5208" s="62"/>
      <c r="M5208" s="62"/>
      <c r="N5208" s="62"/>
      <c r="O5208" s="62"/>
      <c r="P5208" s="62"/>
      <c r="Q5208" s="62"/>
      <c r="R5208" s="62"/>
      <c r="S5208" s="62"/>
      <c r="T5208" s="62"/>
      <c r="U5208" s="62"/>
      <c r="V5208" s="62"/>
      <c r="W5208" s="62"/>
      <c r="X5208" s="62"/>
      <c r="Y5208" s="62"/>
      <c r="Z5208" s="62"/>
      <c r="AA5208" s="62"/>
      <c r="AB5208" s="62"/>
      <c r="AC5208" s="62"/>
      <c r="AD5208" s="62"/>
      <c r="AE5208" s="62"/>
    </row>
    <row r="5209" spans="5:31" x14ac:dyDescent="0.25">
      <c r="E5209" s="61"/>
      <c r="F5209" s="61"/>
      <c r="G5209" s="61"/>
      <c r="H5209" s="62"/>
      <c r="I5209" s="62"/>
      <c r="J5209" s="62"/>
      <c r="K5209" s="62"/>
      <c r="L5209" s="62"/>
      <c r="M5209" s="62"/>
      <c r="N5209" s="62"/>
      <c r="O5209" s="62"/>
      <c r="P5209" s="62"/>
      <c r="Q5209" s="62"/>
      <c r="R5209" s="62"/>
      <c r="S5209" s="62"/>
      <c r="T5209" s="62"/>
      <c r="U5209" s="62"/>
      <c r="V5209" s="62"/>
      <c r="W5209" s="62"/>
      <c r="X5209" s="62"/>
      <c r="Y5209" s="62"/>
      <c r="Z5209" s="62"/>
      <c r="AA5209" s="62"/>
      <c r="AB5209" s="62"/>
      <c r="AC5209" s="62"/>
      <c r="AD5209" s="62"/>
      <c r="AE5209" s="62"/>
    </row>
    <row r="5210" spans="5:31" x14ac:dyDescent="0.25">
      <c r="E5210" s="61"/>
      <c r="F5210" s="61"/>
      <c r="G5210" s="61"/>
      <c r="H5210" s="62"/>
      <c r="I5210" s="62"/>
      <c r="J5210" s="62"/>
      <c r="K5210" s="62"/>
      <c r="L5210" s="62"/>
      <c r="M5210" s="62"/>
      <c r="N5210" s="62"/>
      <c r="O5210" s="62"/>
      <c r="P5210" s="62"/>
      <c r="Q5210" s="62"/>
      <c r="R5210" s="62"/>
      <c r="S5210" s="62"/>
      <c r="T5210" s="62"/>
      <c r="U5210" s="62"/>
      <c r="V5210" s="62"/>
      <c r="W5210" s="62"/>
      <c r="X5210" s="62"/>
      <c r="Y5210" s="62"/>
      <c r="Z5210" s="62"/>
      <c r="AA5210" s="62"/>
      <c r="AB5210" s="62"/>
      <c r="AC5210" s="62"/>
      <c r="AD5210" s="62"/>
      <c r="AE5210" s="62"/>
    </row>
    <row r="5211" spans="5:31" x14ac:dyDescent="0.25">
      <c r="E5211" s="61"/>
      <c r="F5211" s="61"/>
      <c r="G5211" s="61"/>
      <c r="H5211" s="62"/>
      <c r="I5211" s="62"/>
      <c r="J5211" s="62"/>
      <c r="K5211" s="62"/>
      <c r="L5211" s="62"/>
      <c r="M5211" s="62"/>
      <c r="N5211" s="62"/>
      <c r="O5211" s="62"/>
      <c r="P5211" s="62"/>
      <c r="Q5211" s="62"/>
      <c r="R5211" s="62"/>
      <c r="S5211" s="62"/>
      <c r="T5211" s="62"/>
      <c r="U5211" s="62"/>
      <c r="V5211" s="62"/>
      <c r="W5211" s="62"/>
      <c r="X5211" s="62"/>
      <c r="Y5211" s="62"/>
      <c r="Z5211" s="62"/>
      <c r="AA5211" s="62"/>
      <c r="AB5211" s="62"/>
      <c r="AC5211" s="62"/>
      <c r="AD5211" s="62"/>
      <c r="AE5211" s="62"/>
    </row>
    <row r="5212" spans="5:31" x14ac:dyDescent="0.25">
      <c r="E5212" s="61"/>
      <c r="F5212" s="61"/>
      <c r="G5212" s="61"/>
      <c r="H5212" s="62"/>
      <c r="I5212" s="62"/>
      <c r="J5212" s="62"/>
      <c r="K5212" s="62"/>
      <c r="L5212" s="62"/>
      <c r="M5212" s="62"/>
      <c r="N5212" s="62"/>
      <c r="O5212" s="62"/>
      <c r="P5212" s="62"/>
      <c r="Q5212" s="62"/>
      <c r="R5212" s="62"/>
      <c r="S5212" s="62"/>
      <c r="T5212" s="62"/>
      <c r="U5212" s="62"/>
      <c r="V5212" s="62"/>
      <c r="W5212" s="62"/>
      <c r="X5212" s="62"/>
      <c r="Y5212" s="62"/>
      <c r="Z5212" s="62"/>
      <c r="AA5212" s="62"/>
      <c r="AB5212" s="62"/>
      <c r="AC5212" s="62"/>
      <c r="AD5212" s="62"/>
      <c r="AE5212" s="62"/>
    </row>
    <row r="5213" spans="5:31" x14ac:dyDescent="0.25">
      <c r="E5213" s="61"/>
      <c r="F5213" s="61"/>
      <c r="G5213" s="61"/>
      <c r="H5213" s="62"/>
      <c r="I5213" s="62"/>
      <c r="J5213" s="62"/>
      <c r="K5213" s="62"/>
      <c r="L5213" s="62"/>
      <c r="M5213" s="62"/>
      <c r="N5213" s="62"/>
      <c r="O5213" s="62"/>
      <c r="P5213" s="62"/>
      <c r="Q5213" s="62"/>
      <c r="R5213" s="62"/>
      <c r="S5213" s="62"/>
      <c r="T5213" s="62"/>
      <c r="U5213" s="62"/>
      <c r="V5213" s="62"/>
      <c r="W5213" s="62"/>
      <c r="X5213" s="62"/>
      <c r="Y5213" s="62"/>
      <c r="Z5213" s="62"/>
      <c r="AA5213" s="62"/>
      <c r="AB5213" s="62"/>
      <c r="AC5213" s="62"/>
      <c r="AD5213" s="62"/>
      <c r="AE5213" s="62"/>
    </row>
    <row r="5214" spans="5:31" x14ac:dyDescent="0.25">
      <c r="E5214" s="61"/>
      <c r="F5214" s="61"/>
      <c r="G5214" s="61"/>
      <c r="H5214" s="62"/>
      <c r="I5214" s="62"/>
      <c r="J5214" s="62"/>
      <c r="K5214" s="62"/>
      <c r="L5214" s="62"/>
      <c r="M5214" s="62"/>
      <c r="N5214" s="62"/>
      <c r="O5214" s="62"/>
      <c r="P5214" s="62"/>
      <c r="Q5214" s="62"/>
      <c r="R5214" s="62"/>
      <c r="S5214" s="62"/>
      <c r="T5214" s="62"/>
      <c r="U5214" s="62"/>
      <c r="V5214" s="62"/>
      <c r="W5214" s="62"/>
      <c r="X5214" s="62"/>
      <c r="Y5214" s="62"/>
      <c r="Z5214" s="62"/>
      <c r="AA5214" s="62"/>
      <c r="AB5214" s="62"/>
      <c r="AC5214" s="62"/>
      <c r="AD5214" s="62"/>
      <c r="AE5214" s="62"/>
    </row>
    <row r="5215" spans="5:31" x14ac:dyDescent="0.25">
      <c r="E5215" s="61"/>
      <c r="F5215" s="61"/>
      <c r="G5215" s="61"/>
      <c r="H5215" s="62"/>
      <c r="I5215" s="62"/>
      <c r="J5215" s="62"/>
      <c r="K5215" s="62"/>
      <c r="L5215" s="62"/>
      <c r="M5215" s="62"/>
      <c r="N5215" s="62"/>
      <c r="O5215" s="62"/>
      <c r="P5215" s="62"/>
      <c r="Q5215" s="62"/>
      <c r="R5215" s="62"/>
      <c r="S5215" s="62"/>
      <c r="T5215" s="62"/>
      <c r="U5215" s="62"/>
      <c r="V5215" s="62"/>
      <c r="W5215" s="62"/>
      <c r="X5215" s="62"/>
      <c r="Y5215" s="62"/>
      <c r="Z5215" s="62"/>
      <c r="AA5215" s="62"/>
      <c r="AB5215" s="62"/>
      <c r="AC5215" s="62"/>
      <c r="AD5215" s="62"/>
      <c r="AE5215" s="62"/>
    </row>
    <row r="5216" spans="5:31" x14ac:dyDescent="0.25">
      <c r="E5216" s="61"/>
      <c r="F5216" s="61"/>
      <c r="G5216" s="61"/>
      <c r="H5216" s="62"/>
      <c r="I5216" s="62"/>
      <c r="J5216" s="62"/>
      <c r="K5216" s="62"/>
      <c r="L5216" s="62"/>
      <c r="M5216" s="62"/>
      <c r="N5216" s="62"/>
      <c r="O5216" s="62"/>
      <c r="P5216" s="62"/>
      <c r="Q5216" s="62"/>
      <c r="R5216" s="62"/>
      <c r="S5216" s="62"/>
      <c r="T5216" s="62"/>
      <c r="U5216" s="62"/>
      <c r="V5216" s="62"/>
      <c r="W5216" s="62"/>
      <c r="X5216" s="62"/>
      <c r="Y5216" s="62"/>
      <c r="Z5216" s="62"/>
      <c r="AA5216" s="62"/>
      <c r="AB5216" s="62"/>
      <c r="AC5216" s="62"/>
      <c r="AD5216" s="62"/>
      <c r="AE5216" s="62"/>
    </row>
    <row r="5217" spans="5:31" x14ac:dyDescent="0.25">
      <c r="E5217" s="61"/>
      <c r="F5217" s="61"/>
      <c r="G5217" s="61"/>
      <c r="H5217" s="62"/>
      <c r="I5217" s="62"/>
      <c r="J5217" s="62"/>
      <c r="K5217" s="62"/>
      <c r="L5217" s="62"/>
      <c r="M5217" s="62"/>
      <c r="N5217" s="62"/>
      <c r="O5217" s="62"/>
      <c r="P5217" s="62"/>
      <c r="Q5217" s="62"/>
      <c r="R5217" s="62"/>
      <c r="S5217" s="62"/>
      <c r="T5217" s="62"/>
      <c r="U5217" s="62"/>
      <c r="V5217" s="62"/>
      <c r="W5217" s="62"/>
      <c r="X5217" s="62"/>
      <c r="Y5217" s="62"/>
      <c r="Z5217" s="62"/>
      <c r="AA5217" s="62"/>
      <c r="AB5217" s="62"/>
      <c r="AC5217" s="62"/>
      <c r="AD5217" s="62"/>
      <c r="AE5217" s="62"/>
    </row>
    <row r="5218" spans="5:31" x14ac:dyDescent="0.25">
      <c r="E5218" s="61"/>
      <c r="F5218" s="61"/>
      <c r="G5218" s="61"/>
      <c r="H5218" s="62"/>
      <c r="I5218" s="62"/>
      <c r="J5218" s="62"/>
      <c r="K5218" s="62"/>
      <c r="L5218" s="62"/>
      <c r="M5218" s="62"/>
      <c r="N5218" s="62"/>
      <c r="O5218" s="62"/>
      <c r="P5218" s="62"/>
      <c r="Q5218" s="62"/>
      <c r="R5218" s="62"/>
      <c r="S5218" s="62"/>
      <c r="T5218" s="62"/>
      <c r="U5218" s="62"/>
      <c r="V5218" s="62"/>
      <c r="W5218" s="62"/>
      <c r="X5218" s="62"/>
      <c r="Y5218" s="62"/>
      <c r="Z5218" s="62"/>
      <c r="AA5218" s="62"/>
      <c r="AB5218" s="62"/>
      <c r="AC5218" s="62"/>
      <c r="AD5218" s="62"/>
      <c r="AE5218" s="62"/>
    </row>
    <row r="5219" spans="5:31" x14ac:dyDescent="0.25">
      <c r="E5219" s="61"/>
      <c r="F5219" s="61"/>
      <c r="G5219" s="61"/>
      <c r="H5219" s="62"/>
      <c r="I5219" s="62"/>
      <c r="J5219" s="62"/>
      <c r="K5219" s="62"/>
      <c r="L5219" s="62"/>
      <c r="M5219" s="62"/>
      <c r="N5219" s="62"/>
      <c r="O5219" s="62"/>
      <c r="P5219" s="62"/>
      <c r="Q5219" s="62"/>
      <c r="R5219" s="62"/>
      <c r="S5219" s="62"/>
      <c r="T5219" s="62"/>
      <c r="U5219" s="62"/>
      <c r="V5219" s="62"/>
      <c r="W5219" s="62"/>
      <c r="X5219" s="62"/>
      <c r="Y5219" s="62"/>
      <c r="Z5219" s="62"/>
      <c r="AA5219" s="62"/>
      <c r="AB5219" s="62"/>
      <c r="AC5219" s="62"/>
      <c r="AD5219" s="62"/>
      <c r="AE5219" s="62"/>
    </row>
    <row r="5220" spans="5:31" x14ac:dyDescent="0.25">
      <c r="E5220" s="61"/>
      <c r="F5220" s="61"/>
      <c r="G5220" s="61"/>
      <c r="H5220" s="62"/>
      <c r="I5220" s="62"/>
      <c r="J5220" s="62"/>
      <c r="K5220" s="62"/>
      <c r="L5220" s="62"/>
      <c r="M5220" s="62"/>
      <c r="N5220" s="62"/>
      <c r="O5220" s="62"/>
      <c r="P5220" s="62"/>
      <c r="Q5220" s="62"/>
      <c r="R5220" s="62"/>
      <c r="S5220" s="62"/>
      <c r="T5220" s="62"/>
      <c r="U5220" s="62"/>
      <c r="V5220" s="62"/>
      <c r="W5220" s="62"/>
      <c r="X5220" s="62"/>
      <c r="Y5220" s="62"/>
      <c r="Z5220" s="62"/>
      <c r="AA5220" s="62"/>
      <c r="AB5220" s="62"/>
      <c r="AC5220" s="62"/>
      <c r="AD5220" s="62"/>
      <c r="AE5220" s="62"/>
    </row>
    <row r="5221" spans="5:31" x14ac:dyDescent="0.25">
      <c r="E5221" s="61"/>
      <c r="F5221" s="61"/>
      <c r="G5221" s="61"/>
      <c r="H5221" s="62"/>
      <c r="I5221" s="62"/>
      <c r="J5221" s="62"/>
      <c r="K5221" s="62"/>
      <c r="L5221" s="62"/>
      <c r="M5221" s="62"/>
      <c r="N5221" s="62"/>
      <c r="O5221" s="62"/>
      <c r="P5221" s="62"/>
      <c r="Q5221" s="62"/>
      <c r="R5221" s="62"/>
      <c r="S5221" s="62"/>
      <c r="T5221" s="62"/>
      <c r="U5221" s="62"/>
      <c r="V5221" s="62"/>
      <c r="W5221" s="62"/>
      <c r="X5221" s="62"/>
      <c r="Y5221" s="62"/>
      <c r="Z5221" s="62"/>
      <c r="AA5221" s="62"/>
      <c r="AB5221" s="62"/>
      <c r="AC5221" s="62"/>
      <c r="AD5221" s="62"/>
      <c r="AE5221" s="62"/>
    </row>
    <row r="5222" spans="5:31" x14ac:dyDescent="0.25">
      <c r="E5222" s="61"/>
      <c r="F5222" s="61"/>
      <c r="G5222" s="61"/>
      <c r="H5222" s="62"/>
      <c r="I5222" s="62"/>
      <c r="J5222" s="62"/>
      <c r="K5222" s="62"/>
      <c r="L5222" s="62"/>
      <c r="M5222" s="62"/>
      <c r="N5222" s="62"/>
      <c r="O5222" s="62"/>
      <c r="P5222" s="62"/>
      <c r="Q5222" s="62"/>
      <c r="R5222" s="62"/>
      <c r="S5222" s="62"/>
      <c r="T5222" s="62"/>
      <c r="U5222" s="62"/>
      <c r="V5222" s="62"/>
      <c r="W5222" s="62"/>
      <c r="X5222" s="62"/>
      <c r="Y5222" s="62"/>
      <c r="Z5222" s="62"/>
      <c r="AA5222" s="62"/>
      <c r="AB5222" s="62"/>
      <c r="AC5222" s="62"/>
      <c r="AD5222" s="62"/>
      <c r="AE5222" s="62"/>
    </row>
    <row r="5223" spans="5:31" x14ac:dyDescent="0.25">
      <c r="E5223" s="61"/>
      <c r="F5223" s="61"/>
      <c r="G5223" s="61"/>
      <c r="H5223" s="62"/>
      <c r="I5223" s="62"/>
      <c r="J5223" s="62"/>
      <c r="K5223" s="62"/>
      <c r="L5223" s="62"/>
      <c r="M5223" s="62"/>
      <c r="N5223" s="62"/>
      <c r="O5223" s="62"/>
      <c r="P5223" s="62"/>
      <c r="Q5223" s="62"/>
      <c r="R5223" s="62"/>
      <c r="S5223" s="62"/>
      <c r="T5223" s="62"/>
      <c r="U5223" s="62"/>
      <c r="V5223" s="62"/>
      <c r="W5223" s="62"/>
      <c r="X5223" s="62"/>
      <c r="Y5223" s="62"/>
      <c r="Z5223" s="62"/>
      <c r="AA5223" s="62"/>
      <c r="AB5223" s="62"/>
      <c r="AC5223" s="62"/>
      <c r="AD5223" s="62"/>
      <c r="AE5223" s="62"/>
    </row>
    <row r="5224" spans="5:31" x14ac:dyDescent="0.25">
      <c r="E5224" s="61"/>
      <c r="F5224" s="61"/>
      <c r="G5224" s="61"/>
      <c r="H5224" s="62"/>
      <c r="I5224" s="62"/>
      <c r="J5224" s="62"/>
      <c r="K5224" s="62"/>
      <c r="L5224" s="62"/>
      <c r="M5224" s="62"/>
      <c r="N5224" s="62"/>
      <c r="O5224" s="62"/>
      <c r="P5224" s="62"/>
      <c r="Q5224" s="62"/>
      <c r="R5224" s="62"/>
      <c r="S5224" s="62"/>
      <c r="T5224" s="62"/>
      <c r="U5224" s="62"/>
      <c r="V5224" s="62"/>
      <c r="W5224" s="62"/>
      <c r="X5224" s="62"/>
      <c r="Y5224" s="62"/>
      <c r="Z5224" s="62"/>
      <c r="AA5224" s="62"/>
      <c r="AB5224" s="62"/>
      <c r="AC5224" s="62"/>
      <c r="AD5224" s="62"/>
      <c r="AE5224" s="62"/>
    </row>
    <row r="5225" spans="5:31" x14ac:dyDescent="0.25">
      <c r="E5225" s="61"/>
      <c r="F5225" s="61"/>
      <c r="G5225" s="61"/>
      <c r="H5225" s="62"/>
      <c r="I5225" s="62"/>
      <c r="J5225" s="62"/>
      <c r="K5225" s="62"/>
      <c r="L5225" s="62"/>
      <c r="M5225" s="62"/>
      <c r="N5225" s="62"/>
      <c r="O5225" s="62"/>
      <c r="P5225" s="62"/>
      <c r="Q5225" s="62"/>
      <c r="R5225" s="62"/>
      <c r="S5225" s="62"/>
      <c r="T5225" s="62"/>
      <c r="U5225" s="62"/>
      <c r="V5225" s="62"/>
      <c r="W5225" s="62"/>
      <c r="X5225" s="62"/>
      <c r="Y5225" s="62"/>
      <c r="Z5225" s="62"/>
      <c r="AA5225" s="62"/>
      <c r="AB5225" s="62"/>
      <c r="AC5225" s="62"/>
      <c r="AD5225" s="62"/>
      <c r="AE5225" s="62"/>
    </row>
    <row r="5226" spans="5:31" x14ac:dyDescent="0.25">
      <c r="E5226" s="61"/>
      <c r="F5226" s="61"/>
      <c r="G5226" s="61"/>
      <c r="H5226" s="62"/>
      <c r="I5226" s="62"/>
      <c r="J5226" s="62"/>
      <c r="K5226" s="62"/>
      <c r="L5226" s="62"/>
      <c r="M5226" s="62"/>
      <c r="N5226" s="62"/>
      <c r="O5226" s="62"/>
      <c r="P5226" s="62"/>
      <c r="Q5226" s="62"/>
      <c r="R5226" s="62"/>
      <c r="S5226" s="62"/>
      <c r="T5226" s="62"/>
      <c r="U5226" s="62"/>
      <c r="V5226" s="62"/>
      <c r="W5226" s="62"/>
      <c r="X5226" s="62"/>
      <c r="Y5226" s="62"/>
      <c r="Z5226" s="62"/>
      <c r="AA5226" s="62"/>
      <c r="AB5226" s="62"/>
      <c r="AC5226" s="62"/>
      <c r="AD5226" s="62"/>
      <c r="AE5226" s="62"/>
    </row>
    <row r="5227" spans="5:31" x14ac:dyDescent="0.25">
      <c r="E5227" s="61"/>
      <c r="F5227" s="61"/>
      <c r="G5227" s="61"/>
      <c r="H5227" s="62"/>
      <c r="I5227" s="62"/>
      <c r="J5227" s="62"/>
      <c r="K5227" s="62"/>
      <c r="L5227" s="62"/>
      <c r="M5227" s="62"/>
      <c r="N5227" s="62"/>
      <c r="O5227" s="62"/>
      <c r="P5227" s="62"/>
      <c r="Q5227" s="62"/>
      <c r="R5227" s="62"/>
      <c r="S5227" s="62"/>
      <c r="T5227" s="62"/>
      <c r="U5227" s="62"/>
      <c r="V5227" s="62"/>
      <c r="W5227" s="62"/>
      <c r="X5227" s="62"/>
      <c r="Y5227" s="62"/>
      <c r="Z5227" s="62"/>
      <c r="AA5227" s="62"/>
      <c r="AB5227" s="62"/>
      <c r="AC5227" s="62"/>
      <c r="AD5227" s="62"/>
      <c r="AE5227" s="62"/>
    </row>
    <row r="5228" spans="5:31" x14ac:dyDescent="0.25">
      <c r="E5228" s="61"/>
      <c r="F5228" s="61"/>
      <c r="G5228" s="61"/>
      <c r="H5228" s="62"/>
      <c r="I5228" s="62"/>
      <c r="J5228" s="62"/>
      <c r="K5228" s="62"/>
      <c r="L5228" s="62"/>
      <c r="M5228" s="62"/>
      <c r="N5228" s="62"/>
      <c r="O5228" s="62"/>
      <c r="P5228" s="62"/>
      <c r="Q5228" s="62"/>
      <c r="R5228" s="62"/>
      <c r="S5228" s="62"/>
      <c r="T5228" s="62"/>
      <c r="U5228" s="62"/>
      <c r="V5228" s="62"/>
      <c r="W5228" s="62"/>
      <c r="X5228" s="62"/>
      <c r="Y5228" s="62"/>
      <c r="Z5228" s="62"/>
      <c r="AA5228" s="62"/>
      <c r="AB5228" s="62"/>
      <c r="AC5228" s="62"/>
      <c r="AD5228" s="62"/>
      <c r="AE5228" s="62"/>
    </row>
    <row r="5229" spans="5:31" x14ac:dyDescent="0.25">
      <c r="E5229" s="61"/>
      <c r="F5229" s="61"/>
      <c r="G5229" s="61"/>
      <c r="H5229" s="62"/>
      <c r="I5229" s="62"/>
      <c r="J5229" s="62"/>
      <c r="K5229" s="62"/>
      <c r="L5229" s="62"/>
      <c r="M5229" s="62"/>
      <c r="N5229" s="62"/>
      <c r="O5229" s="62"/>
      <c r="P5229" s="62"/>
      <c r="Q5229" s="62"/>
      <c r="R5229" s="62"/>
      <c r="S5229" s="62"/>
      <c r="T5229" s="62"/>
      <c r="U5229" s="62"/>
      <c r="V5229" s="62"/>
      <c r="W5229" s="62"/>
      <c r="X5229" s="62"/>
      <c r="Y5229" s="62"/>
      <c r="Z5229" s="62"/>
      <c r="AA5229" s="62"/>
      <c r="AB5229" s="62"/>
      <c r="AC5229" s="62"/>
      <c r="AD5229" s="62"/>
      <c r="AE5229" s="62"/>
    </row>
    <row r="5230" spans="5:31" x14ac:dyDescent="0.25">
      <c r="E5230" s="61"/>
      <c r="F5230" s="61"/>
      <c r="G5230" s="61"/>
      <c r="H5230" s="62"/>
      <c r="I5230" s="62"/>
      <c r="J5230" s="62"/>
      <c r="K5230" s="62"/>
      <c r="L5230" s="62"/>
      <c r="M5230" s="62"/>
      <c r="N5230" s="62"/>
      <c r="O5230" s="62"/>
      <c r="P5230" s="62"/>
      <c r="Q5230" s="62"/>
      <c r="R5230" s="62"/>
      <c r="S5230" s="62"/>
      <c r="T5230" s="62"/>
      <c r="U5230" s="62"/>
      <c r="V5230" s="62"/>
      <c r="W5230" s="62"/>
      <c r="X5230" s="62"/>
      <c r="Y5230" s="62"/>
      <c r="Z5230" s="62"/>
      <c r="AA5230" s="62"/>
      <c r="AB5230" s="62"/>
      <c r="AC5230" s="62"/>
      <c r="AD5230" s="62"/>
      <c r="AE5230" s="62"/>
    </row>
    <row r="5231" spans="5:31" x14ac:dyDescent="0.25">
      <c r="E5231" s="61"/>
      <c r="F5231" s="61"/>
      <c r="G5231" s="61"/>
      <c r="H5231" s="62"/>
      <c r="I5231" s="62"/>
      <c r="J5231" s="62"/>
      <c r="K5231" s="62"/>
      <c r="L5231" s="62"/>
      <c r="M5231" s="62"/>
      <c r="N5231" s="62"/>
      <c r="O5231" s="62"/>
      <c r="P5231" s="62"/>
      <c r="Q5231" s="62"/>
      <c r="R5231" s="62"/>
      <c r="S5231" s="62"/>
      <c r="T5231" s="62"/>
      <c r="U5231" s="62"/>
      <c r="V5231" s="62"/>
      <c r="W5231" s="62"/>
      <c r="X5231" s="62"/>
      <c r="Y5231" s="62"/>
      <c r="Z5231" s="62"/>
      <c r="AA5231" s="62"/>
      <c r="AB5231" s="62"/>
      <c r="AC5231" s="62"/>
      <c r="AD5231" s="62"/>
      <c r="AE5231" s="62"/>
    </row>
    <row r="5232" spans="5:31" x14ac:dyDescent="0.25">
      <c r="E5232" s="61"/>
      <c r="F5232" s="61"/>
      <c r="G5232" s="61"/>
      <c r="H5232" s="62"/>
      <c r="I5232" s="62"/>
      <c r="J5232" s="62"/>
      <c r="K5232" s="62"/>
      <c r="L5232" s="62"/>
      <c r="M5232" s="62"/>
      <c r="N5232" s="62"/>
      <c r="O5232" s="62"/>
      <c r="P5232" s="62"/>
      <c r="Q5232" s="62"/>
      <c r="R5232" s="62"/>
      <c r="S5232" s="62"/>
      <c r="T5232" s="62"/>
      <c r="U5232" s="62"/>
      <c r="V5232" s="62"/>
      <c r="W5232" s="62"/>
      <c r="X5232" s="62"/>
      <c r="Y5232" s="62"/>
      <c r="Z5232" s="62"/>
      <c r="AA5232" s="62"/>
      <c r="AB5232" s="62"/>
      <c r="AC5232" s="62"/>
      <c r="AD5232" s="62"/>
      <c r="AE5232" s="62"/>
    </row>
    <row r="5233" spans="5:31" x14ac:dyDescent="0.25">
      <c r="E5233" s="61"/>
      <c r="F5233" s="61"/>
      <c r="G5233" s="61"/>
      <c r="H5233" s="62"/>
      <c r="I5233" s="62"/>
      <c r="J5233" s="62"/>
      <c r="K5233" s="62"/>
      <c r="L5233" s="62"/>
      <c r="M5233" s="62"/>
      <c r="N5233" s="62"/>
      <c r="O5233" s="62"/>
      <c r="P5233" s="62"/>
      <c r="Q5233" s="62"/>
      <c r="R5233" s="62"/>
      <c r="S5233" s="62"/>
      <c r="T5233" s="62"/>
      <c r="U5233" s="62"/>
      <c r="V5233" s="62"/>
      <c r="W5233" s="62"/>
      <c r="X5233" s="62"/>
      <c r="Y5233" s="62"/>
      <c r="Z5233" s="62"/>
      <c r="AA5233" s="62"/>
      <c r="AB5233" s="62"/>
      <c r="AC5233" s="62"/>
      <c r="AD5233" s="62"/>
      <c r="AE5233" s="62"/>
    </row>
    <row r="5234" spans="5:31" x14ac:dyDescent="0.25">
      <c r="E5234" s="61"/>
      <c r="F5234" s="61"/>
      <c r="G5234" s="61"/>
      <c r="H5234" s="62"/>
      <c r="I5234" s="62"/>
      <c r="J5234" s="62"/>
      <c r="K5234" s="62"/>
      <c r="L5234" s="62"/>
      <c r="M5234" s="62"/>
      <c r="N5234" s="62"/>
      <c r="O5234" s="62"/>
      <c r="P5234" s="62"/>
      <c r="Q5234" s="62"/>
      <c r="R5234" s="62"/>
      <c r="S5234" s="62"/>
      <c r="T5234" s="62"/>
      <c r="U5234" s="62"/>
      <c r="V5234" s="62"/>
      <c r="W5234" s="62"/>
      <c r="X5234" s="62"/>
      <c r="Y5234" s="62"/>
      <c r="Z5234" s="62"/>
      <c r="AA5234" s="62"/>
      <c r="AB5234" s="62"/>
      <c r="AC5234" s="62"/>
      <c r="AD5234" s="62"/>
      <c r="AE5234" s="62"/>
    </row>
    <row r="5235" spans="5:31" x14ac:dyDescent="0.25">
      <c r="E5235" s="61"/>
      <c r="F5235" s="61"/>
      <c r="G5235" s="61"/>
      <c r="H5235" s="62"/>
      <c r="I5235" s="62"/>
      <c r="J5235" s="62"/>
      <c r="K5235" s="62"/>
      <c r="L5235" s="62"/>
      <c r="M5235" s="62"/>
      <c r="N5235" s="62"/>
      <c r="O5235" s="62"/>
      <c r="P5235" s="62"/>
      <c r="Q5235" s="62"/>
      <c r="R5235" s="62"/>
      <c r="S5235" s="62"/>
      <c r="T5235" s="62"/>
      <c r="U5235" s="62"/>
      <c r="V5235" s="62"/>
      <c r="W5235" s="62"/>
      <c r="X5235" s="62"/>
      <c r="Y5235" s="62"/>
      <c r="Z5235" s="62"/>
      <c r="AA5235" s="62"/>
      <c r="AB5235" s="62"/>
      <c r="AC5235" s="62"/>
      <c r="AD5235" s="62"/>
      <c r="AE5235" s="62"/>
    </row>
    <row r="5236" spans="5:31" x14ac:dyDescent="0.25">
      <c r="E5236" s="61"/>
      <c r="F5236" s="61"/>
      <c r="G5236" s="61"/>
      <c r="H5236" s="62"/>
      <c r="I5236" s="62"/>
      <c r="J5236" s="62"/>
      <c r="K5236" s="62"/>
      <c r="L5236" s="62"/>
      <c r="M5236" s="62"/>
      <c r="N5236" s="62"/>
      <c r="O5236" s="62"/>
      <c r="P5236" s="62"/>
      <c r="Q5236" s="62"/>
      <c r="R5236" s="62"/>
      <c r="S5236" s="62"/>
      <c r="T5236" s="62"/>
      <c r="U5236" s="62"/>
      <c r="V5236" s="62"/>
      <c r="W5236" s="62"/>
      <c r="X5236" s="62"/>
      <c r="Y5236" s="62"/>
      <c r="Z5236" s="62"/>
      <c r="AA5236" s="62"/>
      <c r="AB5236" s="62"/>
      <c r="AC5236" s="62"/>
      <c r="AD5236" s="62"/>
      <c r="AE5236" s="62"/>
    </row>
    <row r="5237" spans="5:31" x14ac:dyDescent="0.25">
      <c r="E5237" s="61"/>
      <c r="F5237" s="61"/>
      <c r="G5237" s="61"/>
      <c r="H5237" s="62"/>
      <c r="I5237" s="62"/>
      <c r="J5237" s="62"/>
      <c r="K5237" s="62"/>
      <c r="L5237" s="62"/>
      <c r="M5237" s="62"/>
      <c r="N5237" s="62"/>
      <c r="O5237" s="62"/>
      <c r="P5237" s="62"/>
      <c r="Q5237" s="62"/>
      <c r="R5237" s="62"/>
      <c r="S5237" s="62"/>
      <c r="T5237" s="62"/>
      <c r="U5237" s="62"/>
      <c r="V5237" s="62"/>
      <c r="W5237" s="62"/>
      <c r="X5237" s="62"/>
      <c r="Y5237" s="62"/>
      <c r="Z5237" s="62"/>
      <c r="AA5237" s="62"/>
      <c r="AB5237" s="62"/>
      <c r="AC5237" s="62"/>
      <c r="AD5237" s="62"/>
      <c r="AE5237" s="62"/>
    </row>
    <row r="5238" spans="5:31" x14ac:dyDescent="0.25">
      <c r="E5238" s="61"/>
      <c r="F5238" s="61"/>
      <c r="G5238" s="61"/>
      <c r="H5238" s="62"/>
      <c r="I5238" s="62"/>
      <c r="J5238" s="62"/>
      <c r="K5238" s="62"/>
      <c r="L5238" s="62"/>
      <c r="M5238" s="62"/>
      <c r="N5238" s="62"/>
      <c r="O5238" s="62"/>
      <c r="P5238" s="62"/>
      <c r="Q5238" s="62"/>
      <c r="R5238" s="62"/>
      <c r="S5238" s="62"/>
      <c r="T5238" s="62"/>
      <c r="U5238" s="62"/>
      <c r="V5238" s="62"/>
      <c r="W5238" s="62"/>
      <c r="X5238" s="62"/>
      <c r="Y5238" s="62"/>
      <c r="Z5238" s="62"/>
      <c r="AA5238" s="62"/>
      <c r="AB5238" s="62"/>
      <c r="AC5238" s="62"/>
      <c r="AD5238" s="62"/>
      <c r="AE5238" s="62"/>
    </row>
    <row r="5239" spans="5:31" x14ac:dyDescent="0.25">
      <c r="E5239" s="61"/>
      <c r="F5239" s="61"/>
      <c r="G5239" s="61"/>
      <c r="H5239" s="62"/>
      <c r="I5239" s="62"/>
      <c r="J5239" s="62"/>
      <c r="K5239" s="62"/>
      <c r="L5239" s="62"/>
      <c r="M5239" s="62"/>
      <c r="N5239" s="62"/>
      <c r="O5239" s="62"/>
      <c r="P5239" s="62"/>
      <c r="Q5239" s="62"/>
      <c r="R5239" s="62"/>
      <c r="S5239" s="62"/>
      <c r="T5239" s="62"/>
      <c r="U5239" s="62"/>
      <c r="V5239" s="62"/>
      <c r="W5239" s="62"/>
      <c r="X5239" s="62"/>
      <c r="Y5239" s="62"/>
      <c r="Z5239" s="62"/>
      <c r="AA5239" s="62"/>
      <c r="AB5239" s="62"/>
      <c r="AC5239" s="62"/>
      <c r="AD5239" s="62"/>
      <c r="AE5239" s="62"/>
    </row>
    <row r="5240" spans="5:31" x14ac:dyDescent="0.25">
      <c r="E5240" s="61"/>
      <c r="F5240" s="61"/>
      <c r="G5240" s="61"/>
      <c r="H5240" s="62"/>
      <c r="I5240" s="62"/>
      <c r="J5240" s="62"/>
      <c r="K5240" s="62"/>
      <c r="L5240" s="62"/>
      <c r="M5240" s="62"/>
      <c r="N5240" s="62"/>
      <c r="O5240" s="62"/>
      <c r="P5240" s="62"/>
      <c r="Q5240" s="62"/>
      <c r="R5240" s="62"/>
      <c r="S5240" s="62"/>
      <c r="T5240" s="62"/>
      <c r="U5240" s="62"/>
      <c r="V5240" s="62"/>
      <c r="W5240" s="62"/>
      <c r="X5240" s="62"/>
      <c r="Y5240" s="62"/>
      <c r="Z5240" s="62"/>
      <c r="AA5240" s="62"/>
      <c r="AB5240" s="62"/>
      <c r="AC5240" s="62"/>
      <c r="AD5240" s="62"/>
      <c r="AE5240" s="62"/>
    </row>
    <row r="5241" spans="5:31" x14ac:dyDescent="0.25">
      <c r="E5241" s="61"/>
      <c r="F5241" s="61"/>
      <c r="G5241" s="61"/>
      <c r="H5241" s="62"/>
      <c r="I5241" s="62"/>
      <c r="J5241" s="62"/>
      <c r="K5241" s="62"/>
      <c r="L5241" s="62"/>
      <c r="M5241" s="62"/>
      <c r="N5241" s="62"/>
      <c r="O5241" s="62"/>
      <c r="P5241" s="62"/>
      <c r="Q5241" s="62"/>
      <c r="R5241" s="62"/>
      <c r="S5241" s="62"/>
      <c r="T5241" s="62"/>
      <c r="U5241" s="62"/>
      <c r="V5241" s="62"/>
      <c r="W5241" s="62"/>
      <c r="X5241" s="62"/>
      <c r="Y5241" s="62"/>
      <c r="Z5241" s="62"/>
      <c r="AA5241" s="62"/>
      <c r="AB5241" s="62"/>
      <c r="AC5241" s="62"/>
      <c r="AD5241" s="62"/>
      <c r="AE5241" s="62"/>
    </row>
    <row r="5242" spans="5:31" x14ac:dyDescent="0.25">
      <c r="E5242" s="61"/>
      <c r="F5242" s="61"/>
      <c r="G5242" s="61"/>
      <c r="H5242" s="62"/>
      <c r="I5242" s="62"/>
      <c r="J5242" s="62"/>
      <c r="K5242" s="62"/>
      <c r="L5242" s="62"/>
      <c r="M5242" s="62"/>
      <c r="N5242" s="62"/>
      <c r="O5242" s="62"/>
      <c r="P5242" s="62"/>
      <c r="Q5242" s="62"/>
      <c r="R5242" s="62"/>
      <c r="S5242" s="62"/>
      <c r="T5242" s="62"/>
      <c r="U5242" s="62"/>
      <c r="V5242" s="62"/>
      <c r="W5242" s="62"/>
      <c r="X5242" s="62"/>
      <c r="Y5242" s="62"/>
      <c r="Z5242" s="62"/>
      <c r="AA5242" s="62"/>
      <c r="AB5242" s="62"/>
      <c r="AC5242" s="62"/>
      <c r="AD5242" s="62"/>
      <c r="AE5242" s="62"/>
    </row>
    <row r="5243" spans="5:31" x14ac:dyDescent="0.25">
      <c r="E5243" s="61"/>
      <c r="F5243" s="61"/>
      <c r="G5243" s="61"/>
      <c r="H5243" s="62"/>
      <c r="I5243" s="62"/>
      <c r="J5243" s="62"/>
      <c r="K5243" s="62"/>
      <c r="L5243" s="62"/>
      <c r="M5243" s="62"/>
      <c r="N5243" s="62"/>
      <c r="O5243" s="62"/>
      <c r="P5243" s="62"/>
      <c r="Q5243" s="62"/>
      <c r="R5243" s="62"/>
      <c r="S5243" s="62"/>
      <c r="T5243" s="62"/>
      <c r="U5243" s="62"/>
      <c r="V5243" s="62"/>
      <c r="W5243" s="62"/>
      <c r="X5243" s="62"/>
      <c r="Y5243" s="62"/>
      <c r="Z5243" s="62"/>
      <c r="AA5243" s="62"/>
      <c r="AB5243" s="62"/>
      <c r="AC5243" s="62"/>
      <c r="AD5243" s="62"/>
      <c r="AE5243" s="62"/>
    </row>
    <row r="5244" spans="5:31" x14ac:dyDescent="0.25">
      <c r="E5244" s="61"/>
      <c r="F5244" s="61"/>
      <c r="G5244" s="61"/>
      <c r="H5244" s="62"/>
      <c r="I5244" s="62"/>
      <c r="J5244" s="62"/>
      <c r="K5244" s="62"/>
      <c r="L5244" s="62"/>
      <c r="M5244" s="62"/>
      <c r="N5244" s="62"/>
      <c r="O5244" s="62"/>
      <c r="P5244" s="62"/>
      <c r="Q5244" s="62"/>
      <c r="R5244" s="62"/>
      <c r="S5244" s="62"/>
      <c r="T5244" s="62"/>
      <c r="U5244" s="62"/>
      <c r="V5244" s="62"/>
      <c r="W5244" s="62"/>
      <c r="X5244" s="62"/>
      <c r="Y5244" s="62"/>
      <c r="Z5244" s="62"/>
      <c r="AA5244" s="62"/>
      <c r="AB5244" s="62"/>
      <c r="AC5244" s="62"/>
      <c r="AD5244" s="62"/>
      <c r="AE5244" s="62"/>
    </row>
    <row r="5245" spans="5:31" x14ac:dyDescent="0.25">
      <c r="E5245" s="61"/>
      <c r="F5245" s="61"/>
      <c r="G5245" s="61"/>
      <c r="H5245" s="62"/>
      <c r="I5245" s="62"/>
      <c r="J5245" s="62"/>
      <c r="K5245" s="62"/>
      <c r="L5245" s="62"/>
      <c r="M5245" s="62"/>
      <c r="N5245" s="62"/>
      <c r="O5245" s="62"/>
      <c r="P5245" s="62"/>
      <c r="Q5245" s="62"/>
      <c r="R5245" s="62"/>
      <c r="S5245" s="62"/>
      <c r="T5245" s="62"/>
      <c r="U5245" s="62"/>
      <c r="V5245" s="62"/>
      <c r="W5245" s="62"/>
      <c r="X5245" s="62"/>
      <c r="Y5245" s="62"/>
      <c r="Z5245" s="62"/>
      <c r="AA5245" s="62"/>
      <c r="AB5245" s="62"/>
      <c r="AC5245" s="62"/>
      <c r="AD5245" s="62"/>
      <c r="AE5245" s="62"/>
    </row>
    <row r="5246" spans="5:31" x14ac:dyDescent="0.25">
      <c r="E5246" s="61"/>
      <c r="F5246" s="61"/>
      <c r="G5246" s="61"/>
      <c r="H5246" s="62"/>
      <c r="I5246" s="62"/>
      <c r="J5246" s="62"/>
      <c r="K5246" s="62"/>
      <c r="L5246" s="62"/>
      <c r="M5246" s="62"/>
      <c r="N5246" s="62"/>
      <c r="O5246" s="62"/>
      <c r="P5246" s="62"/>
      <c r="Q5246" s="62"/>
      <c r="R5246" s="62"/>
      <c r="S5246" s="62"/>
      <c r="T5246" s="62"/>
      <c r="U5246" s="62"/>
      <c r="V5246" s="62"/>
      <c r="W5246" s="62"/>
      <c r="X5246" s="62"/>
      <c r="Y5246" s="62"/>
      <c r="Z5246" s="62"/>
      <c r="AA5246" s="62"/>
      <c r="AB5246" s="62"/>
      <c r="AC5246" s="62"/>
      <c r="AD5246" s="62"/>
      <c r="AE5246" s="62"/>
    </row>
    <row r="5247" spans="5:31" x14ac:dyDescent="0.25">
      <c r="E5247" s="61"/>
      <c r="F5247" s="61"/>
      <c r="G5247" s="61"/>
      <c r="H5247" s="62"/>
      <c r="I5247" s="62"/>
      <c r="J5247" s="62"/>
      <c r="K5247" s="62"/>
      <c r="L5247" s="62"/>
      <c r="M5247" s="62"/>
      <c r="N5247" s="62"/>
      <c r="O5247" s="62"/>
      <c r="P5247" s="62"/>
      <c r="Q5247" s="62"/>
      <c r="R5247" s="62"/>
      <c r="S5247" s="62"/>
      <c r="T5247" s="62"/>
      <c r="U5247" s="62"/>
      <c r="V5247" s="62"/>
      <c r="W5247" s="62"/>
      <c r="X5247" s="62"/>
      <c r="Y5247" s="62"/>
      <c r="Z5247" s="62"/>
      <c r="AA5247" s="62"/>
      <c r="AB5247" s="62"/>
      <c r="AC5247" s="62"/>
      <c r="AD5247" s="62"/>
      <c r="AE5247" s="62"/>
    </row>
    <row r="5248" spans="5:31" x14ac:dyDescent="0.25">
      <c r="E5248" s="61"/>
      <c r="F5248" s="61"/>
      <c r="G5248" s="61"/>
      <c r="H5248" s="62"/>
      <c r="I5248" s="62"/>
      <c r="J5248" s="62"/>
      <c r="K5248" s="62"/>
      <c r="L5248" s="62"/>
      <c r="M5248" s="62"/>
      <c r="N5248" s="62"/>
      <c r="O5248" s="62"/>
      <c r="P5248" s="62"/>
      <c r="Q5248" s="62"/>
      <c r="R5248" s="62"/>
      <c r="S5248" s="62"/>
      <c r="T5248" s="62"/>
      <c r="U5248" s="62"/>
      <c r="V5248" s="62"/>
      <c r="W5248" s="62"/>
      <c r="X5248" s="62"/>
      <c r="Y5248" s="62"/>
      <c r="Z5248" s="62"/>
      <c r="AA5248" s="62"/>
      <c r="AB5248" s="62"/>
      <c r="AC5248" s="62"/>
      <c r="AD5248" s="62"/>
      <c r="AE5248" s="62"/>
    </row>
    <row r="5249" spans="5:31" x14ac:dyDescent="0.25">
      <c r="E5249" s="61"/>
      <c r="F5249" s="61"/>
      <c r="G5249" s="61"/>
      <c r="H5249" s="62"/>
      <c r="I5249" s="62"/>
      <c r="J5249" s="62"/>
      <c r="K5249" s="62"/>
      <c r="L5249" s="62"/>
      <c r="M5249" s="62"/>
      <c r="N5249" s="62"/>
      <c r="O5249" s="62"/>
      <c r="P5249" s="62"/>
      <c r="Q5249" s="62"/>
      <c r="R5249" s="62"/>
      <c r="S5249" s="62"/>
      <c r="T5249" s="62"/>
      <c r="U5249" s="62"/>
      <c r="V5249" s="62"/>
      <c r="W5249" s="62"/>
      <c r="X5249" s="62"/>
      <c r="Y5249" s="62"/>
      <c r="Z5249" s="62"/>
      <c r="AA5249" s="62"/>
      <c r="AB5249" s="62"/>
      <c r="AC5249" s="62"/>
      <c r="AD5249" s="62"/>
      <c r="AE5249" s="62"/>
    </row>
    <row r="5250" spans="5:31" x14ac:dyDescent="0.25">
      <c r="E5250" s="61"/>
      <c r="F5250" s="61"/>
      <c r="G5250" s="61"/>
      <c r="H5250" s="62"/>
      <c r="I5250" s="62"/>
      <c r="J5250" s="62"/>
      <c r="K5250" s="62"/>
      <c r="L5250" s="62"/>
      <c r="M5250" s="62"/>
      <c r="N5250" s="62"/>
      <c r="O5250" s="62"/>
      <c r="P5250" s="62"/>
      <c r="Q5250" s="62"/>
      <c r="R5250" s="62"/>
      <c r="S5250" s="62"/>
      <c r="T5250" s="62"/>
      <c r="U5250" s="62"/>
      <c r="V5250" s="62"/>
      <c r="W5250" s="62"/>
      <c r="X5250" s="62"/>
      <c r="Y5250" s="62"/>
      <c r="Z5250" s="62"/>
      <c r="AA5250" s="62"/>
      <c r="AB5250" s="62"/>
      <c r="AC5250" s="62"/>
      <c r="AD5250" s="62"/>
      <c r="AE5250" s="62"/>
    </row>
    <row r="5251" spans="5:31" x14ac:dyDescent="0.25">
      <c r="E5251" s="61"/>
      <c r="F5251" s="61"/>
      <c r="G5251" s="61"/>
      <c r="H5251" s="62"/>
      <c r="I5251" s="62"/>
      <c r="J5251" s="62"/>
      <c r="K5251" s="62"/>
      <c r="L5251" s="62"/>
      <c r="M5251" s="62"/>
      <c r="N5251" s="62"/>
      <c r="O5251" s="62"/>
      <c r="P5251" s="62"/>
      <c r="Q5251" s="62"/>
      <c r="R5251" s="62"/>
      <c r="S5251" s="62"/>
      <c r="T5251" s="62"/>
      <c r="U5251" s="62"/>
      <c r="V5251" s="62"/>
      <c r="W5251" s="62"/>
      <c r="X5251" s="62"/>
      <c r="Y5251" s="62"/>
      <c r="Z5251" s="62"/>
      <c r="AA5251" s="62"/>
      <c r="AB5251" s="62"/>
      <c r="AC5251" s="62"/>
      <c r="AD5251" s="62"/>
      <c r="AE5251" s="62"/>
    </row>
  </sheetData>
  <autoFilter ref="A1:AH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465"/>
  <sheetViews>
    <sheetView topLeftCell="D1" zoomScale="70" zoomScaleNormal="70" workbookViewId="0">
      <pane ySplit="1" topLeftCell="A2" activePane="bottomLeft" state="frozen"/>
      <selection pane="bottomLeft" activeCell="K33" sqref="K33"/>
    </sheetView>
  </sheetViews>
  <sheetFormatPr defaultColWidth="28.5" defaultRowHeight="15" x14ac:dyDescent="0.25"/>
  <cols>
    <col min="1" max="1" width="74.25" style="3" bestFit="1" customWidth="1"/>
    <col min="2" max="2" width="23.5" bestFit="1" customWidth="1"/>
    <col min="3" max="3" width="19.375" bestFit="1" customWidth="1"/>
    <col min="4" max="4" width="32.5" bestFit="1" customWidth="1"/>
    <col min="5" max="5" width="8" style="65" bestFit="1" customWidth="1"/>
    <col min="6" max="6" width="10.5" style="65" bestFit="1" customWidth="1"/>
    <col min="7" max="7" width="11" style="65" bestFit="1" customWidth="1"/>
    <col min="8" max="8" width="6.375" style="65" bestFit="1" customWidth="1"/>
    <col min="9" max="9" width="8.75" style="65" bestFit="1" customWidth="1"/>
    <col min="10" max="10" width="13.875" style="65" bestFit="1" customWidth="1"/>
  </cols>
  <sheetData>
    <row r="1" spans="1:10" x14ac:dyDescent="0.25">
      <c r="A1" s="3" t="s">
        <v>17</v>
      </c>
      <c r="B1" t="s">
        <v>29</v>
      </c>
      <c r="C1" t="s">
        <v>11</v>
      </c>
      <c r="D1" t="s">
        <v>8</v>
      </c>
      <c r="E1" s="65" t="s">
        <v>12</v>
      </c>
      <c r="F1" s="65" t="s">
        <v>14</v>
      </c>
      <c r="G1" s="65" t="s">
        <v>15</v>
      </c>
      <c r="H1" s="65" t="s">
        <v>16</v>
      </c>
      <c r="I1" s="65" t="s">
        <v>7</v>
      </c>
      <c r="J1" s="65" t="s">
        <v>13</v>
      </c>
    </row>
    <row r="2" spans="1:10" x14ac:dyDescent="0.25">
      <c r="A2" s="3" t="str">
        <f>B2&amp;C2&amp;D2&amp;E2</f>
        <v>AllAll Customers10/14/2020 (6:00pm-7:00pm)1</v>
      </c>
      <c r="B2" t="s">
        <v>26</v>
      </c>
      <c r="C2" t="s">
        <v>38</v>
      </c>
      <c r="D2" t="s">
        <v>158</v>
      </c>
      <c r="E2" s="65" t="s">
        <v>132</v>
      </c>
      <c r="F2" s="66">
        <v>0.58043587207794189</v>
      </c>
      <c r="G2" s="66">
        <v>0.62142664194107056</v>
      </c>
      <c r="H2" s="66">
        <v>6.8549573421478271E-2</v>
      </c>
      <c r="I2" s="66">
        <v>77.665641784667969</v>
      </c>
      <c r="J2" s="67">
        <v>0</v>
      </c>
    </row>
    <row r="3" spans="1:10" x14ac:dyDescent="0.25">
      <c r="A3" s="3" t="str">
        <f t="shared" ref="A3:A66" si="0">B3&amp;C3&amp;D3&amp;E3</f>
        <v>AllAll Customers10/14/2020 (6:00pm-7:00pm)2</v>
      </c>
      <c r="B3" t="s">
        <v>26</v>
      </c>
      <c r="C3" t="s">
        <v>38</v>
      </c>
      <c r="D3" t="s">
        <v>158</v>
      </c>
      <c r="E3" s="65" t="s">
        <v>133</v>
      </c>
      <c r="F3" s="66">
        <v>0.58749556541442871</v>
      </c>
      <c r="G3" s="66">
        <v>0.56203228235244751</v>
      </c>
      <c r="H3" s="66">
        <v>5.1810566335916519E-2</v>
      </c>
      <c r="I3" s="66">
        <v>75.059127807617188</v>
      </c>
      <c r="J3" s="67">
        <v>0</v>
      </c>
    </row>
    <row r="4" spans="1:10" x14ac:dyDescent="0.25">
      <c r="A4" s="3" t="str">
        <f t="shared" si="0"/>
        <v>AllAll Customers10/14/2020 (6:00pm-7:00pm)3</v>
      </c>
      <c r="B4" t="s">
        <v>26</v>
      </c>
      <c r="C4" t="s">
        <v>38</v>
      </c>
      <c r="D4" t="s">
        <v>158</v>
      </c>
      <c r="E4" s="65" t="s">
        <v>134</v>
      </c>
      <c r="F4" s="66">
        <v>0.48530903458595276</v>
      </c>
      <c r="G4" s="66">
        <v>0.52072310447692871</v>
      </c>
      <c r="H4" s="66">
        <v>4.7595247626304626E-2</v>
      </c>
      <c r="I4" s="66">
        <v>73.853538513183594</v>
      </c>
      <c r="J4" s="67">
        <v>0</v>
      </c>
    </row>
    <row r="5" spans="1:10" x14ac:dyDescent="0.25">
      <c r="A5" s="3" t="str">
        <f t="shared" si="0"/>
        <v>AllAll Customers10/14/2020 (6:00pm-7:00pm)4</v>
      </c>
      <c r="B5" t="s">
        <v>26</v>
      </c>
      <c r="C5" t="s">
        <v>38</v>
      </c>
      <c r="D5" t="s">
        <v>158</v>
      </c>
      <c r="E5" s="65" t="s">
        <v>135</v>
      </c>
      <c r="F5" s="66">
        <v>0.50252079963684082</v>
      </c>
      <c r="G5" s="66">
        <v>0.48587486147880554</v>
      </c>
      <c r="H5" s="66">
        <v>4.2292170226573944E-2</v>
      </c>
      <c r="I5" s="66">
        <v>70.268669128417969</v>
      </c>
      <c r="J5" s="67">
        <v>0</v>
      </c>
    </row>
    <row r="6" spans="1:10" x14ac:dyDescent="0.25">
      <c r="A6" s="3" t="str">
        <f t="shared" si="0"/>
        <v>AllAll Customers10/14/2020 (6:00pm-7:00pm)5</v>
      </c>
      <c r="B6" t="s">
        <v>26</v>
      </c>
      <c r="C6" t="s">
        <v>38</v>
      </c>
      <c r="D6" t="s">
        <v>158</v>
      </c>
      <c r="E6" s="65" t="s">
        <v>136</v>
      </c>
      <c r="F6" s="66">
        <v>0.49692624807357788</v>
      </c>
      <c r="G6" s="66">
        <v>0.50759434700012207</v>
      </c>
      <c r="H6" s="66">
        <v>4.503815621137619E-2</v>
      </c>
      <c r="I6" s="66">
        <v>68.564666748046875</v>
      </c>
      <c r="J6" s="67">
        <v>0</v>
      </c>
    </row>
    <row r="7" spans="1:10" x14ac:dyDescent="0.25">
      <c r="A7" s="3" t="str">
        <f t="shared" si="0"/>
        <v>AllAll Customers10/14/2020 (6:00pm-7:00pm)6</v>
      </c>
      <c r="B7" t="s">
        <v>26</v>
      </c>
      <c r="C7" t="s">
        <v>38</v>
      </c>
      <c r="D7" t="s">
        <v>158</v>
      </c>
      <c r="E7" s="65" t="s">
        <v>137</v>
      </c>
      <c r="F7" s="66">
        <v>0.51924890279769897</v>
      </c>
      <c r="G7" s="66">
        <v>0.51032561063766479</v>
      </c>
      <c r="H7" s="66">
        <v>4.0342964231967926E-2</v>
      </c>
      <c r="I7" s="66">
        <v>66.429847717285156</v>
      </c>
      <c r="J7" s="67">
        <v>0</v>
      </c>
    </row>
    <row r="8" spans="1:10" x14ac:dyDescent="0.25">
      <c r="A8" s="3" t="str">
        <f t="shared" si="0"/>
        <v>AllAll Customers10/14/2020 (6:00pm-7:00pm)7</v>
      </c>
      <c r="B8" t="s">
        <v>26</v>
      </c>
      <c r="C8" t="s">
        <v>38</v>
      </c>
      <c r="D8" t="s">
        <v>158</v>
      </c>
      <c r="E8" s="65" t="s">
        <v>138</v>
      </c>
      <c r="F8" s="66">
        <v>0.57121258974075317</v>
      </c>
      <c r="G8" s="66">
        <v>0.56050771474838257</v>
      </c>
      <c r="H8" s="66">
        <v>5.238182470202446E-2</v>
      </c>
      <c r="I8" s="66">
        <v>65.998359680175781</v>
      </c>
      <c r="J8" s="67">
        <v>0</v>
      </c>
    </row>
    <row r="9" spans="1:10" x14ac:dyDescent="0.25">
      <c r="A9" s="3" t="str">
        <f t="shared" si="0"/>
        <v>AllAll Customers10/14/2020 (6:00pm-7:00pm)8</v>
      </c>
      <c r="B9" t="s">
        <v>26</v>
      </c>
      <c r="C9" t="s">
        <v>38</v>
      </c>
      <c r="D9" t="s">
        <v>158</v>
      </c>
      <c r="E9" s="65" t="s">
        <v>139</v>
      </c>
      <c r="F9" s="66">
        <v>0.525005042552948</v>
      </c>
      <c r="G9" s="66">
        <v>0.47354051470756531</v>
      </c>
      <c r="H9" s="66">
        <v>7.0637688040733337E-2</v>
      </c>
      <c r="I9" s="66">
        <v>63.369895935058594</v>
      </c>
      <c r="J9" s="67">
        <v>0</v>
      </c>
    </row>
    <row r="10" spans="1:10" x14ac:dyDescent="0.25">
      <c r="A10" s="3" t="str">
        <f t="shared" si="0"/>
        <v>AllAll Customers10/14/2020 (6:00pm-7:00pm)9</v>
      </c>
      <c r="B10" t="s">
        <v>26</v>
      </c>
      <c r="C10" t="s">
        <v>38</v>
      </c>
      <c r="D10" t="s">
        <v>158</v>
      </c>
      <c r="E10" s="65" t="s">
        <v>140</v>
      </c>
      <c r="F10" s="66">
        <v>0.42604464292526245</v>
      </c>
      <c r="G10" s="66">
        <v>0.37130153179168701</v>
      </c>
      <c r="H10" s="66">
        <v>8.6922407150268555E-2</v>
      </c>
      <c r="I10" s="66">
        <v>66.388816833496094</v>
      </c>
      <c r="J10" s="67">
        <v>0</v>
      </c>
    </row>
    <row r="11" spans="1:10" x14ac:dyDescent="0.25">
      <c r="A11" s="3" t="str">
        <f t="shared" si="0"/>
        <v>AllAll Customers10/14/2020 (6:00pm-7:00pm)10</v>
      </c>
      <c r="B11" t="s">
        <v>26</v>
      </c>
      <c r="C11" t="s">
        <v>38</v>
      </c>
      <c r="D11" t="s">
        <v>158</v>
      </c>
      <c r="E11" s="65" t="s">
        <v>141</v>
      </c>
      <c r="F11" s="66">
        <v>0.34233754873275757</v>
      </c>
      <c r="G11" s="66">
        <v>0.29828256368637085</v>
      </c>
      <c r="H11" s="66">
        <v>9.550195187330246E-2</v>
      </c>
      <c r="I11" s="66">
        <v>71.368721008300781</v>
      </c>
      <c r="J11" s="67">
        <v>0</v>
      </c>
    </row>
    <row r="12" spans="1:10" x14ac:dyDescent="0.25">
      <c r="A12" s="3" t="str">
        <f t="shared" si="0"/>
        <v>AllAll Customers10/14/2020 (6:00pm-7:00pm)11</v>
      </c>
      <c r="B12" t="s">
        <v>26</v>
      </c>
      <c r="C12" t="s">
        <v>38</v>
      </c>
      <c r="D12" t="s">
        <v>158</v>
      </c>
      <c r="E12" s="65" t="s">
        <v>142</v>
      </c>
      <c r="F12" s="66">
        <v>0.34763753414154053</v>
      </c>
      <c r="G12" s="66">
        <v>0.27034410834312439</v>
      </c>
      <c r="H12" s="66">
        <v>0.12688040733337402</v>
      </c>
      <c r="I12" s="66">
        <v>77.684104919433594</v>
      </c>
      <c r="J12" s="67">
        <v>0</v>
      </c>
    </row>
    <row r="13" spans="1:10" x14ac:dyDescent="0.25">
      <c r="A13" s="3" t="str">
        <f t="shared" si="0"/>
        <v>AllAll Customers10/14/2020 (6:00pm-7:00pm)12</v>
      </c>
      <c r="B13" t="s">
        <v>26</v>
      </c>
      <c r="C13" t="s">
        <v>38</v>
      </c>
      <c r="D13" t="s">
        <v>158</v>
      </c>
      <c r="E13" s="65" t="s">
        <v>143</v>
      </c>
      <c r="F13" s="66">
        <v>0.46678394079208374</v>
      </c>
      <c r="G13" s="66">
        <v>0.36364001035690308</v>
      </c>
      <c r="H13" s="66">
        <v>0.14905849099159241</v>
      </c>
      <c r="I13" s="66">
        <v>83.804618835449219</v>
      </c>
      <c r="J13" s="67">
        <v>0</v>
      </c>
    </row>
    <row r="14" spans="1:10" x14ac:dyDescent="0.25">
      <c r="A14" s="3" t="str">
        <f t="shared" si="0"/>
        <v>AllAll Customers10/14/2020 (6:00pm-7:00pm)13</v>
      </c>
      <c r="B14" t="s">
        <v>26</v>
      </c>
      <c r="C14" t="s">
        <v>38</v>
      </c>
      <c r="D14" t="s">
        <v>158</v>
      </c>
      <c r="E14" s="65" t="s">
        <v>144</v>
      </c>
      <c r="F14" s="66">
        <v>0.61201328039169312</v>
      </c>
      <c r="G14" s="66">
        <v>0.60857129096984863</v>
      </c>
      <c r="H14" s="66">
        <v>0.15434134006500244</v>
      </c>
      <c r="I14" s="66">
        <v>87.812309265136719</v>
      </c>
      <c r="J14" s="67">
        <v>0</v>
      </c>
    </row>
    <row r="15" spans="1:10" x14ac:dyDescent="0.25">
      <c r="A15" s="3" t="str">
        <f t="shared" si="0"/>
        <v>AllAll Customers10/14/2020 (6:00pm-7:00pm)14</v>
      </c>
      <c r="B15" t="s">
        <v>26</v>
      </c>
      <c r="C15" t="s">
        <v>38</v>
      </c>
      <c r="D15" t="s">
        <v>158</v>
      </c>
      <c r="E15" s="65" t="s">
        <v>145</v>
      </c>
      <c r="F15" s="66">
        <v>0.84998422861099243</v>
      </c>
      <c r="G15" s="66">
        <v>0.90978151559829712</v>
      </c>
      <c r="H15" s="66">
        <v>0.15460227429866791</v>
      </c>
      <c r="I15" s="66">
        <v>92.409744262695313</v>
      </c>
      <c r="J15" s="67">
        <v>0</v>
      </c>
    </row>
    <row r="16" spans="1:10" x14ac:dyDescent="0.25">
      <c r="A16" s="3" t="str">
        <f t="shared" si="0"/>
        <v>AllAll Customers10/14/2020 (6:00pm-7:00pm)15</v>
      </c>
      <c r="B16" t="s">
        <v>26</v>
      </c>
      <c r="C16" t="s">
        <v>38</v>
      </c>
      <c r="D16" t="s">
        <v>158</v>
      </c>
      <c r="E16" s="65" t="s">
        <v>146</v>
      </c>
      <c r="F16" s="66">
        <v>1.1835906505584717</v>
      </c>
      <c r="G16" s="66">
        <v>1.238950252532959</v>
      </c>
      <c r="H16" s="66">
        <v>0.14716556668281555</v>
      </c>
      <c r="I16" s="66">
        <v>96.500511169433594</v>
      </c>
      <c r="J16" s="67">
        <v>0</v>
      </c>
    </row>
    <row r="17" spans="1:10" x14ac:dyDescent="0.25">
      <c r="A17" s="3" t="str">
        <f t="shared" si="0"/>
        <v>AllAll Customers10/14/2020 (6:00pm-7:00pm)16</v>
      </c>
      <c r="B17" t="s">
        <v>26</v>
      </c>
      <c r="C17" t="s">
        <v>38</v>
      </c>
      <c r="D17" t="s">
        <v>158</v>
      </c>
      <c r="E17" s="65" t="s">
        <v>147</v>
      </c>
      <c r="F17" s="66">
        <v>1.5850492715835571</v>
      </c>
      <c r="G17" s="66">
        <v>1.5134836435317993</v>
      </c>
      <c r="H17" s="66">
        <v>8.4728792309761047E-2</v>
      </c>
      <c r="I17" s="66">
        <v>98.602561950683594</v>
      </c>
      <c r="J17" s="67">
        <v>0</v>
      </c>
    </row>
    <row r="18" spans="1:10" x14ac:dyDescent="0.25">
      <c r="A18" s="3" t="str">
        <f t="shared" si="0"/>
        <v>AllAll Customers10/14/2020 (6:00pm-7:00pm)17</v>
      </c>
      <c r="B18" t="s">
        <v>26</v>
      </c>
      <c r="C18" t="s">
        <v>38</v>
      </c>
      <c r="D18" t="s">
        <v>158</v>
      </c>
      <c r="E18" s="65" t="s">
        <v>148</v>
      </c>
      <c r="F18" s="66">
        <v>1.7322297096252441</v>
      </c>
      <c r="G18" s="66">
        <v>1.803795337677002</v>
      </c>
      <c r="H18" s="66">
        <v>8.4728792309761047E-2</v>
      </c>
      <c r="I18" s="66">
        <v>100.99282073974609</v>
      </c>
      <c r="J18" s="67">
        <v>0</v>
      </c>
    </row>
    <row r="19" spans="1:10" x14ac:dyDescent="0.25">
      <c r="A19" s="3" t="str">
        <f t="shared" si="0"/>
        <v>AllAll Customers10/14/2020 (6:00pm-7:00pm)18</v>
      </c>
      <c r="B19" t="s">
        <v>26</v>
      </c>
      <c r="C19" t="s">
        <v>38</v>
      </c>
      <c r="D19" t="s">
        <v>158</v>
      </c>
      <c r="E19" s="65" t="s">
        <v>149</v>
      </c>
      <c r="F19" s="66">
        <v>1.8339762687683105</v>
      </c>
      <c r="G19" s="66">
        <v>1.8930671215057373</v>
      </c>
      <c r="H19" s="66">
        <v>0.16298897564411163</v>
      </c>
      <c r="I19" s="66">
        <v>100.19077301025391</v>
      </c>
      <c r="J19" s="67">
        <v>0</v>
      </c>
    </row>
    <row r="20" spans="1:10" x14ac:dyDescent="0.25">
      <c r="A20" s="3" t="str">
        <f t="shared" si="0"/>
        <v>AllAll Customers10/14/2020 (6:00pm-7:00pm)19</v>
      </c>
      <c r="B20" t="s">
        <v>26</v>
      </c>
      <c r="C20" t="s">
        <v>38</v>
      </c>
      <c r="D20" t="s">
        <v>158</v>
      </c>
      <c r="E20" s="65" t="s">
        <v>150</v>
      </c>
      <c r="F20" s="66">
        <v>1.7194684743881226</v>
      </c>
      <c r="G20" s="66">
        <v>1.3656481504440308</v>
      </c>
      <c r="H20" s="66">
        <v>0.14666509628295898</v>
      </c>
      <c r="I20" s="66">
        <v>97.768714904785156</v>
      </c>
      <c r="J20" s="67">
        <v>0</v>
      </c>
    </row>
    <row r="21" spans="1:10" x14ac:dyDescent="0.25">
      <c r="A21" s="3" t="str">
        <f t="shared" si="0"/>
        <v>AllAll Customers10/14/2020 (6:00pm-7:00pm)20</v>
      </c>
      <c r="B21" t="s">
        <v>26</v>
      </c>
      <c r="C21" t="s">
        <v>38</v>
      </c>
      <c r="D21" t="s">
        <v>158</v>
      </c>
      <c r="E21" s="65" t="s">
        <v>151</v>
      </c>
      <c r="F21" s="66">
        <v>1.5100475549697876</v>
      </c>
      <c r="G21" s="66">
        <v>1.5522763729095459</v>
      </c>
      <c r="H21" s="66">
        <v>0.13748517632484436</v>
      </c>
      <c r="I21" s="66">
        <v>92.05999755859375</v>
      </c>
      <c r="J21" s="67">
        <v>0</v>
      </c>
    </row>
    <row r="22" spans="1:10" x14ac:dyDescent="0.25">
      <c r="A22" s="3" t="str">
        <f t="shared" si="0"/>
        <v>AllAll Customers10/14/2020 (6:00pm-7:00pm)21</v>
      </c>
      <c r="B22" t="s">
        <v>26</v>
      </c>
      <c r="C22" t="s">
        <v>38</v>
      </c>
      <c r="D22" t="s">
        <v>158</v>
      </c>
      <c r="E22" s="65" t="s">
        <v>152</v>
      </c>
      <c r="F22" s="66">
        <v>1.3388551473617554</v>
      </c>
      <c r="G22" s="66">
        <v>1.2879143953323364</v>
      </c>
      <c r="H22" s="66">
        <v>0.14543664455413818</v>
      </c>
      <c r="I22" s="66">
        <v>88.561538696289063</v>
      </c>
      <c r="J22" s="67">
        <v>0</v>
      </c>
    </row>
    <row r="23" spans="1:10" x14ac:dyDescent="0.25">
      <c r="A23" s="3" t="str">
        <f t="shared" si="0"/>
        <v>AllAll Customers10/14/2020 (6:00pm-7:00pm)22</v>
      </c>
      <c r="B23" t="s">
        <v>26</v>
      </c>
      <c r="C23" t="s">
        <v>38</v>
      </c>
      <c r="D23" t="s">
        <v>158</v>
      </c>
      <c r="E23" s="65" t="s">
        <v>153</v>
      </c>
      <c r="F23" s="66">
        <v>1.1026195287704468</v>
      </c>
      <c r="G23" s="66">
        <v>1.0497773885726929</v>
      </c>
      <c r="H23" s="66">
        <v>0.11885301023721695</v>
      </c>
      <c r="I23" s="66">
        <v>85.367691040039063</v>
      </c>
      <c r="J23" s="67">
        <v>0</v>
      </c>
    </row>
    <row r="24" spans="1:10" x14ac:dyDescent="0.25">
      <c r="A24" s="3" t="str">
        <f t="shared" si="0"/>
        <v>AllAll Customers10/14/2020 (6:00pm-7:00pm)23</v>
      </c>
      <c r="B24" t="s">
        <v>26</v>
      </c>
      <c r="C24" t="s">
        <v>38</v>
      </c>
      <c r="D24" t="s">
        <v>158</v>
      </c>
      <c r="E24" s="65" t="s">
        <v>154</v>
      </c>
      <c r="F24" s="66">
        <v>0.87750935554504395</v>
      </c>
      <c r="G24" s="66">
        <v>0.89900821447372437</v>
      </c>
      <c r="H24" s="66">
        <v>9.4412893056869507E-2</v>
      </c>
      <c r="I24" s="66">
        <v>83.566154479980469</v>
      </c>
      <c r="J24" s="67">
        <v>0</v>
      </c>
    </row>
    <row r="25" spans="1:10" x14ac:dyDescent="0.25">
      <c r="A25" s="3" t="str">
        <f t="shared" si="0"/>
        <v>AllAll Customers10/14/2020 (6:00pm-7:00pm)24</v>
      </c>
      <c r="B25" t="s">
        <v>26</v>
      </c>
      <c r="C25" t="s">
        <v>38</v>
      </c>
      <c r="D25" t="s">
        <v>158</v>
      </c>
      <c r="E25" s="65" t="s">
        <v>155</v>
      </c>
      <c r="F25" s="66">
        <v>0.83168584108352661</v>
      </c>
      <c r="G25" s="66">
        <v>0.76788049936294556</v>
      </c>
      <c r="H25" s="66">
        <v>9.0832889080047607E-2</v>
      </c>
      <c r="I25" s="66">
        <v>79.175895690917969</v>
      </c>
      <c r="J25" s="67">
        <v>0</v>
      </c>
    </row>
    <row r="26" spans="1:10" x14ac:dyDescent="0.25">
      <c r="A26" s="3" t="str">
        <f t="shared" si="0"/>
        <v>AllAll Customers10/15/2020 (6:00pm-7:00pm)1</v>
      </c>
      <c r="B26" t="s">
        <v>26</v>
      </c>
      <c r="C26" t="s">
        <v>38</v>
      </c>
      <c r="D26" t="s">
        <v>159</v>
      </c>
      <c r="E26" s="65" t="s">
        <v>132</v>
      </c>
      <c r="F26" s="66">
        <v>0.54530036449432373</v>
      </c>
      <c r="G26" s="66">
        <v>0.67023897171020508</v>
      </c>
      <c r="H26" s="66">
        <v>9.5305107533931732E-2</v>
      </c>
      <c r="I26" s="66">
        <v>76.470771789550781</v>
      </c>
      <c r="J26" s="67">
        <v>0</v>
      </c>
    </row>
    <row r="27" spans="1:10" x14ac:dyDescent="0.25">
      <c r="A27" s="3" t="str">
        <f t="shared" si="0"/>
        <v>AllAll Customers10/15/2020 (6:00pm-7:00pm)2</v>
      </c>
      <c r="B27" t="s">
        <v>26</v>
      </c>
      <c r="C27" t="s">
        <v>38</v>
      </c>
      <c r="D27" t="s">
        <v>159</v>
      </c>
      <c r="E27" s="65" t="s">
        <v>133</v>
      </c>
      <c r="F27" s="66">
        <v>0.56337231397628784</v>
      </c>
      <c r="G27" s="66">
        <v>0.63174360990524292</v>
      </c>
      <c r="H27" s="66">
        <v>0.12204067409038544</v>
      </c>
      <c r="I27" s="66">
        <v>75.474357604980469</v>
      </c>
      <c r="J27" s="67">
        <v>0</v>
      </c>
    </row>
    <row r="28" spans="1:10" x14ac:dyDescent="0.25">
      <c r="A28" s="3" t="str">
        <f t="shared" si="0"/>
        <v>AllAll Customers10/15/2020 (6:00pm-7:00pm)3</v>
      </c>
      <c r="B28" t="s">
        <v>26</v>
      </c>
      <c r="C28" t="s">
        <v>38</v>
      </c>
      <c r="D28" t="s">
        <v>159</v>
      </c>
      <c r="E28" s="65" t="s">
        <v>134</v>
      </c>
      <c r="F28" s="66">
        <v>0.56739741563796997</v>
      </c>
      <c r="G28" s="66">
        <v>0.56929230690002441</v>
      </c>
      <c r="H28" s="66">
        <v>8.7255276739597321E-2</v>
      </c>
      <c r="I28" s="66">
        <v>77.948562622070313</v>
      </c>
      <c r="J28" s="67">
        <v>0</v>
      </c>
    </row>
    <row r="29" spans="1:10" x14ac:dyDescent="0.25">
      <c r="A29" s="3" t="str">
        <f t="shared" si="0"/>
        <v>AllAll Customers10/15/2020 (6:00pm-7:00pm)4</v>
      </c>
      <c r="B29" t="s">
        <v>26</v>
      </c>
      <c r="C29" t="s">
        <v>38</v>
      </c>
      <c r="D29" t="s">
        <v>159</v>
      </c>
      <c r="E29" s="65" t="s">
        <v>135</v>
      </c>
      <c r="F29" s="66">
        <v>0.53647994995117188</v>
      </c>
      <c r="G29" s="66">
        <v>0.54896771907806396</v>
      </c>
      <c r="H29" s="66">
        <v>7.126927375793457E-2</v>
      </c>
      <c r="I29" s="66">
        <v>75.840873718261719</v>
      </c>
      <c r="J29" s="67">
        <v>0</v>
      </c>
    </row>
    <row r="30" spans="1:10" x14ac:dyDescent="0.25">
      <c r="A30" s="3" t="str">
        <f t="shared" si="0"/>
        <v>AllAll Customers10/15/2020 (6:00pm-7:00pm)5</v>
      </c>
      <c r="B30" t="s">
        <v>26</v>
      </c>
      <c r="C30" t="s">
        <v>38</v>
      </c>
      <c r="D30" t="s">
        <v>159</v>
      </c>
      <c r="E30" s="65" t="s">
        <v>136</v>
      </c>
      <c r="F30" s="66">
        <v>0.50329220294952393</v>
      </c>
      <c r="G30" s="66">
        <v>0.57539129257202148</v>
      </c>
      <c r="H30" s="66">
        <v>6.8720601499080658E-2</v>
      </c>
      <c r="I30" s="66">
        <v>72.249900817871094</v>
      </c>
      <c r="J30" s="67">
        <v>0</v>
      </c>
    </row>
    <row r="31" spans="1:10" x14ac:dyDescent="0.25">
      <c r="A31" s="3" t="str">
        <f t="shared" si="0"/>
        <v>AllAll Customers10/15/2020 (6:00pm-7:00pm)6</v>
      </c>
      <c r="B31" t="s">
        <v>26</v>
      </c>
      <c r="C31" t="s">
        <v>38</v>
      </c>
      <c r="D31" t="s">
        <v>159</v>
      </c>
      <c r="E31" s="65" t="s">
        <v>137</v>
      </c>
      <c r="F31" s="66">
        <v>0.60721743106842041</v>
      </c>
      <c r="G31" s="66">
        <v>0.5976712703704834</v>
      </c>
      <c r="H31" s="66">
        <v>7.8705646097660065E-2</v>
      </c>
      <c r="I31" s="66">
        <v>69.028717041015625</v>
      </c>
      <c r="J31" s="67">
        <v>0</v>
      </c>
    </row>
    <row r="32" spans="1:10" x14ac:dyDescent="0.25">
      <c r="A32" s="3" t="str">
        <f t="shared" si="0"/>
        <v>AllAll Customers10/15/2020 (6:00pm-7:00pm)7</v>
      </c>
      <c r="B32" t="s">
        <v>26</v>
      </c>
      <c r="C32" t="s">
        <v>38</v>
      </c>
      <c r="D32" t="s">
        <v>159</v>
      </c>
      <c r="E32" s="65" t="s">
        <v>138</v>
      </c>
      <c r="F32" s="66">
        <v>0.50088608264923096</v>
      </c>
      <c r="G32" s="66">
        <v>0.57572305202484131</v>
      </c>
      <c r="H32" s="66">
        <v>8.538297563791275E-2</v>
      </c>
      <c r="I32" s="66">
        <v>66.991432189941406</v>
      </c>
      <c r="J32" s="67">
        <v>0</v>
      </c>
    </row>
    <row r="33" spans="1:10" x14ac:dyDescent="0.25">
      <c r="A33" s="3" t="str">
        <f t="shared" si="0"/>
        <v>AllAll Customers10/15/2020 (6:00pm-7:00pm)8</v>
      </c>
      <c r="B33" t="s">
        <v>26</v>
      </c>
      <c r="C33" t="s">
        <v>38</v>
      </c>
      <c r="D33" t="s">
        <v>159</v>
      </c>
      <c r="E33" s="65" t="s">
        <v>139</v>
      </c>
      <c r="F33" s="66">
        <v>0.61461573839187622</v>
      </c>
      <c r="G33" s="66">
        <v>0.55855381488800049</v>
      </c>
      <c r="H33" s="66">
        <v>8.985457569360733E-2</v>
      </c>
      <c r="I33" s="66">
        <v>66.634307861328125</v>
      </c>
      <c r="J33" s="67">
        <v>0</v>
      </c>
    </row>
    <row r="34" spans="1:10" x14ac:dyDescent="0.25">
      <c r="A34" s="3" t="str">
        <f t="shared" si="0"/>
        <v>AllAll Customers10/15/2020 (6:00pm-7:00pm)9</v>
      </c>
      <c r="B34" t="s">
        <v>26</v>
      </c>
      <c r="C34" t="s">
        <v>38</v>
      </c>
      <c r="D34" t="s">
        <v>159</v>
      </c>
      <c r="E34" s="65" t="s">
        <v>140</v>
      </c>
      <c r="F34" s="66">
        <v>0.38499465584754944</v>
      </c>
      <c r="G34" s="66">
        <v>0.42627385258674622</v>
      </c>
      <c r="H34" s="66">
        <v>0.14749172329902649</v>
      </c>
      <c r="I34" s="66">
        <v>66.222152709960938</v>
      </c>
      <c r="J34" s="67">
        <v>0</v>
      </c>
    </row>
    <row r="35" spans="1:10" x14ac:dyDescent="0.25">
      <c r="A35" s="3" t="str">
        <f t="shared" si="0"/>
        <v>AllAll Customers10/15/2020 (6:00pm-7:00pm)10</v>
      </c>
      <c r="B35" t="s">
        <v>26</v>
      </c>
      <c r="C35" t="s">
        <v>38</v>
      </c>
      <c r="D35" t="s">
        <v>159</v>
      </c>
      <c r="E35" s="65" t="s">
        <v>141</v>
      </c>
      <c r="F35" s="66">
        <v>0.23681385815143585</v>
      </c>
      <c r="G35" s="66">
        <v>0.32561692595481873</v>
      </c>
      <c r="H35" s="66">
        <v>0.1219480112195015</v>
      </c>
      <c r="I35" s="66">
        <v>70.483131408691406</v>
      </c>
      <c r="J35" s="67">
        <v>0</v>
      </c>
    </row>
    <row r="36" spans="1:10" x14ac:dyDescent="0.25">
      <c r="A36" s="3" t="str">
        <f t="shared" si="0"/>
        <v>AllAll Customers10/15/2020 (6:00pm-7:00pm)11</v>
      </c>
      <c r="B36" t="s">
        <v>26</v>
      </c>
      <c r="C36" t="s">
        <v>38</v>
      </c>
      <c r="D36" t="s">
        <v>159</v>
      </c>
      <c r="E36" s="65" t="s">
        <v>142</v>
      </c>
      <c r="F36" s="66">
        <v>0.35651856660842896</v>
      </c>
      <c r="G36" s="66">
        <v>0.35737743973731995</v>
      </c>
      <c r="H36" s="66">
        <v>0.15491147339344025</v>
      </c>
      <c r="I36" s="66">
        <v>77.4871826171875</v>
      </c>
      <c r="J36" s="67">
        <v>0</v>
      </c>
    </row>
    <row r="37" spans="1:10" x14ac:dyDescent="0.25">
      <c r="A37" s="3" t="str">
        <f t="shared" si="0"/>
        <v>AllAll Customers10/15/2020 (6:00pm-7:00pm)12</v>
      </c>
      <c r="B37" t="s">
        <v>26</v>
      </c>
      <c r="C37" t="s">
        <v>38</v>
      </c>
      <c r="D37" t="s">
        <v>159</v>
      </c>
      <c r="E37" s="65" t="s">
        <v>143</v>
      </c>
      <c r="F37" s="66">
        <v>0.40756690502166748</v>
      </c>
      <c r="G37" s="66">
        <v>0.44358256459236145</v>
      </c>
      <c r="H37" s="66">
        <v>0.20420178771018982</v>
      </c>
      <c r="I37" s="66">
        <v>84.099998474121094</v>
      </c>
      <c r="J37" s="67">
        <v>0</v>
      </c>
    </row>
    <row r="38" spans="1:10" x14ac:dyDescent="0.25">
      <c r="A38" s="3" t="str">
        <f t="shared" si="0"/>
        <v>AllAll Customers10/15/2020 (6:00pm-7:00pm)13</v>
      </c>
      <c r="B38" t="s">
        <v>26</v>
      </c>
      <c r="C38" t="s">
        <v>38</v>
      </c>
      <c r="D38" t="s">
        <v>159</v>
      </c>
      <c r="E38" s="65" t="s">
        <v>144</v>
      </c>
      <c r="F38" s="66">
        <v>0.60280591249465942</v>
      </c>
      <c r="G38" s="66">
        <v>0.67394512891769409</v>
      </c>
      <c r="H38" s="66">
        <v>0.20304235816001892</v>
      </c>
      <c r="I38" s="66">
        <v>88.716407775878906</v>
      </c>
      <c r="J38" s="67">
        <v>0</v>
      </c>
    </row>
    <row r="39" spans="1:10" x14ac:dyDescent="0.25">
      <c r="A39" s="3" t="str">
        <f t="shared" si="0"/>
        <v>AllAll Customers10/15/2020 (6:00pm-7:00pm)14</v>
      </c>
      <c r="B39" t="s">
        <v>26</v>
      </c>
      <c r="C39" t="s">
        <v>38</v>
      </c>
      <c r="D39" t="s">
        <v>159</v>
      </c>
      <c r="E39" s="65" t="s">
        <v>145</v>
      </c>
      <c r="F39" s="66">
        <v>1.1256058216094971</v>
      </c>
      <c r="G39" s="66">
        <v>0.94448000192642212</v>
      </c>
      <c r="H39" s="66">
        <v>0.21201375126838684</v>
      </c>
      <c r="I39" s="66">
        <v>93.012306213378906</v>
      </c>
      <c r="J39" s="67">
        <v>0</v>
      </c>
    </row>
    <row r="40" spans="1:10" x14ac:dyDescent="0.25">
      <c r="A40" s="3" t="str">
        <f t="shared" si="0"/>
        <v>AllAll Customers10/15/2020 (6:00pm-7:00pm)15</v>
      </c>
      <c r="B40" t="s">
        <v>26</v>
      </c>
      <c r="C40" t="s">
        <v>38</v>
      </c>
      <c r="D40" t="s">
        <v>159</v>
      </c>
      <c r="E40" s="65" t="s">
        <v>146</v>
      </c>
      <c r="F40" s="66">
        <v>1.2130388021469116</v>
      </c>
      <c r="G40" s="66">
        <v>1.1668082475662231</v>
      </c>
      <c r="H40" s="66">
        <v>0.19378089904785156</v>
      </c>
      <c r="I40" s="66">
        <v>95.908714294433594</v>
      </c>
      <c r="J40" s="67">
        <v>0</v>
      </c>
    </row>
    <row r="41" spans="1:10" x14ac:dyDescent="0.25">
      <c r="A41" s="3" t="str">
        <f t="shared" si="0"/>
        <v>AllAll Customers10/15/2020 (6:00pm-7:00pm)16</v>
      </c>
      <c r="B41" t="s">
        <v>26</v>
      </c>
      <c r="C41" t="s">
        <v>38</v>
      </c>
      <c r="D41" t="s">
        <v>159</v>
      </c>
      <c r="E41" s="65" t="s">
        <v>147</v>
      </c>
      <c r="F41" s="66">
        <v>1.5237715244293213</v>
      </c>
      <c r="G41" s="66">
        <v>1.5273928642272949</v>
      </c>
      <c r="H41" s="66">
        <v>0.10548540204763412</v>
      </c>
      <c r="I41" s="66">
        <v>98.401023864746094</v>
      </c>
      <c r="J41" s="67">
        <v>0</v>
      </c>
    </row>
    <row r="42" spans="1:10" x14ac:dyDescent="0.25">
      <c r="A42" s="3" t="str">
        <f t="shared" si="0"/>
        <v>AllAll Customers10/15/2020 (6:00pm-7:00pm)17</v>
      </c>
      <c r="B42" t="s">
        <v>26</v>
      </c>
      <c r="C42" t="s">
        <v>38</v>
      </c>
      <c r="D42" t="s">
        <v>159</v>
      </c>
      <c r="E42" s="65" t="s">
        <v>148</v>
      </c>
      <c r="F42" s="66">
        <v>1.8108741044998169</v>
      </c>
      <c r="G42" s="66">
        <v>1.8072527647018433</v>
      </c>
      <c r="H42" s="66">
        <v>0.10548540204763412</v>
      </c>
      <c r="I42" s="66">
        <v>99.794357299804688</v>
      </c>
      <c r="J42" s="67">
        <v>0</v>
      </c>
    </row>
    <row r="43" spans="1:10" x14ac:dyDescent="0.25">
      <c r="A43" s="3" t="str">
        <f t="shared" si="0"/>
        <v>AllAll Customers10/15/2020 (6:00pm-7:00pm)18</v>
      </c>
      <c r="B43" t="s">
        <v>26</v>
      </c>
      <c r="C43" t="s">
        <v>38</v>
      </c>
      <c r="D43" t="s">
        <v>159</v>
      </c>
      <c r="E43" s="65" t="s">
        <v>149</v>
      </c>
      <c r="F43" s="66">
        <v>1.8831847906112671</v>
      </c>
      <c r="G43" s="66">
        <v>1.8586200475692749</v>
      </c>
      <c r="H43" s="66">
        <v>0.20986959338188171</v>
      </c>
      <c r="I43" s="66">
        <v>100.086669921875</v>
      </c>
      <c r="J43" s="67">
        <v>0</v>
      </c>
    </row>
    <row r="44" spans="1:10" x14ac:dyDescent="0.25">
      <c r="A44" s="3" t="str">
        <f t="shared" si="0"/>
        <v>AllAll Customers10/15/2020 (6:00pm-7:00pm)19</v>
      </c>
      <c r="B44" t="s">
        <v>26</v>
      </c>
      <c r="C44" t="s">
        <v>38</v>
      </c>
      <c r="D44" t="s">
        <v>159</v>
      </c>
      <c r="E44" s="65" t="s">
        <v>150</v>
      </c>
      <c r="F44" s="66">
        <v>1.6112018823623657</v>
      </c>
      <c r="G44" s="66">
        <v>1.3940343856811523</v>
      </c>
      <c r="H44" s="66">
        <v>0.21171557903289795</v>
      </c>
      <c r="I44" s="66">
        <v>99.571792602539063</v>
      </c>
      <c r="J44" s="67">
        <v>0</v>
      </c>
    </row>
    <row r="45" spans="1:10" x14ac:dyDescent="0.25">
      <c r="A45" s="3" t="str">
        <f t="shared" si="0"/>
        <v>AllAll Customers10/15/2020 (6:00pm-7:00pm)20</v>
      </c>
      <c r="B45" t="s">
        <v>26</v>
      </c>
      <c r="C45" t="s">
        <v>38</v>
      </c>
      <c r="D45" t="s">
        <v>159</v>
      </c>
      <c r="E45" s="65" t="s">
        <v>151</v>
      </c>
      <c r="F45" s="66">
        <v>1.4621474742889404</v>
      </c>
      <c r="G45" s="66">
        <v>1.7414296865463257</v>
      </c>
      <c r="H45" s="66">
        <v>0.22503326833248138</v>
      </c>
      <c r="I45" s="66">
        <v>94.769744873046875</v>
      </c>
      <c r="J45" s="67">
        <v>0</v>
      </c>
    </row>
    <row r="46" spans="1:10" x14ac:dyDescent="0.25">
      <c r="A46" s="3" t="str">
        <f t="shared" si="0"/>
        <v>AllAll Customers10/15/2020 (6:00pm-7:00pm)21</v>
      </c>
      <c r="B46" t="s">
        <v>26</v>
      </c>
      <c r="C46" t="s">
        <v>38</v>
      </c>
      <c r="D46" t="s">
        <v>159</v>
      </c>
      <c r="E46" s="65" t="s">
        <v>152</v>
      </c>
      <c r="F46" s="66">
        <v>1.3561768531799316</v>
      </c>
      <c r="G46" s="66">
        <v>1.4284682273864746</v>
      </c>
      <c r="H46" s="66">
        <v>0.19945564866065979</v>
      </c>
      <c r="I46" s="66">
        <v>91.866668701171875</v>
      </c>
      <c r="J46" s="67">
        <v>0</v>
      </c>
    </row>
    <row r="47" spans="1:10" x14ac:dyDescent="0.25">
      <c r="A47" s="3" t="str">
        <f t="shared" si="0"/>
        <v>AllAll Customers10/15/2020 (6:00pm-7:00pm)22</v>
      </c>
      <c r="B47" t="s">
        <v>26</v>
      </c>
      <c r="C47" t="s">
        <v>38</v>
      </c>
      <c r="D47" t="s">
        <v>159</v>
      </c>
      <c r="E47" s="65" t="s">
        <v>153</v>
      </c>
      <c r="F47" s="66">
        <v>0.9435083270072937</v>
      </c>
      <c r="G47" s="66">
        <v>1.229928731918335</v>
      </c>
      <c r="H47" s="66">
        <v>0.18226656317710876</v>
      </c>
      <c r="I47" s="66">
        <v>88.170257568359375</v>
      </c>
      <c r="J47" s="67">
        <v>0</v>
      </c>
    </row>
    <row r="48" spans="1:10" x14ac:dyDescent="0.25">
      <c r="A48" s="3" t="str">
        <f t="shared" si="0"/>
        <v>AllAll Customers10/15/2020 (6:00pm-7:00pm)23</v>
      </c>
      <c r="B48" t="s">
        <v>26</v>
      </c>
      <c r="C48" t="s">
        <v>38</v>
      </c>
      <c r="D48" t="s">
        <v>159</v>
      </c>
      <c r="E48" s="65" t="s">
        <v>154</v>
      </c>
      <c r="F48" s="66">
        <v>0.92469656467437744</v>
      </c>
      <c r="G48" s="66">
        <v>1.0238568782806396</v>
      </c>
      <c r="H48" s="66">
        <v>0.14017821848392487</v>
      </c>
      <c r="I48" s="66">
        <v>88.64154052734375</v>
      </c>
      <c r="J48" s="67">
        <v>0</v>
      </c>
    </row>
    <row r="49" spans="1:10" x14ac:dyDescent="0.25">
      <c r="A49" s="3" t="str">
        <f t="shared" si="0"/>
        <v>AllAll Customers10/15/2020 (6:00pm-7:00pm)24</v>
      </c>
      <c r="B49" t="s">
        <v>26</v>
      </c>
      <c r="C49" t="s">
        <v>38</v>
      </c>
      <c r="D49" t="s">
        <v>159</v>
      </c>
      <c r="E49" s="65" t="s">
        <v>155</v>
      </c>
      <c r="F49" s="66">
        <v>0.90256106853485107</v>
      </c>
      <c r="G49" s="66">
        <v>0.86802715063095093</v>
      </c>
      <c r="H49" s="66">
        <v>0.13040791451931</v>
      </c>
      <c r="I49" s="66">
        <v>85.24359130859375</v>
      </c>
      <c r="J49" s="67">
        <v>0</v>
      </c>
    </row>
    <row r="50" spans="1:10" x14ac:dyDescent="0.25">
      <c r="A50" s="3" t="str">
        <f t="shared" si="0"/>
        <v>AllAll Customers6/17/2021 (5:00pm-6:00pm)1</v>
      </c>
      <c r="B50" t="s">
        <v>26</v>
      </c>
      <c r="C50" t="s">
        <v>38</v>
      </c>
      <c r="D50" t="s">
        <v>160</v>
      </c>
      <c r="E50" s="65" t="s">
        <v>132</v>
      </c>
      <c r="F50" s="66">
        <v>1.1081786155700684</v>
      </c>
      <c r="G50" s="66">
        <v>1.1143457889556885</v>
      </c>
      <c r="H50" s="66">
        <v>1.1260859668254852E-2</v>
      </c>
      <c r="I50" s="66">
        <v>73.649917602539063</v>
      </c>
      <c r="J50" s="67">
        <v>0</v>
      </c>
    </row>
    <row r="51" spans="1:10" x14ac:dyDescent="0.25">
      <c r="A51" s="3" t="str">
        <f t="shared" si="0"/>
        <v>AllAll Customers6/17/2021 (5:00pm-6:00pm)2</v>
      </c>
      <c r="B51" t="s">
        <v>26</v>
      </c>
      <c r="C51" t="s">
        <v>38</v>
      </c>
      <c r="D51" t="s">
        <v>160</v>
      </c>
      <c r="E51" s="65" t="s">
        <v>133</v>
      </c>
      <c r="F51" s="66">
        <v>0.95657485723495483</v>
      </c>
      <c r="G51" s="66">
        <v>0.96419656276702881</v>
      </c>
      <c r="H51" s="66">
        <v>9.9073527380824089E-3</v>
      </c>
      <c r="I51" s="66">
        <v>72.3944091796875</v>
      </c>
      <c r="J51" s="67">
        <v>0</v>
      </c>
    </row>
    <row r="52" spans="1:10" x14ac:dyDescent="0.25">
      <c r="A52" s="3" t="str">
        <f t="shared" si="0"/>
        <v>AllAll Customers6/17/2021 (5:00pm-6:00pm)3</v>
      </c>
      <c r="B52" t="s">
        <v>26</v>
      </c>
      <c r="C52" t="s">
        <v>38</v>
      </c>
      <c r="D52" t="s">
        <v>160</v>
      </c>
      <c r="E52" s="65" t="s">
        <v>134</v>
      </c>
      <c r="F52" s="66">
        <v>0.84685647487640381</v>
      </c>
      <c r="G52" s="66">
        <v>0.86091089248657227</v>
      </c>
      <c r="H52" s="66">
        <v>8.6662052199244499E-3</v>
      </c>
      <c r="I52" s="66">
        <v>71.340385437011719</v>
      </c>
      <c r="J52" s="67">
        <v>0</v>
      </c>
    </row>
    <row r="53" spans="1:10" x14ac:dyDescent="0.25">
      <c r="A53" s="3" t="str">
        <f t="shared" si="0"/>
        <v>AllAll Customers6/17/2021 (5:00pm-6:00pm)4</v>
      </c>
      <c r="B53" t="s">
        <v>26</v>
      </c>
      <c r="C53" t="s">
        <v>38</v>
      </c>
      <c r="D53" t="s">
        <v>160</v>
      </c>
      <c r="E53" s="65" t="s">
        <v>135</v>
      </c>
      <c r="F53" s="66">
        <v>0.77528750896453857</v>
      </c>
      <c r="G53" s="66">
        <v>0.78677237033843994</v>
      </c>
      <c r="H53" s="66">
        <v>8.1566041335463524E-3</v>
      </c>
      <c r="I53" s="66">
        <v>70.571609497070313</v>
      </c>
      <c r="J53" s="67">
        <v>0</v>
      </c>
    </row>
    <row r="54" spans="1:10" x14ac:dyDescent="0.25">
      <c r="A54" s="3" t="str">
        <f t="shared" si="0"/>
        <v>AllAll Customers6/17/2021 (5:00pm-6:00pm)5</v>
      </c>
      <c r="B54" t="s">
        <v>26</v>
      </c>
      <c r="C54" t="s">
        <v>38</v>
      </c>
      <c r="D54" t="s">
        <v>160</v>
      </c>
      <c r="E54" s="65" t="s">
        <v>136</v>
      </c>
      <c r="F54" s="66">
        <v>0.72805869579315186</v>
      </c>
      <c r="G54" s="66">
        <v>0.74047267436981201</v>
      </c>
      <c r="H54" s="66">
        <v>7.4597210623323917E-3</v>
      </c>
      <c r="I54" s="66">
        <v>69.782920837402344</v>
      </c>
      <c r="J54" s="67">
        <v>0</v>
      </c>
    </row>
    <row r="55" spans="1:10" x14ac:dyDescent="0.25">
      <c r="A55" s="3" t="str">
        <f t="shared" si="0"/>
        <v>AllAll Customers6/17/2021 (5:00pm-6:00pm)6</v>
      </c>
      <c r="B55" t="s">
        <v>26</v>
      </c>
      <c r="C55" t="s">
        <v>38</v>
      </c>
      <c r="D55" t="s">
        <v>160</v>
      </c>
      <c r="E55" s="65" t="s">
        <v>137</v>
      </c>
      <c r="F55" s="66">
        <v>0.71595233678817749</v>
      </c>
      <c r="G55" s="66">
        <v>0.72776651382446289</v>
      </c>
      <c r="H55" s="66">
        <v>6.739247590303421E-3</v>
      </c>
      <c r="I55" s="66">
        <v>69.291221618652344</v>
      </c>
      <c r="J55" s="67">
        <v>0</v>
      </c>
    </row>
    <row r="56" spans="1:10" x14ac:dyDescent="0.25">
      <c r="A56" s="3" t="str">
        <f t="shared" si="0"/>
        <v>AllAll Customers6/17/2021 (5:00pm-6:00pm)7</v>
      </c>
      <c r="B56" t="s">
        <v>26</v>
      </c>
      <c r="C56" t="s">
        <v>38</v>
      </c>
      <c r="D56" t="s">
        <v>160</v>
      </c>
      <c r="E56" s="65" t="s">
        <v>138</v>
      </c>
      <c r="F56" s="66">
        <v>0.71514177322387695</v>
      </c>
      <c r="G56" s="66">
        <v>0.73295503854751587</v>
      </c>
      <c r="H56" s="66">
        <v>7.8367572277784348E-3</v>
      </c>
      <c r="I56" s="66">
        <v>68.712997436523438</v>
      </c>
      <c r="J56" s="67">
        <v>0</v>
      </c>
    </row>
    <row r="57" spans="1:10" x14ac:dyDescent="0.25">
      <c r="A57" s="3" t="str">
        <f t="shared" si="0"/>
        <v>AllAll Customers6/17/2021 (5:00pm-6:00pm)8</v>
      </c>
      <c r="B57" t="s">
        <v>26</v>
      </c>
      <c r="C57" t="s">
        <v>38</v>
      </c>
      <c r="D57" t="s">
        <v>160</v>
      </c>
      <c r="E57" s="65" t="s">
        <v>139</v>
      </c>
      <c r="F57" s="66">
        <v>0.73528498411178589</v>
      </c>
      <c r="G57" s="66">
        <v>0.74981528520584106</v>
      </c>
      <c r="H57" s="66">
        <v>7.5185890309512615E-3</v>
      </c>
      <c r="I57" s="66">
        <v>69.407150268554688</v>
      </c>
      <c r="J57" s="67">
        <v>0</v>
      </c>
    </row>
    <row r="58" spans="1:10" x14ac:dyDescent="0.25">
      <c r="A58" s="3" t="str">
        <f t="shared" si="0"/>
        <v>AllAll Customers6/17/2021 (5:00pm-6:00pm)9</v>
      </c>
      <c r="B58" t="s">
        <v>26</v>
      </c>
      <c r="C58" t="s">
        <v>38</v>
      </c>
      <c r="D58" t="s">
        <v>160</v>
      </c>
      <c r="E58" s="65" t="s">
        <v>140</v>
      </c>
      <c r="F58" s="66">
        <v>0.77671706676483154</v>
      </c>
      <c r="G58" s="66">
        <v>0.77860873937606812</v>
      </c>
      <c r="H58" s="66">
        <v>8.5245007649064064E-3</v>
      </c>
      <c r="I58" s="66">
        <v>73.292694091796875</v>
      </c>
      <c r="J58" s="67">
        <v>0</v>
      </c>
    </row>
    <row r="59" spans="1:10" x14ac:dyDescent="0.25">
      <c r="A59" s="3" t="str">
        <f t="shared" si="0"/>
        <v>AllAll Customers6/17/2021 (5:00pm-6:00pm)10</v>
      </c>
      <c r="B59" t="s">
        <v>26</v>
      </c>
      <c r="C59" t="s">
        <v>38</v>
      </c>
      <c r="D59" t="s">
        <v>160</v>
      </c>
      <c r="E59" s="65" t="s">
        <v>141</v>
      </c>
      <c r="F59" s="66">
        <v>0.83090347051620483</v>
      </c>
      <c r="G59" s="66">
        <v>0.82472693920135498</v>
      </c>
      <c r="H59" s="66">
        <v>1.1134803295135498E-2</v>
      </c>
      <c r="I59" s="66">
        <v>77.194923400878906</v>
      </c>
      <c r="J59" s="67">
        <v>0</v>
      </c>
    </row>
    <row r="60" spans="1:10" x14ac:dyDescent="0.25">
      <c r="A60" s="3" t="str">
        <f t="shared" si="0"/>
        <v>AllAll Customers6/17/2021 (5:00pm-6:00pm)11</v>
      </c>
      <c r="B60" t="s">
        <v>26</v>
      </c>
      <c r="C60" t="s">
        <v>38</v>
      </c>
      <c r="D60" t="s">
        <v>160</v>
      </c>
      <c r="E60" s="65" t="s">
        <v>142</v>
      </c>
      <c r="F60" s="66">
        <v>0.91864126920700073</v>
      </c>
      <c r="G60" s="66">
        <v>0.91458034515380859</v>
      </c>
      <c r="H60" s="66">
        <v>1.288930606096983E-2</v>
      </c>
      <c r="I60" s="66">
        <v>80.03973388671875</v>
      </c>
      <c r="J60" s="67">
        <v>0</v>
      </c>
    </row>
    <row r="61" spans="1:10" x14ac:dyDescent="0.25">
      <c r="A61" s="3" t="str">
        <f t="shared" si="0"/>
        <v>AllAll Customers6/17/2021 (5:00pm-6:00pm)12</v>
      </c>
      <c r="B61" t="s">
        <v>26</v>
      </c>
      <c r="C61" t="s">
        <v>38</v>
      </c>
      <c r="D61" t="s">
        <v>160</v>
      </c>
      <c r="E61" s="65" t="s">
        <v>143</v>
      </c>
      <c r="F61" s="66">
        <v>1.0863591432571411</v>
      </c>
      <c r="G61" s="66">
        <v>1.0759497880935669</v>
      </c>
      <c r="H61" s="66">
        <v>1.4431516639888287E-2</v>
      </c>
      <c r="I61" s="66">
        <v>84.788658142089844</v>
      </c>
      <c r="J61" s="67">
        <v>0</v>
      </c>
    </row>
    <row r="62" spans="1:10" x14ac:dyDescent="0.25">
      <c r="A62" s="3" t="str">
        <f t="shared" si="0"/>
        <v>AllAll Customers6/17/2021 (5:00pm-6:00pm)13</v>
      </c>
      <c r="B62" t="s">
        <v>26</v>
      </c>
      <c r="C62" t="s">
        <v>38</v>
      </c>
      <c r="D62" t="s">
        <v>160</v>
      </c>
      <c r="E62" s="65" t="s">
        <v>144</v>
      </c>
      <c r="F62" s="66">
        <v>1.3455383777618408</v>
      </c>
      <c r="G62" s="66">
        <v>1.3199658393859863</v>
      </c>
      <c r="H62" s="66">
        <v>1.5767868608236313E-2</v>
      </c>
      <c r="I62" s="66">
        <v>88.617996215820313</v>
      </c>
      <c r="J62" s="67">
        <v>0</v>
      </c>
    </row>
    <row r="63" spans="1:10" x14ac:dyDescent="0.25">
      <c r="A63" s="3" t="str">
        <f t="shared" si="0"/>
        <v>AllAll Customers6/17/2021 (5:00pm-6:00pm)14</v>
      </c>
      <c r="B63" t="s">
        <v>26</v>
      </c>
      <c r="C63" t="s">
        <v>38</v>
      </c>
      <c r="D63" t="s">
        <v>160</v>
      </c>
      <c r="E63" s="65" t="s">
        <v>145</v>
      </c>
      <c r="F63" s="66">
        <v>1.6056087017059326</v>
      </c>
      <c r="G63" s="66">
        <v>1.5929969549179077</v>
      </c>
      <c r="H63" s="66">
        <v>1.5722470358014107E-2</v>
      </c>
      <c r="I63" s="66">
        <v>90.734214782714844</v>
      </c>
      <c r="J63" s="67">
        <v>0</v>
      </c>
    </row>
    <row r="64" spans="1:10" x14ac:dyDescent="0.25">
      <c r="A64" s="3" t="str">
        <f t="shared" si="0"/>
        <v>AllAll Customers6/17/2021 (5:00pm-6:00pm)15</v>
      </c>
      <c r="B64" t="s">
        <v>26</v>
      </c>
      <c r="C64" t="s">
        <v>38</v>
      </c>
      <c r="D64" t="s">
        <v>160</v>
      </c>
      <c r="E64" s="65" t="s">
        <v>146</v>
      </c>
      <c r="F64" s="66">
        <v>1.8509083986282349</v>
      </c>
      <c r="G64" s="66">
        <v>1.8447755575180054</v>
      </c>
      <c r="H64" s="66">
        <v>8.9390873908996582E-3</v>
      </c>
      <c r="I64" s="66">
        <v>92.256683349609375</v>
      </c>
      <c r="J64" s="67">
        <v>0</v>
      </c>
    </row>
    <row r="65" spans="1:10" x14ac:dyDescent="0.25">
      <c r="A65" s="3" t="str">
        <f t="shared" si="0"/>
        <v>AllAll Customers6/17/2021 (5:00pm-6:00pm)16</v>
      </c>
      <c r="B65" t="s">
        <v>26</v>
      </c>
      <c r="C65" t="s">
        <v>38</v>
      </c>
      <c r="D65" t="s">
        <v>160</v>
      </c>
      <c r="E65" s="65" t="s">
        <v>147</v>
      </c>
      <c r="F65" s="66">
        <v>2.0679433345794678</v>
      </c>
      <c r="G65" s="66">
        <v>2.0740761756896973</v>
      </c>
      <c r="H65" s="66">
        <v>8.9390873908996582E-3</v>
      </c>
      <c r="I65" s="66">
        <v>91.965713500976563</v>
      </c>
      <c r="J65" s="67">
        <v>0</v>
      </c>
    </row>
    <row r="66" spans="1:10" x14ac:dyDescent="0.25">
      <c r="A66" s="3" t="str">
        <f t="shared" si="0"/>
        <v>AllAll Customers6/17/2021 (5:00pm-6:00pm)17</v>
      </c>
      <c r="B66" t="s">
        <v>26</v>
      </c>
      <c r="C66" t="s">
        <v>38</v>
      </c>
      <c r="D66" t="s">
        <v>160</v>
      </c>
      <c r="E66" s="65" t="s">
        <v>148</v>
      </c>
      <c r="F66" s="66">
        <v>2.2518796920776367</v>
      </c>
      <c r="G66" s="66">
        <v>2.2433607578277588</v>
      </c>
      <c r="H66" s="66">
        <v>1.6555441543459892E-2</v>
      </c>
      <c r="I66" s="66">
        <v>91.270523071289063</v>
      </c>
      <c r="J66" s="67">
        <v>0</v>
      </c>
    </row>
    <row r="67" spans="1:10" x14ac:dyDescent="0.25">
      <c r="A67" s="3" t="str">
        <f t="shared" ref="A67:A130" si="1">B67&amp;C67&amp;D67&amp;E67</f>
        <v>AllAll Customers6/17/2021 (5:00pm-6:00pm)18</v>
      </c>
      <c r="B67" t="s">
        <v>26</v>
      </c>
      <c r="C67" t="s">
        <v>38</v>
      </c>
      <c r="D67" t="s">
        <v>160</v>
      </c>
      <c r="E67" s="65" t="s">
        <v>149</v>
      </c>
      <c r="F67" s="66">
        <v>2.3564877510070801</v>
      </c>
      <c r="G67" s="66">
        <v>1.6657909154891968</v>
      </c>
      <c r="H67" s="66">
        <v>1.895449310541153E-2</v>
      </c>
      <c r="I67" s="66">
        <v>89.715530395507813</v>
      </c>
      <c r="J67" s="67">
        <v>0</v>
      </c>
    </row>
    <row r="68" spans="1:10" x14ac:dyDescent="0.25">
      <c r="A68" s="3" t="str">
        <f t="shared" si="1"/>
        <v>AllAll Customers6/17/2021 (5:00pm-6:00pm)19</v>
      </c>
      <c r="B68" t="s">
        <v>26</v>
      </c>
      <c r="C68" t="s">
        <v>38</v>
      </c>
      <c r="D68" t="s">
        <v>160</v>
      </c>
      <c r="E68" s="65" t="s">
        <v>150</v>
      </c>
      <c r="F68" s="66">
        <v>2.3291945457458496</v>
      </c>
      <c r="G68" s="66">
        <v>2.3811883926391602</v>
      </c>
      <c r="H68" s="66">
        <v>1.9133482128381729E-2</v>
      </c>
      <c r="I68" s="66">
        <v>87.777671813964844</v>
      </c>
      <c r="J68" s="67">
        <v>0</v>
      </c>
    </row>
    <row r="69" spans="1:10" x14ac:dyDescent="0.25">
      <c r="A69" s="3" t="str">
        <f t="shared" si="1"/>
        <v>AllAll Customers6/17/2021 (5:00pm-6:00pm)20</v>
      </c>
      <c r="B69" t="s">
        <v>26</v>
      </c>
      <c r="C69" t="s">
        <v>38</v>
      </c>
      <c r="D69" t="s">
        <v>160</v>
      </c>
      <c r="E69" s="65" t="s">
        <v>151</v>
      </c>
      <c r="F69" s="66">
        <v>2.1380841732025146</v>
      </c>
      <c r="G69" s="66">
        <v>2.2128188610076904</v>
      </c>
      <c r="H69" s="66">
        <v>1.7960812896490097E-2</v>
      </c>
      <c r="I69" s="66">
        <v>84.806686401367188</v>
      </c>
      <c r="J69" s="67">
        <v>0</v>
      </c>
    </row>
    <row r="70" spans="1:10" x14ac:dyDescent="0.25">
      <c r="A70" s="3" t="str">
        <f t="shared" si="1"/>
        <v>AllAll Customers6/17/2021 (5:00pm-6:00pm)21</v>
      </c>
      <c r="B70" t="s">
        <v>26</v>
      </c>
      <c r="C70" t="s">
        <v>38</v>
      </c>
      <c r="D70" t="s">
        <v>160</v>
      </c>
      <c r="E70" s="65" t="s">
        <v>152</v>
      </c>
      <c r="F70" s="66">
        <v>1.9596767425537109</v>
      </c>
      <c r="G70" s="66">
        <v>2.0097751617431641</v>
      </c>
      <c r="H70" s="66">
        <v>1.6647035256028175E-2</v>
      </c>
      <c r="I70" s="66">
        <v>81.247802734375</v>
      </c>
      <c r="J70" s="67">
        <v>0</v>
      </c>
    </row>
    <row r="71" spans="1:10" x14ac:dyDescent="0.25">
      <c r="A71" s="3" t="str">
        <f t="shared" si="1"/>
        <v>AllAll Customers6/17/2021 (5:00pm-6:00pm)22</v>
      </c>
      <c r="B71" t="s">
        <v>26</v>
      </c>
      <c r="C71" t="s">
        <v>38</v>
      </c>
      <c r="D71" t="s">
        <v>160</v>
      </c>
      <c r="E71" s="65" t="s">
        <v>153</v>
      </c>
      <c r="F71" s="66">
        <v>1.8287113904953003</v>
      </c>
      <c r="G71" s="66">
        <v>1.8520915508270264</v>
      </c>
      <c r="H71" s="66">
        <v>1.6538826748728752E-2</v>
      </c>
      <c r="I71" s="66">
        <v>77.920120239257813</v>
      </c>
      <c r="J71" s="67">
        <v>0</v>
      </c>
    </row>
    <row r="72" spans="1:10" x14ac:dyDescent="0.25">
      <c r="A72" s="3" t="str">
        <f t="shared" si="1"/>
        <v>AllAll Customers6/17/2021 (5:00pm-6:00pm)23</v>
      </c>
      <c r="B72" t="s">
        <v>26</v>
      </c>
      <c r="C72" t="s">
        <v>38</v>
      </c>
      <c r="D72" t="s">
        <v>160</v>
      </c>
      <c r="E72" s="65" t="s">
        <v>154</v>
      </c>
      <c r="F72" s="66">
        <v>1.599545955657959</v>
      </c>
      <c r="G72" s="66">
        <v>1.6161694526672363</v>
      </c>
      <c r="H72" s="66">
        <v>1.5850108116865158E-2</v>
      </c>
      <c r="I72" s="66">
        <v>76.19342041015625</v>
      </c>
      <c r="J72" s="67">
        <v>0</v>
      </c>
    </row>
    <row r="73" spans="1:10" x14ac:dyDescent="0.25">
      <c r="A73" s="3" t="str">
        <f t="shared" si="1"/>
        <v>AllAll Customers6/17/2021 (5:00pm-6:00pm)24</v>
      </c>
      <c r="B73" t="s">
        <v>26</v>
      </c>
      <c r="C73" t="s">
        <v>38</v>
      </c>
      <c r="D73" t="s">
        <v>160</v>
      </c>
      <c r="E73" s="65" t="s">
        <v>155</v>
      </c>
      <c r="F73" s="66">
        <v>1.3465594053268433</v>
      </c>
      <c r="G73" s="66">
        <v>1.3582608699798584</v>
      </c>
      <c r="H73" s="66">
        <v>1.4518841169774532E-2</v>
      </c>
      <c r="I73" s="66">
        <v>74.108253479003906</v>
      </c>
      <c r="J73" s="67">
        <v>0</v>
      </c>
    </row>
    <row r="74" spans="1:10" x14ac:dyDescent="0.25">
      <c r="A74" s="3" t="str">
        <f t="shared" si="1"/>
        <v>AllAll Customers7/9/2021 (5:50pm-8:55pm)1</v>
      </c>
      <c r="B74" t="s">
        <v>26</v>
      </c>
      <c r="C74" t="s">
        <v>38</v>
      </c>
      <c r="D74" t="s">
        <v>161</v>
      </c>
      <c r="E74" s="65" t="s">
        <v>132</v>
      </c>
      <c r="F74" s="66">
        <v>1.2791420221328735</v>
      </c>
      <c r="G74" s="66">
        <v>1.2510569095611572</v>
      </c>
      <c r="H74" s="66">
        <v>1.2320549227297306E-2</v>
      </c>
      <c r="I74" s="66">
        <v>76.421134948730469</v>
      </c>
      <c r="J74" s="67">
        <v>0</v>
      </c>
    </row>
    <row r="75" spans="1:10" x14ac:dyDescent="0.25">
      <c r="A75" s="3" t="str">
        <f t="shared" si="1"/>
        <v>AllAll Customers7/9/2021 (5:50pm-8:55pm)2</v>
      </c>
      <c r="B75" t="s">
        <v>26</v>
      </c>
      <c r="C75" t="s">
        <v>38</v>
      </c>
      <c r="D75" t="s">
        <v>161</v>
      </c>
      <c r="E75" s="65" t="s">
        <v>133</v>
      </c>
      <c r="F75" s="66">
        <v>1.1068392992019653</v>
      </c>
      <c r="G75" s="66">
        <v>1.091062068939209</v>
      </c>
      <c r="H75" s="66">
        <v>1.0595950298011303E-2</v>
      </c>
      <c r="I75" s="66">
        <v>75.642860412597656</v>
      </c>
      <c r="J75" s="67">
        <v>0</v>
      </c>
    </row>
    <row r="76" spans="1:10" x14ac:dyDescent="0.25">
      <c r="A76" s="3" t="str">
        <f t="shared" si="1"/>
        <v>AllAll Customers7/9/2021 (5:50pm-8:55pm)3</v>
      </c>
      <c r="B76" t="s">
        <v>26</v>
      </c>
      <c r="C76" t="s">
        <v>38</v>
      </c>
      <c r="D76" t="s">
        <v>161</v>
      </c>
      <c r="E76" s="65" t="s">
        <v>134</v>
      </c>
      <c r="F76" s="66">
        <v>0.97674965858459473</v>
      </c>
      <c r="G76" s="66">
        <v>0.97410720586776733</v>
      </c>
      <c r="H76" s="66">
        <v>9.7447670996189117E-3</v>
      </c>
      <c r="I76" s="66">
        <v>74.714187622070313</v>
      </c>
      <c r="J76" s="67">
        <v>0</v>
      </c>
    </row>
    <row r="77" spans="1:10" x14ac:dyDescent="0.25">
      <c r="A77" s="3" t="str">
        <f t="shared" si="1"/>
        <v>AllAll Customers7/9/2021 (5:50pm-8:55pm)4</v>
      </c>
      <c r="B77" t="s">
        <v>26</v>
      </c>
      <c r="C77" t="s">
        <v>38</v>
      </c>
      <c r="D77" t="s">
        <v>161</v>
      </c>
      <c r="E77" s="65" t="s">
        <v>135</v>
      </c>
      <c r="F77" s="66">
        <v>0.88669335842132568</v>
      </c>
      <c r="G77" s="66">
        <v>0.893623948097229</v>
      </c>
      <c r="H77" s="66">
        <v>8.6799431592226028E-3</v>
      </c>
      <c r="I77" s="66">
        <v>74.037490844726563</v>
      </c>
      <c r="J77" s="67">
        <v>0</v>
      </c>
    </row>
    <row r="78" spans="1:10" x14ac:dyDescent="0.25">
      <c r="A78" s="3" t="str">
        <f t="shared" si="1"/>
        <v>AllAll Customers7/9/2021 (5:50pm-8:55pm)5</v>
      </c>
      <c r="B78" t="s">
        <v>26</v>
      </c>
      <c r="C78" t="s">
        <v>38</v>
      </c>
      <c r="D78" t="s">
        <v>161</v>
      </c>
      <c r="E78" s="65" t="s">
        <v>136</v>
      </c>
      <c r="F78" s="66">
        <v>0.83466243743896484</v>
      </c>
      <c r="G78" s="66">
        <v>0.84174364805221558</v>
      </c>
      <c r="H78" s="66">
        <v>7.5068720616400242E-3</v>
      </c>
      <c r="I78" s="66">
        <v>73.526054382324219</v>
      </c>
      <c r="J78" s="67">
        <v>0</v>
      </c>
    </row>
    <row r="79" spans="1:10" x14ac:dyDescent="0.25">
      <c r="A79" s="3" t="str">
        <f t="shared" si="1"/>
        <v>AllAll Customers7/9/2021 (5:50pm-8:55pm)6</v>
      </c>
      <c r="B79" t="s">
        <v>26</v>
      </c>
      <c r="C79" t="s">
        <v>38</v>
      </c>
      <c r="D79" t="s">
        <v>161</v>
      </c>
      <c r="E79" s="65" t="s">
        <v>137</v>
      </c>
      <c r="F79" s="66">
        <v>0.81735515594482422</v>
      </c>
      <c r="G79" s="66">
        <v>0.82057458162307739</v>
      </c>
      <c r="H79" s="66">
        <v>6.5151858143508434E-3</v>
      </c>
      <c r="I79" s="66">
        <v>72.707359313964844</v>
      </c>
      <c r="J79" s="67">
        <v>0</v>
      </c>
    </row>
    <row r="80" spans="1:10" x14ac:dyDescent="0.25">
      <c r="A80" s="3" t="str">
        <f t="shared" si="1"/>
        <v>AllAll Customers7/9/2021 (5:50pm-8:55pm)7</v>
      </c>
      <c r="B80" t="s">
        <v>26</v>
      </c>
      <c r="C80" t="s">
        <v>38</v>
      </c>
      <c r="D80" t="s">
        <v>161</v>
      </c>
      <c r="E80" s="65" t="s">
        <v>138</v>
      </c>
      <c r="F80" s="66">
        <v>0.82947444915771484</v>
      </c>
      <c r="G80" s="66">
        <v>0.82360810041427612</v>
      </c>
      <c r="H80" s="66">
        <v>6.9094239734113216E-3</v>
      </c>
      <c r="I80" s="66">
        <v>72.177787780761719</v>
      </c>
      <c r="J80" s="67">
        <v>0</v>
      </c>
    </row>
    <row r="81" spans="1:10" x14ac:dyDescent="0.25">
      <c r="A81" s="3" t="str">
        <f t="shared" si="1"/>
        <v>AllAll Customers7/9/2021 (5:50pm-8:55pm)8</v>
      </c>
      <c r="B81" t="s">
        <v>26</v>
      </c>
      <c r="C81" t="s">
        <v>38</v>
      </c>
      <c r="D81" t="s">
        <v>161</v>
      </c>
      <c r="E81" s="65" t="s">
        <v>139</v>
      </c>
      <c r="F81" s="66">
        <v>0.85819792747497559</v>
      </c>
      <c r="G81" s="66">
        <v>0.8554377555847168</v>
      </c>
      <c r="H81" s="66">
        <v>8.5863871499896049E-3</v>
      </c>
      <c r="I81" s="66">
        <v>72.736602783203125</v>
      </c>
      <c r="J81" s="67">
        <v>0</v>
      </c>
    </row>
    <row r="82" spans="1:10" x14ac:dyDescent="0.25">
      <c r="A82" s="3" t="str">
        <f t="shared" si="1"/>
        <v>AllAll Customers7/9/2021 (5:50pm-8:55pm)9</v>
      </c>
      <c r="B82" t="s">
        <v>26</v>
      </c>
      <c r="C82" t="s">
        <v>38</v>
      </c>
      <c r="D82" t="s">
        <v>161</v>
      </c>
      <c r="E82" s="65" t="s">
        <v>140</v>
      </c>
      <c r="F82" s="66">
        <v>0.89385831356048584</v>
      </c>
      <c r="G82" s="66">
        <v>0.91007858514785767</v>
      </c>
      <c r="H82" s="66">
        <v>9.5337610691785812E-3</v>
      </c>
      <c r="I82" s="66">
        <v>75.345138549804688</v>
      </c>
      <c r="J82" s="67">
        <v>0</v>
      </c>
    </row>
    <row r="83" spans="1:10" x14ac:dyDescent="0.25">
      <c r="A83" s="3" t="str">
        <f t="shared" si="1"/>
        <v>AllAll Customers7/9/2021 (5:50pm-8:55pm)10</v>
      </c>
      <c r="B83" t="s">
        <v>26</v>
      </c>
      <c r="C83" t="s">
        <v>38</v>
      </c>
      <c r="D83" t="s">
        <v>161</v>
      </c>
      <c r="E83" s="65" t="s">
        <v>141</v>
      </c>
      <c r="F83" s="66">
        <v>0.99742281436920166</v>
      </c>
      <c r="G83" s="66">
        <v>1.0024590492248535</v>
      </c>
      <c r="H83" s="66">
        <v>1.2029544450342655E-2</v>
      </c>
      <c r="I83" s="66">
        <v>78.925796508789063</v>
      </c>
      <c r="J83" s="67">
        <v>0</v>
      </c>
    </row>
    <row r="84" spans="1:10" x14ac:dyDescent="0.25">
      <c r="A84" s="3" t="str">
        <f t="shared" si="1"/>
        <v>AllAll Customers7/9/2021 (5:50pm-8:55pm)11</v>
      </c>
      <c r="B84" t="s">
        <v>26</v>
      </c>
      <c r="C84" t="s">
        <v>38</v>
      </c>
      <c r="D84" t="s">
        <v>161</v>
      </c>
      <c r="E84" s="65" t="s">
        <v>142</v>
      </c>
      <c r="F84" s="66">
        <v>1.1708743572235107</v>
      </c>
      <c r="G84" s="66">
        <v>1.1579384803771973</v>
      </c>
      <c r="H84" s="66">
        <v>1.4383553527295589E-2</v>
      </c>
      <c r="I84" s="66">
        <v>83.305427551269531</v>
      </c>
      <c r="J84" s="67">
        <v>0</v>
      </c>
    </row>
    <row r="85" spans="1:10" x14ac:dyDescent="0.25">
      <c r="A85" s="3" t="str">
        <f t="shared" si="1"/>
        <v>AllAll Customers7/9/2021 (5:50pm-8:55pm)12</v>
      </c>
      <c r="B85" t="s">
        <v>26</v>
      </c>
      <c r="C85" t="s">
        <v>38</v>
      </c>
      <c r="D85" t="s">
        <v>161</v>
      </c>
      <c r="E85" s="65" t="s">
        <v>143</v>
      </c>
      <c r="F85" s="66">
        <v>1.3688342571258545</v>
      </c>
      <c r="G85" s="66">
        <v>1.3887346982955933</v>
      </c>
      <c r="H85" s="66">
        <v>1.5238591469824314E-2</v>
      </c>
      <c r="I85" s="66">
        <v>86.924156188964844</v>
      </c>
      <c r="J85" s="67">
        <v>0</v>
      </c>
    </row>
    <row r="86" spans="1:10" x14ac:dyDescent="0.25">
      <c r="A86" s="3" t="str">
        <f t="shared" si="1"/>
        <v>AllAll Customers7/9/2021 (5:50pm-8:55pm)13</v>
      </c>
      <c r="B86" t="s">
        <v>26</v>
      </c>
      <c r="C86" t="s">
        <v>38</v>
      </c>
      <c r="D86" t="s">
        <v>161</v>
      </c>
      <c r="E86" s="65" t="s">
        <v>144</v>
      </c>
      <c r="F86" s="66">
        <v>1.6808677911758423</v>
      </c>
      <c r="G86" s="66">
        <v>1.6606637239456177</v>
      </c>
      <c r="H86" s="66">
        <v>1.6330474987626076E-2</v>
      </c>
      <c r="I86" s="66">
        <v>89.562065124511719</v>
      </c>
      <c r="J86" s="67">
        <v>0</v>
      </c>
    </row>
    <row r="87" spans="1:10" x14ac:dyDescent="0.25">
      <c r="A87" s="3" t="str">
        <f t="shared" si="1"/>
        <v>AllAll Customers7/9/2021 (5:50pm-8:55pm)14</v>
      </c>
      <c r="B87" t="s">
        <v>26</v>
      </c>
      <c r="C87" t="s">
        <v>38</v>
      </c>
      <c r="D87" t="s">
        <v>161</v>
      </c>
      <c r="E87" s="65" t="s">
        <v>145</v>
      </c>
      <c r="F87" s="66">
        <v>1.9363695383071899</v>
      </c>
      <c r="G87" s="66">
        <v>1.9100571870803833</v>
      </c>
      <c r="H87" s="66">
        <v>1.6989735886454582E-2</v>
      </c>
      <c r="I87" s="66">
        <v>91.559494018554688</v>
      </c>
      <c r="J87" s="67">
        <v>0</v>
      </c>
    </row>
    <row r="88" spans="1:10" x14ac:dyDescent="0.25">
      <c r="A88" s="3" t="str">
        <f t="shared" si="1"/>
        <v>AllAll Customers7/9/2021 (5:50pm-8:55pm)15</v>
      </c>
      <c r="B88" t="s">
        <v>26</v>
      </c>
      <c r="C88" t="s">
        <v>38</v>
      </c>
      <c r="D88" t="s">
        <v>161</v>
      </c>
      <c r="E88" s="65" t="s">
        <v>146</v>
      </c>
      <c r="F88" s="66">
        <v>2.1656601428985596</v>
      </c>
      <c r="G88" s="66">
        <v>2.1715588569641113</v>
      </c>
      <c r="H88" s="66">
        <v>9.9697699770331383E-3</v>
      </c>
      <c r="I88" s="66">
        <v>92.903816223144531</v>
      </c>
      <c r="J88" s="67">
        <v>0</v>
      </c>
    </row>
    <row r="89" spans="1:10" x14ac:dyDescent="0.25">
      <c r="A89" s="3" t="str">
        <f t="shared" si="1"/>
        <v>AllAll Customers7/9/2021 (5:50pm-8:55pm)16</v>
      </c>
      <c r="B89" t="s">
        <v>26</v>
      </c>
      <c r="C89" t="s">
        <v>38</v>
      </c>
      <c r="D89" t="s">
        <v>161</v>
      </c>
      <c r="E89" s="65" t="s">
        <v>147</v>
      </c>
      <c r="F89" s="66">
        <v>2.4507076740264893</v>
      </c>
      <c r="G89" s="66">
        <v>2.4448091983795166</v>
      </c>
      <c r="H89" s="66">
        <v>9.9697699770331383E-3</v>
      </c>
      <c r="I89" s="66">
        <v>94.361541748046875</v>
      </c>
      <c r="J89" s="67">
        <v>0</v>
      </c>
    </row>
    <row r="90" spans="1:10" x14ac:dyDescent="0.25">
      <c r="A90" s="3" t="str">
        <f t="shared" si="1"/>
        <v>AllAll Customers7/9/2021 (5:50pm-8:55pm)17</v>
      </c>
      <c r="B90" t="s">
        <v>26</v>
      </c>
      <c r="C90" t="s">
        <v>38</v>
      </c>
      <c r="D90" t="s">
        <v>161</v>
      </c>
      <c r="E90" s="65" t="s">
        <v>148</v>
      </c>
      <c r="F90" s="66">
        <v>2.6450285911560059</v>
      </c>
      <c r="G90" s="66">
        <v>2.6308081150054932</v>
      </c>
      <c r="H90" s="66">
        <v>1.7567997798323631E-2</v>
      </c>
      <c r="I90" s="66">
        <v>95.156242370605469</v>
      </c>
      <c r="J90" s="67">
        <v>0</v>
      </c>
    </row>
    <row r="91" spans="1:10" x14ac:dyDescent="0.25">
      <c r="A91" s="3" t="str">
        <f t="shared" si="1"/>
        <v>AllAll Customers7/9/2021 (5:50pm-8:55pm)18</v>
      </c>
      <c r="B91" t="s">
        <v>26</v>
      </c>
      <c r="C91" t="s">
        <v>38</v>
      </c>
      <c r="D91" t="s">
        <v>161</v>
      </c>
      <c r="E91" s="65" t="s">
        <v>149</v>
      </c>
      <c r="F91" s="66">
        <v>2.7474799156188965</v>
      </c>
      <c r="G91" s="66">
        <v>2.6219830513000488</v>
      </c>
      <c r="H91" s="66">
        <v>1.9323350861668587E-2</v>
      </c>
      <c r="I91" s="66">
        <v>94.413688659667969</v>
      </c>
      <c r="J91" s="67">
        <v>0</v>
      </c>
    </row>
    <row r="92" spans="1:10" x14ac:dyDescent="0.25">
      <c r="A92" s="3" t="str">
        <f t="shared" si="1"/>
        <v>AllAll Customers7/9/2021 (5:50pm-8:55pm)19</v>
      </c>
      <c r="B92" t="s">
        <v>26</v>
      </c>
      <c r="C92" t="s">
        <v>38</v>
      </c>
      <c r="D92" t="s">
        <v>161</v>
      </c>
      <c r="E92" s="65" t="s">
        <v>150</v>
      </c>
      <c r="F92" s="66">
        <v>2.7135581970214844</v>
      </c>
      <c r="G92" s="66">
        <v>1.9325287342071533</v>
      </c>
      <c r="H92" s="66">
        <v>1.9675347954034805E-2</v>
      </c>
      <c r="I92" s="66">
        <v>92.669845581054688</v>
      </c>
      <c r="J92" s="67">
        <v>0</v>
      </c>
    </row>
    <row r="93" spans="1:10" x14ac:dyDescent="0.25">
      <c r="A93" s="3" t="str">
        <f t="shared" si="1"/>
        <v>AllAll Customers7/9/2021 (5:50pm-8:55pm)20</v>
      </c>
      <c r="B93" t="s">
        <v>26</v>
      </c>
      <c r="C93" t="s">
        <v>38</v>
      </c>
      <c r="D93" t="s">
        <v>161</v>
      </c>
      <c r="E93" s="65" t="s">
        <v>151</v>
      </c>
      <c r="F93" s="66">
        <v>2.4890148639678955</v>
      </c>
      <c r="G93" s="66">
        <v>1.8913406133651733</v>
      </c>
      <c r="H93" s="66">
        <v>1.7604462802410126E-2</v>
      </c>
      <c r="I93" s="66">
        <v>90.102081298828125</v>
      </c>
      <c r="J93" s="67">
        <v>0</v>
      </c>
    </row>
    <row r="94" spans="1:10" x14ac:dyDescent="0.25">
      <c r="A94" s="3" t="str">
        <f t="shared" si="1"/>
        <v>AllAll Customers7/9/2021 (5:50pm-8:55pm)21</v>
      </c>
      <c r="B94" t="s">
        <v>26</v>
      </c>
      <c r="C94" t="s">
        <v>38</v>
      </c>
      <c r="D94" t="s">
        <v>161</v>
      </c>
      <c r="E94" s="65" t="s">
        <v>152</v>
      </c>
      <c r="F94" s="66">
        <v>2.2642748355865479</v>
      </c>
      <c r="G94" s="66">
        <v>1.8264651298522949</v>
      </c>
      <c r="H94" s="66">
        <v>1.675507053732872E-2</v>
      </c>
      <c r="I94" s="66">
        <v>86.604118347167969</v>
      </c>
      <c r="J94" s="67">
        <v>0</v>
      </c>
    </row>
    <row r="95" spans="1:10" x14ac:dyDescent="0.25">
      <c r="A95" s="3" t="str">
        <f t="shared" si="1"/>
        <v>AllAll Customers7/9/2021 (5:50pm-8:55pm)22</v>
      </c>
      <c r="B95" t="s">
        <v>26</v>
      </c>
      <c r="C95" t="s">
        <v>38</v>
      </c>
      <c r="D95" t="s">
        <v>161</v>
      </c>
      <c r="E95" s="65" t="s">
        <v>153</v>
      </c>
      <c r="F95" s="66">
        <v>2.0471878051757813</v>
      </c>
      <c r="G95" s="66">
        <v>2.4564788341522217</v>
      </c>
      <c r="H95" s="66">
        <v>1.6330191865563393E-2</v>
      </c>
      <c r="I95" s="66">
        <v>82.83294677734375</v>
      </c>
      <c r="J95" s="67">
        <v>0</v>
      </c>
    </row>
    <row r="96" spans="1:10" x14ac:dyDescent="0.25">
      <c r="A96" s="3" t="str">
        <f t="shared" si="1"/>
        <v>AllAll Customers7/9/2021 (5:50pm-8:55pm)23</v>
      </c>
      <c r="B96" t="s">
        <v>26</v>
      </c>
      <c r="C96" t="s">
        <v>38</v>
      </c>
      <c r="D96" t="s">
        <v>161</v>
      </c>
      <c r="E96" s="65" t="s">
        <v>154</v>
      </c>
      <c r="F96" s="66">
        <v>1.8211648464202881</v>
      </c>
      <c r="G96" s="66">
        <v>2.1793198585510254</v>
      </c>
      <c r="H96" s="66">
        <v>1.5722796320915222E-2</v>
      </c>
      <c r="I96" s="66">
        <v>80.699913024902344</v>
      </c>
      <c r="J96" s="67">
        <v>0</v>
      </c>
    </row>
    <row r="97" spans="1:10" x14ac:dyDescent="0.25">
      <c r="A97" s="3" t="str">
        <f t="shared" si="1"/>
        <v>AllAll Customers7/9/2021 (5:50pm-8:55pm)24</v>
      </c>
      <c r="B97" t="s">
        <v>26</v>
      </c>
      <c r="C97" t="s">
        <v>38</v>
      </c>
      <c r="D97" t="s">
        <v>161</v>
      </c>
      <c r="E97" s="65" t="s">
        <v>155</v>
      </c>
      <c r="F97" s="66">
        <v>1.5861849784851074</v>
      </c>
      <c r="G97" s="66">
        <v>1.7790286540985107</v>
      </c>
      <c r="H97" s="66">
        <v>1.3418908230960369E-2</v>
      </c>
      <c r="I97" s="66">
        <v>79.105827331542969</v>
      </c>
      <c r="J97" s="67">
        <v>0</v>
      </c>
    </row>
    <row r="98" spans="1:10" x14ac:dyDescent="0.25">
      <c r="A98" s="3" t="str">
        <f t="shared" si="1"/>
        <v>AllAll Customers8/27/2021 (5:00pm-6:00pm)1</v>
      </c>
      <c r="B98" t="s">
        <v>26</v>
      </c>
      <c r="C98" t="s">
        <v>38</v>
      </c>
      <c r="D98" t="s">
        <v>162</v>
      </c>
      <c r="E98" s="65" t="s">
        <v>132</v>
      </c>
      <c r="F98" s="66">
        <v>1.0898466110229492</v>
      </c>
      <c r="G98" s="66">
        <v>1.0988773107528687</v>
      </c>
      <c r="H98" s="66">
        <v>1.1007171124219894E-2</v>
      </c>
      <c r="I98" s="66">
        <v>75.689674377441406</v>
      </c>
      <c r="J98" s="67">
        <v>0</v>
      </c>
    </row>
    <row r="99" spans="1:10" x14ac:dyDescent="0.25">
      <c r="A99" s="3" t="str">
        <f t="shared" si="1"/>
        <v>AllAll Customers8/27/2021 (5:00pm-6:00pm)2</v>
      </c>
      <c r="B99" t="s">
        <v>26</v>
      </c>
      <c r="C99" t="s">
        <v>38</v>
      </c>
      <c r="D99" t="s">
        <v>162</v>
      </c>
      <c r="E99" s="65" t="s">
        <v>133</v>
      </c>
      <c r="F99" s="66">
        <v>0.94499558210372925</v>
      </c>
      <c r="G99" s="66">
        <v>0.94029498100280762</v>
      </c>
      <c r="H99" s="66">
        <v>9.7310710698366165E-3</v>
      </c>
      <c r="I99" s="66">
        <v>73.78594970703125</v>
      </c>
      <c r="J99" s="67">
        <v>0</v>
      </c>
    </row>
    <row r="100" spans="1:10" x14ac:dyDescent="0.25">
      <c r="A100" s="3" t="str">
        <f t="shared" si="1"/>
        <v>AllAll Customers8/27/2021 (5:00pm-6:00pm)3</v>
      </c>
      <c r="B100" t="s">
        <v>26</v>
      </c>
      <c r="C100" t="s">
        <v>38</v>
      </c>
      <c r="D100" t="s">
        <v>162</v>
      </c>
      <c r="E100" s="65" t="s">
        <v>134</v>
      </c>
      <c r="F100" s="66">
        <v>0.8329043984413147</v>
      </c>
      <c r="G100" s="66">
        <v>0.83022874593734741</v>
      </c>
      <c r="H100" s="66">
        <v>9.1905221343040466E-3</v>
      </c>
      <c r="I100" s="66">
        <v>71.8746337890625</v>
      </c>
      <c r="J100" s="67">
        <v>0</v>
      </c>
    </row>
    <row r="101" spans="1:10" x14ac:dyDescent="0.25">
      <c r="A101" s="3" t="str">
        <f t="shared" si="1"/>
        <v>AllAll Customers8/27/2021 (5:00pm-6:00pm)4</v>
      </c>
      <c r="B101" t="s">
        <v>26</v>
      </c>
      <c r="C101" t="s">
        <v>38</v>
      </c>
      <c r="D101" t="s">
        <v>162</v>
      </c>
      <c r="E101" s="65" t="s">
        <v>135</v>
      </c>
      <c r="F101" s="66">
        <v>0.75518703460693359</v>
      </c>
      <c r="G101" s="66">
        <v>0.76067936420440674</v>
      </c>
      <c r="H101" s="66">
        <v>7.9793417826294899E-3</v>
      </c>
      <c r="I101" s="66">
        <v>70.713005065917969</v>
      </c>
      <c r="J101" s="67">
        <v>0</v>
      </c>
    </row>
    <row r="102" spans="1:10" x14ac:dyDescent="0.25">
      <c r="A102" s="3" t="str">
        <f t="shared" si="1"/>
        <v>AllAll Customers8/27/2021 (5:00pm-6:00pm)5</v>
      </c>
      <c r="B102" t="s">
        <v>26</v>
      </c>
      <c r="C102" t="s">
        <v>38</v>
      </c>
      <c r="D102" t="s">
        <v>162</v>
      </c>
      <c r="E102" s="65" t="s">
        <v>136</v>
      </c>
      <c r="F102" s="66">
        <v>0.71314835548400879</v>
      </c>
      <c r="G102" s="66">
        <v>0.71681630611419678</v>
      </c>
      <c r="H102" s="66">
        <v>6.3618351705372334E-3</v>
      </c>
      <c r="I102" s="66">
        <v>69.453163146972656</v>
      </c>
      <c r="J102" s="67">
        <v>0</v>
      </c>
    </row>
    <row r="103" spans="1:10" x14ac:dyDescent="0.25">
      <c r="A103" s="3" t="str">
        <f t="shared" si="1"/>
        <v>AllAll Customers8/27/2021 (5:00pm-6:00pm)6</v>
      </c>
      <c r="B103" t="s">
        <v>26</v>
      </c>
      <c r="C103" t="s">
        <v>38</v>
      </c>
      <c r="D103" t="s">
        <v>162</v>
      </c>
      <c r="E103" s="65" t="s">
        <v>137</v>
      </c>
      <c r="F103" s="66">
        <v>0.71071529388427734</v>
      </c>
      <c r="G103" s="66">
        <v>0.7087673544883728</v>
      </c>
      <c r="H103" s="66">
        <v>5.6386389769613743E-3</v>
      </c>
      <c r="I103" s="66">
        <v>68.558700561523438</v>
      </c>
      <c r="J103" s="67">
        <v>0</v>
      </c>
    </row>
    <row r="104" spans="1:10" x14ac:dyDescent="0.25">
      <c r="A104" s="3" t="str">
        <f t="shared" si="1"/>
        <v>AllAll Customers8/27/2021 (5:00pm-6:00pm)7</v>
      </c>
      <c r="B104" t="s">
        <v>26</v>
      </c>
      <c r="C104" t="s">
        <v>38</v>
      </c>
      <c r="D104" t="s">
        <v>162</v>
      </c>
      <c r="E104" s="65" t="s">
        <v>138</v>
      </c>
      <c r="F104" s="66">
        <v>0.73773980140686035</v>
      </c>
      <c r="G104" s="66">
        <v>0.7340695858001709</v>
      </c>
      <c r="H104" s="66">
        <v>7.6726470142602921E-3</v>
      </c>
      <c r="I104" s="66">
        <v>67.554359436035156</v>
      </c>
      <c r="J104" s="67">
        <v>0</v>
      </c>
    </row>
    <row r="105" spans="1:10" x14ac:dyDescent="0.25">
      <c r="A105" s="3" t="str">
        <f t="shared" si="1"/>
        <v>AllAll Customers8/27/2021 (5:00pm-6:00pm)8</v>
      </c>
      <c r="B105" t="s">
        <v>26</v>
      </c>
      <c r="C105" t="s">
        <v>38</v>
      </c>
      <c r="D105" t="s">
        <v>162</v>
      </c>
      <c r="E105" s="65" t="s">
        <v>139</v>
      </c>
      <c r="F105" s="66">
        <v>0.72492337226867676</v>
      </c>
      <c r="G105" s="66">
        <v>0.72395551204681396</v>
      </c>
      <c r="H105" s="66">
        <v>6.1251041479408741E-3</v>
      </c>
      <c r="I105" s="66">
        <v>67.258888244628906</v>
      </c>
      <c r="J105" s="67">
        <v>0</v>
      </c>
    </row>
    <row r="106" spans="1:10" x14ac:dyDescent="0.25">
      <c r="A106" s="3" t="str">
        <f t="shared" si="1"/>
        <v>AllAll Customers8/27/2021 (5:00pm-6:00pm)9</v>
      </c>
      <c r="B106" t="s">
        <v>26</v>
      </c>
      <c r="C106" t="s">
        <v>38</v>
      </c>
      <c r="D106" t="s">
        <v>162</v>
      </c>
      <c r="E106" s="65" t="s">
        <v>140</v>
      </c>
      <c r="F106" s="66">
        <v>0.68287944793701172</v>
      </c>
      <c r="G106" s="66">
        <v>0.68893522024154663</v>
      </c>
      <c r="H106" s="66">
        <v>8.4570227190852165E-3</v>
      </c>
      <c r="I106" s="66">
        <v>70.237281799316406</v>
      </c>
      <c r="J106" s="67">
        <v>0</v>
      </c>
    </row>
    <row r="107" spans="1:10" x14ac:dyDescent="0.25">
      <c r="A107" s="3" t="str">
        <f t="shared" si="1"/>
        <v>AllAll Customers8/27/2021 (5:00pm-6:00pm)10</v>
      </c>
      <c r="B107" t="s">
        <v>26</v>
      </c>
      <c r="C107" t="s">
        <v>38</v>
      </c>
      <c r="D107" t="s">
        <v>162</v>
      </c>
      <c r="E107" s="65" t="s">
        <v>141</v>
      </c>
      <c r="F107" s="66">
        <v>0.68385636806488037</v>
      </c>
      <c r="G107" s="66">
        <v>0.67881101369857788</v>
      </c>
      <c r="H107" s="66">
        <v>9.523383341729641E-3</v>
      </c>
      <c r="I107" s="66">
        <v>76.231430053710938</v>
      </c>
      <c r="J107" s="67">
        <v>0</v>
      </c>
    </row>
    <row r="108" spans="1:10" x14ac:dyDescent="0.25">
      <c r="A108" s="3" t="str">
        <f t="shared" si="1"/>
        <v>AllAll Customers8/27/2021 (5:00pm-6:00pm)11</v>
      </c>
      <c r="B108" t="s">
        <v>26</v>
      </c>
      <c r="C108" t="s">
        <v>38</v>
      </c>
      <c r="D108" t="s">
        <v>162</v>
      </c>
      <c r="E108" s="65" t="s">
        <v>142</v>
      </c>
      <c r="F108" s="66">
        <v>0.73998218774795532</v>
      </c>
      <c r="G108" s="66">
        <v>0.73758244514465332</v>
      </c>
      <c r="H108" s="66">
        <v>1.0920502245426178E-2</v>
      </c>
      <c r="I108" s="66">
        <v>82.047775268554688</v>
      </c>
      <c r="J108" s="67">
        <v>0</v>
      </c>
    </row>
    <row r="109" spans="1:10" x14ac:dyDescent="0.25">
      <c r="A109" s="3" t="str">
        <f t="shared" si="1"/>
        <v>AllAll Customers8/27/2021 (5:00pm-6:00pm)12</v>
      </c>
      <c r="B109" t="s">
        <v>26</v>
      </c>
      <c r="C109" t="s">
        <v>38</v>
      </c>
      <c r="D109" t="s">
        <v>162</v>
      </c>
      <c r="E109" s="65" t="s">
        <v>143</v>
      </c>
      <c r="F109" s="66">
        <v>0.90882056951522827</v>
      </c>
      <c r="G109" s="66">
        <v>0.90946763753890991</v>
      </c>
      <c r="H109" s="66">
        <v>1.2880077585577965E-2</v>
      </c>
      <c r="I109" s="66">
        <v>86.746650695800781</v>
      </c>
      <c r="J109" s="67">
        <v>0</v>
      </c>
    </row>
    <row r="110" spans="1:10" x14ac:dyDescent="0.25">
      <c r="A110" s="3" t="str">
        <f t="shared" si="1"/>
        <v>AllAll Customers8/27/2021 (5:00pm-6:00pm)13</v>
      </c>
      <c r="B110" t="s">
        <v>26</v>
      </c>
      <c r="C110" t="s">
        <v>38</v>
      </c>
      <c r="D110" t="s">
        <v>162</v>
      </c>
      <c r="E110" s="65" t="s">
        <v>144</v>
      </c>
      <c r="F110" s="66">
        <v>1.1976568698883057</v>
      </c>
      <c r="G110" s="66">
        <v>1.1982909440994263</v>
      </c>
      <c r="H110" s="66">
        <v>1.5423738397657871E-2</v>
      </c>
      <c r="I110" s="66">
        <v>90.705245971679688</v>
      </c>
      <c r="J110" s="67">
        <v>0</v>
      </c>
    </row>
    <row r="111" spans="1:10" x14ac:dyDescent="0.25">
      <c r="A111" s="3" t="str">
        <f t="shared" si="1"/>
        <v>AllAll Customers8/27/2021 (5:00pm-6:00pm)14</v>
      </c>
      <c r="B111" t="s">
        <v>26</v>
      </c>
      <c r="C111" t="s">
        <v>38</v>
      </c>
      <c r="D111" t="s">
        <v>162</v>
      </c>
      <c r="E111" s="65" t="s">
        <v>145</v>
      </c>
      <c r="F111" s="66">
        <v>1.5724657773971558</v>
      </c>
      <c r="G111" s="66">
        <v>1.5606429576873779</v>
      </c>
      <c r="H111" s="66">
        <v>1.5610907226800919E-2</v>
      </c>
      <c r="I111" s="66">
        <v>93.716346740722656</v>
      </c>
      <c r="J111" s="67">
        <v>0</v>
      </c>
    </row>
    <row r="112" spans="1:10" x14ac:dyDescent="0.25">
      <c r="A112" s="3" t="str">
        <f t="shared" si="1"/>
        <v>AllAll Customers8/27/2021 (5:00pm-6:00pm)15</v>
      </c>
      <c r="B112" t="s">
        <v>26</v>
      </c>
      <c r="C112" t="s">
        <v>38</v>
      </c>
      <c r="D112" t="s">
        <v>162</v>
      </c>
      <c r="E112" s="65" t="s">
        <v>146</v>
      </c>
      <c r="F112" s="66">
        <v>1.9366848468780518</v>
      </c>
      <c r="G112" s="66">
        <v>1.939140796661377</v>
      </c>
      <c r="H112" s="66">
        <v>9.4590913504362106E-3</v>
      </c>
      <c r="I112" s="66">
        <v>95.645362854003906</v>
      </c>
      <c r="J112" s="67">
        <v>0</v>
      </c>
    </row>
    <row r="113" spans="1:10" x14ac:dyDescent="0.25">
      <c r="A113" s="3" t="str">
        <f t="shared" si="1"/>
        <v>AllAll Customers8/27/2021 (5:00pm-6:00pm)16</v>
      </c>
      <c r="B113" t="s">
        <v>26</v>
      </c>
      <c r="C113" t="s">
        <v>38</v>
      </c>
      <c r="D113" t="s">
        <v>162</v>
      </c>
      <c r="E113" s="65" t="s">
        <v>147</v>
      </c>
      <c r="F113" s="66">
        <v>2.3240964412689209</v>
      </c>
      <c r="G113" s="66">
        <v>2.3216402530670166</v>
      </c>
      <c r="H113" s="66">
        <v>9.4590913504362106E-3</v>
      </c>
      <c r="I113" s="66">
        <v>97.107994079589844</v>
      </c>
      <c r="J113" s="67">
        <v>0</v>
      </c>
    </row>
    <row r="114" spans="1:10" x14ac:dyDescent="0.25">
      <c r="A114" s="3" t="str">
        <f t="shared" si="1"/>
        <v>AllAll Customers8/27/2021 (5:00pm-6:00pm)17</v>
      </c>
      <c r="B114" t="s">
        <v>26</v>
      </c>
      <c r="C114" t="s">
        <v>38</v>
      </c>
      <c r="D114" t="s">
        <v>162</v>
      </c>
      <c r="E114" s="65" t="s">
        <v>148</v>
      </c>
      <c r="F114" s="66">
        <v>2.6104507446289063</v>
      </c>
      <c r="G114" s="66">
        <v>2.6102242469787598</v>
      </c>
      <c r="H114" s="66">
        <v>1.8071753904223442E-2</v>
      </c>
      <c r="I114" s="66">
        <v>96.938690185546875</v>
      </c>
      <c r="J114" s="67">
        <v>0</v>
      </c>
    </row>
    <row r="115" spans="1:10" x14ac:dyDescent="0.25">
      <c r="A115" s="3" t="str">
        <f t="shared" si="1"/>
        <v>AllAll Customers8/27/2021 (5:00pm-6:00pm)18</v>
      </c>
      <c r="B115" t="s">
        <v>26</v>
      </c>
      <c r="C115" t="s">
        <v>38</v>
      </c>
      <c r="D115" t="s">
        <v>162</v>
      </c>
      <c r="E115" s="65" t="s">
        <v>149</v>
      </c>
      <c r="F115" s="66">
        <v>2.7420890331268311</v>
      </c>
      <c r="G115" s="66">
        <v>1.945652961730957</v>
      </c>
      <c r="H115" s="66">
        <v>1.8794350326061249E-2</v>
      </c>
      <c r="I115" s="66">
        <v>95.535797119140625</v>
      </c>
      <c r="J115" s="67">
        <v>0</v>
      </c>
    </row>
    <row r="116" spans="1:10" x14ac:dyDescent="0.25">
      <c r="A116" s="3" t="str">
        <f t="shared" si="1"/>
        <v>AllAll Customers8/27/2021 (5:00pm-6:00pm)19</v>
      </c>
      <c r="B116" t="s">
        <v>26</v>
      </c>
      <c r="C116" t="s">
        <v>38</v>
      </c>
      <c r="D116" t="s">
        <v>162</v>
      </c>
      <c r="E116" s="65" t="s">
        <v>150</v>
      </c>
      <c r="F116" s="66">
        <v>2.6411893367767334</v>
      </c>
      <c r="G116" s="66">
        <v>2.7613010406494141</v>
      </c>
      <c r="H116" s="66">
        <v>1.9734229892492294E-2</v>
      </c>
      <c r="I116" s="66">
        <v>93.637969970703125</v>
      </c>
      <c r="J116" s="67">
        <v>0</v>
      </c>
    </row>
    <row r="117" spans="1:10" x14ac:dyDescent="0.25">
      <c r="A117" s="3" t="str">
        <f t="shared" si="1"/>
        <v>AllAll Customers8/27/2021 (5:00pm-6:00pm)20</v>
      </c>
      <c r="B117" t="s">
        <v>26</v>
      </c>
      <c r="C117" t="s">
        <v>38</v>
      </c>
      <c r="D117" t="s">
        <v>162</v>
      </c>
      <c r="E117" s="65" t="s">
        <v>151</v>
      </c>
      <c r="F117" s="66">
        <v>2.3867089748382568</v>
      </c>
      <c r="G117" s="66">
        <v>2.5354928970336914</v>
      </c>
      <c r="H117" s="66">
        <v>1.7674006521701813E-2</v>
      </c>
      <c r="I117" s="66">
        <v>90.490951538085938</v>
      </c>
      <c r="J117" s="67">
        <v>0</v>
      </c>
    </row>
    <row r="118" spans="1:10" x14ac:dyDescent="0.25">
      <c r="A118" s="3" t="str">
        <f t="shared" si="1"/>
        <v>AllAll Customers8/27/2021 (5:00pm-6:00pm)21</v>
      </c>
      <c r="B118" t="s">
        <v>26</v>
      </c>
      <c r="C118" t="s">
        <v>38</v>
      </c>
      <c r="D118" t="s">
        <v>162</v>
      </c>
      <c r="E118" s="65" t="s">
        <v>152</v>
      </c>
      <c r="F118" s="66">
        <v>2.1461441516876221</v>
      </c>
      <c r="G118" s="66">
        <v>2.2560334205627441</v>
      </c>
      <c r="H118" s="66">
        <v>1.7290851101279259E-2</v>
      </c>
      <c r="I118" s="66">
        <v>85.647987365722656</v>
      </c>
      <c r="J118" s="67">
        <v>0</v>
      </c>
    </row>
    <row r="119" spans="1:10" x14ac:dyDescent="0.25">
      <c r="A119" s="3" t="str">
        <f t="shared" si="1"/>
        <v>AllAll Customers8/27/2021 (5:00pm-6:00pm)22</v>
      </c>
      <c r="B119" t="s">
        <v>26</v>
      </c>
      <c r="C119" t="s">
        <v>38</v>
      </c>
      <c r="D119" t="s">
        <v>162</v>
      </c>
      <c r="E119" s="65" t="s">
        <v>153</v>
      </c>
      <c r="F119" s="66">
        <v>1.9246689081192017</v>
      </c>
      <c r="G119" s="66">
        <v>1.9889442920684814</v>
      </c>
      <c r="H119" s="66">
        <v>1.5931317582726479E-2</v>
      </c>
      <c r="I119" s="66">
        <v>81.734855651855469</v>
      </c>
      <c r="J119" s="67">
        <v>0</v>
      </c>
    </row>
    <row r="120" spans="1:10" x14ac:dyDescent="0.25">
      <c r="A120" s="3" t="str">
        <f t="shared" si="1"/>
        <v>AllAll Customers8/27/2021 (5:00pm-6:00pm)23</v>
      </c>
      <c r="B120" t="s">
        <v>26</v>
      </c>
      <c r="C120" t="s">
        <v>38</v>
      </c>
      <c r="D120" t="s">
        <v>162</v>
      </c>
      <c r="E120" s="65" t="s">
        <v>154</v>
      </c>
      <c r="F120" s="66">
        <v>1.6687277555465698</v>
      </c>
      <c r="G120" s="66">
        <v>1.7050068378448486</v>
      </c>
      <c r="H120" s="66">
        <v>1.3722928240895271E-2</v>
      </c>
      <c r="I120" s="66">
        <v>79.131584167480469</v>
      </c>
      <c r="J120" s="67">
        <v>0</v>
      </c>
    </row>
    <row r="121" spans="1:10" x14ac:dyDescent="0.25">
      <c r="A121" s="3" t="str">
        <f t="shared" si="1"/>
        <v>AllAll Customers8/27/2021 (5:00pm-6:00pm)24</v>
      </c>
      <c r="B121" t="s">
        <v>26</v>
      </c>
      <c r="C121" t="s">
        <v>38</v>
      </c>
      <c r="D121" t="s">
        <v>162</v>
      </c>
      <c r="E121" s="65" t="s">
        <v>155</v>
      </c>
      <c r="F121" s="66">
        <v>1.3906093835830688</v>
      </c>
      <c r="G121" s="66">
        <v>1.4250487089157104</v>
      </c>
      <c r="H121" s="66">
        <v>1.2347628362476826E-2</v>
      </c>
      <c r="I121" s="66">
        <v>76.940864562988281</v>
      </c>
      <c r="J121" s="67">
        <v>0</v>
      </c>
    </row>
    <row r="122" spans="1:10" x14ac:dyDescent="0.25">
      <c r="A122" s="3" t="str">
        <f t="shared" si="1"/>
        <v>AllAll Customers9/9/2021 (3:58pm-5:00pm)1</v>
      </c>
      <c r="B122" t="s">
        <v>26</v>
      </c>
      <c r="C122" t="s">
        <v>38</v>
      </c>
      <c r="D122" t="s">
        <v>163</v>
      </c>
      <c r="E122" s="65" t="s">
        <v>132</v>
      </c>
      <c r="F122" s="66">
        <v>1.2048988342285156</v>
      </c>
      <c r="G122" s="66">
        <v>1.1977138519287109</v>
      </c>
      <c r="H122" s="66">
        <v>1.2531288899481297E-2</v>
      </c>
      <c r="I122" s="66">
        <v>74.163841247558594</v>
      </c>
      <c r="J122" s="67">
        <v>0</v>
      </c>
    </row>
    <row r="123" spans="1:10" x14ac:dyDescent="0.25">
      <c r="A123" s="3" t="str">
        <f t="shared" si="1"/>
        <v>AllAll Customers9/9/2021 (3:58pm-5:00pm)2</v>
      </c>
      <c r="B123" t="s">
        <v>26</v>
      </c>
      <c r="C123" t="s">
        <v>38</v>
      </c>
      <c r="D123" t="s">
        <v>163</v>
      </c>
      <c r="E123" s="65" t="s">
        <v>133</v>
      </c>
      <c r="F123" s="66">
        <v>1.0467941761016846</v>
      </c>
      <c r="G123" s="66">
        <v>1.0442554950714111</v>
      </c>
      <c r="H123" s="66">
        <v>1.0569248348474503E-2</v>
      </c>
      <c r="I123" s="66">
        <v>73.531562805175781</v>
      </c>
      <c r="J123" s="67">
        <v>0</v>
      </c>
    </row>
    <row r="124" spans="1:10" x14ac:dyDescent="0.25">
      <c r="A124" s="3" t="str">
        <f t="shared" si="1"/>
        <v>AllAll Customers9/9/2021 (3:58pm-5:00pm)3</v>
      </c>
      <c r="B124" t="s">
        <v>26</v>
      </c>
      <c r="C124" t="s">
        <v>38</v>
      </c>
      <c r="D124" t="s">
        <v>163</v>
      </c>
      <c r="E124" s="65" t="s">
        <v>134</v>
      </c>
      <c r="F124" s="66">
        <v>0.94123178720474243</v>
      </c>
      <c r="G124" s="66">
        <v>0.93882030248641968</v>
      </c>
      <c r="H124" s="66">
        <v>9.5896907150745392E-3</v>
      </c>
      <c r="I124" s="66">
        <v>73.070793151855469</v>
      </c>
      <c r="J124" s="67">
        <v>0</v>
      </c>
    </row>
    <row r="125" spans="1:10" x14ac:dyDescent="0.25">
      <c r="A125" s="3" t="str">
        <f t="shared" si="1"/>
        <v>AllAll Customers9/9/2021 (3:58pm-5:00pm)4</v>
      </c>
      <c r="B125" t="s">
        <v>26</v>
      </c>
      <c r="C125" t="s">
        <v>38</v>
      </c>
      <c r="D125" t="s">
        <v>163</v>
      </c>
      <c r="E125" s="65" t="s">
        <v>135</v>
      </c>
      <c r="F125" s="66">
        <v>0.86742740869522095</v>
      </c>
      <c r="G125" s="66">
        <v>0.86578154563903809</v>
      </c>
      <c r="H125" s="66">
        <v>8.8942218571901321E-3</v>
      </c>
      <c r="I125" s="66">
        <v>72.636146545410156</v>
      </c>
      <c r="J125" s="67">
        <v>0</v>
      </c>
    </row>
    <row r="126" spans="1:10" x14ac:dyDescent="0.25">
      <c r="A126" s="3" t="str">
        <f t="shared" si="1"/>
        <v>AllAll Customers9/9/2021 (3:58pm-5:00pm)5</v>
      </c>
      <c r="B126" t="s">
        <v>26</v>
      </c>
      <c r="C126" t="s">
        <v>38</v>
      </c>
      <c r="D126" t="s">
        <v>163</v>
      </c>
      <c r="E126" s="65" t="s">
        <v>136</v>
      </c>
      <c r="F126" s="66">
        <v>0.82470840215682983</v>
      </c>
      <c r="G126" s="66">
        <v>0.82226091623306274</v>
      </c>
      <c r="H126" s="66">
        <v>7.2633316740393639E-3</v>
      </c>
      <c r="I126" s="66">
        <v>72.480712890625</v>
      </c>
      <c r="J126" s="67">
        <v>0</v>
      </c>
    </row>
    <row r="127" spans="1:10" x14ac:dyDescent="0.25">
      <c r="A127" s="3" t="str">
        <f t="shared" si="1"/>
        <v>AllAll Customers9/9/2021 (3:58pm-5:00pm)6</v>
      </c>
      <c r="B127" t="s">
        <v>26</v>
      </c>
      <c r="C127" t="s">
        <v>38</v>
      </c>
      <c r="D127" t="s">
        <v>163</v>
      </c>
      <c r="E127" s="65" t="s">
        <v>137</v>
      </c>
      <c r="F127" s="66">
        <v>0.81433463096618652</v>
      </c>
      <c r="G127" s="66">
        <v>0.81604617834091187</v>
      </c>
      <c r="H127" s="66">
        <v>6.7841769196093082E-3</v>
      </c>
      <c r="I127" s="66">
        <v>72.586257934570313</v>
      </c>
      <c r="J127" s="67">
        <v>0</v>
      </c>
    </row>
    <row r="128" spans="1:10" x14ac:dyDescent="0.25">
      <c r="A128" s="3" t="str">
        <f t="shared" si="1"/>
        <v>AllAll Customers9/9/2021 (3:58pm-5:00pm)7</v>
      </c>
      <c r="B128" t="s">
        <v>26</v>
      </c>
      <c r="C128" t="s">
        <v>38</v>
      </c>
      <c r="D128" t="s">
        <v>163</v>
      </c>
      <c r="E128" s="65" t="s">
        <v>138</v>
      </c>
      <c r="F128" s="66">
        <v>0.84434407949447632</v>
      </c>
      <c r="G128" s="66">
        <v>0.84713214635848999</v>
      </c>
      <c r="H128" s="66">
        <v>7.069337647408247E-3</v>
      </c>
      <c r="I128" s="66">
        <v>72.651863098144531</v>
      </c>
      <c r="J128" s="67">
        <v>0</v>
      </c>
    </row>
    <row r="129" spans="1:10" x14ac:dyDescent="0.25">
      <c r="A129" s="3" t="str">
        <f t="shared" si="1"/>
        <v>AllAll Customers9/9/2021 (3:58pm-5:00pm)8</v>
      </c>
      <c r="B129" t="s">
        <v>26</v>
      </c>
      <c r="C129" t="s">
        <v>38</v>
      </c>
      <c r="D129" t="s">
        <v>163</v>
      </c>
      <c r="E129" s="65" t="s">
        <v>139</v>
      </c>
      <c r="F129" s="66">
        <v>0.85025602579116821</v>
      </c>
      <c r="G129" s="66">
        <v>0.85308891534805298</v>
      </c>
      <c r="H129" s="66">
        <v>7.6267514377832413E-3</v>
      </c>
      <c r="I129" s="66">
        <v>72.059440612792969</v>
      </c>
      <c r="J129" s="67">
        <v>0</v>
      </c>
    </row>
    <row r="130" spans="1:10" x14ac:dyDescent="0.25">
      <c r="A130" s="3" t="str">
        <f t="shared" si="1"/>
        <v>AllAll Customers9/9/2021 (3:58pm-5:00pm)9</v>
      </c>
      <c r="B130" t="s">
        <v>26</v>
      </c>
      <c r="C130" t="s">
        <v>38</v>
      </c>
      <c r="D130" t="s">
        <v>163</v>
      </c>
      <c r="E130" s="65" t="s">
        <v>140</v>
      </c>
      <c r="F130" s="66">
        <v>0.85119116306304932</v>
      </c>
      <c r="G130" s="66">
        <v>0.85786402225494385</v>
      </c>
      <c r="H130" s="66">
        <v>9.2394081875681877E-3</v>
      </c>
      <c r="I130" s="66">
        <v>73.450263977050781</v>
      </c>
      <c r="J130" s="67">
        <v>0</v>
      </c>
    </row>
    <row r="131" spans="1:10" x14ac:dyDescent="0.25">
      <c r="A131" s="3" t="str">
        <f t="shared" ref="A131:A194" si="2">B131&amp;C131&amp;D131&amp;E131</f>
        <v>AllAll Customers9/9/2021 (3:58pm-5:00pm)10</v>
      </c>
      <c r="B131" t="s">
        <v>26</v>
      </c>
      <c r="C131" t="s">
        <v>38</v>
      </c>
      <c r="D131" t="s">
        <v>163</v>
      </c>
      <c r="E131" s="65" t="s">
        <v>141</v>
      </c>
      <c r="F131" s="66">
        <v>0.89760363101959229</v>
      </c>
      <c r="G131" s="66">
        <v>0.90683525800704956</v>
      </c>
      <c r="H131" s="66">
        <v>1.0542528703808784E-2</v>
      </c>
      <c r="I131" s="66">
        <v>77.328231811523438</v>
      </c>
      <c r="J131" s="67">
        <v>0</v>
      </c>
    </row>
    <row r="132" spans="1:10" x14ac:dyDescent="0.25">
      <c r="A132" s="3" t="str">
        <f t="shared" si="2"/>
        <v>AllAll Customers9/9/2021 (3:58pm-5:00pm)11</v>
      </c>
      <c r="B132" t="s">
        <v>26</v>
      </c>
      <c r="C132" t="s">
        <v>38</v>
      </c>
      <c r="D132" t="s">
        <v>163</v>
      </c>
      <c r="E132" s="65" t="s">
        <v>142</v>
      </c>
      <c r="F132" s="66">
        <v>1.0263242721557617</v>
      </c>
      <c r="G132" s="66">
        <v>1.0311075448989868</v>
      </c>
      <c r="H132" s="66">
        <v>1.2926861643791199E-2</v>
      </c>
      <c r="I132" s="66">
        <v>81.914299011230469</v>
      </c>
      <c r="J132" s="67">
        <v>0</v>
      </c>
    </row>
    <row r="133" spans="1:10" x14ac:dyDescent="0.25">
      <c r="A133" s="3" t="str">
        <f t="shared" si="2"/>
        <v>AllAll Customers9/9/2021 (3:58pm-5:00pm)12</v>
      </c>
      <c r="B133" t="s">
        <v>26</v>
      </c>
      <c r="C133" t="s">
        <v>38</v>
      </c>
      <c r="D133" t="s">
        <v>163</v>
      </c>
      <c r="E133" s="65" t="s">
        <v>143</v>
      </c>
      <c r="F133" s="66">
        <v>1.254580020904541</v>
      </c>
      <c r="G133" s="66">
        <v>1.2548923492431641</v>
      </c>
      <c r="H133" s="66">
        <v>1.3462024740874767E-2</v>
      </c>
      <c r="I133" s="66">
        <v>86.044441223144531</v>
      </c>
      <c r="J133" s="67">
        <v>0</v>
      </c>
    </row>
    <row r="134" spans="1:10" x14ac:dyDescent="0.25">
      <c r="A134" s="3" t="str">
        <f t="shared" si="2"/>
        <v>AllAll Customers9/9/2021 (3:58pm-5:00pm)13</v>
      </c>
      <c r="B134" t="s">
        <v>26</v>
      </c>
      <c r="C134" t="s">
        <v>38</v>
      </c>
      <c r="D134" t="s">
        <v>163</v>
      </c>
      <c r="E134" s="65" t="s">
        <v>144</v>
      </c>
      <c r="F134" s="66">
        <v>1.5725744962692261</v>
      </c>
      <c r="G134" s="66">
        <v>1.5774672031402588</v>
      </c>
      <c r="H134" s="66">
        <v>9.0317539870738983E-3</v>
      </c>
      <c r="I134" s="66">
        <v>89.06878662109375</v>
      </c>
      <c r="J134" s="67">
        <v>0</v>
      </c>
    </row>
    <row r="135" spans="1:10" x14ac:dyDescent="0.25">
      <c r="A135" s="3" t="str">
        <f t="shared" si="2"/>
        <v>AllAll Customers9/9/2021 (3:58pm-5:00pm)14</v>
      </c>
      <c r="B135" t="s">
        <v>26</v>
      </c>
      <c r="C135" t="s">
        <v>38</v>
      </c>
      <c r="D135" t="s">
        <v>163</v>
      </c>
      <c r="E135" s="65" t="s">
        <v>145</v>
      </c>
      <c r="F135" s="66">
        <v>1.9008415937423706</v>
      </c>
      <c r="G135" s="66">
        <v>1.8959488868713379</v>
      </c>
      <c r="H135" s="66">
        <v>9.0317539870738983E-3</v>
      </c>
      <c r="I135" s="66">
        <v>91.57305908203125</v>
      </c>
      <c r="J135" s="67">
        <v>0</v>
      </c>
    </row>
    <row r="136" spans="1:10" x14ac:dyDescent="0.25">
      <c r="A136" s="3" t="str">
        <f t="shared" si="2"/>
        <v>AllAll Customers9/9/2021 (3:58pm-5:00pm)15</v>
      </c>
      <c r="B136" t="s">
        <v>26</v>
      </c>
      <c r="C136" t="s">
        <v>38</v>
      </c>
      <c r="D136" t="s">
        <v>163</v>
      </c>
      <c r="E136" s="65" t="s">
        <v>146</v>
      </c>
      <c r="F136" s="66">
        <v>2.2106549739837646</v>
      </c>
      <c r="G136" s="66">
        <v>2.2159395217895508</v>
      </c>
      <c r="H136" s="66">
        <v>1.7200643196702003E-2</v>
      </c>
      <c r="I136" s="66">
        <v>93.38201904296875</v>
      </c>
      <c r="J136" s="67">
        <v>0</v>
      </c>
    </row>
    <row r="137" spans="1:10" x14ac:dyDescent="0.25">
      <c r="A137" s="3" t="str">
        <f t="shared" si="2"/>
        <v>AllAll Customers9/9/2021 (3:58pm-5:00pm)16</v>
      </c>
      <c r="B137" t="s">
        <v>26</v>
      </c>
      <c r="C137" t="s">
        <v>38</v>
      </c>
      <c r="D137" t="s">
        <v>163</v>
      </c>
      <c r="E137" s="65" t="s">
        <v>147</v>
      </c>
      <c r="F137" s="66">
        <v>2.5399765968322754</v>
      </c>
      <c r="G137" s="66">
        <v>2.516265869140625</v>
      </c>
      <c r="H137" s="66">
        <v>1.9428757950663567E-2</v>
      </c>
      <c r="I137" s="66">
        <v>95.067184448242188</v>
      </c>
      <c r="J137" s="67">
        <v>0</v>
      </c>
    </row>
    <row r="138" spans="1:10" x14ac:dyDescent="0.25">
      <c r="A138" s="3" t="str">
        <f t="shared" si="2"/>
        <v>AllAll Customers9/9/2021 (3:58pm-5:00pm)17</v>
      </c>
      <c r="B138" t="s">
        <v>26</v>
      </c>
      <c r="C138" t="s">
        <v>38</v>
      </c>
      <c r="D138" t="s">
        <v>163</v>
      </c>
      <c r="E138" s="65" t="s">
        <v>148</v>
      </c>
      <c r="F138" s="66">
        <v>2.7175559997558594</v>
      </c>
      <c r="G138" s="66">
        <v>1.8992615938186646</v>
      </c>
      <c r="H138" s="66">
        <v>2.0517587661743164E-2</v>
      </c>
      <c r="I138" s="66">
        <v>94.506240844726563</v>
      </c>
      <c r="J138" s="67">
        <v>0</v>
      </c>
    </row>
    <row r="139" spans="1:10" x14ac:dyDescent="0.25">
      <c r="A139" s="3" t="str">
        <f t="shared" si="2"/>
        <v>AllAll Customers9/9/2021 (3:58pm-5:00pm)18</v>
      </c>
      <c r="B139" t="s">
        <v>26</v>
      </c>
      <c r="C139" t="s">
        <v>38</v>
      </c>
      <c r="D139" t="s">
        <v>163</v>
      </c>
      <c r="E139" s="65" t="s">
        <v>149</v>
      </c>
      <c r="F139" s="66">
        <v>2.779895544052124</v>
      </c>
      <c r="G139" s="66">
        <v>2.8308055400848389</v>
      </c>
      <c r="H139" s="66">
        <v>2.1207138895988464E-2</v>
      </c>
      <c r="I139" s="66">
        <v>93.52130126953125</v>
      </c>
      <c r="J139" s="67">
        <v>0</v>
      </c>
    </row>
    <row r="140" spans="1:10" x14ac:dyDescent="0.25">
      <c r="A140" s="3" t="str">
        <f t="shared" si="2"/>
        <v>AllAll Customers9/9/2021 (3:58pm-5:00pm)19</v>
      </c>
      <c r="B140" t="s">
        <v>26</v>
      </c>
      <c r="C140" t="s">
        <v>38</v>
      </c>
      <c r="D140" t="s">
        <v>163</v>
      </c>
      <c r="E140" s="65" t="s">
        <v>150</v>
      </c>
      <c r="F140" s="66">
        <v>2.6822807788848877</v>
      </c>
      <c r="G140" s="66">
        <v>2.7786731719970703</v>
      </c>
      <c r="H140" s="66">
        <v>2.0214410498738289E-2</v>
      </c>
      <c r="I140" s="66">
        <v>91.298072814941406</v>
      </c>
      <c r="J140" s="67">
        <v>0</v>
      </c>
    </row>
    <row r="141" spans="1:10" x14ac:dyDescent="0.25">
      <c r="A141" s="3" t="str">
        <f t="shared" si="2"/>
        <v>AllAll Customers9/9/2021 (3:58pm-5:00pm)20</v>
      </c>
      <c r="B141" t="s">
        <v>26</v>
      </c>
      <c r="C141" t="s">
        <v>38</v>
      </c>
      <c r="D141" t="s">
        <v>163</v>
      </c>
      <c r="E141" s="65" t="s">
        <v>151</v>
      </c>
      <c r="F141" s="66">
        <v>2.4471518993377686</v>
      </c>
      <c r="G141" s="66">
        <v>2.5244770050048828</v>
      </c>
      <c r="H141" s="66">
        <v>1.8044361844658852E-2</v>
      </c>
      <c r="I141" s="66">
        <v>87.773185729980469</v>
      </c>
      <c r="J141" s="67">
        <v>0</v>
      </c>
    </row>
    <row r="142" spans="1:10" x14ac:dyDescent="0.25">
      <c r="A142" s="3" t="str">
        <f t="shared" si="2"/>
        <v>AllAll Customers9/9/2021 (3:58pm-5:00pm)21</v>
      </c>
      <c r="B142" t="s">
        <v>26</v>
      </c>
      <c r="C142" t="s">
        <v>38</v>
      </c>
      <c r="D142" t="s">
        <v>163</v>
      </c>
      <c r="E142" s="65" t="s">
        <v>152</v>
      </c>
      <c r="F142" s="66">
        <v>2.2519605159759521</v>
      </c>
      <c r="G142" s="66">
        <v>2.3187522888183594</v>
      </c>
      <c r="H142" s="66">
        <v>1.6683751717209816E-2</v>
      </c>
      <c r="I142" s="66">
        <v>83.984329223632813</v>
      </c>
      <c r="J142" s="67">
        <v>0</v>
      </c>
    </row>
    <row r="143" spans="1:10" x14ac:dyDescent="0.25">
      <c r="A143" s="3" t="str">
        <f t="shared" si="2"/>
        <v>AllAll Customers9/9/2021 (3:58pm-5:00pm)22</v>
      </c>
      <c r="B143" t="s">
        <v>26</v>
      </c>
      <c r="C143" t="s">
        <v>38</v>
      </c>
      <c r="D143" t="s">
        <v>163</v>
      </c>
      <c r="E143" s="65" t="s">
        <v>153</v>
      </c>
      <c r="F143" s="66">
        <v>2.0494298934936523</v>
      </c>
      <c r="G143" s="66">
        <v>2.0829954147338867</v>
      </c>
      <c r="H143" s="66">
        <v>1.5598638914525509E-2</v>
      </c>
      <c r="I143" s="66">
        <v>81.174407958984375</v>
      </c>
      <c r="J143" s="67">
        <v>0</v>
      </c>
    </row>
    <row r="144" spans="1:10" x14ac:dyDescent="0.25">
      <c r="A144" s="3" t="str">
        <f t="shared" si="2"/>
        <v>AllAll Customers9/9/2021 (3:58pm-5:00pm)23</v>
      </c>
      <c r="B144" t="s">
        <v>26</v>
      </c>
      <c r="C144" t="s">
        <v>38</v>
      </c>
      <c r="D144" t="s">
        <v>163</v>
      </c>
      <c r="E144" s="65" t="s">
        <v>154</v>
      </c>
      <c r="F144" s="66">
        <v>1.7674053907394409</v>
      </c>
      <c r="G144" s="66">
        <v>1.7896213531494141</v>
      </c>
      <c r="H144" s="66">
        <v>1.4723095111548901E-2</v>
      </c>
      <c r="I144" s="66">
        <v>78.981094360351563</v>
      </c>
      <c r="J144" s="67">
        <v>0</v>
      </c>
    </row>
    <row r="145" spans="1:10" x14ac:dyDescent="0.25">
      <c r="A145" s="3" t="str">
        <f t="shared" si="2"/>
        <v>AllAll Customers9/9/2021 (3:58pm-5:00pm)24</v>
      </c>
      <c r="B145" t="s">
        <v>26</v>
      </c>
      <c r="C145" t="s">
        <v>38</v>
      </c>
      <c r="D145" t="s">
        <v>163</v>
      </c>
      <c r="E145" s="65" t="s">
        <v>155</v>
      </c>
      <c r="F145" s="66">
        <v>1.4596129655838013</v>
      </c>
      <c r="G145" s="66">
        <v>1.4890471696853638</v>
      </c>
      <c r="H145" s="66">
        <v>1.3970590196549892E-2</v>
      </c>
      <c r="I145" s="66">
        <v>77.376625061035156</v>
      </c>
      <c r="J145" s="67">
        <v>0</v>
      </c>
    </row>
    <row r="146" spans="1:10" x14ac:dyDescent="0.25">
      <c r="A146" s="3" t="str">
        <f t="shared" si="2"/>
        <v>AllAll CustomersAverage Event Day (5:00pm-6:00pm)1</v>
      </c>
      <c r="B146" t="s">
        <v>26</v>
      </c>
      <c r="C146" t="s">
        <v>38</v>
      </c>
      <c r="D146" t="s">
        <v>164</v>
      </c>
      <c r="E146" s="65" t="s">
        <v>132</v>
      </c>
      <c r="F146" s="66">
        <v>1.0988495349884033</v>
      </c>
      <c r="G146" s="66">
        <v>1.1012715101242065</v>
      </c>
      <c r="H146" s="66">
        <v>5.5646616965532303E-3</v>
      </c>
      <c r="I146" s="66">
        <v>74.991378784179688</v>
      </c>
      <c r="J146" s="67">
        <v>0</v>
      </c>
    </row>
    <row r="147" spans="1:10" x14ac:dyDescent="0.25">
      <c r="A147" s="3" t="str">
        <f t="shared" si="2"/>
        <v>AllAll CustomersAverage Event Day (5:00pm-6:00pm)2</v>
      </c>
      <c r="B147" t="s">
        <v>26</v>
      </c>
      <c r="C147" t="s">
        <v>38</v>
      </c>
      <c r="D147" t="s">
        <v>164</v>
      </c>
      <c r="E147" s="65" t="s">
        <v>133</v>
      </c>
      <c r="F147" s="66">
        <v>1.018602728843689</v>
      </c>
      <c r="G147" s="66">
        <v>1.0193014144897461</v>
      </c>
      <c r="H147" s="66">
        <v>4.8933262005448341E-3</v>
      </c>
      <c r="I147" s="66">
        <v>73.757469177246094</v>
      </c>
      <c r="J147" s="67">
        <v>0</v>
      </c>
    </row>
    <row r="148" spans="1:10" x14ac:dyDescent="0.25">
      <c r="A148" s="3" t="str">
        <f t="shared" si="2"/>
        <v>AllAll CustomersAverage Event Day (5:00pm-6:00pm)3</v>
      </c>
      <c r="B148" t="s">
        <v>26</v>
      </c>
      <c r="C148" t="s">
        <v>38</v>
      </c>
      <c r="D148" t="s">
        <v>164</v>
      </c>
      <c r="E148" s="65" t="s">
        <v>134</v>
      </c>
      <c r="F148" s="66">
        <v>0.90146845579147339</v>
      </c>
      <c r="G148" s="66">
        <v>0.90751689672470093</v>
      </c>
      <c r="H148" s="66">
        <v>4.4533833861351013E-3</v>
      </c>
      <c r="I148" s="66">
        <v>72.681968688964844</v>
      </c>
      <c r="J148" s="67">
        <v>0</v>
      </c>
    </row>
    <row r="149" spans="1:10" x14ac:dyDescent="0.25">
      <c r="A149" s="3" t="str">
        <f t="shared" si="2"/>
        <v>AllAll CustomersAverage Event Day (5:00pm-6:00pm)4</v>
      </c>
      <c r="B149" t="s">
        <v>26</v>
      </c>
      <c r="C149" t="s">
        <v>38</v>
      </c>
      <c r="D149" t="s">
        <v>164</v>
      </c>
      <c r="E149" s="65" t="s">
        <v>135</v>
      </c>
      <c r="F149" s="66">
        <v>0.82497328519821167</v>
      </c>
      <c r="G149" s="66">
        <v>0.83233016729354858</v>
      </c>
      <c r="H149" s="66">
        <v>4.0005175396800041E-3</v>
      </c>
      <c r="I149" s="66">
        <v>71.952880859375</v>
      </c>
      <c r="J149" s="67">
        <v>0</v>
      </c>
    </row>
    <row r="150" spans="1:10" x14ac:dyDescent="0.25">
      <c r="A150" s="3" t="str">
        <f t="shared" si="2"/>
        <v>AllAll CustomersAverage Event Day (5:00pm-6:00pm)5</v>
      </c>
      <c r="B150" t="s">
        <v>26</v>
      </c>
      <c r="C150" t="s">
        <v>38</v>
      </c>
      <c r="D150" t="s">
        <v>164</v>
      </c>
      <c r="E150" s="65" t="s">
        <v>136</v>
      </c>
      <c r="F150" s="66">
        <v>0.78021973371505737</v>
      </c>
      <c r="G150" s="66">
        <v>0.78631484508514404</v>
      </c>
      <c r="H150" s="66">
        <v>3.2801318448036909E-3</v>
      </c>
      <c r="I150" s="66">
        <v>71.127021789550781</v>
      </c>
      <c r="J150" s="67">
        <v>0</v>
      </c>
    </row>
    <row r="151" spans="1:10" x14ac:dyDescent="0.25">
      <c r="A151" s="3" t="str">
        <f t="shared" si="2"/>
        <v>AllAll CustomersAverage Event Day (5:00pm-6:00pm)6</v>
      </c>
      <c r="B151" t="s">
        <v>26</v>
      </c>
      <c r="C151" t="s">
        <v>38</v>
      </c>
      <c r="D151" t="s">
        <v>164</v>
      </c>
      <c r="E151" s="65" t="s">
        <v>137</v>
      </c>
      <c r="F151" s="66">
        <v>0.76919323205947876</v>
      </c>
      <c r="G151" s="66">
        <v>0.77104330062866211</v>
      </c>
      <c r="H151" s="66">
        <v>2.9333124402910471E-3</v>
      </c>
      <c r="I151" s="66">
        <v>70.609237670898438</v>
      </c>
      <c r="J151" s="67">
        <v>0</v>
      </c>
    </row>
    <row r="152" spans="1:10" x14ac:dyDescent="0.25">
      <c r="A152" s="3" t="str">
        <f t="shared" si="2"/>
        <v>AllAll CustomersAverage Event Day (5:00pm-6:00pm)7</v>
      </c>
      <c r="B152" t="s">
        <v>26</v>
      </c>
      <c r="C152" t="s">
        <v>38</v>
      </c>
      <c r="D152" t="s">
        <v>164</v>
      </c>
      <c r="E152" s="65" t="s">
        <v>138</v>
      </c>
      <c r="F152" s="66">
        <v>0.78061819076538086</v>
      </c>
      <c r="G152" s="66">
        <v>0.78518325090408325</v>
      </c>
      <c r="H152" s="66">
        <v>3.2542035914957523E-3</v>
      </c>
      <c r="I152" s="66">
        <v>70.368377685546875</v>
      </c>
      <c r="J152" s="67">
        <v>0</v>
      </c>
    </row>
    <row r="153" spans="1:10" x14ac:dyDescent="0.25">
      <c r="A153" s="3" t="str">
        <f t="shared" si="2"/>
        <v>AllAll CustomersAverage Event Day (5:00pm-6:00pm)8</v>
      </c>
      <c r="B153" t="s">
        <v>26</v>
      </c>
      <c r="C153" t="s">
        <v>38</v>
      </c>
      <c r="D153" t="s">
        <v>164</v>
      </c>
      <c r="E153" s="65" t="s">
        <v>139</v>
      </c>
      <c r="F153" s="66">
        <v>0.79841530323028564</v>
      </c>
      <c r="G153" s="66">
        <v>0.80843722820281982</v>
      </c>
      <c r="H153" s="66">
        <v>3.2899545039981604E-3</v>
      </c>
      <c r="I153" s="66">
        <v>71.105209350585938</v>
      </c>
      <c r="J153" s="67">
        <v>0</v>
      </c>
    </row>
    <row r="154" spans="1:10" x14ac:dyDescent="0.25">
      <c r="A154" s="3" t="str">
        <f t="shared" si="2"/>
        <v>AllAll CustomersAverage Event Day (5:00pm-6:00pm)9</v>
      </c>
      <c r="B154" t="s">
        <v>26</v>
      </c>
      <c r="C154" t="s">
        <v>38</v>
      </c>
      <c r="D154" t="s">
        <v>164</v>
      </c>
      <c r="E154" s="65" t="s">
        <v>140</v>
      </c>
      <c r="F154" s="66">
        <v>0.82352417707443237</v>
      </c>
      <c r="G154" s="66">
        <v>0.83163446187973022</v>
      </c>
      <c r="H154" s="66">
        <v>4.1056973859667778E-3</v>
      </c>
      <c r="I154" s="66">
        <v>73.539314270019531</v>
      </c>
      <c r="J154" s="67">
        <v>0</v>
      </c>
    </row>
    <row r="155" spans="1:10" x14ac:dyDescent="0.25">
      <c r="A155" s="3" t="str">
        <f t="shared" si="2"/>
        <v>AllAll CustomersAverage Event Day (5:00pm-6:00pm)10</v>
      </c>
      <c r="B155" t="s">
        <v>26</v>
      </c>
      <c r="C155" t="s">
        <v>38</v>
      </c>
      <c r="D155" t="s">
        <v>164</v>
      </c>
      <c r="E155" s="65" t="s">
        <v>141</v>
      </c>
      <c r="F155" s="66">
        <v>0.87813293933868408</v>
      </c>
      <c r="G155" s="66">
        <v>0.88103693723678589</v>
      </c>
      <c r="H155" s="66">
        <v>4.9516372382640839E-3</v>
      </c>
      <c r="I155" s="66">
        <v>77.5653076171875</v>
      </c>
      <c r="J155" s="67">
        <v>0</v>
      </c>
    </row>
    <row r="156" spans="1:10" x14ac:dyDescent="0.25">
      <c r="A156" s="3" t="str">
        <f t="shared" si="2"/>
        <v>AllAll CustomersAverage Event Day (5:00pm-6:00pm)11</v>
      </c>
      <c r="B156" t="s">
        <v>26</v>
      </c>
      <c r="C156" t="s">
        <v>38</v>
      </c>
      <c r="D156" t="s">
        <v>164</v>
      </c>
      <c r="E156" s="65" t="s">
        <v>142</v>
      </c>
      <c r="F156" s="66">
        <v>0.96972334384918213</v>
      </c>
      <c r="G156" s="66">
        <v>0.98862355947494507</v>
      </c>
      <c r="H156" s="66">
        <v>5.412206519395113E-3</v>
      </c>
      <c r="I156" s="66">
        <v>81.611526489257813</v>
      </c>
      <c r="J156" s="67">
        <v>0</v>
      </c>
    </row>
    <row r="157" spans="1:10" x14ac:dyDescent="0.25">
      <c r="A157" s="3" t="str">
        <f t="shared" si="2"/>
        <v>AllAll CustomersAverage Event Day (5:00pm-6:00pm)12</v>
      </c>
      <c r="B157" t="s">
        <v>26</v>
      </c>
      <c r="C157" t="s">
        <v>38</v>
      </c>
      <c r="D157" t="s">
        <v>164</v>
      </c>
      <c r="E157" s="65" t="s">
        <v>143</v>
      </c>
      <c r="F157" s="66">
        <v>1.1550030708312988</v>
      </c>
      <c r="G157" s="66">
        <v>1.1713992357254028</v>
      </c>
      <c r="H157" s="66">
        <v>6.1030401848256588E-3</v>
      </c>
      <c r="I157" s="66">
        <v>85.770980834960938</v>
      </c>
      <c r="J157" s="67">
        <v>0</v>
      </c>
    </row>
    <row r="158" spans="1:10" x14ac:dyDescent="0.25">
      <c r="A158" s="3" t="str">
        <f t="shared" si="2"/>
        <v>AllAll CustomersAverage Event Day (5:00pm-6:00pm)13</v>
      </c>
      <c r="B158" t="s">
        <v>26</v>
      </c>
      <c r="C158" t="s">
        <v>38</v>
      </c>
      <c r="D158" t="s">
        <v>164</v>
      </c>
      <c r="E158" s="65" t="s">
        <v>144</v>
      </c>
      <c r="F158" s="66">
        <v>1.3964403867721558</v>
      </c>
      <c r="G158" s="66">
        <v>1.422948956489563</v>
      </c>
      <c r="H158" s="66">
        <v>5.6409244425594807E-3</v>
      </c>
      <c r="I158" s="66">
        <v>89.2430419921875</v>
      </c>
      <c r="J158" s="67">
        <v>0</v>
      </c>
    </row>
    <row r="159" spans="1:10" x14ac:dyDescent="0.25">
      <c r="A159" s="3" t="str">
        <f t="shared" si="2"/>
        <v>AllAll CustomersAverage Event Day (5:00pm-6:00pm)14</v>
      </c>
      <c r="B159" t="s">
        <v>26</v>
      </c>
      <c r="C159" t="s">
        <v>38</v>
      </c>
      <c r="D159" t="s">
        <v>164</v>
      </c>
      <c r="E159" s="65" t="s">
        <v>145</v>
      </c>
      <c r="F159" s="66">
        <v>1.688332200050354</v>
      </c>
      <c r="G159" s="66">
        <v>1.7278964519500732</v>
      </c>
      <c r="H159" s="66">
        <v>5.6652231141924858E-3</v>
      </c>
      <c r="I159" s="66">
        <v>91.615646362304688</v>
      </c>
      <c r="J159" s="67">
        <v>0</v>
      </c>
    </row>
    <row r="160" spans="1:10" x14ac:dyDescent="0.25">
      <c r="A160" s="3" t="str">
        <f t="shared" si="2"/>
        <v>AllAll CustomersAverage Event Day (5:00pm-6:00pm)15</v>
      </c>
      <c r="B160" t="s">
        <v>26</v>
      </c>
      <c r="C160" t="s">
        <v>38</v>
      </c>
      <c r="D160" t="s">
        <v>164</v>
      </c>
      <c r="E160" s="65" t="s">
        <v>146</v>
      </c>
      <c r="F160" s="66">
        <v>2.0067691802978516</v>
      </c>
      <c r="G160" s="66">
        <v>2.0336613655090332</v>
      </c>
      <c r="H160" s="66">
        <v>7.6026930473744869E-3</v>
      </c>
      <c r="I160" s="66">
        <v>93.470016479492188</v>
      </c>
      <c r="J160" s="67">
        <v>0</v>
      </c>
    </row>
    <row r="161" spans="1:10" x14ac:dyDescent="0.25">
      <c r="A161" s="3" t="str">
        <f t="shared" si="2"/>
        <v>AllAll CustomersAverage Event Day (5:00pm-6:00pm)16</v>
      </c>
      <c r="B161" t="s">
        <v>26</v>
      </c>
      <c r="C161" t="s">
        <v>38</v>
      </c>
      <c r="D161" t="s">
        <v>164</v>
      </c>
      <c r="E161" s="65" t="s">
        <v>147</v>
      </c>
      <c r="F161" s="66">
        <v>2.2906606197357178</v>
      </c>
      <c r="G161" s="66">
        <v>2.3131630420684814</v>
      </c>
      <c r="H161" s="66">
        <v>8.4264706820249557E-3</v>
      </c>
      <c r="I161" s="66">
        <v>94.421623229980469</v>
      </c>
      <c r="J161" s="67">
        <v>0</v>
      </c>
    </row>
    <row r="162" spans="1:10" x14ac:dyDescent="0.25">
      <c r="A162" s="3" t="str">
        <f t="shared" si="2"/>
        <v>AllAll CustomersAverage Event Day (5:00pm-6:00pm)17</v>
      </c>
      <c r="B162" t="s">
        <v>26</v>
      </c>
      <c r="C162" t="s">
        <v>38</v>
      </c>
      <c r="D162" t="s">
        <v>164</v>
      </c>
      <c r="E162" s="65" t="s">
        <v>148</v>
      </c>
      <c r="F162" s="66">
        <v>2.5232529640197754</v>
      </c>
      <c r="G162" s="66">
        <v>2.5000336170196533</v>
      </c>
      <c r="H162" s="66">
        <v>8.9247990399599075E-3</v>
      </c>
      <c r="I162" s="66">
        <v>94.443572998046875</v>
      </c>
      <c r="J162" s="67">
        <v>0</v>
      </c>
    </row>
    <row r="163" spans="1:10" x14ac:dyDescent="0.25">
      <c r="A163" s="3" t="str">
        <f t="shared" si="2"/>
        <v>AllAll CustomersAverage Event Day (5:00pm-6:00pm)18</v>
      </c>
      <c r="B163" t="s">
        <v>26</v>
      </c>
      <c r="C163" t="s">
        <v>38</v>
      </c>
      <c r="D163" t="s">
        <v>164</v>
      </c>
      <c r="E163" s="65" t="s">
        <v>149</v>
      </c>
      <c r="F163" s="66">
        <v>2.6215641498565674</v>
      </c>
      <c r="G163" s="66">
        <v>1.8623274564743042</v>
      </c>
      <c r="H163" s="66">
        <v>9.1255893930792809E-3</v>
      </c>
      <c r="I163" s="66">
        <v>93.128189086914063</v>
      </c>
      <c r="J163" s="67">
        <v>0</v>
      </c>
    </row>
    <row r="164" spans="1:10" x14ac:dyDescent="0.25">
      <c r="A164" s="3" t="str">
        <f t="shared" si="2"/>
        <v>AllAll CustomersAverage Event Day (5:00pm-6:00pm)19</v>
      </c>
      <c r="B164" t="s">
        <v>26</v>
      </c>
      <c r="C164" t="s">
        <v>38</v>
      </c>
      <c r="D164" t="s">
        <v>164</v>
      </c>
      <c r="E164" s="65" t="s">
        <v>150</v>
      </c>
      <c r="F164" s="66">
        <v>2.5738883018493652</v>
      </c>
      <c r="G164" s="66">
        <v>2.6602358818054199</v>
      </c>
      <c r="H164" s="66">
        <v>1.0002768598496914E-2</v>
      </c>
      <c r="I164" s="66">
        <v>91.680244445800781</v>
      </c>
      <c r="J164" s="67">
        <v>0</v>
      </c>
    </row>
    <row r="165" spans="1:10" x14ac:dyDescent="0.25">
      <c r="A165" s="3" t="str">
        <f t="shared" si="2"/>
        <v>AllAll CustomersAverage Event Day (5:00pm-6:00pm)20</v>
      </c>
      <c r="B165" t="s">
        <v>26</v>
      </c>
      <c r="C165" t="s">
        <v>38</v>
      </c>
      <c r="D165" t="s">
        <v>164</v>
      </c>
      <c r="E165" s="65" t="s">
        <v>151</v>
      </c>
      <c r="F165" s="66">
        <v>2.3969278335571289</v>
      </c>
      <c r="G165" s="66">
        <v>2.5116348266601563</v>
      </c>
      <c r="H165" s="66">
        <v>9.6052242442965508E-3</v>
      </c>
      <c r="I165" s="66">
        <v>88.901504516601563</v>
      </c>
      <c r="J165" s="67">
        <v>0</v>
      </c>
    </row>
    <row r="166" spans="1:10" x14ac:dyDescent="0.25">
      <c r="A166" s="3" t="str">
        <f t="shared" si="2"/>
        <v>AllAll CustomersAverage Event Day (5:00pm-6:00pm)21</v>
      </c>
      <c r="B166" t="s">
        <v>26</v>
      </c>
      <c r="C166" t="s">
        <v>38</v>
      </c>
      <c r="D166" t="s">
        <v>164</v>
      </c>
      <c r="E166" s="65" t="s">
        <v>152</v>
      </c>
      <c r="F166" s="66">
        <v>2.1806180477142334</v>
      </c>
      <c r="G166" s="66">
        <v>2.2656872272491455</v>
      </c>
      <c r="H166" s="66">
        <v>8.9205624535679817E-3</v>
      </c>
      <c r="I166" s="66">
        <v>84.922149658203125</v>
      </c>
      <c r="J166" s="67">
        <v>0</v>
      </c>
    </row>
    <row r="167" spans="1:10" x14ac:dyDescent="0.25">
      <c r="A167" s="3" t="str">
        <f t="shared" si="2"/>
        <v>AllAll CustomersAverage Event Day (5:00pm-6:00pm)22</v>
      </c>
      <c r="B167" t="s">
        <v>26</v>
      </c>
      <c r="C167" t="s">
        <v>38</v>
      </c>
      <c r="D167" t="s">
        <v>164</v>
      </c>
      <c r="E167" s="65" t="s">
        <v>153</v>
      </c>
      <c r="F167" s="66">
        <v>1.9991644620895386</v>
      </c>
      <c r="G167" s="66">
        <v>2.0550496578216553</v>
      </c>
      <c r="H167" s="66">
        <v>8.5575729608535767E-3</v>
      </c>
      <c r="I167" s="66">
        <v>81.242469787597656</v>
      </c>
      <c r="J167" s="67">
        <v>0</v>
      </c>
    </row>
    <row r="168" spans="1:10" x14ac:dyDescent="0.25">
      <c r="A168" s="3" t="str">
        <f t="shared" si="2"/>
        <v>AllAll CustomersAverage Event Day (5:00pm-6:00pm)23</v>
      </c>
      <c r="B168" t="s">
        <v>26</v>
      </c>
      <c r="C168" t="s">
        <v>38</v>
      </c>
      <c r="D168" t="s">
        <v>164</v>
      </c>
      <c r="E168" s="65" t="s">
        <v>154</v>
      </c>
      <c r="F168" s="66">
        <v>1.7705512046813965</v>
      </c>
      <c r="G168" s="66">
        <v>1.8030331134796143</v>
      </c>
      <c r="H168" s="66">
        <v>7.9313255846500397E-3</v>
      </c>
      <c r="I168" s="66">
        <v>78.856666564941406</v>
      </c>
      <c r="J168" s="67">
        <v>0</v>
      </c>
    </row>
    <row r="169" spans="1:10" x14ac:dyDescent="0.25">
      <c r="A169" s="3" t="str">
        <f t="shared" si="2"/>
        <v>AllAll CustomersAverage Event Day (5:00pm-6:00pm)24</v>
      </c>
      <c r="B169" t="s">
        <v>26</v>
      </c>
      <c r="C169" t="s">
        <v>38</v>
      </c>
      <c r="D169" t="s">
        <v>164</v>
      </c>
      <c r="E169" s="65" t="s">
        <v>155</v>
      </c>
      <c r="F169" s="66">
        <v>1.4996794462203979</v>
      </c>
      <c r="G169" s="66">
        <v>1.5257818698883057</v>
      </c>
      <c r="H169" s="66">
        <v>7.0820916444063187E-3</v>
      </c>
      <c r="I169" s="66">
        <v>76.699630737304688</v>
      </c>
      <c r="J169" s="67">
        <v>0</v>
      </c>
    </row>
    <row r="170" spans="1:10" x14ac:dyDescent="0.25">
      <c r="A170" s="3" t="str">
        <f t="shared" si="2"/>
        <v>Climate Zone1010/14/2020 (6:00pm-7:00pm)1</v>
      </c>
      <c r="B170" t="s">
        <v>55</v>
      </c>
      <c r="C170" t="s">
        <v>141</v>
      </c>
      <c r="D170" t="s">
        <v>158</v>
      </c>
      <c r="E170" s="65" t="s">
        <v>132</v>
      </c>
      <c r="F170" s="66" t="s">
        <v>206</v>
      </c>
      <c r="G170" s="66" t="s">
        <v>206</v>
      </c>
      <c r="H170" s="66" t="s">
        <v>206</v>
      </c>
      <c r="I170" s="66" t="s">
        <v>206</v>
      </c>
      <c r="J170" s="67">
        <v>1</v>
      </c>
    </row>
    <row r="171" spans="1:10" x14ac:dyDescent="0.25">
      <c r="A171" s="3" t="str">
        <f t="shared" si="2"/>
        <v>Climate Zone1010/14/2020 (6:00pm-7:00pm)2</v>
      </c>
      <c r="B171" t="s">
        <v>55</v>
      </c>
      <c r="C171" t="s">
        <v>141</v>
      </c>
      <c r="D171" t="s">
        <v>158</v>
      </c>
      <c r="E171" s="65" t="s">
        <v>133</v>
      </c>
      <c r="F171" s="66" t="s">
        <v>206</v>
      </c>
      <c r="G171" s="66" t="s">
        <v>206</v>
      </c>
      <c r="H171" s="66" t="s">
        <v>206</v>
      </c>
      <c r="I171" s="66" t="s">
        <v>206</v>
      </c>
      <c r="J171" s="67">
        <v>1</v>
      </c>
    </row>
    <row r="172" spans="1:10" x14ac:dyDescent="0.25">
      <c r="A172" s="3" t="str">
        <f t="shared" si="2"/>
        <v>Climate Zone1010/14/2020 (6:00pm-7:00pm)3</v>
      </c>
      <c r="B172" t="s">
        <v>55</v>
      </c>
      <c r="C172" t="s">
        <v>141</v>
      </c>
      <c r="D172" t="s">
        <v>158</v>
      </c>
      <c r="E172" s="65" t="s">
        <v>134</v>
      </c>
      <c r="F172" s="66" t="s">
        <v>206</v>
      </c>
      <c r="G172" s="66" t="s">
        <v>206</v>
      </c>
      <c r="H172" s="66" t="s">
        <v>206</v>
      </c>
      <c r="I172" s="66" t="s">
        <v>206</v>
      </c>
      <c r="J172" s="67">
        <v>1</v>
      </c>
    </row>
    <row r="173" spans="1:10" x14ac:dyDescent="0.25">
      <c r="A173" s="3" t="str">
        <f t="shared" si="2"/>
        <v>Climate Zone1010/14/2020 (6:00pm-7:00pm)4</v>
      </c>
      <c r="B173" t="s">
        <v>55</v>
      </c>
      <c r="C173" t="s">
        <v>141</v>
      </c>
      <c r="D173" t="s">
        <v>158</v>
      </c>
      <c r="E173" s="65" t="s">
        <v>135</v>
      </c>
      <c r="F173" s="66" t="s">
        <v>206</v>
      </c>
      <c r="G173" s="66" t="s">
        <v>206</v>
      </c>
      <c r="H173" s="66" t="s">
        <v>206</v>
      </c>
      <c r="I173" s="66" t="s">
        <v>206</v>
      </c>
      <c r="J173" s="67">
        <v>1</v>
      </c>
    </row>
    <row r="174" spans="1:10" x14ac:dyDescent="0.25">
      <c r="A174" s="3" t="str">
        <f t="shared" si="2"/>
        <v>Climate Zone1010/14/2020 (6:00pm-7:00pm)5</v>
      </c>
      <c r="B174" t="s">
        <v>55</v>
      </c>
      <c r="C174" t="s">
        <v>141</v>
      </c>
      <c r="D174" t="s">
        <v>158</v>
      </c>
      <c r="E174" s="65" t="s">
        <v>136</v>
      </c>
      <c r="F174" s="66" t="s">
        <v>206</v>
      </c>
      <c r="G174" s="66" t="s">
        <v>206</v>
      </c>
      <c r="H174" s="66" t="s">
        <v>206</v>
      </c>
      <c r="I174" s="66" t="s">
        <v>206</v>
      </c>
      <c r="J174" s="67">
        <v>1</v>
      </c>
    </row>
    <row r="175" spans="1:10" x14ac:dyDescent="0.25">
      <c r="A175" s="3" t="str">
        <f t="shared" si="2"/>
        <v>Climate Zone1010/14/2020 (6:00pm-7:00pm)6</v>
      </c>
      <c r="B175" t="s">
        <v>55</v>
      </c>
      <c r="C175" t="s">
        <v>141</v>
      </c>
      <c r="D175" t="s">
        <v>158</v>
      </c>
      <c r="E175" s="65" t="s">
        <v>137</v>
      </c>
      <c r="F175" s="66" t="s">
        <v>206</v>
      </c>
      <c r="G175" s="66" t="s">
        <v>206</v>
      </c>
      <c r="H175" s="66" t="s">
        <v>206</v>
      </c>
      <c r="I175" s="66" t="s">
        <v>206</v>
      </c>
      <c r="J175" s="67">
        <v>1</v>
      </c>
    </row>
    <row r="176" spans="1:10" x14ac:dyDescent="0.25">
      <c r="A176" s="3" t="str">
        <f t="shared" si="2"/>
        <v>Climate Zone1010/14/2020 (6:00pm-7:00pm)7</v>
      </c>
      <c r="B176" t="s">
        <v>55</v>
      </c>
      <c r="C176" t="s">
        <v>141</v>
      </c>
      <c r="D176" t="s">
        <v>158</v>
      </c>
      <c r="E176" s="65" t="s">
        <v>138</v>
      </c>
      <c r="F176" s="66" t="s">
        <v>206</v>
      </c>
      <c r="G176" s="66" t="s">
        <v>206</v>
      </c>
      <c r="H176" s="66" t="s">
        <v>206</v>
      </c>
      <c r="I176" s="66" t="s">
        <v>206</v>
      </c>
      <c r="J176" s="67">
        <v>1</v>
      </c>
    </row>
    <row r="177" spans="1:10" x14ac:dyDescent="0.25">
      <c r="A177" s="3" t="str">
        <f t="shared" si="2"/>
        <v>Climate Zone1010/14/2020 (6:00pm-7:00pm)8</v>
      </c>
      <c r="B177" t="s">
        <v>55</v>
      </c>
      <c r="C177" t="s">
        <v>141</v>
      </c>
      <c r="D177" t="s">
        <v>158</v>
      </c>
      <c r="E177" s="65" t="s">
        <v>139</v>
      </c>
      <c r="F177" s="66" t="s">
        <v>206</v>
      </c>
      <c r="G177" s="66" t="s">
        <v>206</v>
      </c>
      <c r="H177" s="66" t="s">
        <v>206</v>
      </c>
      <c r="I177" s="66" t="s">
        <v>206</v>
      </c>
      <c r="J177" s="67">
        <v>1</v>
      </c>
    </row>
    <row r="178" spans="1:10" x14ac:dyDescent="0.25">
      <c r="A178" s="3" t="str">
        <f t="shared" si="2"/>
        <v>Climate Zone1010/14/2020 (6:00pm-7:00pm)9</v>
      </c>
      <c r="B178" t="s">
        <v>55</v>
      </c>
      <c r="C178" t="s">
        <v>141</v>
      </c>
      <c r="D178" t="s">
        <v>158</v>
      </c>
      <c r="E178" s="65" t="s">
        <v>140</v>
      </c>
      <c r="F178" s="66" t="s">
        <v>206</v>
      </c>
      <c r="G178" s="66" t="s">
        <v>206</v>
      </c>
      <c r="H178" s="66" t="s">
        <v>206</v>
      </c>
      <c r="I178" s="66" t="s">
        <v>206</v>
      </c>
      <c r="J178" s="67">
        <v>1</v>
      </c>
    </row>
    <row r="179" spans="1:10" x14ac:dyDescent="0.25">
      <c r="A179" s="3" t="str">
        <f t="shared" si="2"/>
        <v>Climate Zone1010/14/2020 (6:00pm-7:00pm)10</v>
      </c>
      <c r="B179" t="s">
        <v>55</v>
      </c>
      <c r="C179" t="s">
        <v>141</v>
      </c>
      <c r="D179" t="s">
        <v>158</v>
      </c>
      <c r="E179" s="65" t="s">
        <v>141</v>
      </c>
      <c r="F179" s="66" t="s">
        <v>206</v>
      </c>
      <c r="G179" s="66" t="s">
        <v>206</v>
      </c>
      <c r="H179" s="66" t="s">
        <v>206</v>
      </c>
      <c r="I179" s="66" t="s">
        <v>206</v>
      </c>
      <c r="J179" s="67">
        <v>1</v>
      </c>
    </row>
    <row r="180" spans="1:10" x14ac:dyDescent="0.25">
      <c r="A180" s="3" t="str">
        <f t="shared" si="2"/>
        <v>Climate Zone1010/14/2020 (6:00pm-7:00pm)11</v>
      </c>
      <c r="B180" t="s">
        <v>55</v>
      </c>
      <c r="C180" t="s">
        <v>141</v>
      </c>
      <c r="D180" t="s">
        <v>158</v>
      </c>
      <c r="E180" s="65" t="s">
        <v>142</v>
      </c>
      <c r="F180" s="66" t="s">
        <v>206</v>
      </c>
      <c r="G180" s="66" t="s">
        <v>206</v>
      </c>
      <c r="H180" s="66" t="s">
        <v>206</v>
      </c>
      <c r="I180" s="66" t="s">
        <v>206</v>
      </c>
      <c r="J180" s="67">
        <v>1</v>
      </c>
    </row>
    <row r="181" spans="1:10" x14ac:dyDescent="0.25">
      <c r="A181" s="3" t="str">
        <f t="shared" si="2"/>
        <v>Climate Zone1010/14/2020 (6:00pm-7:00pm)12</v>
      </c>
      <c r="B181" t="s">
        <v>55</v>
      </c>
      <c r="C181" t="s">
        <v>141</v>
      </c>
      <c r="D181" t="s">
        <v>158</v>
      </c>
      <c r="E181" s="65" t="s">
        <v>143</v>
      </c>
      <c r="F181" s="66" t="s">
        <v>206</v>
      </c>
      <c r="G181" s="66" t="s">
        <v>206</v>
      </c>
      <c r="H181" s="66" t="s">
        <v>206</v>
      </c>
      <c r="I181" s="66" t="s">
        <v>206</v>
      </c>
      <c r="J181" s="67">
        <v>1</v>
      </c>
    </row>
    <row r="182" spans="1:10" x14ac:dyDescent="0.25">
      <c r="A182" s="3" t="str">
        <f t="shared" si="2"/>
        <v>Climate Zone1010/14/2020 (6:00pm-7:00pm)13</v>
      </c>
      <c r="B182" t="s">
        <v>55</v>
      </c>
      <c r="C182" t="s">
        <v>141</v>
      </c>
      <c r="D182" t="s">
        <v>158</v>
      </c>
      <c r="E182" s="65" t="s">
        <v>144</v>
      </c>
      <c r="F182" s="66" t="s">
        <v>206</v>
      </c>
      <c r="G182" s="66" t="s">
        <v>206</v>
      </c>
      <c r="H182" s="66" t="s">
        <v>206</v>
      </c>
      <c r="I182" s="66" t="s">
        <v>206</v>
      </c>
      <c r="J182" s="67">
        <v>1</v>
      </c>
    </row>
    <row r="183" spans="1:10" x14ac:dyDescent="0.25">
      <c r="A183" s="3" t="str">
        <f t="shared" si="2"/>
        <v>Climate Zone1010/14/2020 (6:00pm-7:00pm)14</v>
      </c>
      <c r="B183" t="s">
        <v>55</v>
      </c>
      <c r="C183" t="s">
        <v>141</v>
      </c>
      <c r="D183" t="s">
        <v>158</v>
      </c>
      <c r="E183" s="65" t="s">
        <v>145</v>
      </c>
      <c r="F183" s="66" t="s">
        <v>206</v>
      </c>
      <c r="G183" s="66" t="s">
        <v>206</v>
      </c>
      <c r="H183" s="66" t="s">
        <v>206</v>
      </c>
      <c r="I183" s="66" t="s">
        <v>206</v>
      </c>
      <c r="J183" s="67">
        <v>1</v>
      </c>
    </row>
    <row r="184" spans="1:10" x14ac:dyDescent="0.25">
      <c r="A184" s="3" t="str">
        <f t="shared" si="2"/>
        <v>Climate Zone1010/14/2020 (6:00pm-7:00pm)15</v>
      </c>
      <c r="B184" t="s">
        <v>55</v>
      </c>
      <c r="C184" t="s">
        <v>141</v>
      </c>
      <c r="D184" t="s">
        <v>158</v>
      </c>
      <c r="E184" s="65" t="s">
        <v>146</v>
      </c>
      <c r="F184" s="66" t="s">
        <v>206</v>
      </c>
      <c r="G184" s="66" t="s">
        <v>206</v>
      </c>
      <c r="H184" s="66" t="s">
        <v>206</v>
      </c>
      <c r="I184" s="66" t="s">
        <v>206</v>
      </c>
      <c r="J184" s="67">
        <v>1</v>
      </c>
    </row>
    <row r="185" spans="1:10" x14ac:dyDescent="0.25">
      <c r="A185" s="3" t="str">
        <f t="shared" si="2"/>
        <v>Climate Zone1010/14/2020 (6:00pm-7:00pm)16</v>
      </c>
      <c r="B185" t="s">
        <v>55</v>
      </c>
      <c r="C185" t="s">
        <v>141</v>
      </c>
      <c r="D185" t="s">
        <v>158</v>
      </c>
      <c r="E185" s="65" t="s">
        <v>147</v>
      </c>
      <c r="F185" s="66" t="s">
        <v>206</v>
      </c>
      <c r="G185" s="66" t="s">
        <v>206</v>
      </c>
      <c r="H185" s="66" t="s">
        <v>206</v>
      </c>
      <c r="I185" s="66" t="s">
        <v>206</v>
      </c>
      <c r="J185" s="67">
        <v>1</v>
      </c>
    </row>
    <row r="186" spans="1:10" x14ac:dyDescent="0.25">
      <c r="A186" s="3" t="str">
        <f t="shared" si="2"/>
        <v>Climate Zone1010/14/2020 (6:00pm-7:00pm)17</v>
      </c>
      <c r="B186" t="s">
        <v>55</v>
      </c>
      <c r="C186" t="s">
        <v>141</v>
      </c>
      <c r="D186" t="s">
        <v>158</v>
      </c>
      <c r="E186" s="65" t="s">
        <v>148</v>
      </c>
      <c r="F186" s="66" t="s">
        <v>206</v>
      </c>
      <c r="G186" s="66" t="s">
        <v>206</v>
      </c>
      <c r="H186" s="66" t="s">
        <v>206</v>
      </c>
      <c r="I186" s="66" t="s">
        <v>206</v>
      </c>
      <c r="J186" s="67">
        <v>1</v>
      </c>
    </row>
    <row r="187" spans="1:10" x14ac:dyDescent="0.25">
      <c r="A187" s="3" t="str">
        <f t="shared" si="2"/>
        <v>Climate Zone1010/14/2020 (6:00pm-7:00pm)18</v>
      </c>
      <c r="B187" t="s">
        <v>55</v>
      </c>
      <c r="C187" t="s">
        <v>141</v>
      </c>
      <c r="D187" t="s">
        <v>158</v>
      </c>
      <c r="E187" s="65" t="s">
        <v>149</v>
      </c>
      <c r="F187" s="66" t="s">
        <v>206</v>
      </c>
      <c r="G187" s="66" t="s">
        <v>206</v>
      </c>
      <c r="H187" s="66" t="s">
        <v>206</v>
      </c>
      <c r="I187" s="66" t="s">
        <v>206</v>
      </c>
      <c r="J187" s="67">
        <v>1</v>
      </c>
    </row>
    <row r="188" spans="1:10" x14ac:dyDescent="0.25">
      <c r="A188" s="3" t="str">
        <f t="shared" si="2"/>
        <v>Climate Zone1010/14/2020 (6:00pm-7:00pm)19</v>
      </c>
      <c r="B188" t="s">
        <v>55</v>
      </c>
      <c r="C188" t="s">
        <v>141</v>
      </c>
      <c r="D188" t="s">
        <v>158</v>
      </c>
      <c r="E188" s="65" t="s">
        <v>150</v>
      </c>
      <c r="F188" s="66" t="s">
        <v>206</v>
      </c>
      <c r="G188" s="66" t="s">
        <v>206</v>
      </c>
      <c r="H188" s="66" t="s">
        <v>206</v>
      </c>
      <c r="I188" s="66" t="s">
        <v>206</v>
      </c>
      <c r="J188" s="67">
        <v>1</v>
      </c>
    </row>
    <row r="189" spans="1:10" x14ac:dyDescent="0.25">
      <c r="A189" s="3" t="str">
        <f t="shared" si="2"/>
        <v>Climate Zone1010/14/2020 (6:00pm-7:00pm)20</v>
      </c>
      <c r="B189" t="s">
        <v>55</v>
      </c>
      <c r="C189" t="s">
        <v>141</v>
      </c>
      <c r="D189" t="s">
        <v>158</v>
      </c>
      <c r="E189" s="65" t="s">
        <v>151</v>
      </c>
      <c r="F189" s="66" t="s">
        <v>206</v>
      </c>
      <c r="G189" s="66" t="s">
        <v>206</v>
      </c>
      <c r="H189" s="66" t="s">
        <v>206</v>
      </c>
      <c r="I189" s="66" t="s">
        <v>206</v>
      </c>
      <c r="J189" s="67">
        <v>1</v>
      </c>
    </row>
    <row r="190" spans="1:10" x14ac:dyDescent="0.25">
      <c r="A190" s="3" t="str">
        <f t="shared" si="2"/>
        <v>Climate Zone1010/14/2020 (6:00pm-7:00pm)21</v>
      </c>
      <c r="B190" t="s">
        <v>55</v>
      </c>
      <c r="C190" t="s">
        <v>141</v>
      </c>
      <c r="D190" t="s">
        <v>158</v>
      </c>
      <c r="E190" s="65" t="s">
        <v>152</v>
      </c>
      <c r="F190" s="66" t="s">
        <v>206</v>
      </c>
      <c r="G190" s="66" t="s">
        <v>206</v>
      </c>
      <c r="H190" s="66" t="s">
        <v>206</v>
      </c>
      <c r="I190" s="66" t="s">
        <v>206</v>
      </c>
      <c r="J190" s="67">
        <v>1</v>
      </c>
    </row>
    <row r="191" spans="1:10" x14ac:dyDescent="0.25">
      <c r="A191" s="3" t="str">
        <f t="shared" si="2"/>
        <v>Climate Zone1010/14/2020 (6:00pm-7:00pm)22</v>
      </c>
      <c r="B191" t="s">
        <v>55</v>
      </c>
      <c r="C191" t="s">
        <v>141</v>
      </c>
      <c r="D191" t="s">
        <v>158</v>
      </c>
      <c r="E191" s="65" t="s">
        <v>153</v>
      </c>
      <c r="F191" s="66" t="s">
        <v>206</v>
      </c>
      <c r="G191" s="66" t="s">
        <v>206</v>
      </c>
      <c r="H191" s="66" t="s">
        <v>206</v>
      </c>
      <c r="I191" s="66" t="s">
        <v>206</v>
      </c>
      <c r="J191" s="67">
        <v>1</v>
      </c>
    </row>
    <row r="192" spans="1:10" x14ac:dyDescent="0.25">
      <c r="A192" s="3" t="str">
        <f t="shared" si="2"/>
        <v>Climate Zone1010/14/2020 (6:00pm-7:00pm)23</v>
      </c>
      <c r="B192" t="s">
        <v>55</v>
      </c>
      <c r="C192" t="s">
        <v>141</v>
      </c>
      <c r="D192" t="s">
        <v>158</v>
      </c>
      <c r="E192" s="65" t="s">
        <v>154</v>
      </c>
      <c r="F192" s="66" t="s">
        <v>206</v>
      </c>
      <c r="G192" s="66" t="s">
        <v>206</v>
      </c>
      <c r="H192" s="66" t="s">
        <v>206</v>
      </c>
      <c r="I192" s="66" t="s">
        <v>206</v>
      </c>
      <c r="J192" s="67">
        <v>1</v>
      </c>
    </row>
    <row r="193" spans="1:10" x14ac:dyDescent="0.25">
      <c r="A193" s="3" t="str">
        <f t="shared" si="2"/>
        <v>Climate Zone1010/14/2020 (6:00pm-7:00pm)24</v>
      </c>
      <c r="B193" t="s">
        <v>55</v>
      </c>
      <c r="C193" t="s">
        <v>141</v>
      </c>
      <c r="D193" t="s">
        <v>158</v>
      </c>
      <c r="E193" s="65" t="s">
        <v>155</v>
      </c>
      <c r="F193" s="66" t="s">
        <v>206</v>
      </c>
      <c r="G193" s="66" t="s">
        <v>206</v>
      </c>
      <c r="H193" s="66" t="s">
        <v>206</v>
      </c>
      <c r="I193" s="66" t="s">
        <v>206</v>
      </c>
      <c r="J193" s="67">
        <v>1</v>
      </c>
    </row>
    <row r="194" spans="1:10" x14ac:dyDescent="0.25">
      <c r="A194" s="3" t="str">
        <f t="shared" si="2"/>
        <v>Climate Zone1010/15/2020 (6:00pm-7:00pm)1</v>
      </c>
      <c r="B194" t="s">
        <v>55</v>
      </c>
      <c r="C194" t="s">
        <v>141</v>
      </c>
      <c r="D194" t="s">
        <v>159</v>
      </c>
      <c r="E194" s="65" t="s">
        <v>132</v>
      </c>
      <c r="F194" s="66" t="s">
        <v>206</v>
      </c>
      <c r="G194" s="66" t="s">
        <v>206</v>
      </c>
      <c r="H194" s="66" t="s">
        <v>206</v>
      </c>
      <c r="I194" s="66" t="s">
        <v>206</v>
      </c>
      <c r="J194" s="67">
        <v>1</v>
      </c>
    </row>
    <row r="195" spans="1:10" x14ac:dyDescent="0.25">
      <c r="A195" s="3" t="str">
        <f t="shared" ref="A195:A258" si="3">B195&amp;C195&amp;D195&amp;E195</f>
        <v>Climate Zone1010/15/2020 (6:00pm-7:00pm)2</v>
      </c>
      <c r="B195" t="s">
        <v>55</v>
      </c>
      <c r="C195" t="s">
        <v>141</v>
      </c>
      <c r="D195" t="s">
        <v>159</v>
      </c>
      <c r="E195" s="65" t="s">
        <v>133</v>
      </c>
      <c r="F195" s="66" t="s">
        <v>206</v>
      </c>
      <c r="G195" s="66" t="s">
        <v>206</v>
      </c>
      <c r="H195" s="66" t="s">
        <v>206</v>
      </c>
      <c r="I195" s="66" t="s">
        <v>206</v>
      </c>
      <c r="J195" s="67">
        <v>1</v>
      </c>
    </row>
    <row r="196" spans="1:10" x14ac:dyDescent="0.25">
      <c r="A196" s="3" t="str">
        <f t="shared" si="3"/>
        <v>Climate Zone1010/15/2020 (6:00pm-7:00pm)3</v>
      </c>
      <c r="B196" t="s">
        <v>55</v>
      </c>
      <c r="C196" t="s">
        <v>141</v>
      </c>
      <c r="D196" t="s">
        <v>159</v>
      </c>
      <c r="E196" s="65" t="s">
        <v>134</v>
      </c>
      <c r="F196" s="66" t="s">
        <v>206</v>
      </c>
      <c r="G196" s="66" t="s">
        <v>206</v>
      </c>
      <c r="H196" s="66" t="s">
        <v>206</v>
      </c>
      <c r="I196" s="66" t="s">
        <v>206</v>
      </c>
      <c r="J196" s="67">
        <v>1</v>
      </c>
    </row>
    <row r="197" spans="1:10" x14ac:dyDescent="0.25">
      <c r="A197" s="3" t="str">
        <f t="shared" si="3"/>
        <v>Climate Zone1010/15/2020 (6:00pm-7:00pm)4</v>
      </c>
      <c r="B197" t="s">
        <v>55</v>
      </c>
      <c r="C197" t="s">
        <v>141</v>
      </c>
      <c r="D197" t="s">
        <v>159</v>
      </c>
      <c r="E197" s="65" t="s">
        <v>135</v>
      </c>
      <c r="F197" s="66" t="s">
        <v>206</v>
      </c>
      <c r="G197" s="66" t="s">
        <v>206</v>
      </c>
      <c r="H197" s="66" t="s">
        <v>206</v>
      </c>
      <c r="I197" s="66" t="s">
        <v>206</v>
      </c>
      <c r="J197" s="67">
        <v>1</v>
      </c>
    </row>
    <row r="198" spans="1:10" x14ac:dyDescent="0.25">
      <c r="A198" s="3" t="str">
        <f t="shared" si="3"/>
        <v>Climate Zone1010/15/2020 (6:00pm-7:00pm)5</v>
      </c>
      <c r="B198" t="s">
        <v>55</v>
      </c>
      <c r="C198" t="s">
        <v>141</v>
      </c>
      <c r="D198" t="s">
        <v>159</v>
      </c>
      <c r="E198" s="65" t="s">
        <v>136</v>
      </c>
      <c r="F198" s="66" t="s">
        <v>206</v>
      </c>
      <c r="G198" s="66" t="s">
        <v>206</v>
      </c>
      <c r="H198" s="66" t="s">
        <v>206</v>
      </c>
      <c r="I198" s="66" t="s">
        <v>206</v>
      </c>
      <c r="J198" s="67">
        <v>1</v>
      </c>
    </row>
    <row r="199" spans="1:10" x14ac:dyDescent="0.25">
      <c r="A199" s="3" t="str">
        <f t="shared" si="3"/>
        <v>Climate Zone1010/15/2020 (6:00pm-7:00pm)6</v>
      </c>
      <c r="B199" t="s">
        <v>55</v>
      </c>
      <c r="C199" t="s">
        <v>141</v>
      </c>
      <c r="D199" t="s">
        <v>159</v>
      </c>
      <c r="E199" s="65" t="s">
        <v>137</v>
      </c>
      <c r="F199" s="66" t="s">
        <v>206</v>
      </c>
      <c r="G199" s="66" t="s">
        <v>206</v>
      </c>
      <c r="H199" s="66" t="s">
        <v>206</v>
      </c>
      <c r="I199" s="66" t="s">
        <v>206</v>
      </c>
      <c r="J199" s="67">
        <v>1</v>
      </c>
    </row>
    <row r="200" spans="1:10" x14ac:dyDescent="0.25">
      <c r="A200" s="3" t="str">
        <f t="shared" si="3"/>
        <v>Climate Zone1010/15/2020 (6:00pm-7:00pm)7</v>
      </c>
      <c r="B200" t="s">
        <v>55</v>
      </c>
      <c r="C200" t="s">
        <v>141</v>
      </c>
      <c r="D200" t="s">
        <v>159</v>
      </c>
      <c r="E200" s="65" t="s">
        <v>138</v>
      </c>
      <c r="F200" s="66" t="s">
        <v>206</v>
      </c>
      <c r="G200" s="66" t="s">
        <v>206</v>
      </c>
      <c r="H200" s="66" t="s">
        <v>206</v>
      </c>
      <c r="I200" s="66" t="s">
        <v>206</v>
      </c>
      <c r="J200" s="67">
        <v>1</v>
      </c>
    </row>
    <row r="201" spans="1:10" x14ac:dyDescent="0.25">
      <c r="A201" s="3" t="str">
        <f t="shared" si="3"/>
        <v>Climate Zone1010/15/2020 (6:00pm-7:00pm)8</v>
      </c>
      <c r="B201" t="s">
        <v>55</v>
      </c>
      <c r="C201" t="s">
        <v>141</v>
      </c>
      <c r="D201" t="s">
        <v>159</v>
      </c>
      <c r="E201" s="65" t="s">
        <v>139</v>
      </c>
      <c r="F201" s="66" t="s">
        <v>206</v>
      </c>
      <c r="G201" s="66" t="s">
        <v>206</v>
      </c>
      <c r="H201" s="66" t="s">
        <v>206</v>
      </c>
      <c r="I201" s="66" t="s">
        <v>206</v>
      </c>
      <c r="J201" s="67">
        <v>1</v>
      </c>
    </row>
    <row r="202" spans="1:10" x14ac:dyDescent="0.25">
      <c r="A202" s="3" t="str">
        <f t="shared" si="3"/>
        <v>Climate Zone1010/15/2020 (6:00pm-7:00pm)9</v>
      </c>
      <c r="B202" t="s">
        <v>55</v>
      </c>
      <c r="C202" t="s">
        <v>141</v>
      </c>
      <c r="D202" t="s">
        <v>159</v>
      </c>
      <c r="E202" s="65" t="s">
        <v>140</v>
      </c>
      <c r="F202" s="66" t="s">
        <v>206</v>
      </c>
      <c r="G202" s="66" t="s">
        <v>206</v>
      </c>
      <c r="H202" s="66" t="s">
        <v>206</v>
      </c>
      <c r="I202" s="66" t="s">
        <v>206</v>
      </c>
      <c r="J202" s="67">
        <v>1</v>
      </c>
    </row>
    <row r="203" spans="1:10" x14ac:dyDescent="0.25">
      <c r="A203" s="3" t="str">
        <f t="shared" si="3"/>
        <v>Climate Zone1010/15/2020 (6:00pm-7:00pm)10</v>
      </c>
      <c r="B203" t="s">
        <v>55</v>
      </c>
      <c r="C203" t="s">
        <v>141</v>
      </c>
      <c r="D203" t="s">
        <v>159</v>
      </c>
      <c r="E203" s="65" t="s">
        <v>141</v>
      </c>
      <c r="F203" s="66" t="s">
        <v>206</v>
      </c>
      <c r="G203" s="66" t="s">
        <v>206</v>
      </c>
      <c r="H203" s="66" t="s">
        <v>206</v>
      </c>
      <c r="I203" s="66" t="s">
        <v>206</v>
      </c>
      <c r="J203" s="67">
        <v>1</v>
      </c>
    </row>
    <row r="204" spans="1:10" x14ac:dyDescent="0.25">
      <c r="A204" s="3" t="str">
        <f t="shared" si="3"/>
        <v>Climate Zone1010/15/2020 (6:00pm-7:00pm)11</v>
      </c>
      <c r="B204" t="s">
        <v>55</v>
      </c>
      <c r="C204" t="s">
        <v>141</v>
      </c>
      <c r="D204" t="s">
        <v>159</v>
      </c>
      <c r="E204" s="65" t="s">
        <v>142</v>
      </c>
      <c r="F204" s="66" t="s">
        <v>206</v>
      </c>
      <c r="G204" s="66" t="s">
        <v>206</v>
      </c>
      <c r="H204" s="66" t="s">
        <v>206</v>
      </c>
      <c r="I204" s="66" t="s">
        <v>206</v>
      </c>
      <c r="J204" s="67">
        <v>1</v>
      </c>
    </row>
    <row r="205" spans="1:10" x14ac:dyDescent="0.25">
      <c r="A205" s="3" t="str">
        <f t="shared" si="3"/>
        <v>Climate Zone1010/15/2020 (6:00pm-7:00pm)12</v>
      </c>
      <c r="B205" t="s">
        <v>55</v>
      </c>
      <c r="C205" t="s">
        <v>141</v>
      </c>
      <c r="D205" t="s">
        <v>159</v>
      </c>
      <c r="E205" s="65" t="s">
        <v>143</v>
      </c>
      <c r="F205" s="66" t="s">
        <v>206</v>
      </c>
      <c r="G205" s="66" t="s">
        <v>206</v>
      </c>
      <c r="H205" s="66" t="s">
        <v>206</v>
      </c>
      <c r="I205" s="66" t="s">
        <v>206</v>
      </c>
      <c r="J205" s="67">
        <v>1</v>
      </c>
    </row>
    <row r="206" spans="1:10" x14ac:dyDescent="0.25">
      <c r="A206" s="3" t="str">
        <f t="shared" si="3"/>
        <v>Climate Zone1010/15/2020 (6:00pm-7:00pm)13</v>
      </c>
      <c r="B206" t="s">
        <v>55</v>
      </c>
      <c r="C206" t="s">
        <v>141</v>
      </c>
      <c r="D206" t="s">
        <v>159</v>
      </c>
      <c r="E206" s="65" t="s">
        <v>144</v>
      </c>
      <c r="F206" s="66" t="s">
        <v>206</v>
      </c>
      <c r="G206" s="66" t="s">
        <v>206</v>
      </c>
      <c r="H206" s="66" t="s">
        <v>206</v>
      </c>
      <c r="I206" s="66" t="s">
        <v>206</v>
      </c>
      <c r="J206" s="67">
        <v>1</v>
      </c>
    </row>
    <row r="207" spans="1:10" x14ac:dyDescent="0.25">
      <c r="A207" s="3" t="str">
        <f t="shared" si="3"/>
        <v>Climate Zone1010/15/2020 (6:00pm-7:00pm)14</v>
      </c>
      <c r="B207" t="s">
        <v>55</v>
      </c>
      <c r="C207" t="s">
        <v>141</v>
      </c>
      <c r="D207" t="s">
        <v>159</v>
      </c>
      <c r="E207" s="65" t="s">
        <v>145</v>
      </c>
      <c r="F207" s="66" t="s">
        <v>206</v>
      </c>
      <c r="G207" s="66" t="s">
        <v>206</v>
      </c>
      <c r="H207" s="66" t="s">
        <v>206</v>
      </c>
      <c r="I207" s="66" t="s">
        <v>206</v>
      </c>
      <c r="J207" s="67">
        <v>1</v>
      </c>
    </row>
    <row r="208" spans="1:10" x14ac:dyDescent="0.25">
      <c r="A208" s="3" t="str">
        <f t="shared" si="3"/>
        <v>Climate Zone1010/15/2020 (6:00pm-7:00pm)15</v>
      </c>
      <c r="B208" t="s">
        <v>55</v>
      </c>
      <c r="C208" t="s">
        <v>141</v>
      </c>
      <c r="D208" t="s">
        <v>159</v>
      </c>
      <c r="E208" s="65" t="s">
        <v>146</v>
      </c>
      <c r="F208" s="66" t="s">
        <v>206</v>
      </c>
      <c r="G208" s="66" t="s">
        <v>206</v>
      </c>
      <c r="H208" s="66" t="s">
        <v>206</v>
      </c>
      <c r="I208" s="66" t="s">
        <v>206</v>
      </c>
      <c r="J208" s="67">
        <v>1</v>
      </c>
    </row>
    <row r="209" spans="1:10" x14ac:dyDescent="0.25">
      <c r="A209" s="3" t="str">
        <f t="shared" si="3"/>
        <v>Climate Zone1010/15/2020 (6:00pm-7:00pm)16</v>
      </c>
      <c r="B209" t="s">
        <v>55</v>
      </c>
      <c r="C209" t="s">
        <v>141</v>
      </c>
      <c r="D209" t="s">
        <v>159</v>
      </c>
      <c r="E209" s="65" t="s">
        <v>147</v>
      </c>
      <c r="F209" s="66" t="s">
        <v>206</v>
      </c>
      <c r="G209" s="66" t="s">
        <v>206</v>
      </c>
      <c r="H209" s="66" t="s">
        <v>206</v>
      </c>
      <c r="I209" s="66" t="s">
        <v>206</v>
      </c>
      <c r="J209" s="67">
        <v>1</v>
      </c>
    </row>
    <row r="210" spans="1:10" x14ac:dyDescent="0.25">
      <c r="A210" s="3" t="str">
        <f t="shared" si="3"/>
        <v>Climate Zone1010/15/2020 (6:00pm-7:00pm)17</v>
      </c>
      <c r="B210" t="s">
        <v>55</v>
      </c>
      <c r="C210" t="s">
        <v>141</v>
      </c>
      <c r="D210" t="s">
        <v>159</v>
      </c>
      <c r="E210" s="65" t="s">
        <v>148</v>
      </c>
      <c r="F210" s="66" t="s">
        <v>206</v>
      </c>
      <c r="G210" s="66" t="s">
        <v>206</v>
      </c>
      <c r="H210" s="66" t="s">
        <v>206</v>
      </c>
      <c r="I210" s="66" t="s">
        <v>206</v>
      </c>
      <c r="J210" s="67">
        <v>1</v>
      </c>
    </row>
    <row r="211" spans="1:10" x14ac:dyDescent="0.25">
      <c r="A211" s="3" t="str">
        <f t="shared" si="3"/>
        <v>Climate Zone1010/15/2020 (6:00pm-7:00pm)18</v>
      </c>
      <c r="B211" t="s">
        <v>55</v>
      </c>
      <c r="C211" t="s">
        <v>141</v>
      </c>
      <c r="D211" t="s">
        <v>159</v>
      </c>
      <c r="E211" s="65" t="s">
        <v>149</v>
      </c>
      <c r="F211" s="66" t="s">
        <v>206</v>
      </c>
      <c r="G211" s="66" t="s">
        <v>206</v>
      </c>
      <c r="H211" s="66" t="s">
        <v>206</v>
      </c>
      <c r="I211" s="66" t="s">
        <v>206</v>
      </c>
      <c r="J211" s="67">
        <v>1</v>
      </c>
    </row>
    <row r="212" spans="1:10" x14ac:dyDescent="0.25">
      <c r="A212" s="3" t="str">
        <f t="shared" si="3"/>
        <v>Climate Zone1010/15/2020 (6:00pm-7:00pm)19</v>
      </c>
      <c r="B212" t="s">
        <v>55</v>
      </c>
      <c r="C212" t="s">
        <v>141</v>
      </c>
      <c r="D212" t="s">
        <v>159</v>
      </c>
      <c r="E212" s="65" t="s">
        <v>150</v>
      </c>
      <c r="F212" s="66" t="s">
        <v>206</v>
      </c>
      <c r="G212" s="66" t="s">
        <v>206</v>
      </c>
      <c r="H212" s="66" t="s">
        <v>206</v>
      </c>
      <c r="I212" s="66" t="s">
        <v>206</v>
      </c>
      <c r="J212" s="67">
        <v>1</v>
      </c>
    </row>
    <row r="213" spans="1:10" x14ac:dyDescent="0.25">
      <c r="A213" s="3" t="str">
        <f t="shared" si="3"/>
        <v>Climate Zone1010/15/2020 (6:00pm-7:00pm)20</v>
      </c>
      <c r="B213" t="s">
        <v>55</v>
      </c>
      <c r="C213" t="s">
        <v>141</v>
      </c>
      <c r="D213" t="s">
        <v>159</v>
      </c>
      <c r="E213" s="65" t="s">
        <v>151</v>
      </c>
      <c r="F213" s="66" t="s">
        <v>206</v>
      </c>
      <c r="G213" s="66" t="s">
        <v>206</v>
      </c>
      <c r="H213" s="66" t="s">
        <v>206</v>
      </c>
      <c r="I213" s="66" t="s">
        <v>206</v>
      </c>
      <c r="J213" s="67">
        <v>1</v>
      </c>
    </row>
    <row r="214" spans="1:10" x14ac:dyDescent="0.25">
      <c r="A214" s="3" t="str">
        <f t="shared" si="3"/>
        <v>Climate Zone1010/15/2020 (6:00pm-7:00pm)21</v>
      </c>
      <c r="B214" t="s">
        <v>55</v>
      </c>
      <c r="C214" t="s">
        <v>141</v>
      </c>
      <c r="D214" t="s">
        <v>159</v>
      </c>
      <c r="E214" s="65" t="s">
        <v>152</v>
      </c>
      <c r="F214" s="66" t="s">
        <v>206</v>
      </c>
      <c r="G214" s="66" t="s">
        <v>206</v>
      </c>
      <c r="H214" s="66" t="s">
        <v>206</v>
      </c>
      <c r="I214" s="66" t="s">
        <v>206</v>
      </c>
      <c r="J214" s="67">
        <v>1</v>
      </c>
    </row>
    <row r="215" spans="1:10" x14ac:dyDescent="0.25">
      <c r="A215" s="3" t="str">
        <f t="shared" si="3"/>
        <v>Climate Zone1010/15/2020 (6:00pm-7:00pm)22</v>
      </c>
      <c r="B215" t="s">
        <v>55</v>
      </c>
      <c r="C215" t="s">
        <v>141</v>
      </c>
      <c r="D215" t="s">
        <v>159</v>
      </c>
      <c r="E215" s="65" t="s">
        <v>153</v>
      </c>
      <c r="F215" s="66" t="s">
        <v>206</v>
      </c>
      <c r="G215" s="66" t="s">
        <v>206</v>
      </c>
      <c r="H215" s="66" t="s">
        <v>206</v>
      </c>
      <c r="I215" s="66" t="s">
        <v>206</v>
      </c>
      <c r="J215" s="67">
        <v>1</v>
      </c>
    </row>
    <row r="216" spans="1:10" x14ac:dyDescent="0.25">
      <c r="A216" s="3" t="str">
        <f t="shared" si="3"/>
        <v>Climate Zone1010/15/2020 (6:00pm-7:00pm)23</v>
      </c>
      <c r="B216" t="s">
        <v>55</v>
      </c>
      <c r="C216" t="s">
        <v>141</v>
      </c>
      <c r="D216" t="s">
        <v>159</v>
      </c>
      <c r="E216" s="65" t="s">
        <v>154</v>
      </c>
      <c r="F216" s="66" t="s">
        <v>206</v>
      </c>
      <c r="G216" s="66" t="s">
        <v>206</v>
      </c>
      <c r="H216" s="66" t="s">
        <v>206</v>
      </c>
      <c r="I216" s="66" t="s">
        <v>206</v>
      </c>
      <c r="J216" s="67">
        <v>1</v>
      </c>
    </row>
    <row r="217" spans="1:10" x14ac:dyDescent="0.25">
      <c r="A217" s="3" t="str">
        <f t="shared" si="3"/>
        <v>Climate Zone1010/15/2020 (6:00pm-7:00pm)24</v>
      </c>
      <c r="B217" t="s">
        <v>55</v>
      </c>
      <c r="C217" t="s">
        <v>141</v>
      </c>
      <c r="D217" t="s">
        <v>159</v>
      </c>
      <c r="E217" s="65" t="s">
        <v>155</v>
      </c>
      <c r="F217" s="66" t="s">
        <v>206</v>
      </c>
      <c r="G217" s="66" t="s">
        <v>206</v>
      </c>
      <c r="H217" s="66" t="s">
        <v>206</v>
      </c>
      <c r="I217" s="66" t="s">
        <v>206</v>
      </c>
      <c r="J217" s="67">
        <v>1</v>
      </c>
    </row>
    <row r="218" spans="1:10" x14ac:dyDescent="0.25">
      <c r="A218" s="3" t="str">
        <f t="shared" si="3"/>
        <v>Climate Zone106/17/2021 (5:00pm-6:00pm)1</v>
      </c>
      <c r="B218" t="s">
        <v>55</v>
      </c>
      <c r="C218" t="s">
        <v>141</v>
      </c>
      <c r="D218" t="s">
        <v>160</v>
      </c>
      <c r="E218" s="65" t="s">
        <v>132</v>
      </c>
      <c r="F218" s="66">
        <v>1.1952707767486572</v>
      </c>
      <c r="G218" s="66">
        <v>1.1855127811431885</v>
      </c>
      <c r="H218" s="66">
        <v>2.1816475316882133E-2</v>
      </c>
      <c r="I218" s="66">
        <v>76.243316650390625</v>
      </c>
      <c r="J218" s="67">
        <v>0</v>
      </c>
    </row>
    <row r="219" spans="1:10" x14ac:dyDescent="0.25">
      <c r="A219" s="3" t="str">
        <f t="shared" si="3"/>
        <v>Climate Zone106/17/2021 (5:00pm-6:00pm)2</v>
      </c>
      <c r="B219" t="s">
        <v>55</v>
      </c>
      <c r="C219" t="s">
        <v>141</v>
      </c>
      <c r="D219" t="s">
        <v>160</v>
      </c>
      <c r="E219" s="65" t="s">
        <v>133</v>
      </c>
      <c r="F219" s="66">
        <v>1.0373345613479614</v>
      </c>
      <c r="G219" s="66">
        <v>1.0177932977676392</v>
      </c>
      <c r="H219" s="66">
        <v>1.8815996125340462E-2</v>
      </c>
      <c r="I219" s="66">
        <v>74.443313598632813</v>
      </c>
      <c r="J219" s="67">
        <v>0</v>
      </c>
    </row>
    <row r="220" spans="1:10" x14ac:dyDescent="0.25">
      <c r="A220" s="3" t="str">
        <f t="shared" si="3"/>
        <v>Climate Zone106/17/2021 (5:00pm-6:00pm)3</v>
      </c>
      <c r="B220" t="s">
        <v>55</v>
      </c>
      <c r="C220" t="s">
        <v>141</v>
      </c>
      <c r="D220" t="s">
        <v>160</v>
      </c>
      <c r="E220" s="65" t="s">
        <v>134</v>
      </c>
      <c r="F220" s="66">
        <v>0.9000469446182251</v>
      </c>
      <c r="G220" s="66">
        <v>0.9056965708732605</v>
      </c>
      <c r="H220" s="66">
        <v>1.4949459582567215E-2</v>
      </c>
      <c r="I220" s="66">
        <v>72.957847595214844</v>
      </c>
      <c r="J220" s="67">
        <v>0</v>
      </c>
    </row>
    <row r="221" spans="1:10" x14ac:dyDescent="0.25">
      <c r="A221" s="3" t="str">
        <f t="shared" si="3"/>
        <v>Climate Zone106/17/2021 (5:00pm-6:00pm)4</v>
      </c>
      <c r="B221" t="s">
        <v>55</v>
      </c>
      <c r="C221" t="s">
        <v>141</v>
      </c>
      <c r="D221" t="s">
        <v>160</v>
      </c>
      <c r="E221" s="65" t="s">
        <v>135</v>
      </c>
      <c r="F221" s="66">
        <v>0.80938714742660522</v>
      </c>
      <c r="G221" s="66">
        <v>0.82536453008651733</v>
      </c>
      <c r="H221" s="66">
        <v>1.3060388155281544E-2</v>
      </c>
      <c r="I221" s="66">
        <v>72.586189270019531</v>
      </c>
      <c r="J221" s="67">
        <v>0</v>
      </c>
    </row>
    <row r="222" spans="1:10" x14ac:dyDescent="0.25">
      <c r="A222" s="3" t="str">
        <f t="shared" si="3"/>
        <v>Climate Zone106/17/2021 (5:00pm-6:00pm)5</v>
      </c>
      <c r="B222" t="s">
        <v>55</v>
      </c>
      <c r="C222" t="s">
        <v>141</v>
      </c>
      <c r="D222" t="s">
        <v>160</v>
      </c>
      <c r="E222" s="65" t="s">
        <v>136</v>
      </c>
      <c r="F222" s="66">
        <v>0.76318174600601196</v>
      </c>
      <c r="G222" s="66">
        <v>0.77593415975570679</v>
      </c>
      <c r="H222" s="66">
        <v>1.2126323767006397E-2</v>
      </c>
      <c r="I222" s="66">
        <v>71.51800537109375</v>
      </c>
      <c r="J222" s="67">
        <v>0</v>
      </c>
    </row>
    <row r="223" spans="1:10" x14ac:dyDescent="0.25">
      <c r="A223" s="3" t="str">
        <f t="shared" si="3"/>
        <v>Climate Zone106/17/2021 (5:00pm-6:00pm)6</v>
      </c>
      <c r="B223" t="s">
        <v>55</v>
      </c>
      <c r="C223" t="s">
        <v>141</v>
      </c>
      <c r="D223" t="s">
        <v>160</v>
      </c>
      <c r="E223" s="65" t="s">
        <v>137</v>
      </c>
      <c r="F223" s="66">
        <v>0.75928771495819092</v>
      </c>
      <c r="G223" s="66">
        <v>0.76075679063796997</v>
      </c>
      <c r="H223" s="66">
        <v>1.2568640522658825E-2</v>
      </c>
      <c r="I223" s="66">
        <v>71.083656311035156</v>
      </c>
      <c r="J223" s="67">
        <v>0</v>
      </c>
    </row>
    <row r="224" spans="1:10" x14ac:dyDescent="0.25">
      <c r="A224" s="3" t="str">
        <f t="shared" si="3"/>
        <v>Climate Zone106/17/2021 (5:00pm-6:00pm)7</v>
      </c>
      <c r="B224" t="s">
        <v>55</v>
      </c>
      <c r="C224" t="s">
        <v>141</v>
      </c>
      <c r="D224" t="s">
        <v>160</v>
      </c>
      <c r="E224" s="65" t="s">
        <v>138</v>
      </c>
      <c r="F224" s="66">
        <v>0.73012042045593262</v>
      </c>
      <c r="G224" s="66">
        <v>0.76052385568618774</v>
      </c>
      <c r="H224" s="66">
        <v>1.6744645312428474E-2</v>
      </c>
      <c r="I224" s="66">
        <v>70.280982971191406</v>
      </c>
      <c r="J224" s="67">
        <v>0</v>
      </c>
    </row>
    <row r="225" spans="1:10" x14ac:dyDescent="0.25">
      <c r="A225" s="3" t="str">
        <f t="shared" si="3"/>
        <v>Climate Zone106/17/2021 (5:00pm-6:00pm)8</v>
      </c>
      <c r="B225" t="s">
        <v>55</v>
      </c>
      <c r="C225" t="s">
        <v>141</v>
      </c>
      <c r="D225" t="s">
        <v>160</v>
      </c>
      <c r="E225" s="65" t="s">
        <v>139</v>
      </c>
      <c r="F225" s="66">
        <v>0.77160578966140747</v>
      </c>
      <c r="G225" s="66">
        <v>0.77530872821807861</v>
      </c>
      <c r="H225" s="66">
        <v>1.4387470670044422E-2</v>
      </c>
      <c r="I225" s="66">
        <v>70.398124694824219</v>
      </c>
      <c r="J225" s="67">
        <v>0</v>
      </c>
    </row>
    <row r="226" spans="1:10" x14ac:dyDescent="0.25">
      <c r="A226" s="3" t="str">
        <f t="shared" si="3"/>
        <v>Climate Zone106/17/2021 (5:00pm-6:00pm)9</v>
      </c>
      <c r="B226" t="s">
        <v>55</v>
      </c>
      <c r="C226" t="s">
        <v>141</v>
      </c>
      <c r="D226" t="s">
        <v>160</v>
      </c>
      <c r="E226" s="65" t="s">
        <v>140</v>
      </c>
      <c r="F226" s="66">
        <v>0.84431326389312744</v>
      </c>
      <c r="G226" s="66">
        <v>0.80987417697906494</v>
      </c>
      <c r="H226" s="66">
        <v>1.718168705701828E-2</v>
      </c>
      <c r="I226" s="66">
        <v>74.771507263183594</v>
      </c>
      <c r="J226" s="67">
        <v>0</v>
      </c>
    </row>
    <row r="227" spans="1:10" x14ac:dyDescent="0.25">
      <c r="A227" s="3" t="str">
        <f t="shared" si="3"/>
        <v>Climate Zone106/17/2021 (5:00pm-6:00pm)10</v>
      </c>
      <c r="B227" t="s">
        <v>55</v>
      </c>
      <c r="C227" t="s">
        <v>141</v>
      </c>
      <c r="D227" t="s">
        <v>160</v>
      </c>
      <c r="E227" s="65" t="s">
        <v>141</v>
      </c>
      <c r="F227" s="66">
        <v>0.90656745433807373</v>
      </c>
      <c r="G227" s="66">
        <v>0.88268029689788818</v>
      </c>
      <c r="H227" s="66">
        <v>2.3218153044581413E-2</v>
      </c>
      <c r="I227" s="66">
        <v>80.0281982421875</v>
      </c>
      <c r="J227" s="67">
        <v>0</v>
      </c>
    </row>
    <row r="228" spans="1:10" x14ac:dyDescent="0.25">
      <c r="A228" s="3" t="str">
        <f t="shared" si="3"/>
        <v>Climate Zone106/17/2021 (5:00pm-6:00pm)11</v>
      </c>
      <c r="B228" t="s">
        <v>55</v>
      </c>
      <c r="C228" t="s">
        <v>141</v>
      </c>
      <c r="D228" t="s">
        <v>160</v>
      </c>
      <c r="E228" s="65" t="s">
        <v>142</v>
      </c>
      <c r="F228" s="66">
        <v>1.0667062997817993</v>
      </c>
      <c r="G228" s="66">
        <v>1.0542088747024536</v>
      </c>
      <c r="H228" s="66">
        <v>2.886810339987278E-2</v>
      </c>
      <c r="I228" s="66">
        <v>85.270790100097656</v>
      </c>
      <c r="J228" s="67">
        <v>0</v>
      </c>
    </row>
    <row r="229" spans="1:10" x14ac:dyDescent="0.25">
      <c r="A229" s="3" t="str">
        <f t="shared" si="3"/>
        <v>Climate Zone106/17/2021 (5:00pm-6:00pm)12</v>
      </c>
      <c r="B229" t="s">
        <v>55</v>
      </c>
      <c r="C229" t="s">
        <v>141</v>
      </c>
      <c r="D229" t="s">
        <v>160</v>
      </c>
      <c r="E229" s="65" t="s">
        <v>143</v>
      </c>
      <c r="F229" s="66">
        <v>1.336337685585022</v>
      </c>
      <c r="G229" s="66">
        <v>1.3320395946502686</v>
      </c>
      <c r="H229" s="66">
        <v>3.1717319041490555E-2</v>
      </c>
      <c r="I229" s="66">
        <v>91.427909851074219</v>
      </c>
      <c r="J229" s="67">
        <v>0</v>
      </c>
    </row>
    <row r="230" spans="1:10" x14ac:dyDescent="0.25">
      <c r="A230" s="3" t="str">
        <f t="shared" si="3"/>
        <v>Climate Zone106/17/2021 (5:00pm-6:00pm)13</v>
      </c>
      <c r="B230" t="s">
        <v>55</v>
      </c>
      <c r="C230" t="s">
        <v>141</v>
      </c>
      <c r="D230" t="s">
        <v>160</v>
      </c>
      <c r="E230" s="65" t="s">
        <v>144</v>
      </c>
      <c r="F230" s="66">
        <v>1.6475498676300049</v>
      </c>
      <c r="G230" s="66">
        <v>1.6512389183044434</v>
      </c>
      <c r="H230" s="66">
        <v>3.4181311726570129E-2</v>
      </c>
      <c r="I230" s="66">
        <v>95.813522338867188</v>
      </c>
      <c r="J230" s="67">
        <v>0</v>
      </c>
    </row>
    <row r="231" spans="1:10" x14ac:dyDescent="0.25">
      <c r="A231" s="3" t="str">
        <f t="shared" si="3"/>
        <v>Climate Zone106/17/2021 (5:00pm-6:00pm)14</v>
      </c>
      <c r="B231" t="s">
        <v>55</v>
      </c>
      <c r="C231" t="s">
        <v>141</v>
      </c>
      <c r="D231" t="s">
        <v>160</v>
      </c>
      <c r="E231" s="65" t="s">
        <v>145</v>
      </c>
      <c r="F231" s="66">
        <v>1.9526764154434204</v>
      </c>
      <c r="G231" s="66">
        <v>1.9925001859664917</v>
      </c>
      <c r="H231" s="66">
        <v>3.4820839762687683E-2</v>
      </c>
      <c r="I231" s="66">
        <v>98.027618408203125</v>
      </c>
      <c r="J231" s="67">
        <v>0</v>
      </c>
    </row>
    <row r="232" spans="1:10" x14ac:dyDescent="0.25">
      <c r="A232" s="3" t="str">
        <f t="shared" si="3"/>
        <v>Climate Zone106/17/2021 (5:00pm-6:00pm)15</v>
      </c>
      <c r="B232" t="s">
        <v>55</v>
      </c>
      <c r="C232" t="s">
        <v>141</v>
      </c>
      <c r="D232" t="s">
        <v>160</v>
      </c>
      <c r="E232" s="65" t="s">
        <v>146</v>
      </c>
      <c r="F232" s="66">
        <v>2.2973334789276123</v>
      </c>
      <c r="G232" s="66">
        <v>2.302757740020752</v>
      </c>
      <c r="H232" s="66">
        <v>2.0167186856269836E-2</v>
      </c>
      <c r="I232" s="66">
        <v>99.670356750488281</v>
      </c>
      <c r="J232" s="67">
        <v>0</v>
      </c>
    </row>
    <row r="233" spans="1:10" x14ac:dyDescent="0.25">
      <c r="A233" s="3" t="str">
        <f t="shared" si="3"/>
        <v>Climate Zone106/17/2021 (5:00pm-6:00pm)16</v>
      </c>
      <c r="B233" t="s">
        <v>55</v>
      </c>
      <c r="C233" t="s">
        <v>141</v>
      </c>
      <c r="D233" t="s">
        <v>160</v>
      </c>
      <c r="E233" s="65" t="s">
        <v>147</v>
      </c>
      <c r="F233" s="66">
        <v>2.5651693344116211</v>
      </c>
      <c r="G233" s="66">
        <v>2.5597450733184814</v>
      </c>
      <c r="H233" s="66">
        <v>2.0167186856269836E-2</v>
      </c>
      <c r="I233" s="66">
        <v>100.21366882324219</v>
      </c>
      <c r="J233" s="67">
        <v>0</v>
      </c>
    </row>
    <row r="234" spans="1:10" x14ac:dyDescent="0.25">
      <c r="A234" s="3" t="str">
        <f t="shared" si="3"/>
        <v>Climate Zone106/17/2021 (5:00pm-6:00pm)17</v>
      </c>
      <c r="B234" t="s">
        <v>55</v>
      </c>
      <c r="C234" t="s">
        <v>141</v>
      </c>
      <c r="D234" t="s">
        <v>160</v>
      </c>
      <c r="E234" s="65" t="s">
        <v>148</v>
      </c>
      <c r="F234" s="66">
        <v>2.7643818855285645</v>
      </c>
      <c r="G234" s="66">
        <v>2.7337455749511719</v>
      </c>
      <c r="H234" s="66">
        <v>3.6053627729415894E-2</v>
      </c>
      <c r="I234" s="66">
        <v>98.585899353027344</v>
      </c>
      <c r="J234" s="67">
        <v>0</v>
      </c>
    </row>
    <row r="235" spans="1:10" x14ac:dyDescent="0.25">
      <c r="A235" s="3" t="str">
        <f t="shared" si="3"/>
        <v>Climate Zone106/17/2021 (5:00pm-6:00pm)18</v>
      </c>
      <c r="B235" t="s">
        <v>55</v>
      </c>
      <c r="C235" t="s">
        <v>141</v>
      </c>
      <c r="D235" t="s">
        <v>160</v>
      </c>
      <c r="E235" s="65" t="s">
        <v>149</v>
      </c>
      <c r="F235" s="66">
        <v>2.8445091247558594</v>
      </c>
      <c r="G235" s="66">
        <v>1.8797634840011597</v>
      </c>
      <c r="H235" s="66">
        <v>4.0147148072719574E-2</v>
      </c>
      <c r="I235" s="66">
        <v>96.085899353027344</v>
      </c>
      <c r="J235" s="67">
        <v>0</v>
      </c>
    </row>
    <row r="236" spans="1:10" x14ac:dyDescent="0.25">
      <c r="A236" s="3" t="str">
        <f t="shared" si="3"/>
        <v>Climate Zone106/17/2021 (5:00pm-6:00pm)19</v>
      </c>
      <c r="B236" t="s">
        <v>55</v>
      </c>
      <c r="C236" t="s">
        <v>141</v>
      </c>
      <c r="D236" t="s">
        <v>160</v>
      </c>
      <c r="E236" s="65" t="s">
        <v>150</v>
      </c>
      <c r="F236" s="66">
        <v>2.735353946685791</v>
      </c>
      <c r="G236" s="66">
        <v>2.8724162578582764</v>
      </c>
      <c r="H236" s="66">
        <v>4.0949318557977676E-2</v>
      </c>
      <c r="I236" s="66">
        <v>93.75726318359375</v>
      </c>
      <c r="J236" s="67">
        <v>0</v>
      </c>
    </row>
    <row r="237" spans="1:10" x14ac:dyDescent="0.25">
      <c r="A237" s="3" t="str">
        <f t="shared" si="3"/>
        <v>Climate Zone106/17/2021 (5:00pm-6:00pm)20</v>
      </c>
      <c r="B237" t="s">
        <v>55</v>
      </c>
      <c r="C237" t="s">
        <v>141</v>
      </c>
      <c r="D237" t="s">
        <v>160</v>
      </c>
      <c r="E237" s="65" t="s">
        <v>151</v>
      </c>
      <c r="F237" s="66">
        <v>2.4834465980529785</v>
      </c>
      <c r="G237" s="66">
        <v>2.6158976554870605</v>
      </c>
      <c r="H237" s="66">
        <v>3.7840802222490311E-2</v>
      </c>
      <c r="I237" s="66">
        <v>90.843025207519531</v>
      </c>
      <c r="J237" s="67">
        <v>0</v>
      </c>
    </row>
    <row r="238" spans="1:10" x14ac:dyDescent="0.25">
      <c r="A238" s="3" t="str">
        <f t="shared" si="3"/>
        <v>Climate Zone106/17/2021 (5:00pm-6:00pm)21</v>
      </c>
      <c r="B238" t="s">
        <v>55</v>
      </c>
      <c r="C238" t="s">
        <v>141</v>
      </c>
      <c r="D238" t="s">
        <v>160</v>
      </c>
      <c r="E238" s="65" t="s">
        <v>152</v>
      </c>
      <c r="F238" s="66">
        <v>2.2594547271728516</v>
      </c>
      <c r="G238" s="66">
        <v>2.3405578136444092</v>
      </c>
      <c r="H238" s="66">
        <v>3.5121843218803406E-2</v>
      </c>
      <c r="I238" s="66">
        <v>86.314384460449219</v>
      </c>
      <c r="J238" s="67">
        <v>0</v>
      </c>
    </row>
    <row r="239" spans="1:10" x14ac:dyDescent="0.25">
      <c r="A239" s="3" t="str">
        <f t="shared" si="3"/>
        <v>Climate Zone106/17/2021 (5:00pm-6:00pm)22</v>
      </c>
      <c r="B239" t="s">
        <v>55</v>
      </c>
      <c r="C239" t="s">
        <v>141</v>
      </c>
      <c r="D239" t="s">
        <v>160</v>
      </c>
      <c r="E239" s="65" t="s">
        <v>153</v>
      </c>
      <c r="F239" s="66">
        <v>2.0876166820526123</v>
      </c>
      <c r="G239" s="66">
        <v>2.140143871307373</v>
      </c>
      <c r="H239" s="66">
        <v>3.6309026181697845E-2</v>
      </c>
      <c r="I239" s="66">
        <v>82.228630065917969</v>
      </c>
      <c r="J239" s="67">
        <v>0</v>
      </c>
    </row>
    <row r="240" spans="1:10" x14ac:dyDescent="0.25">
      <c r="A240" s="3" t="str">
        <f t="shared" si="3"/>
        <v>Climate Zone106/17/2021 (5:00pm-6:00pm)23</v>
      </c>
      <c r="B240" t="s">
        <v>55</v>
      </c>
      <c r="C240" t="s">
        <v>141</v>
      </c>
      <c r="D240" t="s">
        <v>160</v>
      </c>
      <c r="E240" s="65" t="s">
        <v>154</v>
      </c>
      <c r="F240" s="66">
        <v>1.7989988327026367</v>
      </c>
      <c r="G240" s="66">
        <v>1.8427025079727173</v>
      </c>
      <c r="H240" s="66">
        <v>3.3665664494037628E-2</v>
      </c>
      <c r="I240" s="66">
        <v>80.671218872070313</v>
      </c>
      <c r="J240" s="67">
        <v>0</v>
      </c>
    </row>
    <row r="241" spans="1:10" x14ac:dyDescent="0.25">
      <c r="A241" s="3" t="str">
        <f t="shared" si="3"/>
        <v>Climate Zone106/17/2021 (5:00pm-6:00pm)24</v>
      </c>
      <c r="B241" t="s">
        <v>55</v>
      </c>
      <c r="C241" t="s">
        <v>141</v>
      </c>
      <c r="D241" t="s">
        <v>160</v>
      </c>
      <c r="E241" s="65" t="s">
        <v>155</v>
      </c>
      <c r="F241" s="66">
        <v>1.4940600395202637</v>
      </c>
      <c r="G241" s="66">
        <v>1.5331859588623047</v>
      </c>
      <c r="H241" s="66">
        <v>2.9771242290735245E-2</v>
      </c>
      <c r="I241" s="66">
        <v>77.813957214355469</v>
      </c>
      <c r="J241" s="67">
        <v>0</v>
      </c>
    </row>
    <row r="242" spans="1:10" x14ac:dyDescent="0.25">
      <c r="A242" s="3" t="str">
        <f t="shared" si="3"/>
        <v>Climate Zone107/9/2021 (5:50pm-8:55pm)1</v>
      </c>
      <c r="B242" t="s">
        <v>55</v>
      </c>
      <c r="C242" t="s">
        <v>141</v>
      </c>
      <c r="D242" t="s">
        <v>161</v>
      </c>
      <c r="E242" s="65" t="s">
        <v>132</v>
      </c>
      <c r="F242" s="66">
        <v>1.3610702753067017</v>
      </c>
      <c r="G242" s="66">
        <v>1.3145668506622314</v>
      </c>
      <c r="H242" s="66">
        <v>2.386116050183773E-2</v>
      </c>
      <c r="I242" s="66">
        <v>76.0428466796875</v>
      </c>
      <c r="J242" s="67">
        <v>0</v>
      </c>
    </row>
    <row r="243" spans="1:10" x14ac:dyDescent="0.25">
      <c r="A243" s="3" t="str">
        <f t="shared" si="3"/>
        <v>Climate Zone107/9/2021 (5:50pm-8:55pm)2</v>
      </c>
      <c r="B243" t="s">
        <v>55</v>
      </c>
      <c r="C243" t="s">
        <v>141</v>
      </c>
      <c r="D243" t="s">
        <v>161</v>
      </c>
      <c r="E243" s="65" t="s">
        <v>133</v>
      </c>
      <c r="F243" s="66">
        <v>1.1533068418502808</v>
      </c>
      <c r="G243" s="66">
        <v>1.1323257684707642</v>
      </c>
      <c r="H243" s="66">
        <v>2.0478114485740662E-2</v>
      </c>
      <c r="I243" s="66">
        <v>75.271453857421875</v>
      </c>
      <c r="J243" s="67">
        <v>0</v>
      </c>
    </row>
    <row r="244" spans="1:10" x14ac:dyDescent="0.25">
      <c r="A244" s="3" t="str">
        <f t="shared" si="3"/>
        <v>Climate Zone107/9/2021 (5:50pm-8:55pm)3</v>
      </c>
      <c r="B244" t="s">
        <v>55</v>
      </c>
      <c r="C244" t="s">
        <v>141</v>
      </c>
      <c r="D244" t="s">
        <v>161</v>
      </c>
      <c r="E244" s="65" t="s">
        <v>134</v>
      </c>
      <c r="F244" s="66">
        <v>1.009868860244751</v>
      </c>
      <c r="G244" s="66">
        <v>0.99620497226715088</v>
      </c>
      <c r="H244" s="66">
        <v>1.8461162224411964E-2</v>
      </c>
      <c r="I244" s="66">
        <v>73.942848205566406</v>
      </c>
      <c r="J244" s="67">
        <v>0</v>
      </c>
    </row>
    <row r="245" spans="1:10" x14ac:dyDescent="0.25">
      <c r="A245" s="3" t="str">
        <f t="shared" si="3"/>
        <v>Climate Zone107/9/2021 (5:50pm-8:55pm)4</v>
      </c>
      <c r="B245" t="s">
        <v>55</v>
      </c>
      <c r="C245" t="s">
        <v>141</v>
      </c>
      <c r="D245" t="s">
        <v>161</v>
      </c>
      <c r="E245" s="65" t="s">
        <v>135</v>
      </c>
      <c r="F245" s="66">
        <v>0.89244675636291504</v>
      </c>
      <c r="G245" s="66">
        <v>0.90680116415023804</v>
      </c>
      <c r="H245" s="66">
        <v>1.6996778547763824E-2</v>
      </c>
      <c r="I245" s="66">
        <v>73.299949645996094</v>
      </c>
      <c r="J245" s="67">
        <v>0</v>
      </c>
    </row>
    <row r="246" spans="1:10" x14ac:dyDescent="0.25">
      <c r="A246" s="3" t="str">
        <f t="shared" si="3"/>
        <v>Climate Zone107/9/2021 (5:50pm-8:55pm)5</v>
      </c>
      <c r="B246" t="s">
        <v>55</v>
      </c>
      <c r="C246" t="s">
        <v>141</v>
      </c>
      <c r="D246" t="s">
        <v>161</v>
      </c>
      <c r="E246" s="65" t="s">
        <v>136</v>
      </c>
      <c r="F246" s="66">
        <v>0.83290523290634155</v>
      </c>
      <c r="G246" s="66">
        <v>0.85041511058807373</v>
      </c>
      <c r="H246" s="66">
        <v>1.522380206733942E-2</v>
      </c>
      <c r="I246" s="66">
        <v>72.842742919921875</v>
      </c>
      <c r="J246" s="67">
        <v>0</v>
      </c>
    </row>
    <row r="247" spans="1:10" x14ac:dyDescent="0.25">
      <c r="A247" s="3" t="str">
        <f t="shared" si="3"/>
        <v>Climate Zone107/9/2021 (5:50pm-8:55pm)6</v>
      </c>
      <c r="B247" t="s">
        <v>55</v>
      </c>
      <c r="C247" t="s">
        <v>141</v>
      </c>
      <c r="D247" t="s">
        <v>161</v>
      </c>
      <c r="E247" s="65" t="s">
        <v>137</v>
      </c>
      <c r="F247" s="66">
        <v>0.81218242645263672</v>
      </c>
      <c r="G247" s="66">
        <v>0.82595568895339966</v>
      </c>
      <c r="H247" s="66">
        <v>1.3308834284543991E-2</v>
      </c>
      <c r="I247" s="66">
        <v>71.871345520019531</v>
      </c>
      <c r="J247" s="67">
        <v>0</v>
      </c>
    </row>
    <row r="248" spans="1:10" x14ac:dyDescent="0.25">
      <c r="A248" s="3" t="str">
        <f t="shared" si="3"/>
        <v>Climate Zone107/9/2021 (5:50pm-8:55pm)7</v>
      </c>
      <c r="B248" t="s">
        <v>55</v>
      </c>
      <c r="C248" t="s">
        <v>141</v>
      </c>
      <c r="D248" t="s">
        <v>161</v>
      </c>
      <c r="E248" s="65" t="s">
        <v>138</v>
      </c>
      <c r="F248" s="66">
        <v>0.84246069192886353</v>
      </c>
      <c r="G248" s="66">
        <v>0.82768714427947998</v>
      </c>
      <c r="H248" s="66">
        <v>1.5199328772723675E-2</v>
      </c>
      <c r="I248" s="66">
        <v>71.457046508789063</v>
      </c>
      <c r="J248" s="67">
        <v>0</v>
      </c>
    </row>
    <row r="249" spans="1:10" x14ac:dyDescent="0.25">
      <c r="A249" s="3" t="str">
        <f t="shared" si="3"/>
        <v>Climate Zone107/9/2021 (5:50pm-8:55pm)8</v>
      </c>
      <c r="B249" t="s">
        <v>55</v>
      </c>
      <c r="C249" t="s">
        <v>141</v>
      </c>
      <c r="D249" t="s">
        <v>161</v>
      </c>
      <c r="E249" s="65" t="s">
        <v>139</v>
      </c>
      <c r="F249" s="66">
        <v>0.84274417161941528</v>
      </c>
      <c r="G249" s="66">
        <v>0.84087991714477539</v>
      </c>
      <c r="H249" s="66">
        <v>1.9349044188857079E-2</v>
      </c>
      <c r="I249" s="66">
        <v>72.228546142578125</v>
      </c>
      <c r="J249" s="67">
        <v>0</v>
      </c>
    </row>
    <row r="250" spans="1:10" x14ac:dyDescent="0.25">
      <c r="A250" s="3" t="str">
        <f t="shared" si="3"/>
        <v>Climate Zone107/9/2021 (5:50pm-8:55pm)9</v>
      </c>
      <c r="B250" t="s">
        <v>55</v>
      </c>
      <c r="C250" t="s">
        <v>141</v>
      </c>
      <c r="D250" t="s">
        <v>161</v>
      </c>
      <c r="E250" s="65" t="s">
        <v>140</v>
      </c>
      <c r="F250" s="66">
        <v>0.87318748235702515</v>
      </c>
      <c r="G250" s="66">
        <v>0.89538723230361938</v>
      </c>
      <c r="H250" s="66">
        <v>2.0974738523364067E-2</v>
      </c>
      <c r="I250" s="66">
        <v>75.099998474121094</v>
      </c>
      <c r="J250" s="67">
        <v>0</v>
      </c>
    </row>
    <row r="251" spans="1:10" x14ac:dyDescent="0.25">
      <c r="A251" s="3" t="str">
        <f t="shared" si="3"/>
        <v>Climate Zone107/9/2021 (5:50pm-8:55pm)10</v>
      </c>
      <c r="B251" t="s">
        <v>55</v>
      </c>
      <c r="C251" t="s">
        <v>141</v>
      </c>
      <c r="D251" t="s">
        <v>161</v>
      </c>
      <c r="E251" s="65" t="s">
        <v>141</v>
      </c>
      <c r="F251" s="66">
        <v>1.0126137733459473</v>
      </c>
      <c r="G251" s="66">
        <v>1.0170837640762329</v>
      </c>
      <c r="H251" s="66">
        <v>2.7662292122840881E-2</v>
      </c>
      <c r="I251" s="66">
        <v>78.714302062988281</v>
      </c>
      <c r="J251" s="67">
        <v>0</v>
      </c>
    </row>
    <row r="252" spans="1:10" x14ac:dyDescent="0.25">
      <c r="A252" s="3" t="str">
        <f t="shared" si="3"/>
        <v>Climate Zone107/9/2021 (5:50pm-8:55pm)11</v>
      </c>
      <c r="B252" t="s">
        <v>55</v>
      </c>
      <c r="C252" t="s">
        <v>141</v>
      </c>
      <c r="D252" t="s">
        <v>161</v>
      </c>
      <c r="E252" s="65" t="s">
        <v>142</v>
      </c>
      <c r="F252" s="66">
        <v>1.2665059566497803</v>
      </c>
      <c r="G252" s="66">
        <v>1.2199009656906128</v>
      </c>
      <c r="H252" s="66">
        <v>3.2514207065105438E-2</v>
      </c>
      <c r="I252" s="66">
        <v>83.028762817382813</v>
      </c>
      <c r="J252" s="67">
        <v>0</v>
      </c>
    </row>
    <row r="253" spans="1:10" x14ac:dyDescent="0.25">
      <c r="A253" s="3" t="str">
        <f t="shared" si="3"/>
        <v>Climate Zone107/9/2021 (5:50pm-8:55pm)12</v>
      </c>
      <c r="B253" t="s">
        <v>55</v>
      </c>
      <c r="C253" t="s">
        <v>141</v>
      </c>
      <c r="D253" t="s">
        <v>161</v>
      </c>
      <c r="E253" s="65" t="s">
        <v>143</v>
      </c>
      <c r="F253" s="66">
        <v>1.4693458080291748</v>
      </c>
      <c r="G253" s="66">
        <v>1.4840177297592163</v>
      </c>
      <c r="H253" s="66">
        <v>3.3101320266723633E-2</v>
      </c>
      <c r="I253" s="66">
        <v>86.843223571777344</v>
      </c>
      <c r="J253" s="67">
        <v>0</v>
      </c>
    </row>
    <row r="254" spans="1:10" x14ac:dyDescent="0.25">
      <c r="A254" s="3" t="str">
        <f t="shared" si="3"/>
        <v>Climate Zone107/9/2021 (5:50pm-8:55pm)13</v>
      </c>
      <c r="B254" t="s">
        <v>55</v>
      </c>
      <c r="C254" t="s">
        <v>141</v>
      </c>
      <c r="D254" t="s">
        <v>161</v>
      </c>
      <c r="E254" s="65" t="s">
        <v>144</v>
      </c>
      <c r="F254" s="66">
        <v>1.824000358581543</v>
      </c>
      <c r="G254" s="66">
        <v>1.7702559232711792</v>
      </c>
      <c r="H254" s="66">
        <v>3.5783179104328156E-2</v>
      </c>
      <c r="I254" s="66">
        <v>90.086074829101563</v>
      </c>
      <c r="J254" s="67">
        <v>0</v>
      </c>
    </row>
    <row r="255" spans="1:10" x14ac:dyDescent="0.25">
      <c r="A255" s="3" t="str">
        <f t="shared" si="3"/>
        <v>Climate Zone107/9/2021 (5:50pm-8:55pm)14</v>
      </c>
      <c r="B255" t="s">
        <v>55</v>
      </c>
      <c r="C255" t="s">
        <v>141</v>
      </c>
      <c r="D255" t="s">
        <v>161</v>
      </c>
      <c r="E255" s="65" t="s">
        <v>145</v>
      </c>
      <c r="F255" s="66">
        <v>2.0878791809082031</v>
      </c>
      <c r="G255" s="66">
        <v>2.0217368602752686</v>
      </c>
      <c r="H255" s="66">
        <v>4.0756043046712875E-2</v>
      </c>
      <c r="I255" s="66">
        <v>93.114677429199219</v>
      </c>
      <c r="J255" s="67">
        <v>0</v>
      </c>
    </row>
    <row r="256" spans="1:10" x14ac:dyDescent="0.25">
      <c r="A256" s="3" t="str">
        <f t="shared" si="3"/>
        <v>Climate Zone107/9/2021 (5:50pm-8:55pm)15</v>
      </c>
      <c r="B256" t="s">
        <v>55</v>
      </c>
      <c r="C256" t="s">
        <v>141</v>
      </c>
      <c r="D256" t="s">
        <v>161</v>
      </c>
      <c r="E256" s="65" t="s">
        <v>146</v>
      </c>
      <c r="F256" s="66">
        <v>2.3483502864837646</v>
      </c>
      <c r="G256" s="66">
        <v>2.3812942504882813</v>
      </c>
      <c r="H256" s="66">
        <v>2.4162610992789268E-2</v>
      </c>
      <c r="I256" s="66">
        <v>95.471611022949219</v>
      </c>
      <c r="J256" s="67">
        <v>0</v>
      </c>
    </row>
    <row r="257" spans="1:10" x14ac:dyDescent="0.25">
      <c r="A257" s="3" t="str">
        <f t="shared" si="3"/>
        <v>Climate Zone107/9/2021 (5:50pm-8:55pm)16</v>
      </c>
      <c r="B257" t="s">
        <v>55</v>
      </c>
      <c r="C257" t="s">
        <v>141</v>
      </c>
      <c r="D257" t="s">
        <v>161</v>
      </c>
      <c r="E257" s="65" t="s">
        <v>147</v>
      </c>
      <c r="F257" s="66">
        <v>2.756425142288208</v>
      </c>
      <c r="G257" s="66">
        <v>2.7234811782836914</v>
      </c>
      <c r="H257" s="66">
        <v>2.4162610992789268E-2</v>
      </c>
      <c r="I257" s="66">
        <v>98.142959594726563</v>
      </c>
      <c r="J257" s="67">
        <v>0</v>
      </c>
    </row>
    <row r="258" spans="1:10" x14ac:dyDescent="0.25">
      <c r="A258" s="3" t="str">
        <f t="shared" si="3"/>
        <v>Climate Zone107/9/2021 (5:50pm-8:55pm)17</v>
      </c>
      <c r="B258" t="s">
        <v>55</v>
      </c>
      <c r="C258" t="s">
        <v>141</v>
      </c>
      <c r="D258" t="s">
        <v>161</v>
      </c>
      <c r="E258" s="65" t="s">
        <v>148</v>
      </c>
      <c r="F258" s="66">
        <v>2.9873590469360352</v>
      </c>
      <c r="G258" s="66">
        <v>2.9343516826629639</v>
      </c>
      <c r="H258" s="66">
        <v>3.9463944733142853E-2</v>
      </c>
      <c r="I258" s="66">
        <v>98.957260131835938</v>
      </c>
      <c r="J258" s="67">
        <v>0</v>
      </c>
    </row>
    <row r="259" spans="1:10" x14ac:dyDescent="0.25">
      <c r="A259" s="3" t="str">
        <f t="shared" ref="A259:A322" si="4">B259&amp;C259&amp;D259&amp;E259</f>
        <v>Climate Zone107/9/2021 (5:50pm-8:55pm)18</v>
      </c>
      <c r="B259" t="s">
        <v>55</v>
      </c>
      <c r="C259" t="s">
        <v>141</v>
      </c>
      <c r="D259" t="s">
        <v>161</v>
      </c>
      <c r="E259" s="65" t="s">
        <v>149</v>
      </c>
      <c r="F259" s="66">
        <v>3.0551002025604248</v>
      </c>
      <c r="G259" s="66">
        <v>2.8718667030334473</v>
      </c>
      <c r="H259" s="66">
        <v>4.2952984571456909E-2</v>
      </c>
      <c r="I259" s="66">
        <v>97.728706359863281</v>
      </c>
      <c r="J259" s="67">
        <v>0</v>
      </c>
    </row>
    <row r="260" spans="1:10" x14ac:dyDescent="0.25">
      <c r="A260" s="3" t="str">
        <f t="shared" si="4"/>
        <v>Climate Zone107/9/2021 (5:50pm-8:55pm)19</v>
      </c>
      <c r="B260" t="s">
        <v>55</v>
      </c>
      <c r="C260" t="s">
        <v>141</v>
      </c>
      <c r="D260" t="s">
        <v>161</v>
      </c>
      <c r="E260" s="65" t="s">
        <v>150</v>
      </c>
      <c r="F260" s="66">
        <v>2.985306978225708</v>
      </c>
      <c r="G260" s="66">
        <v>2.0075461864471436</v>
      </c>
      <c r="H260" s="66">
        <v>4.2467989027500153E-2</v>
      </c>
      <c r="I260" s="66">
        <v>94.671394348144531</v>
      </c>
      <c r="J260" s="67">
        <v>0</v>
      </c>
    </row>
    <row r="261" spans="1:10" x14ac:dyDescent="0.25">
      <c r="A261" s="3" t="str">
        <f t="shared" si="4"/>
        <v>Climate Zone107/9/2021 (5:50pm-8:55pm)20</v>
      </c>
      <c r="B261" t="s">
        <v>55</v>
      </c>
      <c r="C261" t="s">
        <v>141</v>
      </c>
      <c r="D261" t="s">
        <v>161</v>
      </c>
      <c r="E261" s="65" t="s">
        <v>151</v>
      </c>
      <c r="F261" s="66">
        <v>2.6966156959533691</v>
      </c>
      <c r="G261" s="66">
        <v>1.9625341892242432</v>
      </c>
      <c r="H261" s="66">
        <v>3.7296656519174576E-2</v>
      </c>
      <c r="I261" s="66">
        <v>91.37139892578125</v>
      </c>
      <c r="J261" s="67">
        <v>0</v>
      </c>
    </row>
    <row r="262" spans="1:10" x14ac:dyDescent="0.25">
      <c r="A262" s="3" t="str">
        <f t="shared" si="4"/>
        <v>Climate Zone107/9/2021 (5:50pm-8:55pm)21</v>
      </c>
      <c r="B262" t="s">
        <v>55</v>
      </c>
      <c r="C262" t="s">
        <v>141</v>
      </c>
      <c r="D262" t="s">
        <v>161</v>
      </c>
      <c r="E262" s="65" t="s">
        <v>152</v>
      </c>
      <c r="F262" s="66">
        <v>2.4024801254272461</v>
      </c>
      <c r="G262" s="66">
        <v>1.8969767093658447</v>
      </c>
      <c r="H262" s="66">
        <v>3.600640594959259E-2</v>
      </c>
      <c r="I262" s="66">
        <v>87.657096862792969</v>
      </c>
      <c r="J262" s="67">
        <v>0</v>
      </c>
    </row>
    <row r="263" spans="1:10" x14ac:dyDescent="0.25">
      <c r="A263" s="3" t="str">
        <f t="shared" si="4"/>
        <v>Climate Zone107/9/2021 (5:50pm-8:55pm)22</v>
      </c>
      <c r="B263" t="s">
        <v>55</v>
      </c>
      <c r="C263" t="s">
        <v>141</v>
      </c>
      <c r="D263" t="s">
        <v>161</v>
      </c>
      <c r="E263" s="65" t="s">
        <v>153</v>
      </c>
      <c r="F263" s="66">
        <v>2.1092512607574463</v>
      </c>
      <c r="G263" s="66">
        <v>2.6618654727935791</v>
      </c>
      <c r="H263" s="66">
        <v>3.5276468843221664E-2</v>
      </c>
      <c r="I263" s="66">
        <v>83.69989013671875</v>
      </c>
      <c r="J263" s="67">
        <v>0</v>
      </c>
    </row>
    <row r="264" spans="1:10" x14ac:dyDescent="0.25">
      <c r="A264" s="3" t="str">
        <f t="shared" si="4"/>
        <v>Climate Zone107/9/2021 (5:50pm-8:55pm)23</v>
      </c>
      <c r="B264" t="s">
        <v>55</v>
      </c>
      <c r="C264" t="s">
        <v>141</v>
      </c>
      <c r="D264" t="s">
        <v>161</v>
      </c>
      <c r="E264" s="65" t="s">
        <v>154</v>
      </c>
      <c r="F264" s="66">
        <v>1.8569025993347168</v>
      </c>
      <c r="G264" s="66">
        <v>2.3289124965667725</v>
      </c>
      <c r="H264" s="66">
        <v>3.2487601041793823E-2</v>
      </c>
      <c r="I264" s="66">
        <v>80.928443908691406</v>
      </c>
      <c r="J264" s="67">
        <v>0</v>
      </c>
    </row>
    <row r="265" spans="1:10" x14ac:dyDescent="0.25">
      <c r="A265" s="3" t="str">
        <f t="shared" si="4"/>
        <v>Climate Zone107/9/2021 (5:50pm-8:55pm)24</v>
      </c>
      <c r="B265" t="s">
        <v>55</v>
      </c>
      <c r="C265" t="s">
        <v>141</v>
      </c>
      <c r="D265" t="s">
        <v>161</v>
      </c>
      <c r="E265" s="65" t="s">
        <v>155</v>
      </c>
      <c r="F265" s="66">
        <v>1.645281195640564</v>
      </c>
      <c r="G265" s="66">
        <v>1.8655426502227783</v>
      </c>
      <c r="H265" s="66">
        <v>2.6594338938593864E-2</v>
      </c>
      <c r="I265" s="66">
        <v>78.885589599609375</v>
      </c>
      <c r="J265" s="67">
        <v>0</v>
      </c>
    </row>
    <row r="266" spans="1:10" x14ac:dyDescent="0.25">
      <c r="A266" s="3" t="str">
        <f t="shared" si="4"/>
        <v>Climate Zone108/27/2021 (5:00pm-6:00pm)1</v>
      </c>
      <c r="B266" t="s">
        <v>55</v>
      </c>
      <c r="C266" t="s">
        <v>141</v>
      </c>
      <c r="D266" t="s">
        <v>162</v>
      </c>
      <c r="E266" s="65" t="s">
        <v>132</v>
      </c>
      <c r="F266" s="66">
        <v>1.2154674530029297</v>
      </c>
      <c r="G266" s="66">
        <v>1.2264735698699951</v>
      </c>
      <c r="H266" s="66">
        <v>2.0559197291731834E-2</v>
      </c>
      <c r="I266" s="66">
        <v>78.456871032714844</v>
      </c>
      <c r="J266" s="67">
        <v>0</v>
      </c>
    </row>
    <row r="267" spans="1:10" x14ac:dyDescent="0.25">
      <c r="A267" s="3" t="str">
        <f t="shared" si="4"/>
        <v>Climate Zone108/27/2021 (5:00pm-6:00pm)2</v>
      </c>
      <c r="B267" t="s">
        <v>55</v>
      </c>
      <c r="C267" t="s">
        <v>141</v>
      </c>
      <c r="D267" t="s">
        <v>162</v>
      </c>
      <c r="E267" s="65" t="s">
        <v>133</v>
      </c>
      <c r="F267" s="66">
        <v>1.0514504909515381</v>
      </c>
      <c r="G267" s="66">
        <v>1.0364317893981934</v>
      </c>
      <c r="H267" s="66">
        <v>1.8863674253225327E-2</v>
      </c>
      <c r="I267" s="66">
        <v>76.299560546875</v>
      </c>
      <c r="J267" s="67">
        <v>0</v>
      </c>
    </row>
    <row r="268" spans="1:10" x14ac:dyDescent="0.25">
      <c r="A268" s="3" t="str">
        <f t="shared" si="4"/>
        <v>Climate Zone108/27/2021 (5:00pm-6:00pm)3</v>
      </c>
      <c r="B268" t="s">
        <v>55</v>
      </c>
      <c r="C268" t="s">
        <v>141</v>
      </c>
      <c r="D268" t="s">
        <v>162</v>
      </c>
      <c r="E268" s="65" t="s">
        <v>134</v>
      </c>
      <c r="F268" s="66">
        <v>0.91458761692047119</v>
      </c>
      <c r="G268" s="66">
        <v>0.90556526184082031</v>
      </c>
      <c r="H268" s="66">
        <v>1.8474528566002846E-2</v>
      </c>
      <c r="I268" s="66">
        <v>74.3994140625</v>
      </c>
      <c r="J268" s="67">
        <v>0</v>
      </c>
    </row>
    <row r="269" spans="1:10" x14ac:dyDescent="0.25">
      <c r="A269" s="3" t="str">
        <f t="shared" si="4"/>
        <v>Climate Zone108/27/2021 (5:00pm-6:00pm)4</v>
      </c>
      <c r="B269" t="s">
        <v>55</v>
      </c>
      <c r="C269" t="s">
        <v>141</v>
      </c>
      <c r="D269" t="s">
        <v>162</v>
      </c>
      <c r="E269" s="65" t="s">
        <v>135</v>
      </c>
      <c r="F269" s="66">
        <v>0.80282783508300781</v>
      </c>
      <c r="G269" s="66">
        <v>0.82474666833877563</v>
      </c>
      <c r="H269" s="66">
        <v>1.394355483353138E-2</v>
      </c>
      <c r="I269" s="66">
        <v>72.727775573730469</v>
      </c>
      <c r="J269" s="67">
        <v>0</v>
      </c>
    </row>
    <row r="270" spans="1:10" x14ac:dyDescent="0.25">
      <c r="A270" s="3" t="str">
        <f t="shared" si="4"/>
        <v>Climate Zone108/27/2021 (5:00pm-6:00pm)5</v>
      </c>
      <c r="B270" t="s">
        <v>55</v>
      </c>
      <c r="C270" t="s">
        <v>141</v>
      </c>
      <c r="D270" t="s">
        <v>162</v>
      </c>
      <c r="E270" s="65" t="s">
        <v>136</v>
      </c>
      <c r="F270" s="66">
        <v>0.74765372276306152</v>
      </c>
      <c r="G270" s="66">
        <v>0.76910781860351563</v>
      </c>
      <c r="H270" s="66">
        <v>1.1522398330271244E-2</v>
      </c>
      <c r="I270" s="66">
        <v>71.150497436523438</v>
      </c>
      <c r="J270" s="67">
        <v>0</v>
      </c>
    </row>
    <row r="271" spans="1:10" x14ac:dyDescent="0.25">
      <c r="A271" s="3" t="str">
        <f t="shared" si="4"/>
        <v>Climate Zone108/27/2021 (5:00pm-6:00pm)6</v>
      </c>
      <c r="B271" t="s">
        <v>55</v>
      </c>
      <c r="C271" t="s">
        <v>141</v>
      </c>
      <c r="D271" t="s">
        <v>162</v>
      </c>
      <c r="E271" s="65" t="s">
        <v>137</v>
      </c>
      <c r="F271" s="66">
        <v>0.74838215112686157</v>
      </c>
      <c r="G271" s="66">
        <v>0.75656580924987793</v>
      </c>
      <c r="H271" s="66">
        <v>9.9817020818591118E-3</v>
      </c>
      <c r="I271" s="66">
        <v>70.221916198730469</v>
      </c>
      <c r="J271" s="67">
        <v>0</v>
      </c>
    </row>
    <row r="272" spans="1:10" x14ac:dyDescent="0.25">
      <c r="A272" s="3" t="str">
        <f t="shared" si="4"/>
        <v>Climate Zone108/27/2021 (5:00pm-6:00pm)7</v>
      </c>
      <c r="B272" t="s">
        <v>55</v>
      </c>
      <c r="C272" t="s">
        <v>141</v>
      </c>
      <c r="D272" t="s">
        <v>162</v>
      </c>
      <c r="E272" s="65" t="s">
        <v>138</v>
      </c>
      <c r="F272" s="66">
        <v>0.78919064998626709</v>
      </c>
      <c r="G272" s="66">
        <v>0.78055495023727417</v>
      </c>
      <c r="H272" s="66">
        <v>1.1113244108855724E-2</v>
      </c>
      <c r="I272" s="66">
        <v>69.27618408203125</v>
      </c>
      <c r="J272" s="67">
        <v>0</v>
      </c>
    </row>
    <row r="273" spans="1:10" x14ac:dyDescent="0.25">
      <c r="A273" s="3" t="str">
        <f t="shared" si="4"/>
        <v>Climate Zone108/27/2021 (5:00pm-6:00pm)8</v>
      </c>
      <c r="B273" t="s">
        <v>55</v>
      </c>
      <c r="C273" t="s">
        <v>141</v>
      </c>
      <c r="D273" t="s">
        <v>162</v>
      </c>
      <c r="E273" s="65" t="s">
        <v>139</v>
      </c>
      <c r="F273" s="66">
        <v>0.76560854911804199</v>
      </c>
      <c r="G273" s="66">
        <v>0.7557644248008728</v>
      </c>
      <c r="H273" s="66">
        <v>1.2753676623106003E-2</v>
      </c>
      <c r="I273" s="66">
        <v>68.467575073242188</v>
      </c>
      <c r="J273" s="67">
        <v>0</v>
      </c>
    </row>
    <row r="274" spans="1:10" x14ac:dyDescent="0.25">
      <c r="A274" s="3" t="str">
        <f t="shared" si="4"/>
        <v>Climate Zone108/27/2021 (5:00pm-6:00pm)9</v>
      </c>
      <c r="B274" t="s">
        <v>55</v>
      </c>
      <c r="C274" t="s">
        <v>141</v>
      </c>
      <c r="D274" t="s">
        <v>162</v>
      </c>
      <c r="E274" s="65" t="s">
        <v>140</v>
      </c>
      <c r="F274" s="66">
        <v>0.72387230396270752</v>
      </c>
      <c r="G274" s="66">
        <v>0.72387665510177612</v>
      </c>
      <c r="H274" s="66">
        <v>2.0533110946416855E-2</v>
      </c>
      <c r="I274" s="66">
        <v>71.510116577148438</v>
      </c>
      <c r="J274" s="67">
        <v>0</v>
      </c>
    </row>
    <row r="275" spans="1:10" x14ac:dyDescent="0.25">
      <c r="A275" s="3" t="str">
        <f t="shared" si="4"/>
        <v>Climate Zone108/27/2021 (5:00pm-6:00pm)10</v>
      </c>
      <c r="B275" t="s">
        <v>55</v>
      </c>
      <c r="C275" t="s">
        <v>141</v>
      </c>
      <c r="D275" t="s">
        <v>162</v>
      </c>
      <c r="E275" s="65" t="s">
        <v>141</v>
      </c>
      <c r="F275" s="66">
        <v>0.74536013603210449</v>
      </c>
      <c r="G275" s="66">
        <v>0.73239773511886597</v>
      </c>
      <c r="H275" s="66">
        <v>2.4053573608398438E-2</v>
      </c>
      <c r="I275" s="66">
        <v>78.070465087890625</v>
      </c>
      <c r="J275" s="67">
        <v>0</v>
      </c>
    </row>
    <row r="276" spans="1:10" x14ac:dyDescent="0.25">
      <c r="A276" s="3" t="str">
        <f t="shared" si="4"/>
        <v>Climate Zone108/27/2021 (5:00pm-6:00pm)11</v>
      </c>
      <c r="B276" t="s">
        <v>55</v>
      </c>
      <c r="C276" t="s">
        <v>141</v>
      </c>
      <c r="D276" t="s">
        <v>162</v>
      </c>
      <c r="E276" s="65" t="s">
        <v>142</v>
      </c>
      <c r="F276" s="66">
        <v>0.86430615186691284</v>
      </c>
      <c r="G276" s="66">
        <v>0.84224528074264526</v>
      </c>
      <c r="H276" s="66">
        <v>2.6881540194153786E-2</v>
      </c>
      <c r="I276" s="66">
        <v>85.028366088867188</v>
      </c>
      <c r="J276" s="67">
        <v>0</v>
      </c>
    </row>
    <row r="277" spans="1:10" x14ac:dyDescent="0.25">
      <c r="A277" s="3" t="str">
        <f t="shared" si="4"/>
        <v>Climate Zone108/27/2021 (5:00pm-6:00pm)12</v>
      </c>
      <c r="B277" t="s">
        <v>55</v>
      </c>
      <c r="C277" t="s">
        <v>141</v>
      </c>
      <c r="D277" t="s">
        <v>162</v>
      </c>
      <c r="E277" s="65" t="s">
        <v>143</v>
      </c>
      <c r="F277" s="66">
        <v>1.1265417337417603</v>
      </c>
      <c r="G277" s="66">
        <v>1.099757194519043</v>
      </c>
      <c r="H277" s="66">
        <v>3.1358666718006134E-2</v>
      </c>
      <c r="I277" s="66">
        <v>90.228652954101563</v>
      </c>
      <c r="J277" s="67">
        <v>0</v>
      </c>
    </row>
    <row r="278" spans="1:10" x14ac:dyDescent="0.25">
      <c r="A278" s="3" t="str">
        <f t="shared" si="4"/>
        <v>Climate Zone108/27/2021 (5:00pm-6:00pm)13</v>
      </c>
      <c r="B278" t="s">
        <v>55</v>
      </c>
      <c r="C278" t="s">
        <v>141</v>
      </c>
      <c r="D278" t="s">
        <v>162</v>
      </c>
      <c r="E278" s="65" t="s">
        <v>144</v>
      </c>
      <c r="F278" s="66">
        <v>1.4920755624771118</v>
      </c>
      <c r="G278" s="66">
        <v>1.4753919839859009</v>
      </c>
      <c r="H278" s="66">
        <v>3.7855297327041626E-2</v>
      </c>
      <c r="I278" s="66">
        <v>95.514472961425781</v>
      </c>
      <c r="J278" s="67">
        <v>0</v>
      </c>
    </row>
    <row r="279" spans="1:10" x14ac:dyDescent="0.25">
      <c r="A279" s="3" t="str">
        <f t="shared" si="4"/>
        <v>Climate Zone108/27/2021 (5:00pm-6:00pm)14</v>
      </c>
      <c r="B279" t="s">
        <v>55</v>
      </c>
      <c r="C279" t="s">
        <v>141</v>
      </c>
      <c r="D279" t="s">
        <v>162</v>
      </c>
      <c r="E279" s="65" t="s">
        <v>145</v>
      </c>
      <c r="F279" s="66">
        <v>1.9571206569671631</v>
      </c>
      <c r="G279" s="66">
        <v>1.9209575653076172</v>
      </c>
      <c r="H279" s="66">
        <v>3.6742214113473892E-2</v>
      </c>
      <c r="I279" s="66">
        <v>99.243270874023438</v>
      </c>
      <c r="J279" s="67">
        <v>0</v>
      </c>
    </row>
    <row r="280" spans="1:10" x14ac:dyDescent="0.25">
      <c r="A280" s="3" t="str">
        <f t="shared" si="4"/>
        <v>Climate Zone108/27/2021 (5:00pm-6:00pm)15</v>
      </c>
      <c r="B280" t="s">
        <v>55</v>
      </c>
      <c r="C280" t="s">
        <v>141</v>
      </c>
      <c r="D280" t="s">
        <v>162</v>
      </c>
      <c r="E280" s="65" t="s">
        <v>146</v>
      </c>
      <c r="F280" s="66">
        <v>2.3405895233154297</v>
      </c>
      <c r="G280" s="66">
        <v>2.3604514598846436</v>
      </c>
      <c r="H280" s="66">
        <v>2.2936930879950523E-2</v>
      </c>
      <c r="I280" s="66">
        <v>101.700439453125</v>
      </c>
      <c r="J280" s="67">
        <v>0</v>
      </c>
    </row>
    <row r="281" spans="1:10" x14ac:dyDescent="0.25">
      <c r="A281" s="3" t="str">
        <f t="shared" si="4"/>
        <v>Climate Zone108/27/2021 (5:00pm-6:00pm)16</v>
      </c>
      <c r="B281" t="s">
        <v>55</v>
      </c>
      <c r="C281" t="s">
        <v>141</v>
      </c>
      <c r="D281" t="s">
        <v>162</v>
      </c>
      <c r="E281" s="65" t="s">
        <v>147</v>
      </c>
      <c r="F281" s="66">
        <v>2.8132364749908447</v>
      </c>
      <c r="G281" s="66">
        <v>2.7933745384216309</v>
      </c>
      <c r="H281" s="66">
        <v>2.2936930879950523E-2</v>
      </c>
      <c r="I281" s="66">
        <v>103.48625946044922</v>
      </c>
      <c r="J281" s="67">
        <v>0</v>
      </c>
    </row>
    <row r="282" spans="1:10" x14ac:dyDescent="0.25">
      <c r="A282" s="3" t="str">
        <f t="shared" si="4"/>
        <v>Climate Zone108/27/2021 (5:00pm-6:00pm)17</v>
      </c>
      <c r="B282" t="s">
        <v>55</v>
      </c>
      <c r="C282" t="s">
        <v>141</v>
      </c>
      <c r="D282" t="s">
        <v>162</v>
      </c>
      <c r="E282" s="65" t="s">
        <v>148</v>
      </c>
      <c r="F282" s="66">
        <v>3.15140700340271</v>
      </c>
      <c r="G282" s="66">
        <v>3.1278080940246582</v>
      </c>
      <c r="H282" s="66">
        <v>4.2582385241985321E-2</v>
      </c>
      <c r="I282" s="66">
        <v>103.71462249755859</v>
      </c>
      <c r="J282" s="67">
        <v>0</v>
      </c>
    </row>
    <row r="283" spans="1:10" x14ac:dyDescent="0.25">
      <c r="A283" s="3" t="str">
        <f t="shared" si="4"/>
        <v>Climate Zone108/27/2021 (5:00pm-6:00pm)18</v>
      </c>
      <c r="B283" t="s">
        <v>55</v>
      </c>
      <c r="C283" t="s">
        <v>141</v>
      </c>
      <c r="D283" t="s">
        <v>162</v>
      </c>
      <c r="E283" s="65" t="s">
        <v>149</v>
      </c>
      <c r="F283" s="66">
        <v>3.2540795803070068</v>
      </c>
      <c r="G283" s="66">
        <v>2.1839199066162109</v>
      </c>
      <c r="H283" s="66">
        <v>4.1921325027942657E-2</v>
      </c>
      <c r="I283" s="66">
        <v>102.74298095703125</v>
      </c>
      <c r="J283" s="67">
        <v>0</v>
      </c>
    </row>
    <row r="284" spans="1:10" x14ac:dyDescent="0.25">
      <c r="A284" s="3" t="str">
        <f t="shared" si="4"/>
        <v>Climate Zone108/27/2021 (5:00pm-6:00pm)19</v>
      </c>
      <c r="B284" t="s">
        <v>55</v>
      </c>
      <c r="C284" t="s">
        <v>141</v>
      </c>
      <c r="D284" t="s">
        <v>162</v>
      </c>
      <c r="E284" s="65" t="s">
        <v>150</v>
      </c>
      <c r="F284" s="66">
        <v>3.1063735485076904</v>
      </c>
      <c r="G284" s="66">
        <v>3.2650511264801025</v>
      </c>
      <c r="H284" s="66">
        <v>4.5904241502285004E-2</v>
      </c>
      <c r="I284" s="66">
        <v>100.85716247558594</v>
      </c>
      <c r="J284" s="67">
        <v>0</v>
      </c>
    </row>
    <row r="285" spans="1:10" x14ac:dyDescent="0.25">
      <c r="A285" s="3" t="str">
        <f t="shared" si="4"/>
        <v>Climate Zone108/27/2021 (5:00pm-6:00pm)20</v>
      </c>
      <c r="B285" t="s">
        <v>55</v>
      </c>
      <c r="C285" t="s">
        <v>141</v>
      </c>
      <c r="D285" t="s">
        <v>162</v>
      </c>
      <c r="E285" s="65" t="s">
        <v>151</v>
      </c>
      <c r="F285" s="66">
        <v>2.8358309268951416</v>
      </c>
      <c r="G285" s="66">
        <v>3.0201740264892578</v>
      </c>
      <c r="H285" s="66">
        <v>3.8328014314174652E-2</v>
      </c>
      <c r="I285" s="66">
        <v>96.114036560058594</v>
      </c>
      <c r="J285" s="67">
        <v>0</v>
      </c>
    </row>
    <row r="286" spans="1:10" x14ac:dyDescent="0.25">
      <c r="A286" s="3" t="str">
        <f t="shared" si="4"/>
        <v>Climate Zone108/27/2021 (5:00pm-6:00pm)21</v>
      </c>
      <c r="B286" t="s">
        <v>55</v>
      </c>
      <c r="C286" t="s">
        <v>141</v>
      </c>
      <c r="D286" t="s">
        <v>162</v>
      </c>
      <c r="E286" s="65" t="s">
        <v>152</v>
      </c>
      <c r="F286" s="66">
        <v>2.5395159721374512</v>
      </c>
      <c r="G286" s="66">
        <v>2.6859550476074219</v>
      </c>
      <c r="H286" s="66">
        <v>3.8627475500106812E-2</v>
      </c>
      <c r="I286" s="66">
        <v>90.299560546875</v>
      </c>
      <c r="J286" s="67">
        <v>0</v>
      </c>
    </row>
    <row r="287" spans="1:10" x14ac:dyDescent="0.25">
      <c r="A287" s="3" t="str">
        <f t="shared" si="4"/>
        <v>Climate Zone108/27/2021 (5:00pm-6:00pm)22</v>
      </c>
      <c r="B287" t="s">
        <v>55</v>
      </c>
      <c r="C287" t="s">
        <v>141</v>
      </c>
      <c r="D287" t="s">
        <v>162</v>
      </c>
      <c r="E287" s="65" t="s">
        <v>153</v>
      </c>
      <c r="F287" s="66">
        <v>2.2679986953735352</v>
      </c>
      <c r="G287" s="66">
        <v>2.3552393913269043</v>
      </c>
      <c r="H287" s="66">
        <v>3.6656372249126434E-2</v>
      </c>
      <c r="I287" s="66">
        <v>85.756431579589844</v>
      </c>
      <c r="J287" s="67">
        <v>0</v>
      </c>
    </row>
    <row r="288" spans="1:10" x14ac:dyDescent="0.25">
      <c r="A288" s="3" t="str">
        <f t="shared" si="4"/>
        <v>Climate Zone108/27/2021 (5:00pm-6:00pm)23</v>
      </c>
      <c r="B288" t="s">
        <v>55</v>
      </c>
      <c r="C288" t="s">
        <v>141</v>
      </c>
      <c r="D288" t="s">
        <v>162</v>
      </c>
      <c r="E288" s="65" t="s">
        <v>154</v>
      </c>
      <c r="F288" s="66">
        <v>1.9344910383224487</v>
      </c>
      <c r="G288" s="66">
        <v>1.9994381666183472</v>
      </c>
      <c r="H288" s="66">
        <v>2.9832189902663231E-2</v>
      </c>
      <c r="I288" s="66">
        <v>82.699562072753906</v>
      </c>
      <c r="J288" s="67">
        <v>0</v>
      </c>
    </row>
    <row r="289" spans="1:10" x14ac:dyDescent="0.25">
      <c r="A289" s="3" t="str">
        <f t="shared" si="4"/>
        <v>Climate Zone108/27/2021 (5:00pm-6:00pm)24</v>
      </c>
      <c r="B289" t="s">
        <v>55</v>
      </c>
      <c r="C289" t="s">
        <v>141</v>
      </c>
      <c r="D289" t="s">
        <v>162</v>
      </c>
      <c r="E289" s="65" t="s">
        <v>155</v>
      </c>
      <c r="F289" s="66">
        <v>1.5998823642730713</v>
      </c>
      <c r="G289" s="66">
        <v>1.661170482635498</v>
      </c>
      <c r="H289" s="66">
        <v>2.6149466633796692E-2</v>
      </c>
      <c r="I289" s="66">
        <v>80.642547607421875</v>
      </c>
      <c r="J289" s="67">
        <v>0</v>
      </c>
    </row>
    <row r="290" spans="1:10" x14ac:dyDescent="0.25">
      <c r="A290" s="3" t="str">
        <f t="shared" si="4"/>
        <v>Climate Zone109/9/2021 (3:58pm-5:00pm)1</v>
      </c>
      <c r="B290" t="s">
        <v>55</v>
      </c>
      <c r="C290" t="s">
        <v>141</v>
      </c>
      <c r="D290" t="s">
        <v>163</v>
      </c>
      <c r="E290" s="65" t="s">
        <v>132</v>
      </c>
      <c r="F290" s="66">
        <v>1.3866037130355835</v>
      </c>
      <c r="G290" s="66">
        <v>1.3567732572555542</v>
      </c>
      <c r="H290" s="66">
        <v>2.3941457271575928E-2</v>
      </c>
      <c r="I290" s="66">
        <v>75.55596923828125</v>
      </c>
      <c r="J290" s="67">
        <v>0</v>
      </c>
    </row>
    <row r="291" spans="1:10" x14ac:dyDescent="0.25">
      <c r="A291" s="3" t="str">
        <f t="shared" si="4"/>
        <v>Climate Zone109/9/2021 (3:58pm-5:00pm)2</v>
      </c>
      <c r="B291" t="s">
        <v>55</v>
      </c>
      <c r="C291" t="s">
        <v>141</v>
      </c>
      <c r="D291" t="s">
        <v>163</v>
      </c>
      <c r="E291" s="65" t="s">
        <v>133</v>
      </c>
      <c r="F291" s="66">
        <v>1.1806094646453857</v>
      </c>
      <c r="G291" s="66">
        <v>1.1683870553970337</v>
      </c>
      <c r="H291" s="66">
        <v>1.9657207652926445E-2</v>
      </c>
      <c r="I291" s="66">
        <v>74.627883911132813</v>
      </c>
      <c r="J291" s="67">
        <v>0</v>
      </c>
    </row>
    <row r="292" spans="1:10" x14ac:dyDescent="0.25">
      <c r="A292" s="3" t="str">
        <f t="shared" si="4"/>
        <v>Climate Zone109/9/2021 (3:58pm-5:00pm)3</v>
      </c>
      <c r="B292" t="s">
        <v>55</v>
      </c>
      <c r="C292" t="s">
        <v>141</v>
      </c>
      <c r="D292" t="s">
        <v>163</v>
      </c>
      <c r="E292" s="65" t="s">
        <v>134</v>
      </c>
      <c r="F292" s="66">
        <v>1.0442924499511719</v>
      </c>
      <c r="G292" s="66">
        <v>1.0338296890258789</v>
      </c>
      <c r="H292" s="66">
        <v>1.7879292368888855E-2</v>
      </c>
      <c r="I292" s="66">
        <v>74.056770324707031</v>
      </c>
      <c r="J292" s="67">
        <v>0</v>
      </c>
    </row>
    <row r="293" spans="1:10" x14ac:dyDescent="0.25">
      <c r="A293" s="3" t="str">
        <f t="shared" si="4"/>
        <v>Climate Zone109/9/2021 (3:58pm-5:00pm)4</v>
      </c>
      <c r="B293" t="s">
        <v>55</v>
      </c>
      <c r="C293" t="s">
        <v>141</v>
      </c>
      <c r="D293" t="s">
        <v>163</v>
      </c>
      <c r="E293" s="65" t="s">
        <v>135</v>
      </c>
      <c r="F293" s="66">
        <v>0.93984758853912354</v>
      </c>
      <c r="G293" s="66">
        <v>0.94669836759567261</v>
      </c>
      <c r="H293" s="66">
        <v>1.7113829031586647E-2</v>
      </c>
      <c r="I293" s="66">
        <v>73.756973266601563</v>
      </c>
      <c r="J293" s="67">
        <v>0</v>
      </c>
    </row>
    <row r="294" spans="1:10" x14ac:dyDescent="0.25">
      <c r="A294" s="3" t="str">
        <f t="shared" si="4"/>
        <v>Climate Zone109/9/2021 (3:58pm-5:00pm)5</v>
      </c>
      <c r="B294" t="s">
        <v>55</v>
      </c>
      <c r="C294" t="s">
        <v>141</v>
      </c>
      <c r="D294" t="s">
        <v>163</v>
      </c>
      <c r="E294" s="65" t="s">
        <v>136</v>
      </c>
      <c r="F294" s="66">
        <v>0.89805930852890015</v>
      </c>
      <c r="G294" s="66">
        <v>0.89324629306793213</v>
      </c>
      <c r="H294" s="66">
        <v>1.4381565153598785E-2</v>
      </c>
      <c r="I294" s="66">
        <v>73.19940185546875</v>
      </c>
      <c r="J294" s="67">
        <v>0</v>
      </c>
    </row>
    <row r="295" spans="1:10" x14ac:dyDescent="0.25">
      <c r="A295" s="3" t="str">
        <f t="shared" si="4"/>
        <v>Climate Zone109/9/2021 (3:58pm-5:00pm)6</v>
      </c>
      <c r="B295" t="s">
        <v>55</v>
      </c>
      <c r="C295" t="s">
        <v>141</v>
      </c>
      <c r="D295" t="s">
        <v>163</v>
      </c>
      <c r="E295" s="65" t="s">
        <v>137</v>
      </c>
      <c r="F295" s="66">
        <v>0.88676494359970093</v>
      </c>
      <c r="G295" s="66">
        <v>0.88106459379196167</v>
      </c>
      <c r="H295" s="66">
        <v>1.3715451583266258E-2</v>
      </c>
      <c r="I295" s="66">
        <v>72.470314025878906</v>
      </c>
      <c r="J295" s="67">
        <v>0</v>
      </c>
    </row>
    <row r="296" spans="1:10" x14ac:dyDescent="0.25">
      <c r="A296" s="3" t="str">
        <f t="shared" si="4"/>
        <v>Climate Zone109/9/2021 (3:58pm-5:00pm)7</v>
      </c>
      <c r="B296" t="s">
        <v>55</v>
      </c>
      <c r="C296" t="s">
        <v>141</v>
      </c>
      <c r="D296" t="s">
        <v>163</v>
      </c>
      <c r="E296" s="65" t="s">
        <v>138</v>
      </c>
      <c r="F296" s="66">
        <v>0.90073275566101074</v>
      </c>
      <c r="G296" s="66">
        <v>0.91153925657272339</v>
      </c>
      <c r="H296" s="66">
        <v>1.5242613852024078E-2</v>
      </c>
      <c r="I296" s="66">
        <v>72.541824340820313</v>
      </c>
      <c r="J296" s="67">
        <v>0</v>
      </c>
    </row>
    <row r="297" spans="1:10" x14ac:dyDescent="0.25">
      <c r="A297" s="3" t="str">
        <f t="shared" si="4"/>
        <v>Climate Zone109/9/2021 (3:58pm-5:00pm)8</v>
      </c>
      <c r="B297" t="s">
        <v>55</v>
      </c>
      <c r="C297" t="s">
        <v>141</v>
      </c>
      <c r="D297" t="s">
        <v>163</v>
      </c>
      <c r="E297" s="65" t="s">
        <v>139</v>
      </c>
      <c r="F297" s="66">
        <v>0.91078925132751465</v>
      </c>
      <c r="G297" s="66">
        <v>0.9075283408164978</v>
      </c>
      <c r="H297" s="66">
        <v>1.5933394432067871E-2</v>
      </c>
      <c r="I297" s="66">
        <v>72.598800659179688</v>
      </c>
      <c r="J297" s="67">
        <v>0</v>
      </c>
    </row>
    <row r="298" spans="1:10" x14ac:dyDescent="0.25">
      <c r="A298" s="3" t="str">
        <f t="shared" si="4"/>
        <v>Climate Zone109/9/2021 (3:58pm-5:00pm)9</v>
      </c>
      <c r="B298" t="s">
        <v>55</v>
      </c>
      <c r="C298" t="s">
        <v>141</v>
      </c>
      <c r="D298" t="s">
        <v>163</v>
      </c>
      <c r="E298" s="65" t="s">
        <v>140</v>
      </c>
      <c r="F298" s="66">
        <v>0.90855342149734497</v>
      </c>
      <c r="G298" s="66">
        <v>0.93202483654022217</v>
      </c>
      <c r="H298" s="66">
        <v>1.9438149407505989E-2</v>
      </c>
      <c r="I298" s="66">
        <v>74.727287292480469</v>
      </c>
      <c r="J298" s="67">
        <v>0</v>
      </c>
    </row>
    <row r="299" spans="1:10" x14ac:dyDescent="0.25">
      <c r="A299" s="3" t="str">
        <f t="shared" si="4"/>
        <v>Climate Zone109/9/2021 (3:58pm-5:00pm)10</v>
      </c>
      <c r="B299" t="s">
        <v>55</v>
      </c>
      <c r="C299" t="s">
        <v>141</v>
      </c>
      <c r="D299" t="s">
        <v>163</v>
      </c>
      <c r="E299" s="65" t="s">
        <v>141</v>
      </c>
      <c r="F299" s="66">
        <v>1.0118850469589233</v>
      </c>
      <c r="G299" s="66">
        <v>1.0201927423477173</v>
      </c>
      <c r="H299" s="66">
        <v>2.1946195513010025E-2</v>
      </c>
      <c r="I299" s="66">
        <v>79.498802185058594</v>
      </c>
      <c r="J299" s="67">
        <v>0</v>
      </c>
    </row>
    <row r="300" spans="1:10" x14ac:dyDescent="0.25">
      <c r="A300" s="3" t="str">
        <f t="shared" si="4"/>
        <v>Climate Zone109/9/2021 (3:58pm-5:00pm)11</v>
      </c>
      <c r="B300" t="s">
        <v>55</v>
      </c>
      <c r="C300" t="s">
        <v>141</v>
      </c>
      <c r="D300" t="s">
        <v>163</v>
      </c>
      <c r="E300" s="65" t="s">
        <v>142</v>
      </c>
      <c r="F300" s="66">
        <v>1.1807736158370972</v>
      </c>
      <c r="G300" s="66">
        <v>1.2117321491241455</v>
      </c>
      <c r="H300" s="66">
        <v>2.9764816164970398E-2</v>
      </c>
      <c r="I300" s="66">
        <v>85.314140319824219</v>
      </c>
      <c r="J300" s="67">
        <v>0</v>
      </c>
    </row>
    <row r="301" spans="1:10" x14ac:dyDescent="0.25">
      <c r="A301" s="3" t="str">
        <f t="shared" si="4"/>
        <v>Climate Zone109/9/2021 (3:58pm-5:00pm)12</v>
      </c>
      <c r="B301" t="s">
        <v>55</v>
      </c>
      <c r="C301" t="s">
        <v>141</v>
      </c>
      <c r="D301" t="s">
        <v>163</v>
      </c>
      <c r="E301" s="65" t="s">
        <v>143</v>
      </c>
      <c r="F301" s="66">
        <v>1.5022670030593872</v>
      </c>
      <c r="G301" s="66">
        <v>1.5091753005981445</v>
      </c>
      <c r="H301" s="66">
        <v>3.0794262886047363E-2</v>
      </c>
      <c r="I301" s="66">
        <v>90.157371520996094</v>
      </c>
      <c r="J301" s="67">
        <v>0</v>
      </c>
    </row>
    <row r="302" spans="1:10" x14ac:dyDescent="0.25">
      <c r="A302" s="3" t="str">
        <f t="shared" si="4"/>
        <v>Climate Zone109/9/2021 (3:58pm-5:00pm)13</v>
      </c>
      <c r="B302" t="s">
        <v>55</v>
      </c>
      <c r="C302" t="s">
        <v>141</v>
      </c>
      <c r="D302" t="s">
        <v>163</v>
      </c>
      <c r="E302" s="65" t="s">
        <v>144</v>
      </c>
      <c r="F302" s="66">
        <v>1.8923372030258179</v>
      </c>
      <c r="G302" s="66">
        <v>1.8997623920440674</v>
      </c>
      <c r="H302" s="66">
        <v>2.1559858694672585E-2</v>
      </c>
      <c r="I302" s="66">
        <v>93.729087829589844</v>
      </c>
      <c r="J302" s="67">
        <v>0</v>
      </c>
    </row>
    <row r="303" spans="1:10" x14ac:dyDescent="0.25">
      <c r="A303" s="3" t="str">
        <f t="shared" si="4"/>
        <v>Climate Zone109/9/2021 (3:58pm-5:00pm)14</v>
      </c>
      <c r="B303" t="s">
        <v>55</v>
      </c>
      <c r="C303" t="s">
        <v>141</v>
      </c>
      <c r="D303" t="s">
        <v>163</v>
      </c>
      <c r="E303" s="65" t="s">
        <v>145</v>
      </c>
      <c r="F303" s="66">
        <v>2.2910175323486328</v>
      </c>
      <c r="G303" s="66">
        <v>2.2835922241210938</v>
      </c>
      <c r="H303" s="66">
        <v>2.1559858694672585E-2</v>
      </c>
      <c r="I303" s="66">
        <v>96.586456298828125</v>
      </c>
      <c r="J303" s="67">
        <v>0</v>
      </c>
    </row>
    <row r="304" spans="1:10" x14ac:dyDescent="0.25">
      <c r="A304" s="3" t="str">
        <f t="shared" si="4"/>
        <v>Climate Zone109/9/2021 (3:58pm-5:00pm)15</v>
      </c>
      <c r="B304" t="s">
        <v>55</v>
      </c>
      <c r="C304" t="s">
        <v>141</v>
      </c>
      <c r="D304" t="s">
        <v>163</v>
      </c>
      <c r="E304" s="65" t="s">
        <v>146</v>
      </c>
      <c r="F304" s="66">
        <v>2.573634147644043</v>
      </c>
      <c r="G304" s="66">
        <v>2.6201009750366211</v>
      </c>
      <c r="H304" s="66">
        <v>3.9376132190227509E-2</v>
      </c>
      <c r="I304" s="66">
        <v>98.11474609375</v>
      </c>
      <c r="J304" s="67">
        <v>0</v>
      </c>
    </row>
    <row r="305" spans="1:10" x14ac:dyDescent="0.25">
      <c r="A305" s="3" t="str">
        <f t="shared" si="4"/>
        <v>Climate Zone109/9/2021 (3:58pm-5:00pm)16</v>
      </c>
      <c r="B305" t="s">
        <v>55</v>
      </c>
      <c r="C305" t="s">
        <v>141</v>
      </c>
      <c r="D305" t="s">
        <v>163</v>
      </c>
      <c r="E305" s="65" t="s">
        <v>147</v>
      </c>
      <c r="F305" s="66">
        <v>2.8633785247802734</v>
      </c>
      <c r="G305" s="66">
        <v>2.8848862648010254</v>
      </c>
      <c r="H305" s="66">
        <v>4.2892180383205414E-2</v>
      </c>
      <c r="I305" s="66">
        <v>98.77191162109375</v>
      </c>
      <c r="J305" s="67">
        <v>0</v>
      </c>
    </row>
    <row r="306" spans="1:10" x14ac:dyDescent="0.25">
      <c r="A306" s="3" t="str">
        <f t="shared" si="4"/>
        <v>Climate Zone109/9/2021 (3:58pm-5:00pm)17</v>
      </c>
      <c r="B306" t="s">
        <v>55</v>
      </c>
      <c r="C306" t="s">
        <v>141</v>
      </c>
      <c r="D306" t="s">
        <v>163</v>
      </c>
      <c r="E306" s="65" t="s">
        <v>148</v>
      </c>
      <c r="F306" s="66">
        <v>3.0402607917785645</v>
      </c>
      <c r="G306" s="66">
        <v>2.0177342891693115</v>
      </c>
      <c r="H306" s="66">
        <v>4.5546546578407288E-2</v>
      </c>
      <c r="I306" s="66">
        <v>97.614540100097656</v>
      </c>
      <c r="J306" s="67">
        <v>0</v>
      </c>
    </row>
    <row r="307" spans="1:10" x14ac:dyDescent="0.25">
      <c r="A307" s="3" t="str">
        <f t="shared" si="4"/>
        <v>Climate Zone109/9/2021 (3:58pm-5:00pm)18</v>
      </c>
      <c r="B307" t="s">
        <v>55</v>
      </c>
      <c r="C307" t="s">
        <v>141</v>
      </c>
      <c r="D307" t="s">
        <v>163</v>
      </c>
      <c r="E307" s="65" t="s">
        <v>149</v>
      </c>
      <c r="F307" s="66">
        <v>3.1356000900268555</v>
      </c>
      <c r="G307" s="66">
        <v>3.1922492980957031</v>
      </c>
      <c r="H307" s="66">
        <v>4.7783143818378448E-2</v>
      </c>
      <c r="I307" s="66">
        <v>96.971511840820313</v>
      </c>
      <c r="J307" s="67">
        <v>0</v>
      </c>
    </row>
    <row r="308" spans="1:10" x14ac:dyDescent="0.25">
      <c r="A308" s="3" t="str">
        <f t="shared" si="4"/>
        <v>Climate Zone109/9/2021 (3:58pm-5:00pm)19</v>
      </c>
      <c r="B308" t="s">
        <v>55</v>
      </c>
      <c r="C308" t="s">
        <v>141</v>
      </c>
      <c r="D308" t="s">
        <v>163</v>
      </c>
      <c r="E308" s="65" t="s">
        <v>150</v>
      </c>
      <c r="F308" s="66">
        <v>3.0815315246582031</v>
      </c>
      <c r="G308" s="66">
        <v>3.1811122894287109</v>
      </c>
      <c r="H308" s="66">
        <v>4.599091038107872E-2</v>
      </c>
      <c r="I308" s="66">
        <v>94.714141845703125</v>
      </c>
      <c r="J308" s="67">
        <v>0</v>
      </c>
    </row>
    <row r="309" spans="1:10" x14ac:dyDescent="0.25">
      <c r="A309" s="3" t="str">
        <f t="shared" si="4"/>
        <v>Climate Zone109/9/2021 (3:58pm-5:00pm)20</v>
      </c>
      <c r="B309" t="s">
        <v>55</v>
      </c>
      <c r="C309" t="s">
        <v>141</v>
      </c>
      <c r="D309" t="s">
        <v>163</v>
      </c>
      <c r="E309" s="65" t="s">
        <v>151</v>
      </c>
      <c r="F309" s="66">
        <v>2.8205187320709229</v>
      </c>
      <c r="G309" s="66">
        <v>2.8963887691497803</v>
      </c>
      <c r="H309" s="66">
        <v>3.9772316813468933E-2</v>
      </c>
      <c r="I309" s="66">
        <v>91.085258483886719</v>
      </c>
      <c r="J309" s="67">
        <v>0</v>
      </c>
    </row>
    <row r="310" spans="1:10" x14ac:dyDescent="0.25">
      <c r="A310" s="3" t="str">
        <f t="shared" si="4"/>
        <v>Climate Zone109/9/2021 (3:58pm-5:00pm)21</v>
      </c>
      <c r="B310" t="s">
        <v>55</v>
      </c>
      <c r="C310" t="s">
        <v>141</v>
      </c>
      <c r="D310" t="s">
        <v>163</v>
      </c>
      <c r="E310" s="65" t="s">
        <v>152</v>
      </c>
      <c r="F310" s="66">
        <v>2.5799827575683594</v>
      </c>
      <c r="G310" s="66">
        <v>2.6617860794067383</v>
      </c>
      <c r="H310" s="66">
        <v>3.7416007369756699E-2</v>
      </c>
      <c r="I310" s="66">
        <v>87.441825866699219</v>
      </c>
      <c r="J310" s="67">
        <v>0</v>
      </c>
    </row>
    <row r="311" spans="1:10" x14ac:dyDescent="0.25">
      <c r="A311" s="3" t="str">
        <f t="shared" si="4"/>
        <v>Climate Zone109/9/2021 (3:58pm-5:00pm)22</v>
      </c>
      <c r="B311" t="s">
        <v>55</v>
      </c>
      <c r="C311" t="s">
        <v>141</v>
      </c>
      <c r="D311" t="s">
        <v>163</v>
      </c>
      <c r="E311" s="65" t="s">
        <v>153</v>
      </c>
      <c r="F311" s="66">
        <v>2.3498141765594482</v>
      </c>
      <c r="G311" s="66">
        <v>2.3868765830993652</v>
      </c>
      <c r="H311" s="66">
        <v>3.3512108027935028E-2</v>
      </c>
      <c r="I311" s="66">
        <v>84.556167602539063</v>
      </c>
      <c r="J311" s="67">
        <v>0</v>
      </c>
    </row>
    <row r="312" spans="1:10" x14ac:dyDescent="0.25">
      <c r="A312" s="3" t="str">
        <f t="shared" si="4"/>
        <v>Climate Zone109/9/2021 (3:58pm-5:00pm)23</v>
      </c>
      <c r="B312" t="s">
        <v>55</v>
      </c>
      <c r="C312" t="s">
        <v>141</v>
      </c>
      <c r="D312" t="s">
        <v>163</v>
      </c>
      <c r="E312" s="65" t="s">
        <v>154</v>
      </c>
      <c r="F312" s="66">
        <v>1.996579647064209</v>
      </c>
      <c r="G312" s="66">
        <v>2.034334659576416</v>
      </c>
      <c r="H312" s="66">
        <v>3.0958879739046097E-2</v>
      </c>
      <c r="I312" s="66">
        <v>82.270713806152344</v>
      </c>
      <c r="J312" s="67">
        <v>0</v>
      </c>
    </row>
    <row r="313" spans="1:10" x14ac:dyDescent="0.25">
      <c r="A313" s="3" t="str">
        <f t="shared" si="4"/>
        <v>Climate Zone109/9/2021 (3:58pm-5:00pm)24</v>
      </c>
      <c r="B313" t="s">
        <v>55</v>
      </c>
      <c r="C313" t="s">
        <v>141</v>
      </c>
      <c r="D313" t="s">
        <v>163</v>
      </c>
      <c r="E313" s="65" t="s">
        <v>155</v>
      </c>
      <c r="F313" s="66">
        <v>1.6401000022888184</v>
      </c>
      <c r="G313" s="66">
        <v>1.6848589181900024</v>
      </c>
      <c r="H313" s="66">
        <v>2.8593970462679863E-2</v>
      </c>
      <c r="I313" s="66">
        <v>80.013542175292969</v>
      </c>
      <c r="J313" s="67">
        <v>0</v>
      </c>
    </row>
    <row r="314" spans="1:10" x14ac:dyDescent="0.25">
      <c r="A314" s="3" t="str">
        <f t="shared" si="4"/>
        <v>Climate Zone10Average Event Day (5:00pm-6:00pm)1</v>
      </c>
      <c r="B314" t="s">
        <v>55</v>
      </c>
      <c r="C314" t="s">
        <v>141</v>
      </c>
      <c r="D314" t="s">
        <v>164</v>
      </c>
      <c r="E314" s="65" t="s">
        <v>132</v>
      </c>
      <c r="F314" s="66">
        <v>1.1879218816757202</v>
      </c>
      <c r="G314" s="66">
        <v>1.181287407875061</v>
      </c>
      <c r="H314" s="66">
        <v>1.1161388829350471E-2</v>
      </c>
      <c r="I314" s="66">
        <v>76.649208068847656</v>
      </c>
      <c r="J314" s="67">
        <v>0</v>
      </c>
    </row>
    <row r="315" spans="1:10" x14ac:dyDescent="0.25">
      <c r="A315" s="3" t="str">
        <f t="shared" si="4"/>
        <v>Climate Zone10Average Event Day (5:00pm-6:00pm)2</v>
      </c>
      <c r="B315" t="s">
        <v>55</v>
      </c>
      <c r="C315" t="s">
        <v>141</v>
      </c>
      <c r="D315" t="s">
        <v>164</v>
      </c>
      <c r="E315" s="65" t="s">
        <v>133</v>
      </c>
      <c r="F315" s="66">
        <v>1.1200354099273682</v>
      </c>
      <c r="G315" s="66">
        <v>1.1010396480560303</v>
      </c>
      <c r="H315" s="66">
        <v>8.9016128331422806E-3</v>
      </c>
      <c r="I315" s="66">
        <v>75.054008483886719</v>
      </c>
      <c r="J315" s="67">
        <v>0</v>
      </c>
    </row>
    <row r="316" spans="1:10" x14ac:dyDescent="0.25">
      <c r="A316" s="3" t="str">
        <f t="shared" si="4"/>
        <v>Climate Zone10Average Event Day (5:00pm-6:00pm)3</v>
      </c>
      <c r="B316" t="s">
        <v>55</v>
      </c>
      <c r="C316" t="s">
        <v>141</v>
      </c>
      <c r="D316" t="s">
        <v>164</v>
      </c>
      <c r="E316" s="65" t="s">
        <v>134</v>
      </c>
      <c r="F316" s="66">
        <v>0.97122198343276978</v>
      </c>
      <c r="G316" s="66">
        <v>0.97106492519378662</v>
      </c>
      <c r="H316" s="66">
        <v>7.6795057393610477E-3</v>
      </c>
      <c r="I316" s="66">
        <v>73.815139770507813</v>
      </c>
      <c r="J316" s="67">
        <v>0</v>
      </c>
    </row>
    <row r="317" spans="1:10" x14ac:dyDescent="0.25">
      <c r="A317" s="3" t="str">
        <f t="shared" si="4"/>
        <v>Climate Zone10Average Event Day (5:00pm-6:00pm)4</v>
      </c>
      <c r="B317" t="s">
        <v>55</v>
      </c>
      <c r="C317" t="s">
        <v>141</v>
      </c>
      <c r="D317" t="s">
        <v>164</v>
      </c>
      <c r="E317" s="65" t="s">
        <v>135</v>
      </c>
      <c r="F317" s="66">
        <v>0.87173998355865479</v>
      </c>
      <c r="G317" s="66">
        <v>0.88317322731018066</v>
      </c>
      <c r="H317" s="66">
        <v>6.8180710077285767E-3</v>
      </c>
      <c r="I317" s="66">
        <v>73.050201416015625</v>
      </c>
      <c r="J317" s="67">
        <v>0</v>
      </c>
    </row>
    <row r="318" spans="1:10" x14ac:dyDescent="0.25">
      <c r="A318" s="3" t="str">
        <f t="shared" si="4"/>
        <v>Climate Zone10Average Event Day (5:00pm-6:00pm)5</v>
      </c>
      <c r="B318" t="s">
        <v>55</v>
      </c>
      <c r="C318" t="s">
        <v>141</v>
      </c>
      <c r="D318" t="s">
        <v>164</v>
      </c>
      <c r="E318" s="65" t="s">
        <v>136</v>
      </c>
      <c r="F318" s="66">
        <v>0.8154829740524292</v>
      </c>
      <c r="G318" s="66">
        <v>0.82911777496337891</v>
      </c>
      <c r="H318" s="66">
        <v>5.8289077132940292E-3</v>
      </c>
      <c r="I318" s="66">
        <v>72.070526123046875</v>
      </c>
      <c r="J318" s="67">
        <v>0</v>
      </c>
    </row>
    <row r="319" spans="1:10" x14ac:dyDescent="0.25">
      <c r="A319" s="3" t="str">
        <f t="shared" si="4"/>
        <v>Climate Zone10Average Event Day (5:00pm-6:00pm)6</v>
      </c>
      <c r="B319" t="s">
        <v>55</v>
      </c>
      <c r="C319" t="s">
        <v>141</v>
      </c>
      <c r="D319" t="s">
        <v>164</v>
      </c>
      <c r="E319" s="65" t="s">
        <v>137</v>
      </c>
      <c r="F319" s="66">
        <v>0.81207472085952759</v>
      </c>
      <c r="G319" s="66">
        <v>0.8093448281288147</v>
      </c>
      <c r="H319" s="66">
        <v>5.8474233373999596E-3</v>
      </c>
      <c r="I319" s="66">
        <v>71.488090515136719</v>
      </c>
      <c r="J319" s="67">
        <v>0</v>
      </c>
    </row>
    <row r="320" spans="1:10" x14ac:dyDescent="0.25">
      <c r="A320" s="3" t="str">
        <f t="shared" si="4"/>
        <v>Climate Zone10Average Event Day (5:00pm-6:00pm)7</v>
      </c>
      <c r="B320" t="s">
        <v>55</v>
      </c>
      <c r="C320" t="s">
        <v>141</v>
      </c>
      <c r="D320" t="s">
        <v>164</v>
      </c>
      <c r="E320" s="65" t="s">
        <v>138</v>
      </c>
      <c r="F320" s="66">
        <v>0.81176894903182983</v>
      </c>
      <c r="G320" s="66">
        <v>0.81552278995513916</v>
      </c>
      <c r="H320" s="66">
        <v>6.6019748337566853E-3</v>
      </c>
      <c r="I320" s="66">
        <v>71.062881469726563</v>
      </c>
      <c r="J320" s="67">
        <v>0</v>
      </c>
    </row>
    <row r="321" spans="1:10" x14ac:dyDescent="0.25">
      <c r="A321" s="3" t="str">
        <f t="shared" si="4"/>
        <v>Climate Zone10Average Event Day (5:00pm-6:00pm)8</v>
      </c>
      <c r="B321" t="s">
        <v>55</v>
      </c>
      <c r="C321" t="s">
        <v>141</v>
      </c>
      <c r="D321" t="s">
        <v>164</v>
      </c>
      <c r="E321" s="65" t="s">
        <v>139</v>
      </c>
      <c r="F321" s="66">
        <v>0.82763564586639404</v>
      </c>
      <c r="G321" s="66">
        <v>0.83434271812438965</v>
      </c>
      <c r="H321" s="66">
        <v>7.1954308077692986E-3</v>
      </c>
      <c r="I321" s="66">
        <v>71.629730224609375</v>
      </c>
      <c r="J321" s="67">
        <v>0</v>
      </c>
    </row>
    <row r="322" spans="1:10" x14ac:dyDescent="0.25">
      <c r="A322" s="3" t="str">
        <f t="shared" si="4"/>
        <v>Climate Zone10Average Event Day (5:00pm-6:00pm)9</v>
      </c>
      <c r="B322" t="s">
        <v>55</v>
      </c>
      <c r="C322" t="s">
        <v>141</v>
      </c>
      <c r="D322" t="s">
        <v>164</v>
      </c>
      <c r="E322" s="65" t="s">
        <v>140</v>
      </c>
      <c r="F322" s="66">
        <v>0.87283861637115479</v>
      </c>
      <c r="G322" s="66">
        <v>0.8647114634513855</v>
      </c>
      <c r="H322" s="66">
        <v>9.3070492148399353E-3</v>
      </c>
      <c r="I322" s="66">
        <v>74.41265869140625</v>
      </c>
      <c r="J322" s="67">
        <v>0</v>
      </c>
    </row>
    <row r="323" spans="1:10" x14ac:dyDescent="0.25">
      <c r="A323" s="3" t="str">
        <f t="shared" ref="A323:A386" si="5">B323&amp;C323&amp;D323&amp;E323</f>
        <v>Climate Zone10Average Event Day (5:00pm-6:00pm)10</v>
      </c>
      <c r="B323" t="s">
        <v>55</v>
      </c>
      <c r="C323" t="s">
        <v>141</v>
      </c>
      <c r="D323" t="s">
        <v>164</v>
      </c>
      <c r="E323" s="65" t="s">
        <v>141</v>
      </c>
      <c r="F323" s="66">
        <v>0.95750665664672852</v>
      </c>
      <c r="G323" s="66">
        <v>0.94219696521759033</v>
      </c>
      <c r="H323" s="66">
        <v>1.0958305560052395E-2</v>
      </c>
      <c r="I323" s="66">
        <v>78.980880737304688</v>
      </c>
      <c r="J323" s="67">
        <v>0</v>
      </c>
    </row>
    <row r="324" spans="1:10" x14ac:dyDescent="0.25">
      <c r="A324" s="3" t="str">
        <f t="shared" si="5"/>
        <v>Climate Zone10Average Event Day (5:00pm-6:00pm)11</v>
      </c>
      <c r="B324" t="s">
        <v>55</v>
      </c>
      <c r="C324" t="s">
        <v>141</v>
      </c>
      <c r="D324" t="s">
        <v>164</v>
      </c>
      <c r="E324" s="65" t="s">
        <v>142</v>
      </c>
      <c r="F324" s="66">
        <v>1.1041665077209473</v>
      </c>
      <c r="G324" s="66">
        <v>1.1009780168533325</v>
      </c>
      <c r="H324" s="66">
        <v>1.1677883565425873E-2</v>
      </c>
      <c r="I324" s="66">
        <v>84.173988342285156</v>
      </c>
      <c r="J324" s="67">
        <v>0</v>
      </c>
    </row>
    <row r="325" spans="1:10" x14ac:dyDescent="0.25">
      <c r="A325" s="3" t="str">
        <f t="shared" si="5"/>
        <v>Climate Zone10Average Event Day (5:00pm-6:00pm)12</v>
      </c>
      <c r="B325" t="s">
        <v>55</v>
      </c>
      <c r="C325" t="s">
        <v>141</v>
      </c>
      <c r="D325" t="s">
        <v>164</v>
      </c>
      <c r="E325" s="65" t="s">
        <v>143</v>
      </c>
      <c r="F325" s="66">
        <v>1.3700095415115356</v>
      </c>
      <c r="G325" s="66">
        <v>1.3544852733612061</v>
      </c>
      <c r="H325" s="66">
        <v>1.316585298627615E-2</v>
      </c>
      <c r="I325" s="66">
        <v>89.278388977050781</v>
      </c>
      <c r="J325" s="67">
        <v>0</v>
      </c>
    </row>
    <row r="326" spans="1:10" x14ac:dyDescent="0.25">
      <c r="A326" s="3" t="str">
        <f t="shared" si="5"/>
        <v>Climate Zone10Average Event Day (5:00pm-6:00pm)13</v>
      </c>
      <c r="B326" t="s">
        <v>55</v>
      </c>
      <c r="C326" t="s">
        <v>141</v>
      </c>
      <c r="D326" t="s">
        <v>164</v>
      </c>
      <c r="E326" s="65" t="s">
        <v>144</v>
      </c>
      <c r="F326" s="66">
        <v>1.6863131523132324</v>
      </c>
      <c r="G326" s="66">
        <v>1.6653072834014893</v>
      </c>
      <c r="H326" s="66">
        <v>7.9651148989796638E-3</v>
      </c>
      <c r="I326" s="66">
        <v>93.660446166992188</v>
      </c>
      <c r="J326" s="67">
        <v>0</v>
      </c>
    </row>
    <row r="327" spans="1:10" x14ac:dyDescent="0.25">
      <c r="A327" s="3" t="str">
        <f t="shared" si="5"/>
        <v>Climate Zone10Average Event Day (5:00pm-6:00pm)14</v>
      </c>
      <c r="B327" t="s">
        <v>55</v>
      </c>
      <c r="C327" t="s">
        <v>141</v>
      </c>
      <c r="D327" t="s">
        <v>164</v>
      </c>
      <c r="E327" s="65" t="s">
        <v>145</v>
      </c>
      <c r="F327" s="66">
        <v>2.0328145027160645</v>
      </c>
      <c r="G327" s="66">
        <v>2.0492510795593262</v>
      </c>
      <c r="H327" s="66">
        <v>7.9552317038178444E-3</v>
      </c>
      <c r="I327" s="66">
        <v>96.62255859375</v>
      </c>
      <c r="J327" s="67">
        <v>0</v>
      </c>
    </row>
    <row r="328" spans="1:10" x14ac:dyDescent="0.25">
      <c r="A328" s="3" t="str">
        <f t="shared" si="5"/>
        <v>Climate Zone10Average Event Day (5:00pm-6:00pm)15</v>
      </c>
      <c r="B328" t="s">
        <v>55</v>
      </c>
      <c r="C328" t="s">
        <v>141</v>
      </c>
      <c r="D328" t="s">
        <v>164</v>
      </c>
      <c r="E328" s="65" t="s">
        <v>146</v>
      </c>
      <c r="F328" s="66">
        <v>2.3989534378051758</v>
      </c>
      <c r="G328" s="66">
        <v>2.4178035259246826</v>
      </c>
      <c r="H328" s="66">
        <v>1.6426624730229378E-2</v>
      </c>
      <c r="I328" s="66">
        <v>99.026298522949219</v>
      </c>
      <c r="J328" s="67">
        <v>0</v>
      </c>
    </row>
    <row r="329" spans="1:10" x14ac:dyDescent="0.25">
      <c r="A329" s="3" t="str">
        <f t="shared" si="5"/>
        <v>Climate Zone10Average Event Day (5:00pm-6:00pm)16</v>
      </c>
      <c r="B329" t="s">
        <v>55</v>
      </c>
      <c r="C329" t="s">
        <v>141</v>
      </c>
      <c r="D329" t="s">
        <v>164</v>
      </c>
      <c r="E329" s="65" t="s">
        <v>147</v>
      </c>
      <c r="F329" s="66">
        <v>2.7129347324371338</v>
      </c>
      <c r="G329" s="66">
        <v>2.7265727519989014</v>
      </c>
      <c r="H329" s="66">
        <v>1.9006015732884407E-2</v>
      </c>
      <c r="I329" s="66">
        <v>100.18987274169922</v>
      </c>
      <c r="J329" s="67">
        <v>0</v>
      </c>
    </row>
    <row r="330" spans="1:10" x14ac:dyDescent="0.25">
      <c r="A330" s="3" t="str">
        <f t="shared" si="5"/>
        <v>Climate Zone10Average Event Day (5:00pm-6:00pm)17</v>
      </c>
      <c r="B330" t="s">
        <v>55</v>
      </c>
      <c r="C330" t="s">
        <v>141</v>
      </c>
      <c r="D330" t="s">
        <v>164</v>
      </c>
      <c r="E330" s="65" t="s">
        <v>148</v>
      </c>
      <c r="F330" s="66">
        <v>2.9435808658599854</v>
      </c>
      <c r="G330" s="66">
        <v>2.9035711288452148</v>
      </c>
      <c r="H330" s="66">
        <v>2.0316744223237038E-2</v>
      </c>
      <c r="I330" s="66">
        <v>99.688972473144531</v>
      </c>
      <c r="J330" s="67">
        <v>0</v>
      </c>
    </row>
    <row r="331" spans="1:10" x14ac:dyDescent="0.25">
      <c r="A331" s="3" t="str">
        <f t="shared" si="5"/>
        <v>Climate Zone10Average Event Day (5:00pm-6:00pm)18</v>
      </c>
      <c r="B331" t="s">
        <v>55</v>
      </c>
      <c r="C331" t="s">
        <v>141</v>
      </c>
      <c r="D331" t="s">
        <v>164</v>
      </c>
      <c r="E331" s="65" t="s">
        <v>149</v>
      </c>
      <c r="F331" s="66">
        <v>3.0200133323669434</v>
      </c>
      <c r="G331" s="66">
        <v>2.0214359760284424</v>
      </c>
      <c r="H331" s="66">
        <v>2.0430667325854301E-2</v>
      </c>
      <c r="I331" s="66">
        <v>97.7611083984375</v>
      </c>
      <c r="J331" s="67">
        <v>0</v>
      </c>
    </row>
    <row r="332" spans="1:10" x14ac:dyDescent="0.25">
      <c r="A332" s="3" t="str">
        <f t="shared" si="5"/>
        <v>Climate Zone10Average Event Day (5:00pm-6:00pm)19</v>
      </c>
      <c r="B332" t="s">
        <v>55</v>
      </c>
      <c r="C332" t="s">
        <v>141</v>
      </c>
      <c r="D332" t="s">
        <v>164</v>
      </c>
      <c r="E332" s="65" t="s">
        <v>150</v>
      </c>
      <c r="F332" s="66">
        <v>2.9849894046783447</v>
      </c>
      <c r="G332" s="66">
        <v>3.1081943511962891</v>
      </c>
      <c r="H332" s="66">
        <v>2.0956253632903099E-2</v>
      </c>
      <c r="I332" s="66">
        <v>97.170692443847656</v>
      </c>
      <c r="J332" s="67">
        <v>0</v>
      </c>
    </row>
    <row r="333" spans="1:10" x14ac:dyDescent="0.25">
      <c r="A333" s="3" t="str">
        <f t="shared" si="5"/>
        <v>Climate Zone10Average Event Day (5:00pm-6:00pm)20</v>
      </c>
      <c r="B333" t="s">
        <v>55</v>
      </c>
      <c r="C333" t="s">
        <v>141</v>
      </c>
      <c r="D333" t="s">
        <v>164</v>
      </c>
      <c r="E333" s="65" t="s">
        <v>151</v>
      </c>
      <c r="F333" s="66">
        <v>2.7950658798217773</v>
      </c>
      <c r="G333" s="66">
        <v>2.9367187023162842</v>
      </c>
      <c r="H333" s="66">
        <v>2.0991472527384758E-2</v>
      </c>
      <c r="I333" s="66">
        <v>93.86846923828125</v>
      </c>
      <c r="J333" s="67">
        <v>0</v>
      </c>
    </row>
    <row r="334" spans="1:10" x14ac:dyDescent="0.25">
      <c r="A334" s="3" t="str">
        <f t="shared" si="5"/>
        <v>Climate Zone10Average Event Day (5:00pm-6:00pm)21</v>
      </c>
      <c r="B334" t="s">
        <v>55</v>
      </c>
      <c r="C334" t="s">
        <v>141</v>
      </c>
      <c r="D334" t="s">
        <v>164</v>
      </c>
      <c r="E334" s="65" t="s">
        <v>152</v>
      </c>
      <c r="F334" s="66">
        <v>2.536442756652832</v>
      </c>
      <c r="G334" s="66">
        <v>2.6387863159179688</v>
      </c>
      <c r="H334" s="66">
        <v>2.0092211663722992E-2</v>
      </c>
      <c r="I334" s="66">
        <v>89.211944580078125</v>
      </c>
      <c r="J334" s="67">
        <v>0</v>
      </c>
    </row>
    <row r="335" spans="1:10" x14ac:dyDescent="0.25">
      <c r="A335" s="3" t="str">
        <f t="shared" si="5"/>
        <v>Climate Zone10Average Event Day (5:00pm-6:00pm)22</v>
      </c>
      <c r="B335" t="s">
        <v>55</v>
      </c>
      <c r="C335" t="s">
        <v>141</v>
      </c>
      <c r="D335" t="s">
        <v>164</v>
      </c>
      <c r="E335" s="65" t="s">
        <v>153</v>
      </c>
      <c r="F335" s="66">
        <v>2.3098750114440918</v>
      </c>
      <c r="G335" s="66">
        <v>2.3839330673217773</v>
      </c>
      <c r="H335" s="66">
        <v>1.9241107627749443E-2</v>
      </c>
      <c r="I335" s="66">
        <v>85.121162414550781</v>
      </c>
      <c r="J335" s="67">
        <v>0</v>
      </c>
    </row>
    <row r="336" spans="1:10" x14ac:dyDescent="0.25">
      <c r="A336" s="3" t="str">
        <f t="shared" si="5"/>
        <v>Climate Zone10Average Event Day (5:00pm-6:00pm)23</v>
      </c>
      <c r="B336" t="s">
        <v>55</v>
      </c>
      <c r="C336" t="s">
        <v>141</v>
      </c>
      <c r="D336" t="s">
        <v>164</v>
      </c>
      <c r="E336" s="65" t="s">
        <v>154</v>
      </c>
      <c r="F336" s="66">
        <v>2.0260705947875977</v>
      </c>
      <c r="G336" s="66">
        <v>2.0746309757232666</v>
      </c>
      <c r="H336" s="66">
        <v>1.7182607203722E-2</v>
      </c>
      <c r="I336" s="66">
        <v>82.627983093261719</v>
      </c>
      <c r="J336" s="67">
        <v>0</v>
      </c>
    </row>
    <row r="337" spans="1:10" x14ac:dyDescent="0.25">
      <c r="A337" s="3" t="str">
        <f t="shared" si="5"/>
        <v>Climate Zone10Average Event Day (5:00pm-6:00pm)24</v>
      </c>
      <c r="B337" t="s">
        <v>55</v>
      </c>
      <c r="C337" t="s">
        <v>141</v>
      </c>
      <c r="D337" t="s">
        <v>164</v>
      </c>
      <c r="E337" s="65" t="s">
        <v>155</v>
      </c>
      <c r="F337" s="66">
        <v>1.6960546970367432</v>
      </c>
      <c r="G337" s="66">
        <v>1.741362452507019</v>
      </c>
      <c r="H337" s="66">
        <v>1.5437212772667408E-2</v>
      </c>
      <c r="I337" s="66">
        <v>80.224777221679688</v>
      </c>
      <c r="J337" s="67">
        <v>0</v>
      </c>
    </row>
    <row r="338" spans="1:10" x14ac:dyDescent="0.25">
      <c r="A338" s="3" t="str">
        <f t="shared" si="5"/>
        <v>Climate Zone136/17/2021 (5:00pm-6:00pm)1</v>
      </c>
      <c r="B338" t="s">
        <v>55</v>
      </c>
      <c r="C338" t="s">
        <v>144</v>
      </c>
      <c r="D338" t="s">
        <v>160</v>
      </c>
      <c r="E338" s="65" t="s">
        <v>132</v>
      </c>
      <c r="F338" s="66">
        <v>1.2645508050918579</v>
      </c>
      <c r="G338" s="66">
        <v>1.2040597200393677</v>
      </c>
      <c r="H338" s="66">
        <v>3.7446022033691406E-2</v>
      </c>
      <c r="I338" s="66">
        <v>80.800003051757813</v>
      </c>
      <c r="J338" s="67">
        <v>0</v>
      </c>
    </row>
    <row r="339" spans="1:10" x14ac:dyDescent="0.25">
      <c r="A339" s="3" t="str">
        <f t="shared" si="5"/>
        <v>Climate Zone136/17/2021 (5:00pm-6:00pm)2</v>
      </c>
      <c r="B339" t="s">
        <v>55</v>
      </c>
      <c r="C339" t="s">
        <v>144</v>
      </c>
      <c r="D339" t="s">
        <v>160</v>
      </c>
      <c r="E339" s="65" t="s">
        <v>133</v>
      </c>
      <c r="F339" s="66">
        <v>1.1168105602264404</v>
      </c>
      <c r="G339" s="66">
        <v>1.055864691734314</v>
      </c>
      <c r="H339" s="66">
        <v>3.3118534833192825E-2</v>
      </c>
      <c r="I339" s="66">
        <v>78.800003051757813</v>
      </c>
      <c r="J339" s="67">
        <v>0</v>
      </c>
    </row>
    <row r="340" spans="1:10" x14ac:dyDescent="0.25">
      <c r="A340" s="3" t="str">
        <f t="shared" si="5"/>
        <v>Climate Zone136/17/2021 (5:00pm-6:00pm)3</v>
      </c>
      <c r="B340" t="s">
        <v>55</v>
      </c>
      <c r="C340" t="s">
        <v>144</v>
      </c>
      <c r="D340" t="s">
        <v>160</v>
      </c>
      <c r="E340" s="65" t="s">
        <v>134</v>
      </c>
      <c r="F340" s="66">
        <v>1.0024319887161255</v>
      </c>
      <c r="G340" s="66">
        <v>0.97062128782272339</v>
      </c>
      <c r="H340" s="66">
        <v>3.0693037435412407E-2</v>
      </c>
      <c r="I340" s="66">
        <v>77.199996948242188</v>
      </c>
      <c r="J340" s="67">
        <v>0</v>
      </c>
    </row>
    <row r="341" spans="1:10" x14ac:dyDescent="0.25">
      <c r="A341" s="3" t="str">
        <f t="shared" si="5"/>
        <v>Climate Zone136/17/2021 (5:00pm-6:00pm)4</v>
      </c>
      <c r="B341" t="s">
        <v>55</v>
      </c>
      <c r="C341" t="s">
        <v>144</v>
      </c>
      <c r="D341" t="s">
        <v>160</v>
      </c>
      <c r="E341" s="65" t="s">
        <v>135</v>
      </c>
      <c r="F341" s="66">
        <v>0.93305158615112305</v>
      </c>
      <c r="G341" s="66">
        <v>0.90707641839981079</v>
      </c>
      <c r="H341" s="66">
        <v>2.9894078150391579E-2</v>
      </c>
      <c r="I341" s="66">
        <v>75.900001525878906</v>
      </c>
      <c r="J341" s="67">
        <v>0</v>
      </c>
    </row>
    <row r="342" spans="1:10" x14ac:dyDescent="0.25">
      <c r="A342" s="3" t="str">
        <f t="shared" si="5"/>
        <v>Climate Zone136/17/2021 (5:00pm-6:00pm)5</v>
      </c>
      <c r="B342" t="s">
        <v>55</v>
      </c>
      <c r="C342" t="s">
        <v>144</v>
      </c>
      <c r="D342" t="s">
        <v>160</v>
      </c>
      <c r="E342" s="65" t="s">
        <v>136</v>
      </c>
      <c r="F342" s="66">
        <v>0.87217426300048828</v>
      </c>
      <c r="G342" s="66">
        <v>0.88007944822311401</v>
      </c>
      <c r="H342" s="66">
        <v>2.6746220886707306E-2</v>
      </c>
      <c r="I342" s="66">
        <v>75.400001525878906</v>
      </c>
      <c r="J342" s="67">
        <v>0</v>
      </c>
    </row>
    <row r="343" spans="1:10" x14ac:dyDescent="0.25">
      <c r="A343" s="3" t="str">
        <f t="shared" si="5"/>
        <v>Climate Zone136/17/2021 (5:00pm-6:00pm)6</v>
      </c>
      <c r="B343" t="s">
        <v>55</v>
      </c>
      <c r="C343" t="s">
        <v>144</v>
      </c>
      <c r="D343" t="s">
        <v>160</v>
      </c>
      <c r="E343" s="65" t="s">
        <v>137</v>
      </c>
      <c r="F343" s="66">
        <v>0.85853803157806396</v>
      </c>
      <c r="G343" s="66">
        <v>0.90343981981277466</v>
      </c>
      <c r="H343" s="66">
        <v>2.7287637814879417E-2</v>
      </c>
      <c r="I343" s="66">
        <v>73.900001525878906</v>
      </c>
      <c r="J343" s="67">
        <v>0</v>
      </c>
    </row>
    <row r="344" spans="1:10" x14ac:dyDescent="0.25">
      <c r="A344" s="3" t="str">
        <f t="shared" si="5"/>
        <v>Climate Zone136/17/2021 (5:00pm-6:00pm)7</v>
      </c>
      <c r="B344" t="s">
        <v>55</v>
      </c>
      <c r="C344" t="s">
        <v>144</v>
      </c>
      <c r="D344" t="s">
        <v>160</v>
      </c>
      <c r="E344" s="65" t="s">
        <v>138</v>
      </c>
      <c r="F344" s="66">
        <v>0.88551628589630127</v>
      </c>
      <c r="G344" s="66">
        <v>0.92819619178771973</v>
      </c>
      <c r="H344" s="66">
        <v>2.727942168712616E-2</v>
      </c>
      <c r="I344" s="66">
        <v>71</v>
      </c>
      <c r="J344" s="67">
        <v>0</v>
      </c>
    </row>
    <row r="345" spans="1:10" x14ac:dyDescent="0.25">
      <c r="A345" s="3" t="str">
        <f t="shared" si="5"/>
        <v>Climate Zone136/17/2021 (5:00pm-6:00pm)8</v>
      </c>
      <c r="B345" t="s">
        <v>55</v>
      </c>
      <c r="C345" t="s">
        <v>144</v>
      </c>
      <c r="D345" t="s">
        <v>160</v>
      </c>
      <c r="E345" s="65" t="s">
        <v>139</v>
      </c>
      <c r="F345" s="66">
        <v>0.87884914875030518</v>
      </c>
      <c r="G345" s="66">
        <v>0.90917396545410156</v>
      </c>
      <c r="H345" s="66">
        <v>2.8687262907624245E-2</v>
      </c>
      <c r="I345" s="66">
        <v>71.5</v>
      </c>
      <c r="J345" s="67">
        <v>0</v>
      </c>
    </row>
    <row r="346" spans="1:10" x14ac:dyDescent="0.25">
      <c r="A346" s="3" t="str">
        <f t="shared" si="5"/>
        <v>Climate Zone136/17/2021 (5:00pm-6:00pm)9</v>
      </c>
      <c r="B346" t="s">
        <v>55</v>
      </c>
      <c r="C346" t="s">
        <v>144</v>
      </c>
      <c r="D346" t="s">
        <v>160</v>
      </c>
      <c r="E346" s="65" t="s">
        <v>140</v>
      </c>
      <c r="F346" s="66">
        <v>0.85452383756637573</v>
      </c>
      <c r="G346" s="66">
        <v>0.8866424560546875</v>
      </c>
      <c r="H346" s="66">
        <v>3.3099658787250519E-2</v>
      </c>
      <c r="I346" s="66">
        <v>74.300003051757813</v>
      </c>
      <c r="J346" s="67">
        <v>0</v>
      </c>
    </row>
    <row r="347" spans="1:10" x14ac:dyDescent="0.25">
      <c r="A347" s="3" t="str">
        <f t="shared" si="5"/>
        <v>Climate Zone136/17/2021 (5:00pm-6:00pm)10</v>
      </c>
      <c r="B347" t="s">
        <v>55</v>
      </c>
      <c r="C347" t="s">
        <v>144</v>
      </c>
      <c r="D347" t="s">
        <v>160</v>
      </c>
      <c r="E347" s="65" t="s">
        <v>141</v>
      </c>
      <c r="F347" s="66">
        <v>0.89103043079376221</v>
      </c>
      <c r="G347" s="66">
        <v>0.89464795589447021</v>
      </c>
      <c r="H347" s="66">
        <v>3.8193553686141968E-2</v>
      </c>
      <c r="I347" s="66">
        <v>79.900001525878906</v>
      </c>
      <c r="J347" s="67">
        <v>0</v>
      </c>
    </row>
    <row r="348" spans="1:10" x14ac:dyDescent="0.25">
      <c r="A348" s="3" t="str">
        <f t="shared" si="5"/>
        <v>Climate Zone136/17/2021 (5:00pm-6:00pm)11</v>
      </c>
      <c r="B348" t="s">
        <v>55</v>
      </c>
      <c r="C348" t="s">
        <v>144</v>
      </c>
      <c r="D348" t="s">
        <v>160</v>
      </c>
      <c r="E348" s="65" t="s">
        <v>142</v>
      </c>
      <c r="F348" s="66">
        <v>1.0291155576705933</v>
      </c>
      <c r="G348" s="66">
        <v>1.0091309547424316</v>
      </c>
      <c r="H348" s="66">
        <v>4.3824993073940277E-2</v>
      </c>
      <c r="I348" s="66">
        <v>82.900001525878906</v>
      </c>
      <c r="J348" s="67">
        <v>0</v>
      </c>
    </row>
    <row r="349" spans="1:10" x14ac:dyDescent="0.25">
      <c r="A349" s="3" t="str">
        <f t="shared" si="5"/>
        <v>Climate Zone136/17/2021 (5:00pm-6:00pm)12</v>
      </c>
      <c r="B349" t="s">
        <v>55</v>
      </c>
      <c r="C349" t="s">
        <v>144</v>
      </c>
      <c r="D349" t="s">
        <v>160</v>
      </c>
      <c r="E349" s="65" t="s">
        <v>143</v>
      </c>
      <c r="F349" s="66">
        <v>1.2380853891372681</v>
      </c>
      <c r="G349" s="66">
        <v>1.1988265514373779</v>
      </c>
      <c r="H349" s="66">
        <v>4.6620529145002365E-2</v>
      </c>
      <c r="I349" s="66">
        <v>86.699996948242188</v>
      </c>
      <c r="J349" s="67">
        <v>0</v>
      </c>
    </row>
    <row r="350" spans="1:10" x14ac:dyDescent="0.25">
      <c r="A350" s="3" t="str">
        <f t="shared" si="5"/>
        <v>Climate Zone136/17/2021 (5:00pm-6:00pm)13</v>
      </c>
      <c r="B350" t="s">
        <v>55</v>
      </c>
      <c r="C350" t="s">
        <v>144</v>
      </c>
      <c r="D350" t="s">
        <v>160</v>
      </c>
      <c r="E350" s="65" t="s">
        <v>144</v>
      </c>
      <c r="F350" s="66">
        <v>1.5694805383682251</v>
      </c>
      <c r="G350" s="66">
        <v>1.4904069900512695</v>
      </c>
      <c r="H350" s="66">
        <v>4.7768030315637589E-2</v>
      </c>
      <c r="I350" s="66">
        <v>90.599998474121094</v>
      </c>
      <c r="J350" s="67">
        <v>0</v>
      </c>
    </row>
    <row r="351" spans="1:10" x14ac:dyDescent="0.25">
      <c r="A351" s="3" t="str">
        <f t="shared" si="5"/>
        <v>Climate Zone136/17/2021 (5:00pm-6:00pm)14</v>
      </c>
      <c r="B351" t="s">
        <v>55</v>
      </c>
      <c r="C351" t="s">
        <v>144</v>
      </c>
      <c r="D351" t="s">
        <v>160</v>
      </c>
      <c r="E351" s="65" t="s">
        <v>145</v>
      </c>
      <c r="F351" s="66">
        <v>1.9054560661315918</v>
      </c>
      <c r="G351" s="66">
        <v>1.8370040655136108</v>
      </c>
      <c r="H351" s="66">
        <v>4.4071052223443985E-2</v>
      </c>
      <c r="I351" s="66">
        <v>93.900001525878906</v>
      </c>
      <c r="J351" s="67">
        <v>0</v>
      </c>
    </row>
    <row r="352" spans="1:10" x14ac:dyDescent="0.25">
      <c r="A352" s="3" t="str">
        <f t="shared" si="5"/>
        <v>Climate Zone136/17/2021 (5:00pm-6:00pm)15</v>
      </c>
      <c r="B352" t="s">
        <v>55</v>
      </c>
      <c r="C352" t="s">
        <v>144</v>
      </c>
      <c r="D352" t="s">
        <v>160</v>
      </c>
      <c r="E352" s="65" t="s">
        <v>146</v>
      </c>
      <c r="F352" s="66">
        <v>2.2796459197998047</v>
      </c>
      <c r="G352" s="66">
        <v>2.2732253074645996</v>
      </c>
      <c r="H352" s="66">
        <v>2.4392394348978996E-2</v>
      </c>
      <c r="I352" s="66">
        <v>96.099998474121094</v>
      </c>
      <c r="J352" s="67">
        <v>0</v>
      </c>
    </row>
    <row r="353" spans="1:10" x14ac:dyDescent="0.25">
      <c r="A353" s="3" t="str">
        <f t="shared" si="5"/>
        <v>Climate Zone136/17/2021 (5:00pm-6:00pm)16</v>
      </c>
      <c r="B353" t="s">
        <v>55</v>
      </c>
      <c r="C353" t="s">
        <v>144</v>
      </c>
      <c r="D353" t="s">
        <v>160</v>
      </c>
      <c r="E353" s="65" t="s">
        <v>147</v>
      </c>
      <c r="F353" s="66">
        <v>2.5871641635894775</v>
      </c>
      <c r="G353" s="66">
        <v>2.5935850143432617</v>
      </c>
      <c r="H353" s="66">
        <v>2.4392394348978996E-2</v>
      </c>
      <c r="I353" s="66">
        <v>99.099998474121094</v>
      </c>
      <c r="J353" s="67">
        <v>0</v>
      </c>
    </row>
    <row r="354" spans="1:10" x14ac:dyDescent="0.25">
      <c r="A354" s="3" t="str">
        <f t="shared" si="5"/>
        <v>Climate Zone136/17/2021 (5:00pm-6:00pm)17</v>
      </c>
      <c r="B354" t="s">
        <v>55</v>
      </c>
      <c r="C354" t="s">
        <v>144</v>
      </c>
      <c r="D354" t="s">
        <v>160</v>
      </c>
      <c r="E354" s="65" t="s">
        <v>148</v>
      </c>
      <c r="F354" s="66">
        <v>2.7869205474853516</v>
      </c>
      <c r="G354" s="66">
        <v>2.7848803997039795</v>
      </c>
      <c r="H354" s="66">
        <v>4.5774411410093307E-2</v>
      </c>
      <c r="I354" s="66">
        <v>99.599998474121094</v>
      </c>
      <c r="J354" s="67">
        <v>0</v>
      </c>
    </row>
    <row r="355" spans="1:10" x14ac:dyDescent="0.25">
      <c r="A355" s="3" t="str">
        <f t="shared" si="5"/>
        <v>Climate Zone136/17/2021 (5:00pm-6:00pm)18</v>
      </c>
      <c r="B355" t="s">
        <v>55</v>
      </c>
      <c r="C355" t="s">
        <v>144</v>
      </c>
      <c r="D355" t="s">
        <v>160</v>
      </c>
      <c r="E355" s="65" t="s">
        <v>149</v>
      </c>
      <c r="F355" s="66">
        <v>3.1087682247161865</v>
      </c>
      <c r="G355" s="66">
        <v>2.2117881774902344</v>
      </c>
      <c r="H355" s="66">
        <v>5.1648903638124466E-2</v>
      </c>
      <c r="I355" s="66">
        <v>100.59999847412109</v>
      </c>
      <c r="J355" s="67">
        <v>0</v>
      </c>
    </row>
    <row r="356" spans="1:10" x14ac:dyDescent="0.25">
      <c r="A356" s="3" t="str">
        <f t="shared" si="5"/>
        <v>Climate Zone136/17/2021 (5:00pm-6:00pm)19</v>
      </c>
      <c r="B356" t="s">
        <v>55</v>
      </c>
      <c r="C356" t="s">
        <v>144</v>
      </c>
      <c r="D356" t="s">
        <v>160</v>
      </c>
      <c r="E356" s="65" t="s">
        <v>150</v>
      </c>
      <c r="F356" s="66">
        <v>3.2400000095367432</v>
      </c>
      <c r="G356" s="66">
        <v>3.2337601184844971</v>
      </c>
      <c r="H356" s="66">
        <v>5.2004147320985794E-2</v>
      </c>
      <c r="I356" s="66">
        <v>101.19999694824219</v>
      </c>
      <c r="J356" s="67">
        <v>0</v>
      </c>
    </row>
    <row r="357" spans="1:10" x14ac:dyDescent="0.25">
      <c r="A357" s="3" t="str">
        <f t="shared" si="5"/>
        <v>Climate Zone136/17/2021 (5:00pm-6:00pm)20</v>
      </c>
      <c r="B357" t="s">
        <v>55</v>
      </c>
      <c r="C357" t="s">
        <v>144</v>
      </c>
      <c r="D357" t="s">
        <v>160</v>
      </c>
      <c r="E357" s="65" t="s">
        <v>151</v>
      </c>
      <c r="F357" s="66">
        <v>3.151390552520752</v>
      </c>
      <c r="G357" s="66">
        <v>3.2269842624664307</v>
      </c>
      <c r="H357" s="66">
        <v>5.1197376102209091E-2</v>
      </c>
      <c r="I357" s="66">
        <v>100.80000305175781</v>
      </c>
      <c r="J357" s="67">
        <v>0</v>
      </c>
    </row>
    <row r="358" spans="1:10" x14ac:dyDescent="0.25">
      <c r="A358" s="3" t="str">
        <f t="shared" si="5"/>
        <v>Climate Zone136/17/2021 (5:00pm-6:00pm)21</v>
      </c>
      <c r="B358" t="s">
        <v>55</v>
      </c>
      <c r="C358" t="s">
        <v>144</v>
      </c>
      <c r="D358" t="s">
        <v>160</v>
      </c>
      <c r="E358" s="65" t="s">
        <v>152</v>
      </c>
      <c r="F358" s="66">
        <v>2.8151779174804688</v>
      </c>
      <c r="G358" s="66">
        <v>2.9002809524536133</v>
      </c>
      <c r="H358" s="66">
        <v>4.7901414334774017E-2</v>
      </c>
      <c r="I358" s="66">
        <v>99.800003051757813</v>
      </c>
      <c r="J358" s="67">
        <v>0</v>
      </c>
    </row>
    <row r="359" spans="1:10" x14ac:dyDescent="0.25">
      <c r="A359" s="3" t="str">
        <f t="shared" si="5"/>
        <v>Climate Zone136/17/2021 (5:00pm-6:00pm)22</v>
      </c>
      <c r="B359" t="s">
        <v>55</v>
      </c>
      <c r="C359" t="s">
        <v>144</v>
      </c>
      <c r="D359" t="s">
        <v>160</v>
      </c>
      <c r="E359" s="65" t="s">
        <v>153</v>
      </c>
      <c r="F359" s="66">
        <v>2.4807450771331787</v>
      </c>
      <c r="G359" s="66">
        <v>2.569025993347168</v>
      </c>
      <c r="H359" s="66">
        <v>4.5076366513967514E-2</v>
      </c>
      <c r="I359" s="66">
        <v>96.800003051757813</v>
      </c>
      <c r="J359" s="67">
        <v>0</v>
      </c>
    </row>
    <row r="360" spans="1:10" x14ac:dyDescent="0.25">
      <c r="A360" s="3" t="str">
        <f t="shared" si="5"/>
        <v>Climate Zone136/17/2021 (5:00pm-6:00pm)23</v>
      </c>
      <c r="B360" t="s">
        <v>55</v>
      </c>
      <c r="C360" t="s">
        <v>144</v>
      </c>
      <c r="D360" t="s">
        <v>160</v>
      </c>
      <c r="E360" s="65" t="s">
        <v>154</v>
      </c>
      <c r="F360" s="66">
        <v>2.1751673221588135</v>
      </c>
      <c r="G360" s="66">
        <v>2.1489520072937012</v>
      </c>
      <c r="H360" s="66">
        <v>4.2970675975084305E-2</v>
      </c>
      <c r="I360" s="66">
        <v>93.199996948242188</v>
      </c>
      <c r="J360" s="67">
        <v>0</v>
      </c>
    </row>
    <row r="361" spans="1:10" x14ac:dyDescent="0.25">
      <c r="A361" s="3" t="str">
        <f t="shared" si="5"/>
        <v>Climate Zone136/17/2021 (5:00pm-6:00pm)24</v>
      </c>
      <c r="B361" t="s">
        <v>55</v>
      </c>
      <c r="C361" t="s">
        <v>144</v>
      </c>
      <c r="D361" t="s">
        <v>160</v>
      </c>
      <c r="E361" s="65" t="s">
        <v>155</v>
      </c>
      <c r="F361" s="66">
        <v>1.7699524164199829</v>
      </c>
      <c r="G361" s="66">
        <v>1.7821143865585327</v>
      </c>
      <c r="H361" s="66">
        <v>3.7889748811721802E-2</v>
      </c>
      <c r="I361" s="66">
        <v>88.099998474121094</v>
      </c>
      <c r="J361" s="67">
        <v>0</v>
      </c>
    </row>
    <row r="362" spans="1:10" x14ac:dyDescent="0.25">
      <c r="A362" s="3" t="str">
        <f t="shared" si="5"/>
        <v>Climate Zone137/9/2021 (5:50pm-8:55pm)1</v>
      </c>
      <c r="B362" t="s">
        <v>55</v>
      </c>
      <c r="C362" t="s">
        <v>144</v>
      </c>
      <c r="D362" t="s">
        <v>161</v>
      </c>
      <c r="E362" s="65" t="s">
        <v>132</v>
      </c>
      <c r="F362" s="66">
        <v>1.8479605913162231</v>
      </c>
      <c r="G362" s="66">
        <v>1.8518856763839722</v>
      </c>
      <c r="H362" s="66">
        <v>3.0805157497525215E-2</v>
      </c>
      <c r="I362" s="66">
        <v>91.800003051757813</v>
      </c>
      <c r="J362" s="67">
        <v>0</v>
      </c>
    </row>
    <row r="363" spans="1:10" x14ac:dyDescent="0.25">
      <c r="A363" s="3" t="str">
        <f t="shared" si="5"/>
        <v>Climate Zone137/9/2021 (5:50pm-8:55pm)2</v>
      </c>
      <c r="B363" t="s">
        <v>55</v>
      </c>
      <c r="C363" t="s">
        <v>144</v>
      </c>
      <c r="D363" t="s">
        <v>161</v>
      </c>
      <c r="E363" s="65" t="s">
        <v>133</v>
      </c>
      <c r="F363" s="66">
        <v>1.6682244539260864</v>
      </c>
      <c r="G363" s="66">
        <v>1.6651966571807861</v>
      </c>
      <c r="H363" s="66">
        <v>2.7748564258217812E-2</v>
      </c>
      <c r="I363" s="66">
        <v>89.099998474121094</v>
      </c>
      <c r="J363" s="67">
        <v>0</v>
      </c>
    </row>
    <row r="364" spans="1:10" x14ac:dyDescent="0.25">
      <c r="A364" s="3" t="str">
        <f t="shared" si="5"/>
        <v>Climate Zone137/9/2021 (5:50pm-8:55pm)3</v>
      </c>
      <c r="B364" t="s">
        <v>55</v>
      </c>
      <c r="C364" t="s">
        <v>144</v>
      </c>
      <c r="D364" t="s">
        <v>161</v>
      </c>
      <c r="E364" s="65" t="s">
        <v>134</v>
      </c>
      <c r="F364" s="66">
        <v>1.5010895729064941</v>
      </c>
      <c r="G364" s="66">
        <v>1.4958229064941406</v>
      </c>
      <c r="H364" s="66">
        <v>2.5653140619397163E-2</v>
      </c>
      <c r="I364" s="66">
        <v>88</v>
      </c>
      <c r="J364" s="67">
        <v>0</v>
      </c>
    </row>
    <row r="365" spans="1:10" x14ac:dyDescent="0.25">
      <c r="A365" s="3" t="str">
        <f t="shared" si="5"/>
        <v>Climate Zone137/9/2021 (5:50pm-8:55pm)4</v>
      </c>
      <c r="B365" t="s">
        <v>55</v>
      </c>
      <c r="C365" t="s">
        <v>144</v>
      </c>
      <c r="D365" t="s">
        <v>161</v>
      </c>
      <c r="E365" s="65" t="s">
        <v>135</v>
      </c>
      <c r="F365" s="66">
        <v>1.3906979560852051</v>
      </c>
      <c r="G365" s="66">
        <v>1.3949041366577148</v>
      </c>
      <c r="H365" s="66">
        <v>2.5026494637131691E-2</v>
      </c>
      <c r="I365" s="66">
        <v>85.300003051757813</v>
      </c>
      <c r="J365" s="67">
        <v>0</v>
      </c>
    </row>
    <row r="366" spans="1:10" x14ac:dyDescent="0.25">
      <c r="A366" s="3" t="str">
        <f t="shared" si="5"/>
        <v>Climate Zone137/9/2021 (5:50pm-8:55pm)5</v>
      </c>
      <c r="B366" t="s">
        <v>55</v>
      </c>
      <c r="C366" t="s">
        <v>144</v>
      </c>
      <c r="D366" t="s">
        <v>161</v>
      </c>
      <c r="E366" s="65" t="s">
        <v>136</v>
      </c>
      <c r="F366" s="66">
        <v>1.3094302415847778</v>
      </c>
      <c r="G366" s="66">
        <v>1.328039288520813</v>
      </c>
      <c r="H366" s="66">
        <v>2.2776935249567032E-2</v>
      </c>
      <c r="I366" s="66">
        <v>84.800003051757813</v>
      </c>
      <c r="J366" s="67">
        <v>0</v>
      </c>
    </row>
    <row r="367" spans="1:10" x14ac:dyDescent="0.25">
      <c r="A367" s="3" t="str">
        <f t="shared" si="5"/>
        <v>Climate Zone137/9/2021 (5:50pm-8:55pm)6</v>
      </c>
      <c r="B367" t="s">
        <v>55</v>
      </c>
      <c r="C367" t="s">
        <v>144</v>
      </c>
      <c r="D367" t="s">
        <v>161</v>
      </c>
      <c r="E367" s="65" t="s">
        <v>137</v>
      </c>
      <c r="F367" s="66">
        <v>1.3080720901489258</v>
      </c>
      <c r="G367" s="66">
        <v>1.2931044101715088</v>
      </c>
      <c r="H367" s="66">
        <v>2.2223424166440964E-2</v>
      </c>
      <c r="I367" s="66">
        <v>82.400001525878906</v>
      </c>
      <c r="J367" s="67">
        <v>0</v>
      </c>
    </row>
    <row r="368" spans="1:10" x14ac:dyDescent="0.25">
      <c r="A368" s="3" t="str">
        <f t="shared" si="5"/>
        <v>Climate Zone137/9/2021 (5:50pm-8:55pm)7</v>
      </c>
      <c r="B368" t="s">
        <v>55</v>
      </c>
      <c r="C368" t="s">
        <v>144</v>
      </c>
      <c r="D368" t="s">
        <v>161</v>
      </c>
      <c r="E368" s="65" t="s">
        <v>138</v>
      </c>
      <c r="F368" s="66">
        <v>1.2803473472595215</v>
      </c>
      <c r="G368" s="66">
        <v>1.2878708839416504</v>
      </c>
      <c r="H368" s="66">
        <v>2.442503347992897E-2</v>
      </c>
      <c r="I368" s="66">
        <v>80.400001525878906</v>
      </c>
      <c r="J368" s="67">
        <v>0</v>
      </c>
    </row>
    <row r="369" spans="1:10" x14ac:dyDescent="0.25">
      <c r="A369" s="3" t="str">
        <f t="shared" si="5"/>
        <v>Climate Zone137/9/2021 (5:50pm-8:55pm)8</v>
      </c>
      <c r="B369" t="s">
        <v>55</v>
      </c>
      <c r="C369" t="s">
        <v>144</v>
      </c>
      <c r="D369" t="s">
        <v>161</v>
      </c>
      <c r="E369" s="65" t="s">
        <v>139</v>
      </c>
      <c r="F369" s="66">
        <v>1.3284236192703247</v>
      </c>
      <c r="G369" s="66">
        <v>1.3187965154647827</v>
      </c>
      <c r="H369" s="66">
        <v>2.7306674048304558E-2</v>
      </c>
      <c r="I369" s="66">
        <v>79.900001525878906</v>
      </c>
      <c r="J369" s="67">
        <v>0</v>
      </c>
    </row>
    <row r="370" spans="1:10" x14ac:dyDescent="0.25">
      <c r="A370" s="3" t="str">
        <f t="shared" si="5"/>
        <v>Climate Zone137/9/2021 (5:50pm-8:55pm)9</v>
      </c>
      <c r="B370" t="s">
        <v>55</v>
      </c>
      <c r="C370" t="s">
        <v>144</v>
      </c>
      <c r="D370" t="s">
        <v>161</v>
      </c>
      <c r="E370" s="65" t="s">
        <v>140</v>
      </c>
      <c r="F370" s="66">
        <v>1.3776009082794189</v>
      </c>
      <c r="G370" s="66">
        <v>1.4009203910827637</v>
      </c>
      <c r="H370" s="66">
        <v>3.0436668545007706E-2</v>
      </c>
      <c r="I370" s="66">
        <v>82.199996948242188</v>
      </c>
      <c r="J370" s="67">
        <v>0</v>
      </c>
    </row>
    <row r="371" spans="1:10" x14ac:dyDescent="0.25">
      <c r="A371" s="3" t="str">
        <f t="shared" si="5"/>
        <v>Climate Zone137/9/2021 (5:50pm-8:55pm)10</v>
      </c>
      <c r="B371" t="s">
        <v>55</v>
      </c>
      <c r="C371" t="s">
        <v>144</v>
      </c>
      <c r="D371" t="s">
        <v>161</v>
      </c>
      <c r="E371" s="65" t="s">
        <v>141</v>
      </c>
      <c r="F371" s="66">
        <v>1.5048147439956665</v>
      </c>
      <c r="G371" s="66">
        <v>1.5263738632202148</v>
      </c>
      <c r="H371" s="66">
        <v>3.6839399486780167E-2</v>
      </c>
      <c r="I371" s="66">
        <v>87</v>
      </c>
      <c r="J371" s="67">
        <v>0</v>
      </c>
    </row>
    <row r="372" spans="1:10" x14ac:dyDescent="0.25">
      <c r="A372" s="3" t="str">
        <f t="shared" si="5"/>
        <v>Climate Zone137/9/2021 (5:50pm-8:55pm)11</v>
      </c>
      <c r="B372" t="s">
        <v>55</v>
      </c>
      <c r="C372" t="s">
        <v>144</v>
      </c>
      <c r="D372" t="s">
        <v>161</v>
      </c>
      <c r="E372" s="65" t="s">
        <v>142</v>
      </c>
      <c r="F372" s="66">
        <v>1.7529637813568115</v>
      </c>
      <c r="G372" s="66">
        <v>1.747538685798645</v>
      </c>
      <c r="H372" s="66">
        <v>4.1512038558721542E-2</v>
      </c>
      <c r="I372" s="66">
        <v>91.099998474121094</v>
      </c>
      <c r="J372" s="67">
        <v>0</v>
      </c>
    </row>
    <row r="373" spans="1:10" x14ac:dyDescent="0.25">
      <c r="A373" s="3" t="str">
        <f t="shared" si="5"/>
        <v>Climate Zone137/9/2021 (5:50pm-8:55pm)12</v>
      </c>
      <c r="B373" t="s">
        <v>55</v>
      </c>
      <c r="C373" t="s">
        <v>144</v>
      </c>
      <c r="D373" t="s">
        <v>161</v>
      </c>
      <c r="E373" s="65" t="s">
        <v>143</v>
      </c>
      <c r="F373" s="66">
        <v>2.0050950050354004</v>
      </c>
      <c r="G373" s="66">
        <v>2.0592014789581299</v>
      </c>
      <c r="H373" s="66">
        <v>4.3003525584936142E-2</v>
      </c>
      <c r="I373" s="66">
        <v>94.699996948242188</v>
      </c>
      <c r="J373" s="67">
        <v>0</v>
      </c>
    </row>
    <row r="374" spans="1:10" x14ac:dyDescent="0.25">
      <c r="A374" s="3" t="str">
        <f t="shared" si="5"/>
        <v>Climate Zone137/9/2021 (5:50pm-8:55pm)13</v>
      </c>
      <c r="B374" t="s">
        <v>55</v>
      </c>
      <c r="C374" t="s">
        <v>144</v>
      </c>
      <c r="D374" t="s">
        <v>161</v>
      </c>
      <c r="E374" s="65" t="s">
        <v>144</v>
      </c>
      <c r="F374" s="66">
        <v>2.4067244529724121</v>
      </c>
      <c r="G374" s="66">
        <v>2.409602165222168</v>
      </c>
      <c r="H374" s="66">
        <v>4.3926171958446503E-2</v>
      </c>
      <c r="I374" s="66">
        <v>98.5</v>
      </c>
      <c r="J374" s="67">
        <v>0</v>
      </c>
    </row>
    <row r="375" spans="1:10" x14ac:dyDescent="0.25">
      <c r="A375" s="3" t="str">
        <f t="shared" si="5"/>
        <v>Climate Zone137/9/2021 (5:50pm-8:55pm)14</v>
      </c>
      <c r="B375" t="s">
        <v>55</v>
      </c>
      <c r="C375" t="s">
        <v>144</v>
      </c>
      <c r="D375" t="s">
        <v>161</v>
      </c>
      <c r="E375" s="65" t="s">
        <v>145</v>
      </c>
      <c r="F375" s="66">
        <v>2.7482602596282959</v>
      </c>
      <c r="G375" s="66">
        <v>2.770052433013916</v>
      </c>
      <c r="H375" s="66">
        <v>4.0313750505447388E-2</v>
      </c>
      <c r="I375" s="66">
        <v>101.40000152587891</v>
      </c>
      <c r="J375" s="67">
        <v>0</v>
      </c>
    </row>
    <row r="376" spans="1:10" x14ac:dyDescent="0.25">
      <c r="A376" s="3" t="str">
        <f t="shared" si="5"/>
        <v>Climate Zone137/9/2021 (5:50pm-8:55pm)15</v>
      </c>
      <c r="B376" t="s">
        <v>55</v>
      </c>
      <c r="C376" t="s">
        <v>144</v>
      </c>
      <c r="D376" t="s">
        <v>161</v>
      </c>
      <c r="E376" s="65" t="s">
        <v>146</v>
      </c>
      <c r="F376" s="66">
        <v>3.1454634666442871</v>
      </c>
      <c r="G376" s="66">
        <v>3.1464545726776123</v>
      </c>
      <c r="H376" s="66">
        <v>2.06278245896101E-2</v>
      </c>
      <c r="I376" s="66">
        <v>103.5</v>
      </c>
      <c r="J376" s="67">
        <v>0</v>
      </c>
    </row>
    <row r="377" spans="1:10" x14ac:dyDescent="0.25">
      <c r="A377" s="3" t="str">
        <f t="shared" si="5"/>
        <v>Climate Zone137/9/2021 (5:50pm-8:55pm)16</v>
      </c>
      <c r="B377" t="s">
        <v>55</v>
      </c>
      <c r="C377" t="s">
        <v>144</v>
      </c>
      <c r="D377" t="s">
        <v>161</v>
      </c>
      <c r="E377" s="65" t="s">
        <v>147</v>
      </c>
      <c r="F377" s="66">
        <v>3.5573410987854004</v>
      </c>
      <c r="G377" s="66">
        <v>3.5563499927520752</v>
      </c>
      <c r="H377" s="66">
        <v>2.06278245896101E-2</v>
      </c>
      <c r="I377" s="66">
        <v>105.59999847412109</v>
      </c>
      <c r="J377" s="67">
        <v>0</v>
      </c>
    </row>
    <row r="378" spans="1:10" x14ac:dyDescent="0.25">
      <c r="A378" s="3" t="str">
        <f t="shared" si="5"/>
        <v>Climate Zone137/9/2021 (5:50pm-8:55pm)17</v>
      </c>
      <c r="B378" t="s">
        <v>55</v>
      </c>
      <c r="C378" t="s">
        <v>144</v>
      </c>
      <c r="D378" t="s">
        <v>161</v>
      </c>
      <c r="E378" s="65" t="s">
        <v>148</v>
      </c>
      <c r="F378" s="66">
        <v>3.7097277641296387</v>
      </c>
      <c r="G378" s="66">
        <v>3.734067440032959</v>
      </c>
      <c r="H378" s="66">
        <v>3.9720494300127029E-2</v>
      </c>
      <c r="I378" s="66">
        <v>107</v>
      </c>
      <c r="J378" s="67">
        <v>0</v>
      </c>
    </row>
    <row r="379" spans="1:10" x14ac:dyDescent="0.25">
      <c r="A379" s="3" t="str">
        <f t="shared" si="5"/>
        <v>Climate Zone137/9/2021 (5:50pm-8:55pm)18</v>
      </c>
      <c r="B379" t="s">
        <v>55</v>
      </c>
      <c r="C379" t="s">
        <v>144</v>
      </c>
      <c r="D379" t="s">
        <v>161</v>
      </c>
      <c r="E379" s="65" t="s">
        <v>149</v>
      </c>
      <c r="F379" s="66">
        <v>3.8824422359466553</v>
      </c>
      <c r="G379" s="66">
        <v>3.8045108318328857</v>
      </c>
      <c r="H379" s="66">
        <v>4.4463630765676498E-2</v>
      </c>
      <c r="I379" s="66">
        <v>108</v>
      </c>
      <c r="J379" s="67">
        <v>0</v>
      </c>
    </row>
    <row r="380" spans="1:10" x14ac:dyDescent="0.25">
      <c r="A380" s="3" t="str">
        <f t="shared" si="5"/>
        <v>Climate Zone137/9/2021 (5:50pm-8:55pm)19</v>
      </c>
      <c r="B380" t="s">
        <v>55</v>
      </c>
      <c r="C380" t="s">
        <v>144</v>
      </c>
      <c r="D380" t="s">
        <v>161</v>
      </c>
      <c r="E380" s="65" t="s">
        <v>150</v>
      </c>
      <c r="F380" s="66">
        <v>3.9088685512542725</v>
      </c>
      <c r="G380" s="66">
        <v>2.7719671726226807</v>
      </c>
      <c r="H380" s="66">
        <v>5.0617910921573639E-2</v>
      </c>
      <c r="I380" s="66">
        <v>108.09999847412109</v>
      </c>
      <c r="J380" s="67">
        <v>0</v>
      </c>
    </row>
    <row r="381" spans="1:10" x14ac:dyDescent="0.25">
      <c r="A381" s="3" t="str">
        <f t="shared" si="5"/>
        <v>Climate Zone137/9/2021 (5:50pm-8:55pm)20</v>
      </c>
      <c r="B381" t="s">
        <v>55</v>
      </c>
      <c r="C381" t="s">
        <v>144</v>
      </c>
      <c r="D381" t="s">
        <v>161</v>
      </c>
      <c r="E381" s="65" t="s">
        <v>151</v>
      </c>
      <c r="F381" s="66">
        <v>3.7556710243225098</v>
      </c>
      <c r="G381" s="66">
        <v>2.7670080661773682</v>
      </c>
      <c r="H381" s="66">
        <v>4.7279082238674164E-2</v>
      </c>
      <c r="I381" s="66">
        <v>108.19999694824219</v>
      </c>
      <c r="J381" s="67">
        <v>0</v>
      </c>
    </row>
    <row r="382" spans="1:10" x14ac:dyDescent="0.25">
      <c r="A382" s="3" t="str">
        <f t="shared" si="5"/>
        <v>Climate Zone137/9/2021 (5:50pm-8:55pm)21</v>
      </c>
      <c r="B382" t="s">
        <v>55</v>
      </c>
      <c r="C382" t="s">
        <v>144</v>
      </c>
      <c r="D382" t="s">
        <v>161</v>
      </c>
      <c r="E382" s="65" t="s">
        <v>152</v>
      </c>
      <c r="F382" s="66">
        <v>3.5347108840942383</v>
      </c>
      <c r="G382" s="66">
        <v>2.6985723972320557</v>
      </c>
      <c r="H382" s="66">
        <v>4.6173084527254105E-2</v>
      </c>
      <c r="I382" s="66">
        <v>105.90000152587891</v>
      </c>
      <c r="J382" s="67">
        <v>0</v>
      </c>
    </row>
    <row r="383" spans="1:10" x14ac:dyDescent="0.25">
      <c r="A383" s="3" t="str">
        <f t="shared" si="5"/>
        <v>Climate Zone137/9/2021 (5:50pm-8:55pm)22</v>
      </c>
      <c r="B383" t="s">
        <v>55</v>
      </c>
      <c r="C383" t="s">
        <v>144</v>
      </c>
      <c r="D383" t="s">
        <v>161</v>
      </c>
      <c r="E383" s="65" t="s">
        <v>153</v>
      </c>
      <c r="F383" s="66">
        <v>3.2432243824005127</v>
      </c>
      <c r="G383" s="66">
        <v>3.7903027534484863</v>
      </c>
      <c r="H383" s="66">
        <v>4.5650560408830643E-2</v>
      </c>
      <c r="I383" s="66">
        <v>101.40000152587891</v>
      </c>
      <c r="J383" s="67">
        <v>0</v>
      </c>
    </row>
    <row r="384" spans="1:10" x14ac:dyDescent="0.25">
      <c r="A384" s="3" t="str">
        <f t="shared" si="5"/>
        <v>Climate Zone137/9/2021 (5:50pm-8:55pm)23</v>
      </c>
      <c r="B384" t="s">
        <v>55</v>
      </c>
      <c r="C384" t="s">
        <v>144</v>
      </c>
      <c r="D384" t="s">
        <v>161</v>
      </c>
      <c r="E384" s="65" t="s">
        <v>154</v>
      </c>
      <c r="F384" s="66">
        <v>2.8565452098846436</v>
      </c>
      <c r="G384" s="66">
        <v>3.4099404811859131</v>
      </c>
      <c r="H384" s="66">
        <v>4.3369214981794357E-2</v>
      </c>
      <c r="I384" s="66">
        <v>96.800003051757813</v>
      </c>
      <c r="J384" s="67">
        <v>0</v>
      </c>
    </row>
    <row r="385" spans="1:10" x14ac:dyDescent="0.25">
      <c r="A385" s="3" t="str">
        <f t="shared" si="5"/>
        <v>Climate Zone137/9/2021 (5:50pm-8:55pm)24</v>
      </c>
      <c r="B385" t="s">
        <v>55</v>
      </c>
      <c r="C385" t="s">
        <v>144</v>
      </c>
      <c r="D385" t="s">
        <v>161</v>
      </c>
      <c r="E385" s="65" t="s">
        <v>155</v>
      </c>
      <c r="F385" s="66">
        <v>2.4817733764648438</v>
      </c>
      <c r="G385" s="66">
        <v>2.8264460563659668</v>
      </c>
      <c r="H385" s="66">
        <v>3.8039848208427429E-2</v>
      </c>
      <c r="I385" s="66">
        <v>94.400001525878906</v>
      </c>
      <c r="J385" s="67">
        <v>0</v>
      </c>
    </row>
    <row r="386" spans="1:10" x14ac:dyDescent="0.25">
      <c r="A386" s="3" t="str">
        <f t="shared" si="5"/>
        <v>Climate Zone138/27/2021 (5:00pm-6:00pm)1</v>
      </c>
      <c r="B386" t="s">
        <v>55</v>
      </c>
      <c r="C386" t="s">
        <v>144</v>
      </c>
      <c r="D386" t="s">
        <v>162</v>
      </c>
      <c r="E386" s="65" t="s">
        <v>132</v>
      </c>
      <c r="F386" s="66">
        <v>1.0480424165725708</v>
      </c>
      <c r="G386" s="66">
        <v>1.0626720190048218</v>
      </c>
      <c r="H386" s="66">
        <v>2.1083788946270943E-2</v>
      </c>
      <c r="I386" s="66">
        <v>79</v>
      </c>
      <c r="J386" s="67">
        <v>0</v>
      </c>
    </row>
    <row r="387" spans="1:10" x14ac:dyDescent="0.25">
      <c r="A387" s="3" t="str">
        <f t="shared" ref="A387:A450" si="6">B387&amp;C387&amp;D387&amp;E387</f>
        <v>Climate Zone138/27/2021 (5:00pm-6:00pm)2</v>
      </c>
      <c r="B387" t="s">
        <v>55</v>
      </c>
      <c r="C387" t="s">
        <v>144</v>
      </c>
      <c r="D387" t="s">
        <v>162</v>
      </c>
      <c r="E387" s="65" t="s">
        <v>133</v>
      </c>
      <c r="F387" s="66">
        <v>0.92521625757217407</v>
      </c>
      <c r="G387" s="66">
        <v>0.94097143411636353</v>
      </c>
      <c r="H387" s="66">
        <v>1.742827333509922E-2</v>
      </c>
      <c r="I387" s="66">
        <v>77.5</v>
      </c>
      <c r="J387" s="67">
        <v>0</v>
      </c>
    </row>
    <row r="388" spans="1:10" x14ac:dyDescent="0.25">
      <c r="A388" s="3" t="str">
        <f t="shared" si="6"/>
        <v>Climate Zone138/27/2021 (5:00pm-6:00pm)3</v>
      </c>
      <c r="B388" t="s">
        <v>55</v>
      </c>
      <c r="C388" t="s">
        <v>144</v>
      </c>
      <c r="D388" t="s">
        <v>162</v>
      </c>
      <c r="E388" s="65" t="s">
        <v>134</v>
      </c>
      <c r="F388" s="66">
        <v>0.83699929714202881</v>
      </c>
      <c r="G388" s="66">
        <v>0.86383688449859619</v>
      </c>
      <c r="H388" s="66">
        <v>1.4669925905764103E-2</v>
      </c>
      <c r="I388" s="66">
        <v>74.300003051757813</v>
      </c>
      <c r="J388" s="67">
        <v>0</v>
      </c>
    </row>
    <row r="389" spans="1:10" x14ac:dyDescent="0.25">
      <c r="A389" s="3" t="str">
        <f t="shared" si="6"/>
        <v>Climate Zone138/27/2021 (5:00pm-6:00pm)4</v>
      </c>
      <c r="B389" t="s">
        <v>55</v>
      </c>
      <c r="C389" t="s">
        <v>144</v>
      </c>
      <c r="D389" t="s">
        <v>162</v>
      </c>
      <c r="E389" s="65" t="s">
        <v>135</v>
      </c>
      <c r="F389" s="66">
        <v>0.80459499359130859</v>
      </c>
      <c r="G389" s="66">
        <v>0.81817835569381714</v>
      </c>
      <c r="H389" s="66">
        <v>1.3494158163666725E-2</v>
      </c>
      <c r="I389" s="66">
        <v>71.699996948242188</v>
      </c>
      <c r="J389" s="67">
        <v>0</v>
      </c>
    </row>
    <row r="390" spans="1:10" x14ac:dyDescent="0.25">
      <c r="A390" s="3" t="str">
        <f t="shared" si="6"/>
        <v>Climate Zone138/27/2021 (5:00pm-6:00pm)5</v>
      </c>
      <c r="B390" t="s">
        <v>55</v>
      </c>
      <c r="C390" t="s">
        <v>144</v>
      </c>
      <c r="D390" t="s">
        <v>162</v>
      </c>
      <c r="E390" s="65" t="s">
        <v>136</v>
      </c>
      <c r="F390" s="66">
        <v>0.79895627498626709</v>
      </c>
      <c r="G390" s="66">
        <v>0.81674587726593018</v>
      </c>
      <c r="H390" s="66">
        <v>1.3800567947328091E-2</v>
      </c>
      <c r="I390" s="66">
        <v>68.800003051757813</v>
      </c>
      <c r="J390" s="67">
        <v>0</v>
      </c>
    </row>
    <row r="391" spans="1:10" x14ac:dyDescent="0.25">
      <c r="A391" s="3" t="str">
        <f t="shared" si="6"/>
        <v>Climate Zone138/27/2021 (5:00pm-6:00pm)6</v>
      </c>
      <c r="B391" t="s">
        <v>55</v>
      </c>
      <c r="C391" t="s">
        <v>144</v>
      </c>
      <c r="D391" t="s">
        <v>162</v>
      </c>
      <c r="E391" s="65" t="s">
        <v>137</v>
      </c>
      <c r="F391" s="66">
        <v>0.82377082109451294</v>
      </c>
      <c r="G391" s="66">
        <v>0.84628510475158691</v>
      </c>
      <c r="H391" s="66">
        <v>1.4056568033993244E-2</v>
      </c>
      <c r="I391" s="66">
        <v>67.610000610351563</v>
      </c>
      <c r="J391" s="67">
        <v>0</v>
      </c>
    </row>
    <row r="392" spans="1:10" x14ac:dyDescent="0.25">
      <c r="A392" s="3" t="str">
        <f t="shared" si="6"/>
        <v>Climate Zone138/27/2021 (5:00pm-6:00pm)7</v>
      </c>
      <c r="B392" t="s">
        <v>55</v>
      </c>
      <c r="C392" t="s">
        <v>144</v>
      </c>
      <c r="D392" t="s">
        <v>162</v>
      </c>
      <c r="E392" s="65" t="s">
        <v>138</v>
      </c>
      <c r="F392" s="66">
        <v>0.87448638677597046</v>
      </c>
      <c r="G392" s="66">
        <v>0.88859063386917114</v>
      </c>
      <c r="H392" s="66">
        <v>1.4082526788115501E-2</v>
      </c>
      <c r="I392" s="66">
        <v>65.069999694824219</v>
      </c>
      <c r="J392" s="67">
        <v>0</v>
      </c>
    </row>
    <row r="393" spans="1:10" x14ac:dyDescent="0.25">
      <c r="A393" s="3" t="str">
        <f t="shared" si="6"/>
        <v>Climate Zone138/27/2021 (5:00pm-6:00pm)8</v>
      </c>
      <c r="B393" t="s">
        <v>55</v>
      </c>
      <c r="C393" t="s">
        <v>144</v>
      </c>
      <c r="D393" t="s">
        <v>162</v>
      </c>
      <c r="E393" s="65" t="s">
        <v>139</v>
      </c>
      <c r="F393" s="66">
        <v>0.86423748731613159</v>
      </c>
      <c r="G393" s="66">
        <v>0.85600042343139648</v>
      </c>
      <c r="H393" s="66">
        <v>1.6002580523490906E-2</v>
      </c>
      <c r="I393" s="66">
        <v>63.380001068115234</v>
      </c>
      <c r="J393" s="67">
        <v>0</v>
      </c>
    </row>
    <row r="394" spans="1:10" x14ac:dyDescent="0.25">
      <c r="A394" s="3" t="str">
        <f t="shared" si="6"/>
        <v>Climate Zone138/27/2021 (5:00pm-6:00pm)9</v>
      </c>
      <c r="B394" t="s">
        <v>55</v>
      </c>
      <c r="C394" t="s">
        <v>144</v>
      </c>
      <c r="D394" t="s">
        <v>162</v>
      </c>
      <c r="E394" s="65" t="s">
        <v>140</v>
      </c>
      <c r="F394" s="66">
        <v>0.7437903881072998</v>
      </c>
      <c r="G394" s="66">
        <v>0.74706965684890747</v>
      </c>
      <c r="H394" s="66">
        <v>1.604471355676651E-2</v>
      </c>
      <c r="I394" s="66">
        <v>63.669998168945313</v>
      </c>
      <c r="J394" s="67">
        <v>0</v>
      </c>
    </row>
    <row r="395" spans="1:10" x14ac:dyDescent="0.25">
      <c r="A395" s="3" t="str">
        <f t="shared" si="6"/>
        <v>Climate Zone138/27/2021 (5:00pm-6:00pm)10</v>
      </c>
      <c r="B395" t="s">
        <v>55</v>
      </c>
      <c r="C395" t="s">
        <v>144</v>
      </c>
      <c r="D395" t="s">
        <v>162</v>
      </c>
      <c r="E395" s="65" t="s">
        <v>141</v>
      </c>
      <c r="F395" s="66">
        <v>0.64567279815673828</v>
      </c>
      <c r="G395" s="66">
        <v>0.64754199981689453</v>
      </c>
      <c r="H395" s="66">
        <v>1.9620094448328018E-2</v>
      </c>
      <c r="I395" s="66">
        <v>69.120002746582031</v>
      </c>
      <c r="J395" s="67">
        <v>0</v>
      </c>
    </row>
    <row r="396" spans="1:10" x14ac:dyDescent="0.25">
      <c r="A396" s="3" t="str">
        <f t="shared" si="6"/>
        <v>Climate Zone138/27/2021 (5:00pm-6:00pm)11</v>
      </c>
      <c r="B396" t="s">
        <v>55</v>
      </c>
      <c r="C396" t="s">
        <v>144</v>
      </c>
      <c r="D396" t="s">
        <v>162</v>
      </c>
      <c r="E396" s="65" t="s">
        <v>142</v>
      </c>
      <c r="F396" s="66">
        <v>0.57723331451416016</v>
      </c>
      <c r="G396" s="66">
        <v>0.59771156311035156</v>
      </c>
      <c r="H396" s="66">
        <v>2.3870069533586502E-2</v>
      </c>
      <c r="I396" s="66">
        <v>76.699996948242188</v>
      </c>
      <c r="J396" s="67">
        <v>0</v>
      </c>
    </row>
    <row r="397" spans="1:10" x14ac:dyDescent="0.25">
      <c r="A397" s="3" t="str">
        <f t="shared" si="6"/>
        <v>Climate Zone138/27/2021 (5:00pm-6:00pm)12</v>
      </c>
      <c r="B397" t="s">
        <v>55</v>
      </c>
      <c r="C397" t="s">
        <v>144</v>
      </c>
      <c r="D397" t="s">
        <v>162</v>
      </c>
      <c r="E397" s="65" t="s">
        <v>143</v>
      </c>
      <c r="F397" s="66">
        <v>0.66947978734970093</v>
      </c>
      <c r="G397" s="66">
        <v>0.66855144500732422</v>
      </c>
      <c r="H397" s="66">
        <v>2.623695507645607E-2</v>
      </c>
      <c r="I397" s="66">
        <v>80.900001525878906</v>
      </c>
      <c r="J397" s="67">
        <v>0</v>
      </c>
    </row>
    <row r="398" spans="1:10" x14ac:dyDescent="0.25">
      <c r="A398" s="3" t="str">
        <f t="shared" si="6"/>
        <v>Climate Zone138/27/2021 (5:00pm-6:00pm)13</v>
      </c>
      <c r="B398" t="s">
        <v>55</v>
      </c>
      <c r="C398" t="s">
        <v>144</v>
      </c>
      <c r="D398" t="s">
        <v>162</v>
      </c>
      <c r="E398" s="65" t="s">
        <v>144</v>
      </c>
      <c r="F398" s="66">
        <v>0.89700061082839966</v>
      </c>
      <c r="G398" s="66">
        <v>0.91970682144165039</v>
      </c>
      <c r="H398" s="66">
        <v>3.1499028205871582E-2</v>
      </c>
      <c r="I398" s="66">
        <v>84.599998474121094</v>
      </c>
      <c r="J398" s="67">
        <v>0</v>
      </c>
    </row>
    <row r="399" spans="1:10" x14ac:dyDescent="0.25">
      <c r="A399" s="3" t="str">
        <f t="shared" si="6"/>
        <v>Climate Zone138/27/2021 (5:00pm-6:00pm)14</v>
      </c>
      <c r="B399" t="s">
        <v>55</v>
      </c>
      <c r="C399" t="s">
        <v>144</v>
      </c>
      <c r="D399" t="s">
        <v>162</v>
      </c>
      <c r="E399" s="65" t="s">
        <v>145</v>
      </c>
      <c r="F399" s="66">
        <v>1.2807518243789673</v>
      </c>
      <c r="G399" s="66">
        <v>1.2445380687713623</v>
      </c>
      <c r="H399" s="66">
        <v>3.3224556595087051E-2</v>
      </c>
      <c r="I399" s="66">
        <v>88.400001525878906</v>
      </c>
      <c r="J399" s="67">
        <v>0</v>
      </c>
    </row>
    <row r="400" spans="1:10" x14ac:dyDescent="0.25">
      <c r="A400" s="3" t="str">
        <f t="shared" si="6"/>
        <v>Climate Zone138/27/2021 (5:00pm-6:00pm)15</v>
      </c>
      <c r="B400" t="s">
        <v>55</v>
      </c>
      <c r="C400" t="s">
        <v>144</v>
      </c>
      <c r="D400" t="s">
        <v>162</v>
      </c>
      <c r="E400" s="65" t="s">
        <v>146</v>
      </c>
      <c r="F400" s="66">
        <v>1.6404224634170532</v>
      </c>
      <c r="G400" s="66">
        <v>1.619096040725708</v>
      </c>
      <c r="H400" s="66">
        <v>2.1208798512816429E-2</v>
      </c>
      <c r="I400" s="66">
        <v>91.5</v>
      </c>
      <c r="J400" s="67">
        <v>0</v>
      </c>
    </row>
    <row r="401" spans="1:10" x14ac:dyDescent="0.25">
      <c r="A401" s="3" t="str">
        <f t="shared" si="6"/>
        <v>Climate Zone138/27/2021 (5:00pm-6:00pm)16</v>
      </c>
      <c r="B401" t="s">
        <v>55</v>
      </c>
      <c r="C401" t="s">
        <v>144</v>
      </c>
      <c r="D401" t="s">
        <v>162</v>
      </c>
      <c r="E401" s="65" t="s">
        <v>147</v>
      </c>
      <c r="F401" s="66">
        <v>2.0276553630828857</v>
      </c>
      <c r="G401" s="66">
        <v>2.0489816665649414</v>
      </c>
      <c r="H401" s="66">
        <v>2.1208798512816429E-2</v>
      </c>
      <c r="I401" s="66">
        <v>94.400001525878906</v>
      </c>
      <c r="J401" s="67">
        <v>0</v>
      </c>
    </row>
    <row r="402" spans="1:10" x14ac:dyDescent="0.25">
      <c r="A402" s="3" t="str">
        <f t="shared" si="6"/>
        <v>Climate Zone138/27/2021 (5:00pm-6:00pm)17</v>
      </c>
      <c r="B402" t="s">
        <v>55</v>
      </c>
      <c r="C402" t="s">
        <v>144</v>
      </c>
      <c r="D402" t="s">
        <v>162</v>
      </c>
      <c r="E402" s="65" t="s">
        <v>148</v>
      </c>
      <c r="F402" s="66">
        <v>2.4443883895874023</v>
      </c>
      <c r="G402" s="66">
        <v>2.4709489345550537</v>
      </c>
      <c r="H402" s="66">
        <v>3.577764704823494E-2</v>
      </c>
      <c r="I402" s="66">
        <v>96</v>
      </c>
      <c r="J402" s="67">
        <v>0</v>
      </c>
    </row>
    <row r="403" spans="1:10" x14ac:dyDescent="0.25">
      <c r="A403" s="3" t="str">
        <f t="shared" si="6"/>
        <v>Climate Zone138/27/2021 (5:00pm-6:00pm)18</v>
      </c>
      <c r="B403" t="s">
        <v>55</v>
      </c>
      <c r="C403" t="s">
        <v>144</v>
      </c>
      <c r="D403" t="s">
        <v>162</v>
      </c>
      <c r="E403" s="65" t="s">
        <v>149</v>
      </c>
      <c r="F403" s="66">
        <v>2.7134635448455811</v>
      </c>
      <c r="G403" s="66">
        <v>2.0646445751190186</v>
      </c>
      <c r="H403" s="66">
        <v>3.9884015917778015E-2</v>
      </c>
      <c r="I403" s="66">
        <v>96.699996948242188</v>
      </c>
      <c r="J403" s="67">
        <v>0</v>
      </c>
    </row>
    <row r="404" spans="1:10" x14ac:dyDescent="0.25">
      <c r="A404" s="3" t="str">
        <f t="shared" si="6"/>
        <v>Climate Zone138/27/2021 (5:00pm-6:00pm)19</v>
      </c>
      <c r="B404" t="s">
        <v>55</v>
      </c>
      <c r="C404" t="s">
        <v>144</v>
      </c>
      <c r="D404" t="s">
        <v>162</v>
      </c>
      <c r="E404" s="65" t="s">
        <v>150</v>
      </c>
      <c r="F404" s="66">
        <v>2.6872544288635254</v>
      </c>
      <c r="G404" s="66">
        <v>2.887129545211792</v>
      </c>
      <c r="H404" s="66">
        <v>4.0021706372499466E-2</v>
      </c>
      <c r="I404" s="66">
        <v>97.300003051757813</v>
      </c>
      <c r="J404" s="67">
        <v>0</v>
      </c>
    </row>
    <row r="405" spans="1:10" x14ac:dyDescent="0.25">
      <c r="A405" s="3" t="str">
        <f t="shared" si="6"/>
        <v>Climate Zone138/27/2021 (5:00pm-6:00pm)20</v>
      </c>
      <c r="B405" t="s">
        <v>55</v>
      </c>
      <c r="C405" t="s">
        <v>144</v>
      </c>
      <c r="D405" t="s">
        <v>162</v>
      </c>
      <c r="E405" s="65" t="s">
        <v>151</v>
      </c>
      <c r="F405" s="66">
        <v>2.3921658992767334</v>
      </c>
      <c r="G405" s="66">
        <v>2.6378462314605713</v>
      </c>
      <c r="H405" s="66">
        <v>3.8126446306705475E-2</v>
      </c>
      <c r="I405" s="66">
        <v>96</v>
      </c>
      <c r="J405" s="67">
        <v>0</v>
      </c>
    </row>
    <row r="406" spans="1:10" x14ac:dyDescent="0.25">
      <c r="A406" s="3" t="str">
        <f t="shared" si="6"/>
        <v>Climate Zone138/27/2021 (5:00pm-6:00pm)21</v>
      </c>
      <c r="B406" t="s">
        <v>55</v>
      </c>
      <c r="C406" t="s">
        <v>144</v>
      </c>
      <c r="D406" t="s">
        <v>162</v>
      </c>
      <c r="E406" s="65" t="s">
        <v>152</v>
      </c>
      <c r="F406" s="66">
        <v>2.1535232067108154</v>
      </c>
      <c r="G406" s="66">
        <v>2.2461528778076172</v>
      </c>
      <c r="H406" s="66">
        <v>3.6372195929288864E-2</v>
      </c>
      <c r="I406" s="66">
        <v>93</v>
      </c>
      <c r="J406" s="67">
        <v>0</v>
      </c>
    </row>
    <row r="407" spans="1:10" x14ac:dyDescent="0.25">
      <c r="A407" s="3" t="str">
        <f t="shared" si="6"/>
        <v>Climate Zone138/27/2021 (5:00pm-6:00pm)22</v>
      </c>
      <c r="B407" t="s">
        <v>55</v>
      </c>
      <c r="C407" t="s">
        <v>144</v>
      </c>
      <c r="D407" t="s">
        <v>162</v>
      </c>
      <c r="E407" s="65" t="s">
        <v>153</v>
      </c>
      <c r="F407" s="66">
        <v>1.8836832046508789</v>
      </c>
      <c r="G407" s="66">
        <v>1.9307847023010254</v>
      </c>
      <c r="H407" s="66">
        <v>3.2050646841526031E-2</v>
      </c>
      <c r="I407" s="66">
        <v>89.300003051757813</v>
      </c>
      <c r="J407" s="67">
        <v>0</v>
      </c>
    </row>
    <row r="408" spans="1:10" x14ac:dyDescent="0.25">
      <c r="A408" s="3" t="str">
        <f t="shared" si="6"/>
        <v>Climate Zone138/27/2021 (5:00pm-6:00pm)23</v>
      </c>
      <c r="B408" t="s">
        <v>55</v>
      </c>
      <c r="C408" t="s">
        <v>144</v>
      </c>
      <c r="D408" t="s">
        <v>162</v>
      </c>
      <c r="E408" s="65" t="s">
        <v>154</v>
      </c>
      <c r="F408" s="66">
        <v>1.6195288896560669</v>
      </c>
      <c r="G408" s="66">
        <v>1.6117691993713379</v>
      </c>
      <c r="H408" s="66">
        <v>2.9081402346491814E-2</v>
      </c>
      <c r="I408" s="66">
        <v>86</v>
      </c>
      <c r="J408" s="67">
        <v>0</v>
      </c>
    </row>
    <row r="409" spans="1:10" x14ac:dyDescent="0.25">
      <c r="A409" s="3" t="str">
        <f t="shared" si="6"/>
        <v>Climate Zone138/27/2021 (5:00pm-6:00pm)24</v>
      </c>
      <c r="B409" t="s">
        <v>55</v>
      </c>
      <c r="C409" t="s">
        <v>144</v>
      </c>
      <c r="D409" t="s">
        <v>162</v>
      </c>
      <c r="E409" s="65" t="s">
        <v>155</v>
      </c>
      <c r="F409" s="66">
        <v>1.3417254686355591</v>
      </c>
      <c r="G409" s="66">
        <v>1.3290669918060303</v>
      </c>
      <c r="H409" s="66">
        <v>2.4971269071102142E-2</v>
      </c>
      <c r="I409" s="66">
        <v>79.800003051757813</v>
      </c>
      <c r="J409" s="67">
        <v>0</v>
      </c>
    </row>
    <row r="410" spans="1:10" x14ac:dyDescent="0.25">
      <c r="A410" s="3" t="str">
        <f t="shared" si="6"/>
        <v>Climate Zone139/9/2021 (3:58pm-5:00pm)1</v>
      </c>
      <c r="B410" t="s">
        <v>55</v>
      </c>
      <c r="C410" t="s">
        <v>144</v>
      </c>
      <c r="D410" t="s">
        <v>163</v>
      </c>
      <c r="E410" s="65" t="s">
        <v>132</v>
      </c>
      <c r="F410" s="66">
        <v>1.4082578420639038</v>
      </c>
      <c r="G410" s="66">
        <v>1.3897542953491211</v>
      </c>
      <c r="H410" s="66">
        <v>2.7429955080151558E-2</v>
      </c>
      <c r="I410" s="66">
        <v>83</v>
      </c>
      <c r="J410" s="67">
        <v>0</v>
      </c>
    </row>
    <row r="411" spans="1:10" x14ac:dyDescent="0.25">
      <c r="A411" s="3" t="str">
        <f t="shared" si="6"/>
        <v>Climate Zone139/9/2021 (3:58pm-5:00pm)2</v>
      </c>
      <c r="B411" t="s">
        <v>55</v>
      </c>
      <c r="C411" t="s">
        <v>144</v>
      </c>
      <c r="D411" t="s">
        <v>163</v>
      </c>
      <c r="E411" s="65" t="s">
        <v>133</v>
      </c>
      <c r="F411" s="66">
        <v>1.2441604137420654</v>
      </c>
      <c r="G411" s="66">
        <v>1.2355196475982666</v>
      </c>
      <c r="H411" s="66">
        <v>2.4765953421592712E-2</v>
      </c>
      <c r="I411" s="66">
        <v>80.599998474121094</v>
      </c>
      <c r="J411" s="67">
        <v>0</v>
      </c>
    </row>
    <row r="412" spans="1:10" x14ac:dyDescent="0.25">
      <c r="A412" s="3" t="str">
        <f t="shared" si="6"/>
        <v>Climate Zone139/9/2021 (3:58pm-5:00pm)3</v>
      </c>
      <c r="B412" t="s">
        <v>55</v>
      </c>
      <c r="C412" t="s">
        <v>144</v>
      </c>
      <c r="D412" t="s">
        <v>163</v>
      </c>
      <c r="E412" s="65" t="s">
        <v>134</v>
      </c>
      <c r="F412" s="66">
        <v>1.1565029621124268</v>
      </c>
      <c r="G412" s="66">
        <v>1.1359143257141113</v>
      </c>
      <c r="H412" s="66">
        <v>2.4052031338214874E-2</v>
      </c>
      <c r="I412" s="66">
        <v>80</v>
      </c>
      <c r="J412" s="67">
        <v>0</v>
      </c>
    </row>
    <row r="413" spans="1:10" x14ac:dyDescent="0.25">
      <c r="A413" s="3" t="str">
        <f t="shared" si="6"/>
        <v>Climate Zone139/9/2021 (3:58pm-5:00pm)4</v>
      </c>
      <c r="B413" t="s">
        <v>55</v>
      </c>
      <c r="C413" t="s">
        <v>144</v>
      </c>
      <c r="D413" t="s">
        <v>163</v>
      </c>
      <c r="E413" s="65" t="s">
        <v>135</v>
      </c>
      <c r="F413" s="66">
        <v>1.0680280923843384</v>
      </c>
      <c r="G413" s="66">
        <v>1.0531727075576782</v>
      </c>
      <c r="H413" s="66">
        <v>2.1775828674435616E-2</v>
      </c>
      <c r="I413" s="66">
        <v>78.599998474121094</v>
      </c>
      <c r="J413" s="67">
        <v>0</v>
      </c>
    </row>
    <row r="414" spans="1:10" x14ac:dyDescent="0.25">
      <c r="A414" s="3" t="str">
        <f t="shared" si="6"/>
        <v>Climate Zone139/9/2021 (3:58pm-5:00pm)5</v>
      </c>
      <c r="B414" t="s">
        <v>55</v>
      </c>
      <c r="C414" t="s">
        <v>144</v>
      </c>
      <c r="D414" t="s">
        <v>163</v>
      </c>
      <c r="E414" s="65" t="s">
        <v>136</v>
      </c>
      <c r="F414" s="66">
        <v>1.0233504772186279</v>
      </c>
      <c r="G414" s="66">
        <v>1.0212169885635376</v>
      </c>
      <c r="H414" s="66">
        <v>2.3182760924100876E-2</v>
      </c>
      <c r="I414" s="66">
        <v>75.599998474121094</v>
      </c>
      <c r="J414" s="67">
        <v>0</v>
      </c>
    </row>
    <row r="415" spans="1:10" x14ac:dyDescent="0.25">
      <c r="A415" s="3" t="str">
        <f t="shared" si="6"/>
        <v>Climate Zone139/9/2021 (3:58pm-5:00pm)6</v>
      </c>
      <c r="B415" t="s">
        <v>55</v>
      </c>
      <c r="C415" t="s">
        <v>144</v>
      </c>
      <c r="D415" t="s">
        <v>163</v>
      </c>
      <c r="E415" s="65" t="s">
        <v>137</v>
      </c>
      <c r="F415" s="66">
        <v>1.0296354293823242</v>
      </c>
      <c r="G415" s="66">
        <v>1.0363775491714478</v>
      </c>
      <c r="H415" s="66">
        <v>2.06325463950634E-2</v>
      </c>
      <c r="I415" s="66">
        <v>75.699996948242188</v>
      </c>
      <c r="J415" s="67">
        <v>0</v>
      </c>
    </row>
    <row r="416" spans="1:10" x14ac:dyDescent="0.25">
      <c r="A416" s="3" t="str">
        <f t="shared" si="6"/>
        <v>Climate Zone139/9/2021 (3:58pm-5:00pm)7</v>
      </c>
      <c r="B416" t="s">
        <v>55</v>
      </c>
      <c r="C416" t="s">
        <v>144</v>
      </c>
      <c r="D416" t="s">
        <v>163</v>
      </c>
      <c r="E416" s="65" t="s">
        <v>138</v>
      </c>
      <c r="F416" s="66">
        <v>1.0648161172866821</v>
      </c>
      <c r="G416" s="66">
        <v>1.0586737394332886</v>
      </c>
      <c r="H416" s="66">
        <v>2.1968482062220573E-2</v>
      </c>
      <c r="I416" s="66">
        <v>75.5</v>
      </c>
      <c r="J416" s="67">
        <v>0</v>
      </c>
    </row>
    <row r="417" spans="1:10" x14ac:dyDescent="0.25">
      <c r="A417" s="3" t="str">
        <f t="shared" si="6"/>
        <v>Climate Zone139/9/2021 (3:58pm-5:00pm)8</v>
      </c>
      <c r="B417" t="s">
        <v>55</v>
      </c>
      <c r="C417" t="s">
        <v>144</v>
      </c>
      <c r="D417" t="s">
        <v>163</v>
      </c>
      <c r="E417" s="65" t="s">
        <v>139</v>
      </c>
      <c r="F417" s="66">
        <v>1.0512863397598267</v>
      </c>
      <c r="G417" s="66">
        <v>1.0615420341491699</v>
      </c>
      <c r="H417" s="66">
        <v>2.4448752403259277E-2</v>
      </c>
      <c r="I417" s="66">
        <v>74.300003051757813</v>
      </c>
      <c r="J417" s="67">
        <v>0</v>
      </c>
    </row>
    <row r="418" spans="1:10" x14ac:dyDescent="0.25">
      <c r="A418" s="3" t="str">
        <f t="shared" si="6"/>
        <v>Climate Zone139/9/2021 (3:58pm-5:00pm)9</v>
      </c>
      <c r="B418" t="s">
        <v>55</v>
      </c>
      <c r="C418" t="s">
        <v>144</v>
      </c>
      <c r="D418" t="s">
        <v>163</v>
      </c>
      <c r="E418" s="65" t="s">
        <v>140</v>
      </c>
      <c r="F418" s="66">
        <v>0.99846607446670532</v>
      </c>
      <c r="G418" s="66">
        <v>1.0052087306976318</v>
      </c>
      <c r="H418" s="66">
        <v>2.6578063145279884E-2</v>
      </c>
      <c r="I418" s="66">
        <v>74.900001525878906</v>
      </c>
      <c r="J418" s="67">
        <v>0</v>
      </c>
    </row>
    <row r="419" spans="1:10" x14ac:dyDescent="0.25">
      <c r="A419" s="3" t="str">
        <f t="shared" si="6"/>
        <v>Climate Zone139/9/2021 (3:58pm-5:00pm)10</v>
      </c>
      <c r="B419" t="s">
        <v>55</v>
      </c>
      <c r="C419" t="s">
        <v>144</v>
      </c>
      <c r="D419" t="s">
        <v>163</v>
      </c>
      <c r="E419" s="65" t="s">
        <v>141</v>
      </c>
      <c r="F419" s="66">
        <v>1.0682519674301147</v>
      </c>
      <c r="G419" s="66">
        <v>1.0542941093444824</v>
      </c>
      <c r="H419" s="66">
        <v>3.2066412270069122E-2</v>
      </c>
      <c r="I419" s="66">
        <v>80.300003051757813</v>
      </c>
      <c r="J419" s="67">
        <v>0</v>
      </c>
    </row>
    <row r="420" spans="1:10" x14ac:dyDescent="0.25">
      <c r="A420" s="3" t="str">
        <f t="shared" si="6"/>
        <v>Climate Zone139/9/2021 (3:58pm-5:00pm)11</v>
      </c>
      <c r="B420" t="s">
        <v>55</v>
      </c>
      <c r="C420" t="s">
        <v>144</v>
      </c>
      <c r="D420" t="s">
        <v>163</v>
      </c>
      <c r="E420" s="65" t="s">
        <v>142</v>
      </c>
      <c r="F420" s="66">
        <v>1.2713932991027832</v>
      </c>
      <c r="G420" s="66">
        <v>1.2611889839172363</v>
      </c>
      <c r="H420" s="66">
        <v>3.5666227340698242E-2</v>
      </c>
      <c r="I420" s="66">
        <v>85.199996948242188</v>
      </c>
      <c r="J420" s="67">
        <v>0</v>
      </c>
    </row>
    <row r="421" spans="1:10" x14ac:dyDescent="0.25">
      <c r="A421" s="3" t="str">
        <f t="shared" si="6"/>
        <v>Climate Zone139/9/2021 (3:58pm-5:00pm)12</v>
      </c>
      <c r="B421" t="s">
        <v>55</v>
      </c>
      <c r="C421" t="s">
        <v>144</v>
      </c>
      <c r="D421" t="s">
        <v>163</v>
      </c>
      <c r="E421" s="65" t="s">
        <v>143</v>
      </c>
      <c r="F421" s="66">
        <v>1.647608757019043</v>
      </c>
      <c r="G421" s="66">
        <v>1.5989037752151489</v>
      </c>
      <c r="H421" s="66">
        <v>3.7969604134559631E-2</v>
      </c>
      <c r="I421" s="66">
        <v>92.199996948242188</v>
      </c>
      <c r="J421" s="67">
        <v>0</v>
      </c>
    </row>
    <row r="422" spans="1:10" x14ac:dyDescent="0.25">
      <c r="A422" s="3" t="str">
        <f t="shared" si="6"/>
        <v>Climate Zone139/9/2021 (3:58pm-5:00pm)13</v>
      </c>
      <c r="B422" t="s">
        <v>55</v>
      </c>
      <c r="C422" t="s">
        <v>144</v>
      </c>
      <c r="D422" t="s">
        <v>163</v>
      </c>
      <c r="E422" s="65" t="s">
        <v>144</v>
      </c>
      <c r="F422" s="66">
        <v>2.0200657844543457</v>
      </c>
      <c r="G422" s="66">
        <v>2.0344200134277344</v>
      </c>
      <c r="H422" s="66">
        <v>2.1545654162764549E-2</v>
      </c>
      <c r="I422" s="66">
        <v>96.199996948242188</v>
      </c>
      <c r="J422" s="67">
        <v>0</v>
      </c>
    </row>
    <row r="423" spans="1:10" x14ac:dyDescent="0.25">
      <c r="A423" s="3" t="str">
        <f t="shared" si="6"/>
        <v>Climate Zone139/9/2021 (3:58pm-5:00pm)14</v>
      </c>
      <c r="B423" t="s">
        <v>55</v>
      </c>
      <c r="C423" t="s">
        <v>144</v>
      </c>
      <c r="D423" t="s">
        <v>163</v>
      </c>
      <c r="E423" s="65" t="s">
        <v>145</v>
      </c>
      <c r="F423" s="66">
        <v>2.4414408206939697</v>
      </c>
      <c r="G423" s="66">
        <v>2.4270868301391602</v>
      </c>
      <c r="H423" s="66">
        <v>2.1545654162764549E-2</v>
      </c>
      <c r="I423" s="66">
        <v>99.400001525878906</v>
      </c>
      <c r="J423" s="67">
        <v>0</v>
      </c>
    </row>
    <row r="424" spans="1:10" x14ac:dyDescent="0.25">
      <c r="A424" s="3" t="str">
        <f t="shared" si="6"/>
        <v>Climate Zone139/9/2021 (3:58pm-5:00pm)15</v>
      </c>
      <c r="B424" t="s">
        <v>55</v>
      </c>
      <c r="C424" t="s">
        <v>144</v>
      </c>
      <c r="D424" t="s">
        <v>163</v>
      </c>
      <c r="E424" s="65" t="s">
        <v>146</v>
      </c>
      <c r="F424" s="66">
        <v>2.8895289897918701</v>
      </c>
      <c r="G424" s="66">
        <v>2.8220212459564209</v>
      </c>
      <c r="H424" s="66">
        <v>4.0144417434930801E-2</v>
      </c>
      <c r="I424" s="66">
        <v>102.30000305175781</v>
      </c>
      <c r="J424" s="67">
        <v>0</v>
      </c>
    </row>
    <row r="425" spans="1:10" x14ac:dyDescent="0.25">
      <c r="A425" s="3" t="str">
        <f t="shared" si="6"/>
        <v>Climate Zone139/9/2021 (3:58pm-5:00pm)16</v>
      </c>
      <c r="B425" t="s">
        <v>55</v>
      </c>
      <c r="C425" t="s">
        <v>144</v>
      </c>
      <c r="D425" t="s">
        <v>163</v>
      </c>
      <c r="E425" s="65" t="s">
        <v>147</v>
      </c>
      <c r="F425" s="66">
        <v>3.2816107273101807</v>
      </c>
      <c r="G425" s="66">
        <v>3.2084484100341797</v>
      </c>
      <c r="H425" s="66">
        <v>4.3077066540718079E-2</v>
      </c>
      <c r="I425" s="66">
        <v>103.19999694824219</v>
      </c>
      <c r="J425" s="67">
        <v>0</v>
      </c>
    </row>
    <row r="426" spans="1:10" x14ac:dyDescent="0.25">
      <c r="A426" s="3" t="str">
        <f t="shared" si="6"/>
        <v>Climate Zone139/9/2021 (3:58pm-5:00pm)17</v>
      </c>
      <c r="B426" t="s">
        <v>55</v>
      </c>
      <c r="C426" t="s">
        <v>144</v>
      </c>
      <c r="D426" t="s">
        <v>163</v>
      </c>
      <c r="E426" s="65" t="s">
        <v>148</v>
      </c>
      <c r="F426" s="66">
        <v>3.5775713920593262</v>
      </c>
      <c r="G426" s="66">
        <v>2.6062421798706055</v>
      </c>
      <c r="H426" s="66">
        <v>4.565303772687912E-2</v>
      </c>
      <c r="I426" s="66">
        <v>104.5</v>
      </c>
      <c r="J426" s="67">
        <v>0</v>
      </c>
    </row>
    <row r="427" spans="1:10" x14ac:dyDescent="0.25">
      <c r="A427" s="3" t="str">
        <f t="shared" si="6"/>
        <v>Climate Zone139/9/2021 (3:58pm-5:00pm)18</v>
      </c>
      <c r="B427" t="s">
        <v>55</v>
      </c>
      <c r="C427" t="s">
        <v>144</v>
      </c>
      <c r="D427" t="s">
        <v>163</v>
      </c>
      <c r="E427" s="65" t="s">
        <v>149</v>
      </c>
      <c r="F427" s="66">
        <v>3.7348380088806152</v>
      </c>
      <c r="G427" s="66">
        <v>3.811948299407959</v>
      </c>
      <c r="H427" s="66">
        <v>4.4478166848421097E-2</v>
      </c>
      <c r="I427" s="66">
        <v>104.90000152587891</v>
      </c>
      <c r="J427" s="67">
        <v>0</v>
      </c>
    </row>
    <row r="428" spans="1:10" x14ac:dyDescent="0.25">
      <c r="A428" s="3" t="str">
        <f t="shared" si="6"/>
        <v>Climate Zone139/9/2021 (3:58pm-5:00pm)19</v>
      </c>
      <c r="B428" t="s">
        <v>55</v>
      </c>
      <c r="C428" t="s">
        <v>144</v>
      </c>
      <c r="D428" t="s">
        <v>163</v>
      </c>
      <c r="E428" s="65" t="s">
        <v>150</v>
      </c>
      <c r="F428" s="66">
        <v>3.6206686496734619</v>
      </c>
      <c r="G428" s="66">
        <v>3.8315446376800537</v>
      </c>
      <c r="H428" s="66">
        <v>4.2304124683141708E-2</v>
      </c>
      <c r="I428" s="66">
        <v>104.40000152587891</v>
      </c>
      <c r="J428" s="67">
        <v>0</v>
      </c>
    </row>
    <row r="429" spans="1:10" x14ac:dyDescent="0.25">
      <c r="A429" s="3" t="str">
        <f t="shared" si="6"/>
        <v>Climate Zone139/9/2021 (3:58pm-5:00pm)20</v>
      </c>
      <c r="B429" t="s">
        <v>55</v>
      </c>
      <c r="C429" t="s">
        <v>144</v>
      </c>
      <c r="D429" t="s">
        <v>163</v>
      </c>
      <c r="E429" s="65" t="s">
        <v>151</v>
      </c>
      <c r="F429" s="66">
        <v>3.3613128662109375</v>
      </c>
      <c r="G429" s="66">
        <v>3.4836761951446533</v>
      </c>
      <c r="H429" s="66">
        <v>4.0054313838481903E-2</v>
      </c>
      <c r="I429" s="66">
        <v>103.19999694824219</v>
      </c>
      <c r="J429" s="67">
        <v>0</v>
      </c>
    </row>
    <row r="430" spans="1:10" x14ac:dyDescent="0.25">
      <c r="A430" s="3" t="str">
        <f t="shared" si="6"/>
        <v>Climate Zone139/9/2021 (3:58pm-5:00pm)21</v>
      </c>
      <c r="B430" t="s">
        <v>55</v>
      </c>
      <c r="C430" t="s">
        <v>144</v>
      </c>
      <c r="D430" t="s">
        <v>163</v>
      </c>
      <c r="E430" s="65" t="s">
        <v>152</v>
      </c>
      <c r="F430" s="66">
        <v>3.1107306480407715</v>
      </c>
      <c r="G430" s="66">
        <v>3.1675200462341309</v>
      </c>
      <c r="H430" s="66">
        <v>3.9965879172086716E-2</v>
      </c>
      <c r="I430" s="66">
        <v>98.900001525878906</v>
      </c>
      <c r="J430" s="67">
        <v>0</v>
      </c>
    </row>
    <row r="431" spans="1:10" x14ac:dyDescent="0.25">
      <c r="A431" s="3" t="str">
        <f t="shared" si="6"/>
        <v>Climate Zone139/9/2021 (3:58pm-5:00pm)22</v>
      </c>
      <c r="B431" t="s">
        <v>55</v>
      </c>
      <c r="C431" t="s">
        <v>144</v>
      </c>
      <c r="D431" t="s">
        <v>163</v>
      </c>
      <c r="E431" s="65" t="s">
        <v>153</v>
      </c>
      <c r="F431" s="66">
        <v>2.7391843795776367</v>
      </c>
      <c r="G431" s="66">
        <v>2.7786622047424316</v>
      </c>
      <c r="H431" s="66">
        <v>3.9618406444787979E-2</v>
      </c>
      <c r="I431" s="66">
        <v>93.699996948242188</v>
      </c>
      <c r="J431" s="67">
        <v>0</v>
      </c>
    </row>
    <row r="432" spans="1:10" x14ac:dyDescent="0.25">
      <c r="A432" s="3" t="str">
        <f t="shared" si="6"/>
        <v>Climate Zone139/9/2021 (3:58pm-5:00pm)23</v>
      </c>
      <c r="B432" t="s">
        <v>55</v>
      </c>
      <c r="C432" t="s">
        <v>144</v>
      </c>
      <c r="D432" t="s">
        <v>163</v>
      </c>
      <c r="E432" s="65" t="s">
        <v>154</v>
      </c>
      <c r="F432" s="66">
        <v>2.3171296119689941</v>
      </c>
      <c r="G432" s="66">
        <v>2.3352859020233154</v>
      </c>
      <c r="H432" s="66">
        <v>3.5970676690340042E-2</v>
      </c>
      <c r="I432" s="66">
        <v>91</v>
      </c>
      <c r="J432" s="67">
        <v>0</v>
      </c>
    </row>
    <row r="433" spans="1:10" x14ac:dyDescent="0.25">
      <c r="A433" s="3" t="str">
        <f t="shared" si="6"/>
        <v>Climate Zone139/9/2021 (3:58pm-5:00pm)24</v>
      </c>
      <c r="B433" t="s">
        <v>55</v>
      </c>
      <c r="C433" t="s">
        <v>144</v>
      </c>
      <c r="D433" t="s">
        <v>163</v>
      </c>
      <c r="E433" s="65" t="s">
        <v>155</v>
      </c>
      <c r="F433" s="66">
        <v>1.9545862674713135</v>
      </c>
      <c r="G433" s="66">
        <v>1.9809508323669434</v>
      </c>
      <c r="H433" s="66">
        <v>3.2611235976219177E-2</v>
      </c>
      <c r="I433" s="66">
        <v>92.099998474121094</v>
      </c>
      <c r="J433" s="67">
        <v>0</v>
      </c>
    </row>
    <row r="434" spans="1:10" x14ac:dyDescent="0.25">
      <c r="A434" s="3" t="str">
        <f t="shared" si="6"/>
        <v>Climate Zone13Average Event Day (5:00pm-6:00pm)1</v>
      </c>
      <c r="B434" t="s">
        <v>55</v>
      </c>
      <c r="C434" t="s">
        <v>144</v>
      </c>
      <c r="D434" t="s">
        <v>164</v>
      </c>
      <c r="E434" s="65" t="s">
        <v>132</v>
      </c>
      <c r="F434" s="66">
        <v>1.3260320425033569</v>
      </c>
      <c r="G434" s="66">
        <v>1.311211109161377</v>
      </c>
      <c r="H434" s="66">
        <v>1.3376797549426556E-2</v>
      </c>
      <c r="I434" s="66">
        <v>82.973655700683594</v>
      </c>
      <c r="J434" s="67">
        <v>0</v>
      </c>
    </row>
    <row r="435" spans="1:10" x14ac:dyDescent="0.25">
      <c r="A435" s="3" t="str">
        <f t="shared" si="6"/>
        <v>Climate Zone13Average Event Day (5:00pm-6:00pm)2</v>
      </c>
      <c r="B435" t="s">
        <v>55</v>
      </c>
      <c r="C435" t="s">
        <v>144</v>
      </c>
      <c r="D435" t="s">
        <v>164</v>
      </c>
      <c r="E435" s="65" t="s">
        <v>133</v>
      </c>
      <c r="F435" s="66">
        <v>1.2355488538742065</v>
      </c>
      <c r="G435" s="66">
        <v>1.2203729152679443</v>
      </c>
      <c r="H435" s="66">
        <v>1.1000674217939377E-2</v>
      </c>
      <c r="I435" s="66">
        <v>81.824577331542969</v>
      </c>
      <c r="J435" s="67">
        <v>0</v>
      </c>
    </row>
    <row r="436" spans="1:10" x14ac:dyDescent="0.25">
      <c r="A436" s="3" t="str">
        <f t="shared" si="6"/>
        <v>Climate Zone13Average Event Day (5:00pm-6:00pm)3</v>
      </c>
      <c r="B436" t="s">
        <v>55</v>
      </c>
      <c r="C436" t="s">
        <v>144</v>
      </c>
      <c r="D436" t="s">
        <v>164</v>
      </c>
      <c r="E436" s="65" t="s">
        <v>134</v>
      </c>
      <c r="F436" s="66">
        <v>1.1166778802871704</v>
      </c>
      <c r="G436" s="66">
        <v>1.1161335706710815</v>
      </c>
      <c r="H436" s="66">
        <v>9.7255613654851913E-3</v>
      </c>
      <c r="I436" s="66">
        <v>79.354637145996094</v>
      </c>
      <c r="J436" s="67">
        <v>0</v>
      </c>
    </row>
    <row r="437" spans="1:10" x14ac:dyDescent="0.25">
      <c r="A437" s="3" t="str">
        <f t="shared" si="6"/>
        <v>Climate Zone13Average Event Day (5:00pm-6:00pm)4</v>
      </c>
      <c r="B437" t="s">
        <v>55</v>
      </c>
      <c r="C437" t="s">
        <v>144</v>
      </c>
      <c r="D437" t="s">
        <v>164</v>
      </c>
      <c r="E437" s="65" t="s">
        <v>135</v>
      </c>
      <c r="F437" s="66">
        <v>1.0492538213729858</v>
      </c>
      <c r="G437" s="66">
        <v>1.0472608804702759</v>
      </c>
      <c r="H437" s="66">
        <v>9.5608504489064217E-3</v>
      </c>
      <c r="I437" s="66">
        <v>78.106636047363281</v>
      </c>
      <c r="J437" s="67">
        <v>0</v>
      </c>
    </row>
    <row r="438" spans="1:10" x14ac:dyDescent="0.25">
      <c r="A438" s="3" t="str">
        <f t="shared" si="6"/>
        <v>Climate Zone13Average Event Day (5:00pm-6:00pm)5</v>
      </c>
      <c r="B438" t="s">
        <v>55</v>
      </c>
      <c r="C438" t="s">
        <v>144</v>
      </c>
      <c r="D438" t="s">
        <v>164</v>
      </c>
      <c r="E438" s="65" t="s">
        <v>136</v>
      </c>
      <c r="F438" s="66">
        <v>1.0113391876220703</v>
      </c>
      <c r="G438" s="66">
        <v>1.0108078718185425</v>
      </c>
      <c r="H438" s="66">
        <v>8.5768671706318855E-3</v>
      </c>
      <c r="I438" s="66">
        <v>76.313278198242188</v>
      </c>
      <c r="J438" s="67">
        <v>0</v>
      </c>
    </row>
    <row r="439" spans="1:10" x14ac:dyDescent="0.25">
      <c r="A439" s="3" t="str">
        <f t="shared" si="6"/>
        <v>Climate Zone13Average Event Day (5:00pm-6:00pm)6</v>
      </c>
      <c r="B439" t="s">
        <v>55</v>
      </c>
      <c r="C439" t="s">
        <v>144</v>
      </c>
      <c r="D439" t="s">
        <v>164</v>
      </c>
      <c r="E439" s="65" t="s">
        <v>137</v>
      </c>
      <c r="F439" s="66">
        <v>0.99590128660202026</v>
      </c>
      <c r="G439" s="66">
        <v>1.0148389339447021</v>
      </c>
      <c r="H439" s="66">
        <v>8.8566010817885399E-3</v>
      </c>
      <c r="I439" s="66">
        <v>74.393455505371094</v>
      </c>
      <c r="J439" s="67">
        <v>0</v>
      </c>
    </row>
    <row r="440" spans="1:10" x14ac:dyDescent="0.25">
      <c r="A440" s="3" t="str">
        <f t="shared" si="6"/>
        <v>Climate Zone13Average Event Day (5:00pm-6:00pm)7</v>
      </c>
      <c r="B440" t="s">
        <v>55</v>
      </c>
      <c r="C440" t="s">
        <v>144</v>
      </c>
      <c r="D440" t="s">
        <v>164</v>
      </c>
      <c r="E440" s="65" t="s">
        <v>138</v>
      </c>
      <c r="F440" s="66">
        <v>1.0288271903991699</v>
      </c>
      <c r="G440" s="66">
        <v>1.0431125164031982</v>
      </c>
      <c r="H440" s="66">
        <v>9.1922972351312637E-3</v>
      </c>
      <c r="I440" s="66">
        <v>72.926803588867188</v>
      </c>
      <c r="J440" s="67">
        <v>0</v>
      </c>
    </row>
    <row r="441" spans="1:10" x14ac:dyDescent="0.25">
      <c r="A441" s="3" t="str">
        <f t="shared" si="6"/>
        <v>Climate Zone13Average Event Day (5:00pm-6:00pm)8</v>
      </c>
      <c r="B441" t="s">
        <v>55</v>
      </c>
      <c r="C441" t="s">
        <v>144</v>
      </c>
      <c r="D441" t="s">
        <v>164</v>
      </c>
      <c r="E441" s="65" t="s">
        <v>139</v>
      </c>
      <c r="F441" s="66">
        <v>1.0437555313110352</v>
      </c>
      <c r="G441" s="66">
        <v>1.0563203096389771</v>
      </c>
      <c r="H441" s="66">
        <v>1.014945562928915E-2</v>
      </c>
      <c r="I441" s="66">
        <v>73.162788391113281</v>
      </c>
      <c r="J441" s="67">
        <v>0</v>
      </c>
    </row>
    <row r="442" spans="1:10" x14ac:dyDescent="0.25">
      <c r="A442" s="3" t="str">
        <f t="shared" si="6"/>
        <v>Climate Zone13Average Event Day (5:00pm-6:00pm)9</v>
      </c>
      <c r="B442" t="s">
        <v>55</v>
      </c>
      <c r="C442" t="s">
        <v>144</v>
      </c>
      <c r="D442" t="s">
        <v>164</v>
      </c>
      <c r="E442" s="65" t="s">
        <v>140</v>
      </c>
      <c r="F442" s="66">
        <v>1.0367186069488525</v>
      </c>
      <c r="G442" s="66">
        <v>1.055794358253479</v>
      </c>
      <c r="H442" s="66">
        <v>1.1580644175410271E-2</v>
      </c>
      <c r="I442" s="66">
        <v>74.853080749511719</v>
      </c>
      <c r="J442" s="67">
        <v>0</v>
      </c>
    </row>
    <row r="443" spans="1:10" x14ac:dyDescent="0.25">
      <c r="A443" s="3" t="str">
        <f t="shared" si="6"/>
        <v>Climate Zone13Average Event Day (5:00pm-6:00pm)10</v>
      </c>
      <c r="B443" t="s">
        <v>55</v>
      </c>
      <c r="C443" t="s">
        <v>144</v>
      </c>
      <c r="D443" t="s">
        <v>164</v>
      </c>
      <c r="E443" s="65" t="s">
        <v>141</v>
      </c>
      <c r="F443" s="66">
        <v>1.0690113306045532</v>
      </c>
      <c r="G443" s="66">
        <v>1.0747103691101074</v>
      </c>
      <c r="H443" s="66">
        <v>1.3350131921470165E-2</v>
      </c>
      <c r="I443" s="66">
        <v>78.802490234375</v>
      </c>
      <c r="J443" s="67">
        <v>0</v>
      </c>
    </row>
    <row r="444" spans="1:10" x14ac:dyDescent="0.25">
      <c r="A444" s="3" t="str">
        <f t="shared" si="6"/>
        <v>Climate Zone13Average Event Day (5:00pm-6:00pm)11</v>
      </c>
      <c r="B444" t="s">
        <v>55</v>
      </c>
      <c r="C444" t="s">
        <v>144</v>
      </c>
      <c r="D444" t="s">
        <v>164</v>
      </c>
      <c r="E444" s="65" t="s">
        <v>142</v>
      </c>
      <c r="F444" s="66">
        <v>1.1647272109985352</v>
      </c>
      <c r="G444" s="66">
        <v>1.1817773580551147</v>
      </c>
      <c r="H444" s="66">
        <v>1.4727449044585228E-2</v>
      </c>
      <c r="I444" s="66">
        <v>83.680740356445313</v>
      </c>
      <c r="J444" s="67">
        <v>0</v>
      </c>
    </row>
    <row r="445" spans="1:10" x14ac:dyDescent="0.25">
      <c r="A445" s="3" t="str">
        <f t="shared" si="6"/>
        <v>Climate Zone13Average Event Day (5:00pm-6:00pm)12</v>
      </c>
      <c r="B445" t="s">
        <v>55</v>
      </c>
      <c r="C445" t="s">
        <v>144</v>
      </c>
      <c r="D445" t="s">
        <v>164</v>
      </c>
      <c r="E445" s="65" t="s">
        <v>143</v>
      </c>
      <c r="F445" s="66">
        <v>1.3882478475570679</v>
      </c>
      <c r="G445" s="66">
        <v>1.3866035938262939</v>
      </c>
      <c r="H445" s="66">
        <v>1.4970434829592705E-2</v>
      </c>
      <c r="I445" s="66">
        <v>87.851974487304688</v>
      </c>
      <c r="J445" s="67">
        <v>0</v>
      </c>
    </row>
    <row r="446" spans="1:10" x14ac:dyDescent="0.25">
      <c r="A446" s="3" t="str">
        <f t="shared" si="6"/>
        <v>Climate Zone13Average Event Day (5:00pm-6:00pm)13</v>
      </c>
      <c r="B446" t="s">
        <v>55</v>
      </c>
      <c r="C446" t="s">
        <v>144</v>
      </c>
      <c r="D446" t="s">
        <v>164</v>
      </c>
      <c r="E446" s="65" t="s">
        <v>144</v>
      </c>
      <c r="F446" s="66">
        <v>1.7016130685806274</v>
      </c>
      <c r="G446" s="66">
        <v>1.6968626976013184</v>
      </c>
      <c r="H446" s="66">
        <v>9.2918640002608299E-3</v>
      </c>
      <c r="I446" s="66">
        <v>92.218818664550781</v>
      </c>
      <c r="J446" s="67">
        <v>0</v>
      </c>
    </row>
    <row r="447" spans="1:10" x14ac:dyDescent="0.25">
      <c r="A447" s="3" t="str">
        <f t="shared" si="6"/>
        <v>Climate Zone13Average Event Day (5:00pm-6:00pm)14</v>
      </c>
      <c r="B447" t="s">
        <v>55</v>
      </c>
      <c r="C447" t="s">
        <v>144</v>
      </c>
      <c r="D447" t="s">
        <v>164</v>
      </c>
      <c r="E447" s="65" t="s">
        <v>145</v>
      </c>
      <c r="F447" s="66">
        <v>2.0627989768981934</v>
      </c>
      <c r="G447" s="66">
        <v>2.0675492286682129</v>
      </c>
      <c r="H447" s="66">
        <v>9.2918649315834045E-3</v>
      </c>
      <c r="I447" s="66">
        <v>95.514900207519531</v>
      </c>
      <c r="J447" s="67">
        <v>0</v>
      </c>
    </row>
    <row r="448" spans="1:10" x14ac:dyDescent="0.25">
      <c r="A448" s="3" t="str">
        <f t="shared" si="6"/>
        <v>Climate Zone13Average Event Day (5:00pm-6:00pm)15</v>
      </c>
      <c r="B448" t="s">
        <v>55</v>
      </c>
      <c r="C448" t="s">
        <v>144</v>
      </c>
      <c r="D448" t="s">
        <v>164</v>
      </c>
      <c r="E448" s="65" t="s">
        <v>146</v>
      </c>
      <c r="F448" s="66">
        <v>2.4583358764648438</v>
      </c>
      <c r="G448" s="66">
        <v>2.4711246490478516</v>
      </c>
      <c r="H448" s="66">
        <v>1.7297189682722092E-2</v>
      </c>
      <c r="I448" s="66">
        <v>98.16009521484375</v>
      </c>
      <c r="J448" s="67">
        <v>0</v>
      </c>
    </row>
    <row r="449" spans="1:10" x14ac:dyDescent="0.25">
      <c r="A449" s="3" t="str">
        <f t="shared" si="6"/>
        <v>Climate Zone13Average Event Day (5:00pm-6:00pm)16</v>
      </c>
      <c r="B449" t="s">
        <v>55</v>
      </c>
      <c r="C449" t="s">
        <v>144</v>
      </c>
      <c r="D449" t="s">
        <v>164</v>
      </c>
      <c r="E449" s="65" t="s">
        <v>147</v>
      </c>
      <c r="F449" s="66">
        <v>2.7968337535858154</v>
      </c>
      <c r="G449" s="66">
        <v>2.8012838363647461</v>
      </c>
      <c r="H449" s="66">
        <v>2.0267799496650696E-2</v>
      </c>
      <c r="I449" s="66">
        <v>100.70936584472656</v>
      </c>
      <c r="J449" s="67">
        <v>0</v>
      </c>
    </row>
    <row r="450" spans="1:10" x14ac:dyDescent="0.25">
      <c r="A450" s="3" t="str">
        <f t="shared" si="6"/>
        <v>Climate Zone13Average Event Day (5:00pm-6:00pm)17</v>
      </c>
      <c r="B450" t="s">
        <v>55</v>
      </c>
      <c r="C450" t="s">
        <v>144</v>
      </c>
      <c r="D450" t="s">
        <v>164</v>
      </c>
      <c r="E450" s="65" t="s">
        <v>148</v>
      </c>
      <c r="F450" s="66">
        <v>3.0947394371032715</v>
      </c>
      <c r="G450" s="66">
        <v>3.0676684379577637</v>
      </c>
      <c r="H450" s="66">
        <v>1.9955473020672798E-2</v>
      </c>
      <c r="I450" s="66">
        <v>101.70606231689453</v>
      </c>
      <c r="J450" s="67">
        <v>0</v>
      </c>
    </row>
    <row r="451" spans="1:10" x14ac:dyDescent="0.25">
      <c r="A451" s="3" t="str">
        <f t="shared" ref="A451:A514" si="7">B451&amp;C451&amp;D451&amp;E451</f>
        <v>Climate Zone13Average Event Day (5:00pm-6:00pm)18</v>
      </c>
      <c r="B451" t="s">
        <v>55</v>
      </c>
      <c r="C451" t="s">
        <v>144</v>
      </c>
      <c r="D451" t="s">
        <v>164</v>
      </c>
      <c r="E451" s="65" t="s">
        <v>149</v>
      </c>
      <c r="F451" s="66">
        <v>3.3254175186157227</v>
      </c>
      <c r="G451" s="66">
        <v>2.4134471416473389</v>
      </c>
      <c r="H451" s="66">
        <v>2.3561520501971245E-2</v>
      </c>
      <c r="I451" s="66">
        <v>102.48033142089844</v>
      </c>
      <c r="J451" s="67">
        <v>0</v>
      </c>
    </row>
    <row r="452" spans="1:10" x14ac:dyDescent="0.25">
      <c r="A452" s="3" t="str">
        <f t="shared" si="7"/>
        <v>Climate Zone13Average Event Day (5:00pm-6:00pm)19</v>
      </c>
      <c r="B452" t="s">
        <v>55</v>
      </c>
      <c r="C452" t="s">
        <v>144</v>
      </c>
      <c r="D452" t="s">
        <v>164</v>
      </c>
      <c r="E452" s="65" t="s">
        <v>150</v>
      </c>
      <c r="F452" s="66">
        <v>3.2165930271148682</v>
      </c>
      <c r="G452" s="66">
        <v>3.3101873397827148</v>
      </c>
      <c r="H452" s="66">
        <v>2.3379703983664513E-2</v>
      </c>
      <c r="I452" s="66">
        <v>101.13334655761719</v>
      </c>
      <c r="J452" s="67">
        <v>0</v>
      </c>
    </row>
    <row r="453" spans="1:10" x14ac:dyDescent="0.25">
      <c r="A453" s="3" t="str">
        <f t="shared" si="7"/>
        <v>Climate Zone13Average Event Day (5:00pm-6:00pm)20</v>
      </c>
      <c r="B453" t="s">
        <v>55</v>
      </c>
      <c r="C453" t="s">
        <v>144</v>
      </c>
      <c r="D453" t="s">
        <v>164</v>
      </c>
      <c r="E453" s="65" t="s">
        <v>151</v>
      </c>
      <c r="F453" s="66">
        <v>3.0502653121948242</v>
      </c>
      <c r="G453" s="66">
        <v>3.2319881916046143</v>
      </c>
      <c r="H453" s="66">
        <v>2.2605117410421371E-2</v>
      </c>
      <c r="I453" s="66">
        <v>100.40292358398438</v>
      </c>
      <c r="J453" s="67">
        <v>0</v>
      </c>
    </row>
    <row r="454" spans="1:10" x14ac:dyDescent="0.25">
      <c r="A454" s="3" t="str">
        <f t="shared" si="7"/>
        <v>Climate Zone13Average Event Day (5:00pm-6:00pm)21</v>
      </c>
      <c r="B454" t="s">
        <v>55</v>
      </c>
      <c r="C454" t="s">
        <v>144</v>
      </c>
      <c r="D454" t="s">
        <v>164</v>
      </c>
      <c r="E454" s="65" t="s">
        <v>152</v>
      </c>
      <c r="F454" s="66">
        <v>2.7756240367889404</v>
      </c>
      <c r="G454" s="66">
        <v>2.876819372177124</v>
      </c>
      <c r="H454" s="66">
        <v>2.0817629992961884E-2</v>
      </c>
      <c r="I454" s="66">
        <v>98.675994873046875</v>
      </c>
      <c r="J454" s="67">
        <v>0</v>
      </c>
    </row>
    <row r="455" spans="1:10" x14ac:dyDescent="0.25">
      <c r="A455" s="3" t="str">
        <f t="shared" si="7"/>
        <v>Climate Zone13Average Event Day (5:00pm-6:00pm)22</v>
      </c>
      <c r="B455" t="s">
        <v>55</v>
      </c>
      <c r="C455" t="s">
        <v>144</v>
      </c>
      <c r="D455" t="s">
        <v>164</v>
      </c>
      <c r="E455" s="65" t="s">
        <v>153</v>
      </c>
      <c r="F455" s="66">
        <v>2.49226975440979</v>
      </c>
      <c r="G455" s="66">
        <v>2.5558009147644043</v>
      </c>
      <c r="H455" s="66">
        <v>2.0522968843579292E-2</v>
      </c>
      <c r="I455" s="66">
        <v>95.01531982421875</v>
      </c>
      <c r="J455" s="67">
        <v>0</v>
      </c>
    </row>
    <row r="456" spans="1:10" x14ac:dyDescent="0.25">
      <c r="A456" s="3" t="str">
        <f t="shared" si="7"/>
        <v>Climate Zone13Average Event Day (5:00pm-6:00pm)23</v>
      </c>
      <c r="B456" t="s">
        <v>55</v>
      </c>
      <c r="C456" t="s">
        <v>144</v>
      </c>
      <c r="D456" t="s">
        <v>164</v>
      </c>
      <c r="E456" s="65" t="s">
        <v>154</v>
      </c>
      <c r="F456" s="66">
        <v>2.1765878200531006</v>
      </c>
      <c r="G456" s="66">
        <v>2.1794304847717285</v>
      </c>
      <c r="H456" s="66">
        <v>1.8659031018614769E-2</v>
      </c>
      <c r="I456" s="66">
        <v>90.985992431640625</v>
      </c>
      <c r="J456" s="67">
        <v>0</v>
      </c>
    </row>
    <row r="457" spans="1:10" x14ac:dyDescent="0.25">
      <c r="A457" s="3" t="str">
        <f t="shared" si="7"/>
        <v>Climate Zone13Average Event Day (5:00pm-6:00pm)24</v>
      </c>
      <c r="B457" t="s">
        <v>55</v>
      </c>
      <c r="C457" t="s">
        <v>144</v>
      </c>
      <c r="D457" t="s">
        <v>164</v>
      </c>
      <c r="E457" s="65" t="s">
        <v>155</v>
      </c>
      <c r="F457" s="66">
        <v>1.8085870742797852</v>
      </c>
      <c r="G457" s="66">
        <v>1.8151149749755859</v>
      </c>
      <c r="H457" s="66">
        <v>1.6381658613681793E-2</v>
      </c>
      <c r="I457" s="66">
        <v>86.315193176269531</v>
      </c>
      <c r="J457" s="67">
        <v>0</v>
      </c>
    </row>
    <row r="458" spans="1:10" x14ac:dyDescent="0.25">
      <c r="A458" s="3" t="str">
        <f t="shared" si="7"/>
        <v>Climate Zone146/17/2021 (5:00pm-6:00pm)1</v>
      </c>
      <c r="B458" t="s">
        <v>55</v>
      </c>
      <c r="C458" t="s">
        <v>145</v>
      </c>
      <c r="D458" t="s">
        <v>160</v>
      </c>
      <c r="E458" s="65" t="s">
        <v>132</v>
      </c>
      <c r="F458" s="66">
        <v>1.6250442266464233</v>
      </c>
      <c r="G458" s="66">
        <v>1.6767698526382446</v>
      </c>
      <c r="H458" s="66">
        <v>4.1198898106813431E-2</v>
      </c>
      <c r="I458" s="66">
        <v>89.282012939453125</v>
      </c>
      <c r="J458" s="67">
        <v>0</v>
      </c>
    </row>
    <row r="459" spans="1:10" x14ac:dyDescent="0.25">
      <c r="A459" s="3" t="str">
        <f t="shared" si="7"/>
        <v>Climate Zone146/17/2021 (5:00pm-6:00pm)2</v>
      </c>
      <c r="B459" t="s">
        <v>55</v>
      </c>
      <c r="C459" t="s">
        <v>145</v>
      </c>
      <c r="D459" t="s">
        <v>160</v>
      </c>
      <c r="E459" s="65" t="s">
        <v>133</v>
      </c>
      <c r="F459" s="66">
        <v>1.387678861618042</v>
      </c>
      <c r="G459" s="66">
        <v>1.4595134258270264</v>
      </c>
      <c r="H459" s="66">
        <v>3.8736097514629364E-2</v>
      </c>
      <c r="I459" s="66">
        <v>86.190841674804688</v>
      </c>
      <c r="J459" s="67">
        <v>0</v>
      </c>
    </row>
    <row r="460" spans="1:10" x14ac:dyDescent="0.25">
      <c r="A460" s="3" t="str">
        <f t="shared" si="7"/>
        <v>Climate Zone146/17/2021 (5:00pm-6:00pm)3</v>
      </c>
      <c r="B460" t="s">
        <v>55</v>
      </c>
      <c r="C460" t="s">
        <v>145</v>
      </c>
      <c r="D460" t="s">
        <v>160</v>
      </c>
      <c r="E460" s="65" t="s">
        <v>134</v>
      </c>
      <c r="F460" s="66">
        <v>1.2319287061691284</v>
      </c>
      <c r="G460" s="66">
        <v>1.2924714088439941</v>
      </c>
      <c r="H460" s="66">
        <v>3.6265242844820023E-2</v>
      </c>
      <c r="I460" s="66">
        <v>84.751968383789063</v>
      </c>
      <c r="J460" s="67">
        <v>0</v>
      </c>
    </row>
    <row r="461" spans="1:10" x14ac:dyDescent="0.25">
      <c r="A461" s="3" t="str">
        <f t="shared" si="7"/>
        <v>Climate Zone146/17/2021 (5:00pm-6:00pm)4</v>
      </c>
      <c r="B461" t="s">
        <v>55</v>
      </c>
      <c r="C461" t="s">
        <v>145</v>
      </c>
      <c r="D461" t="s">
        <v>160</v>
      </c>
      <c r="E461" s="65" t="s">
        <v>135</v>
      </c>
      <c r="F461" s="66">
        <v>1.1295007467269897</v>
      </c>
      <c r="G461" s="66">
        <v>1.1722910404205322</v>
      </c>
      <c r="H461" s="66">
        <v>3.1898804008960724E-2</v>
      </c>
      <c r="I461" s="66">
        <v>82.520416259765625</v>
      </c>
      <c r="J461" s="67">
        <v>0</v>
      </c>
    </row>
    <row r="462" spans="1:10" x14ac:dyDescent="0.25">
      <c r="A462" s="3" t="str">
        <f t="shared" si="7"/>
        <v>Climate Zone146/17/2021 (5:00pm-6:00pm)5</v>
      </c>
      <c r="B462" t="s">
        <v>55</v>
      </c>
      <c r="C462" t="s">
        <v>145</v>
      </c>
      <c r="D462" t="s">
        <v>160</v>
      </c>
      <c r="E462" s="65" t="s">
        <v>136</v>
      </c>
      <c r="F462" s="66">
        <v>1.0428872108459473</v>
      </c>
      <c r="G462" s="66">
        <v>1.0787036418914795</v>
      </c>
      <c r="H462" s="66">
        <v>3.0333124101161957E-2</v>
      </c>
      <c r="I462" s="66">
        <v>81.275047302246094</v>
      </c>
      <c r="J462" s="67">
        <v>0</v>
      </c>
    </row>
    <row r="463" spans="1:10" x14ac:dyDescent="0.25">
      <c r="A463" s="3" t="str">
        <f t="shared" si="7"/>
        <v>Climate Zone146/17/2021 (5:00pm-6:00pm)6</v>
      </c>
      <c r="B463" t="s">
        <v>55</v>
      </c>
      <c r="C463" t="s">
        <v>145</v>
      </c>
      <c r="D463" t="s">
        <v>160</v>
      </c>
      <c r="E463" s="65" t="s">
        <v>137</v>
      </c>
      <c r="F463" s="66">
        <v>1.0201033353805542</v>
      </c>
      <c r="G463" s="66">
        <v>1.0247081518173218</v>
      </c>
      <c r="H463" s="66">
        <v>2.9045853763818741E-2</v>
      </c>
      <c r="I463" s="66">
        <v>80.377632141113281</v>
      </c>
      <c r="J463" s="67">
        <v>0</v>
      </c>
    </row>
    <row r="464" spans="1:10" x14ac:dyDescent="0.25">
      <c r="A464" s="3" t="str">
        <f t="shared" si="7"/>
        <v>Climate Zone146/17/2021 (5:00pm-6:00pm)7</v>
      </c>
      <c r="B464" t="s">
        <v>55</v>
      </c>
      <c r="C464" t="s">
        <v>145</v>
      </c>
      <c r="D464" t="s">
        <v>160</v>
      </c>
      <c r="E464" s="65" t="s">
        <v>138</v>
      </c>
      <c r="F464" s="66">
        <v>0.96667319536209106</v>
      </c>
      <c r="G464" s="66">
        <v>0.98336714506149292</v>
      </c>
      <c r="H464" s="66">
        <v>3.0668053776025772E-2</v>
      </c>
      <c r="I464" s="66">
        <v>78.926765441894531</v>
      </c>
      <c r="J464" s="67">
        <v>0</v>
      </c>
    </row>
    <row r="465" spans="1:10" x14ac:dyDescent="0.25">
      <c r="A465" s="3" t="str">
        <f t="shared" si="7"/>
        <v>Climate Zone146/17/2021 (5:00pm-6:00pm)8</v>
      </c>
      <c r="B465" t="s">
        <v>55</v>
      </c>
      <c r="C465" t="s">
        <v>145</v>
      </c>
      <c r="D465" t="s">
        <v>160</v>
      </c>
      <c r="E465" s="65" t="s">
        <v>139</v>
      </c>
      <c r="F465" s="66">
        <v>0.95322394371032715</v>
      </c>
      <c r="G465" s="66">
        <v>0.97347933053970337</v>
      </c>
      <c r="H465" s="66">
        <v>3.1213527545332909E-2</v>
      </c>
      <c r="I465" s="66">
        <v>78.72698974609375</v>
      </c>
      <c r="J465" s="67">
        <v>0</v>
      </c>
    </row>
    <row r="466" spans="1:10" x14ac:dyDescent="0.25">
      <c r="A466" s="3" t="str">
        <f t="shared" si="7"/>
        <v>Climate Zone146/17/2021 (5:00pm-6:00pm)9</v>
      </c>
      <c r="B466" t="s">
        <v>55</v>
      </c>
      <c r="C466" t="s">
        <v>145</v>
      </c>
      <c r="D466" t="s">
        <v>160</v>
      </c>
      <c r="E466" s="65" t="s">
        <v>140</v>
      </c>
      <c r="F466" s="66">
        <v>0.946574866771698</v>
      </c>
      <c r="G466" s="66">
        <v>0.98001557588577271</v>
      </c>
      <c r="H466" s="66">
        <v>3.5017751157283783E-2</v>
      </c>
      <c r="I466" s="66">
        <v>81.058601379394531</v>
      </c>
      <c r="J466" s="67">
        <v>0</v>
      </c>
    </row>
    <row r="467" spans="1:10" x14ac:dyDescent="0.25">
      <c r="A467" s="3" t="str">
        <f t="shared" si="7"/>
        <v>Climate Zone146/17/2021 (5:00pm-6:00pm)10</v>
      </c>
      <c r="B467" t="s">
        <v>55</v>
      </c>
      <c r="C467" t="s">
        <v>145</v>
      </c>
      <c r="D467" t="s">
        <v>160</v>
      </c>
      <c r="E467" s="65" t="s">
        <v>141</v>
      </c>
      <c r="F467" s="66">
        <v>1.0597237348556519</v>
      </c>
      <c r="G467" s="66">
        <v>1.0579996109008789</v>
      </c>
      <c r="H467" s="66">
        <v>4.1302137076854706E-2</v>
      </c>
      <c r="I467" s="66">
        <v>84.708938598632813</v>
      </c>
      <c r="J467" s="67">
        <v>0</v>
      </c>
    </row>
    <row r="468" spans="1:10" x14ac:dyDescent="0.25">
      <c r="A468" s="3" t="str">
        <f t="shared" si="7"/>
        <v>Climate Zone146/17/2021 (5:00pm-6:00pm)11</v>
      </c>
      <c r="B468" t="s">
        <v>55</v>
      </c>
      <c r="C468" t="s">
        <v>145</v>
      </c>
      <c r="D468" t="s">
        <v>160</v>
      </c>
      <c r="E468" s="65" t="s">
        <v>142</v>
      </c>
      <c r="F468" s="66">
        <v>1.2739942073822021</v>
      </c>
      <c r="G468" s="66">
        <v>1.2376607656478882</v>
      </c>
      <c r="H468" s="66">
        <v>4.7640405595302582E-2</v>
      </c>
      <c r="I468" s="66">
        <v>92.014625549316406</v>
      </c>
      <c r="J468" s="67">
        <v>0</v>
      </c>
    </row>
    <row r="469" spans="1:10" x14ac:dyDescent="0.25">
      <c r="A469" s="3" t="str">
        <f t="shared" si="7"/>
        <v>Climate Zone146/17/2021 (5:00pm-6:00pm)12</v>
      </c>
      <c r="B469" t="s">
        <v>55</v>
      </c>
      <c r="C469" t="s">
        <v>145</v>
      </c>
      <c r="D469" t="s">
        <v>160</v>
      </c>
      <c r="E469" s="65" t="s">
        <v>143</v>
      </c>
      <c r="F469" s="66">
        <v>1.5152679681777954</v>
      </c>
      <c r="G469" s="66">
        <v>1.4959490299224854</v>
      </c>
      <c r="H469" s="66">
        <v>5.2150759845972061E-2</v>
      </c>
      <c r="I469" s="66">
        <v>97.445289611816406</v>
      </c>
      <c r="J469" s="67">
        <v>0</v>
      </c>
    </row>
    <row r="470" spans="1:10" x14ac:dyDescent="0.25">
      <c r="A470" s="3" t="str">
        <f t="shared" si="7"/>
        <v>Climate Zone146/17/2021 (5:00pm-6:00pm)13</v>
      </c>
      <c r="B470" t="s">
        <v>55</v>
      </c>
      <c r="C470" t="s">
        <v>145</v>
      </c>
      <c r="D470" t="s">
        <v>160</v>
      </c>
      <c r="E470" s="65" t="s">
        <v>144</v>
      </c>
      <c r="F470" s="66">
        <v>1.9504621028900146</v>
      </c>
      <c r="G470" s="66">
        <v>1.8814743757247925</v>
      </c>
      <c r="H470" s="66">
        <v>5.0586655735969543E-2</v>
      </c>
      <c r="I470" s="66">
        <v>101.89743041992188</v>
      </c>
      <c r="J470" s="67">
        <v>0</v>
      </c>
    </row>
    <row r="471" spans="1:10" x14ac:dyDescent="0.25">
      <c r="A471" s="3" t="str">
        <f t="shared" si="7"/>
        <v>Climate Zone146/17/2021 (5:00pm-6:00pm)14</v>
      </c>
      <c r="B471" t="s">
        <v>55</v>
      </c>
      <c r="C471" t="s">
        <v>145</v>
      </c>
      <c r="D471" t="s">
        <v>160</v>
      </c>
      <c r="E471" s="65" t="s">
        <v>145</v>
      </c>
      <c r="F471" s="66">
        <v>2.2863779067993164</v>
      </c>
      <c r="G471" s="66">
        <v>2.209716796875</v>
      </c>
      <c r="H471" s="66">
        <v>4.3468661606311798E-2</v>
      </c>
      <c r="I471" s="66">
        <v>104.68439483642578</v>
      </c>
      <c r="J471" s="67">
        <v>0</v>
      </c>
    </row>
    <row r="472" spans="1:10" x14ac:dyDescent="0.25">
      <c r="A472" s="3" t="str">
        <f t="shared" si="7"/>
        <v>Climate Zone146/17/2021 (5:00pm-6:00pm)15</v>
      </c>
      <c r="B472" t="s">
        <v>55</v>
      </c>
      <c r="C472" t="s">
        <v>145</v>
      </c>
      <c r="D472" t="s">
        <v>160</v>
      </c>
      <c r="E472" s="65" t="s">
        <v>146</v>
      </c>
      <c r="F472" s="66">
        <v>2.4905540943145752</v>
      </c>
      <c r="G472" s="66">
        <v>2.4768068790435791</v>
      </c>
      <c r="H472" s="66">
        <v>2.4795813485980034E-2</v>
      </c>
      <c r="I472" s="66">
        <v>106.68270111083984</v>
      </c>
      <c r="J472" s="67">
        <v>0</v>
      </c>
    </row>
    <row r="473" spans="1:10" x14ac:dyDescent="0.25">
      <c r="A473" s="3" t="str">
        <f t="shared" si="7"/>
        <v>Climate Zone146/17/2021 (5:00pm-6:00pm)16</v>
      </c>
      <c r="B473" t="s">
        <v>55</v>
      </c>
      <c r="C473" t="s">
        <v>145</v>
      </c>
      <c r="D473" t="s">
        <v>160</v>
      </c>
      <c r="E473" s="65" t="s">
        <v>147</v>
      </c>
      <c r="F473" s="66">
        <v>2.755012035369873</v>
      </c>
      <c r="G473" s="66">
        <v>2.7687592506408691</v>
      </c>
      <c r="H473" s="66">
        <v>2.4795813485980034E-2</v>
      </c>
      <c r="I473" s="66">
        <v>106.80507659912109</v>
      </c>
      <c r="J473" s="67">
        <v>0</v>
      </c>
    </row>
    <row r="474" spans="1:10" x14ac:dyDescent="0.25">
      <c r="A474" s="3" t="str">
        <f t="shared" si="7"/>
        <v>Climate Zone146/17/2021 (5:00pm-6:00pm)17</v>
      </c>
      <c r="B474" t="s">
        <v>55</v>
      </c>
      <c r="C474" t="s">
        <v>145</v>
      </c>
      <c r="D474" t="s">
        <v>160</v>
      </c>
      <c r="E474" s="65" t="s">
        <v>148</v>
      </c>
      <c r="F474" s="66">
        <v>2.9436979293823242</v>
      </c>
      <c r="G474" s="66">
        <v>2.9549024105072021</v>
      </c>
      <c r="H474" s="66">
        <v>4.3764621019363403E-2</v>
      </c>
      <c r="I474" s="66">
        <v>106.34162139892578</v>
      </c>
      <c r="J474" s="67">
        <v>0</v>
      </c>
    </row>
    <row r="475" spans="1:10" x14ac:dyDescent="0.25">
      <c r="A475" s="3" t="str">
        <f t="shared" si="7"/>
        <v>Climate Zone146/17/2021 (5:00pm-6:00pm)18</v>
      </c>
      <c r="B475" t="s">
        <v>55</v>
      </c>
      <c r="C475" t="s">
        <v>145</v>
      </c>
      <c r="D475" t="s">
        <v>160</v>
      </c>
      <c r="E475" s="65" t="s">
        <v>149</v>
      </c>
      <c r="F475" s="66">
        <v>3.0901808738708496</v>
      </c>
      <c r="G475" s="66">
        <v>2.0341546535491943</v>
      </c>
      <c r="H475" s="66">
        <v>5.2359480410814285E-2</v>
      </c>
      <c r="I475" s="66">
        <v>105.03195190429688</v>
      </c>
      <c r="J475" s="67">
        <v>0</v>
      </c>
    </row>
    <row r="476" spans="1:10" x14ac:dyDescent="0.25">
      <c r="A476" s="3" t="str">
        <f t="shared" si="7"/>
        <v>Climate Zone146/17/2021 (5:00pm-6:00pm)19</v>
      </c>
      <c r="B476" t="s">
        <v>55</v>
      </c>
      <c r="C476" t="s">
        <v>145</v>
      </c>
      <c r="D476" t="s">
        <v>160</v>
      </c>
      <c r="E476" s="65" t="s">
        <v>150</v>
      </c>
      <c r="F476" s="66">
        <v>3.0592024326324463</v>
      </c>
      <c r="G476" s="66">
        <v>2.9832220077514648</v>
      </c>
      <c r="H476" s="66">
        <v>5.4088234901428223E-2</v>
      </c>
      <c r="I476" s="66">
        <v>102.63116455078125</v>
      </c>
      <c r="J476" s="67">
        <v>0</v>
      </c>
    </row>
    <row r="477" spans="1:10" x14ac:dyDescent="0.25">
      <c r="A477" s="3" t="str">
        <f t="shared" si="7"/>
        <v>Climate Zone146/17/2021 (5:00pm-6:00pm)20</v>
      </c>
      <c r="B477" t="s">
        <v>55</v>
      </c>
      <c r="C477" t="s">
        <v>145</v>
      </c>
      <c r="D477" t="s">
        <v>160</v>
      </c>
      <c r="E477" s="65" t="s">
        <v>151</v>
      </c>
      <c r="F477" s="66">
        <v>2.9539558887481689</v>
      </c>
      <c r="G477" s="66">
        <v>2.978341817855835</v>
      </c>
      <c r="H477" s="66">
        <v>5.2681911736726761E-2</v>
      </c>
      <c r="I477" s="66">
        <v>98.373611450195313</v>
      </c>
      <c r="J477" s="67">
        <v>0</v>
      </c>
    </row>
    <row r="478" spans="1:10" x14ac:dyDescent="0.25">
      <c r="A478" s="3" t="str">
        <f t="shared" si="7"/>
        <v>Climate Zone146/17/2021 (5:00pm-6:00pm)21</v>
      </c>
      <c r="B478" t="s">
        <v>55</v>
      </c>
      <c r="C478" t="s">
        <v>145</v>
      </c>
      <c r="D478" t="s">
        <v>160</v>
      </c>
      <c r="E478" s="65" t="s">
        <v>152</v>
      </c>
      <c r="F478" s="66">
        <v>2.6907107830047607</v>
      </c>
      <c r="G478" s="66">
        <v>2.7922406196594238</v>
      </c>
      <c r="H478" s="66">
        <v>5.0619050860404968E-2</v>
      </c>
      <c r="I478" s="66">
        <v>96.078071594238281</v>
      </c>
      <c r="J478" s="67">
        <v>0</v>
      </c>
    </row>
    <row r="479" spans="1:10" x14ac:dyDescent="0.25">
      <c r="A479" s="3" t="str">
        <f t="shared" si="7"/>
        <v>Climate Zone146/17/2021 (5:00pm-6:00pm)22</v>
      </c>
      <c r="B479" t="s">
        <v>55</v>
      </c>
      <c r="C479" t="s">
        <v>145</v>
      </c>
      <c r="D479" t="s">
        <v>160</v>
      </c>
      <c r="E479" s="65" t="s">
        <v>153</v>
      </c>
      <c r="F479" s="66">
        <v>2.5442988872528076</v>
      </c>
      <c r="G479" s="66">
        <v>2.5730507373809814</v>
      </c>
      <c r="H479" s="66">
        <v>5.1593154668807983E-2</v>
      </c>
      <c r="I479" s="66">
        <v>92.878273010253906</v>
      </c>
      <c r="J479" s="67">
        <v>0</v>
      </c>
    </row>
    <row r="480" spans="1:10" x14ac:dyDescent="0.25">
      <c r="A480" s="3" t="str">
        <f t="shared" si="7"/>
        <v>Climate Zone146/17/2021 (5:00pm-6:00pm)23</v>
      </c>
      <c r="B480" t="s">
        <v>55</v>
      </c>
      <c r="C480" t="s">
        <v>145</v>
      </c>
      <c r="D480" t="s">
        <v>160</v>
      </c>
      <c r="E480" s="65" t="s">
        <v>154</v>
      </c>
      <c r="F480" s="66">
        <v>2.2286031246185303</v>
      </c>
      <c r="G480" s="66">
        <v>2.2460567951202393</v>
      </c>
      <c r="H480" s="66">
        <v>4.5622020959854126E-2</v>
      </c>
      <c r="I480" s="66">
        <v>90.688751220703125</v>
      </c>
      <c r="J480" s="67">
        <v>0</v>
      </c>
    </row>
    <row r="481" spans="1:10" x14ac:dyDescent="0.25">
      <c r="A481" s="3" t="str">
        <f t="shared" si="7"/>
        <v>Climate Zone146/17/2021 (5:00pm-6:00pm)24</v>
      </c>
      <c r="B481" t="s">
        <v>55</v>
      </c>
      <c r="C481" t="s">
        <v>145</v>
      </c>
      <c r="D481" t="s">
        <v>160</v>
      </c>
      <c r="E481" s="65" t="s">
        <v>155</v>
      </c>
      <c r="F481" s="66">
        <v>1.9562692642211914</v>
      </c>
      <c r="G481" s="66">
        <v>1.932256817817688</v>
      </c>
      <c r="H481" s="66">
        <v>4.2046908289194107E-2</v>
      </c>
      <c r="I481" s="66">
        <v>88.456893920898438</v>
      </c>
      <c r="J481" s="67">
        <v>0</v>
      </c>
    </row>
    <row r="482" spans="1:10" x14ac:dyDescent="0.25">
      <c r="A482" s="3" t="str">
        <f t="shared" si="7"/>
        <v>Climate Zone147/9/2021 (5:50pm-8:55pm)1</v>
      </c>
      <c r="B482" t="s">
        <v>55</v>
      </c>
      <c r="C482" t="s">
        <v>145</v>
      </c>
      <c r="D482" t="s">
        <v>161</v>
      </c>
      <c r="E482" s="65" t="s">
        <v>132</v>
      </c>
      <c r="F482" s="66">
        <v>1.7609244585037231</v>
      </c>
      <c r="G482" s="66">
        <v>1.7776492834091187</v>
      </c>
      <c r="H482" s="66">
        <v>3.3265870064496994E-2</v>
      </c>
      <c r="I482" s="66">
        <v>85.986656188964844</v>
      </c>
      <c r="J482" s="67">
        <v>0</v>
      </c>
    </row>
    <row r="483" spans="1:10" x14ac:dyDescent="0.25">
      <c r="A483" s="3" t="str">
        <f t="shared" si="7"/>
        <v>Climate Zone147/9/2021 (5:50pm-8:55pm)2</v>
      </c>
      <c r="B483" t="s">
        <v>55</v>
      </c>
      <c r="C483" t="s">
        <v>145</v>
      </c>
      <c r="D483" t="s">
        <v>161</v>
      </c>
      <c r="E483" s="65" t="s">
        <v>133</v>
      </c>
      <c r="F483" s="66">
        <v>1.5809259414672852</v>
      </c>
      <c r="G483" s="66">
        <v>1.5806628465652466</v>
      </c>
      <c r="H483" s="66">
        <v>3.2574228942394257E-2</v>
      </c>
      <c r="I483" s="66">
        <v>85.365203857421875</v>
      </c>
      <c r="J483" s="67">
        <v>0</v>
      </c>
    </row>
    <row r="484" spans="1:10" x14ac:dyDescent="0.25">
      <c r="A484" s="3" t="str">
        <f t="shared" si="7"/>
        <v>Climate Zone147/9/2021 (5:50pm-8:55pm)3</v>
      </c>
      <c r="B484" t="s">
        <v>55</v>
      </c>
      <c r="C484" t="s">
        <v>145</v>
      </c>
      <c r="D484" t="s">
        <v>161</v>
      </c>
      <c r="E484" s="65" t="s">
        <v>134</v>
      </c>
      <c r="F484" s="66">
        <v>1.4190926551818848</v>
      </c>
      <c r="G484" s="66">
        <v>1.4372303485870361</v>
      </c>
      <c r="H484" s="66">
        <v>3.0291439965367317E-2</v>
      </c>
      <c r="I484" s="66">
        <v>83.995254516601563</v>
      </c>
      <c r="J484" s="67">
        <v>0</v>
      </c>
    </row>
    <row r="485" spans="1:10" x14ac:dyDescent="0.25">
      <c r="A485" s="3" t="str">
        <f t="shared" si="7"/>
        <v>Climate Zone147/9/2021 (5:50pm-8:55pm)4</v>
      </c>
      <c r="B485" t="s">
        <v>55</v>
      </c>
      <c r="C485" t="s">
        <v>145</v>
      </c>
      <c r="D485" t="s">
        <v>161</v>
      </c>
      <c r="E485" s="65" t="s">
        <v>135</v>
      </c>
      <c r="F485" s="66">
        <v>1.3042891025543213</v>
      </c>
      <c r="G485" s="66">
        <v>1.3289190530776978</v>
      </c>
      <c r="H485" s="66">
        <v>3.0444791540503502E-2</v>
      </c>
      <c r="I485" s="66">
        <v>83.229690551757813</v>
      </c>
      <c r="J485" s="67">
        <v>0</v>
      </c>
    </row>
    <row r="486" spans="1:10" x14ac:dyDescent="0.25">
      <c r="A486" s="3" t="str">
        <f t="shared" si="7"/>
        <v>Climate Zone147/9/2021 (5:50pm-8:55pm)5</v>
      </c>
      <c r="B486" t="s">
        <v>55</v>
      </c>
      <c r="C486" t="s">
        <v>145</v>
      </c>
      <c r="D486" t="s">
        <v>161</v>
      </c>
      <c r="E486" s="65" t="s">
        <v>136</v>
      </c>
      <c r="F486" s="66">
        <v>1.2399754524230957</v>
      </c>
      <c r="G486" s="66">
        <v>1.2438948154449463</v>
      </c>
      <c r="H486" s="66">
        <v>2.6897016912698746E-2</v>
      </c>
      <c r="I486" s="66">
        <v>83.088592529296875</v>
      </c>
      <c r="J486" s="67">
        <v>0</v>
      </c>
    </row>
    <row r="487" spans="1:10" x14ac:dyDescent="0.25">
      <c r="A487" s="3" t="str">
        <f t="shared" si="7"/>
        <v>Climate Zone147/9/2021 (5:50pm-8:55pm)6</v>
      </c>
      <c r="B487" t="s">
        <v>55</v>
      </c>
      <c r="C487" t="s">
        <v>145</v>
      </c>
      <c r="D487" t="s">
        <v>161</v>
      </c>
      <c r="E487" s="65" t="s">
        <v>137</v>
      </c>
      <c r="F487" s="66">
        <v>1.1980291604995728</v>
      </c>
      <c r="G487" s="66">
        <v>1.1997686624526978</v>
      </c>
      <c r="H487" s="66">
        <v>2.4515436962246895E-2</v>
      </c>
      <c r="I487" s="66">
        <v>81.531333923339844</v>
      </c>
      <c r="J487" s="67">
        <v>0</v>
      </c>
    </row>
    <row r="488" spans="1:10" x14ac:dyDescent="0.25">
      <c r="A488" s="3" t="str">
        <f t="shared" si="7"/>
        <v>Climate Zone147/9/2021 (5:50pm-8:55pm)7</v>
      </c>
      <c r="B488" t="s">
        <v>55</v>
      </c>
      <c r="C488" t="s">
        <v>145</v>
      </c>
      <c r="D488" t="s">
        <v>161</v>
      </c>
      <c r="E488" s="65" t="s">
        <v>138</v>
      </c>
      <c r="F488" s="66">
        <v>1.1657657623291016</v>
      </c>
      <c r="G488" s="66">
        <v>1.1738322973251343</v>
      </c>
      <c r="H488" s="66">
        <v>2.6091704145073891E-2</v>
      </c>
      <c r="I488" s="66">
        <v>80.394783020019531</v>
      </c>
      <c r="J488" s="67">
        <v>0</v>
      </c>
    </row>
    <row r="489" spans="1:10" x14ac:dyDescent="0.25">
      <c r="A489" s="3" t="str">
        <f t="shared" si="7"/>
        <v>Climate Zone147/9/2021 (5:50pm-8:55pm)8</v>
      </c>
      <c r="B489" t="s">
        <v>55</v>
      </c>
      <c r="C489" t="s">
        <v>145</v>
      </c>
      <c r="D489" t="s">
        <v>161</v>
      </c>
      <c r="E489" s="65" t="s">
        <v>139</v>
      </c>
      <c r="F489" s="66">
        <v>1.205019474029541</v>
      </c>
      <c r="G489" s="66">
        <v>1.2175952196121216</v>
      </c>
      <c r="H489" s="66">
        <v>2.79808659106493E-2</v>
      </c>
      <c r="I489" s="66">
        <v>81.391586303710938</v>
      </c>
      <c r="J489" s="67">
        <v>0</v>
      </c>
    </row>
    <row r="490" spans="1:10" x14ac:dyDescent="0.25">
      <c r="A490" s="3" t="str">
        <f t="shared" si="7"/>
        <v>Climate Zone147/9/2021 (5:50pm-8:55pm)9</v>
      </c>
      <c r="B490" t="s">
        <v>55</v>
      </c>
      <c r="C490" t="s">
        <v>145</v>
      </c>
      <c r="D490" t="s">
        <v>161</v>
      </c>
      <c r="E490" s="65" t="s">
        <v>140</v>
      </c>
      <c r="F490" s="66">
        <v>1.2509646415710449</v>
      </c>
      <c r="G490" s="66">
        <v>1.2893860340118408</v>
      </c>
      <c r="H490" s="66">
        <v>3.4203581511974335E-2</v>
      </c>
      <c r="I490" s="66">
        <v>84.494171142578125</v>
      </c>
      <c r="J490" s="67">
        <v>0</v>
      </c>
    </row>
    <row r="491" spans="1:10" x14ac:dyDescent="0.25">
      <c r="A491" s="3" t="str">
        <f t="shared" si="7"/>
        <v>Climate Zone147/9/2021 (5:50pm-8:55pm)10</v>
      </c>
      <c r="B491" t="s">
        <v>55</v>
      </c>
      <c r="C491" t="s">
        <v>145</v>
      </c>
      <c r="D491" t="s">
        <v>161</v>
      </c>
      <c r="E491" s="65" t="s">
        <v>141</v>
      </c>
      <c r="F491" s="66">
        <v>1.4222754240036011</v>
      </c>
      <c r="G491" s="66">
        <v>1.4326469898223877</v>
      </c>
      <c r="H491" s="66">
        <v>3.7386275827884674E-2</v>
      </c>
      <c r="I491" s="66">
        <v>88.581146240234375</v>
      </c>
      <c r="J491" s="67">
        <v>0</v>
      </c>
    </row>
    <row r="492" spans="1:10" x14ac:dyDescent="0.25">
      <c r="A492" s="3" t="str">
        <f t="shared" si="7"/>
        <v>Climate Zone147/9/2021 (5:50pm-8:55pm)11</v>
      </c>
      <c r="B492" t="s">
        <v>55</v>
      </c>
      <c r="C492" t="s">
        <v>145</v>
      </c>
      <c r="D492" t="s">
        <v>161</v>
      </c>
      <c r="E492" s="65" t="s">
        <v>142</v>
      </c>
      <c r="F492" s="66">
        <v>1.7365056276321411</v>
      </c>
      <c r="G492" s="66">
        <v>1.7176563739776611</v>
      </c>
      <c r="H492" s="66">
        <v>4.3938454240560532E-2</v>
      </c>
      <c r="I492" s="66">
        <v>92.6817626953125</v>
      </c>
      <c r="J492" s="67">
        <v>0</v>
      </c>
    </row>
    <row r="493" spans="1:10" x14ac:dyDescent="0.25">
      <c r="A493" s="3" t="str">
        <f t="shared" si="7"/>
        <v>Climate Zone147/9/2021 (5:50pm-8:55pm)12</v>
      </c>
      <c r="B493" t="s">
        <v>55</v>
      </c>
      <c r="C493" t="s">
        <v>145</v>
      </c>
      <c r="D493" t="s">
        <v>161</v>
      </c>
      <c r="E493" s="65" t="s">
        <v>143</v>
      </c>
      <c r="F493" s="66">
        <v>2.1260662078857422</v>
      </c>
      <c r="G493" s="66">
        <v>2.1131916046142578</v>
      </c>
      <c r="H493" s="66">
        <v>4.9675386399030685E-2</v>
      </c>
      <c r="I493" s="66">
        <v>98.107978820800781</v>
      </c>
      <c r="J493" s="67">
        <v>0</v>
      </c>
    </row>
    <row r="494" spans="1:10" x14ac:dyDescent="0.25">
      <c r="A494" s="3" t="str">
        <f t="shared" si="7"/>
        <v>Climate Zone147/9/2021 (5:50pm-8:55pm)13</v>
      </c>
      <c r="B494" t="s">
        <v>55</v>
      </c>
      <c r="C494" t="s">
        <v>145</v>
      </c>
      <c r="D494" t="s">
        <v>161</v>
      </c>
      <c r="E494" s="65" t="s">
        <v>144</v>
      </c>
      <c r="F494" s="66">
        <v>2.3528916835784912</v>
      </c>
      <c r="G494" s="66">
        <v>2.3823425769805908</v>
      </c>
      <c r="H494" s="66">
        <v>5.2980929613113403E-2</v>
      </c>
      <c r="I494" s="66">
        <v>100.33686065673828</v>
      </c>
      <c r="J494" s="67">
        <v>0</v>
      </c>
    </row>
    <row r="495" spans="1:10" x14ac:dyDescent="0.25">
      <c r="A495" s="3" t="str">
        <f t="shared" si="7"/>
        <v>Climate Zone147/9/2021 (5:50pm-8:55pm)14</v>
      </c>
      <c r="B495" t="s">
        <v>55</v>
      </c>
      <c r="C495" t="s">
        <v>145</v>
      </c>
      <c r="D495" t="s">
        <v>161</v>
      </c>
      <c r="E495" s="65" t="s">
        <v>145</v>
      </c>
      <c r="F495" s="66">
        <v>2.4087426662445068</v>
      </c>
      <c r="G495" s="66">
        <v>2.4729671478271484</v>
      </c>
      <c r="H495" s="66">
        <v>4.5656543225049973E-2</v>
      </c>
      <c r="I495" s="66">
        <v>98.730270385742188</v>
      </c>
      <c r="J495" s="67">
        <v>0</v>
      </c>
    </row>
    <row r="496" spans="1:10" x14ac:dyDescent="0.25">
      <c r="A496" s="3" t="str">
        <f t="shared" si="7"/>
        <v>Climate Zone147/9/2021 (5:50pm-8:55pm)15</v>
      </c>
      <c r="B496" t="s">
        <v>55</v>
      </c>
      <c r="C496" t="s">
        <v>145</v>
      </c>
      <c r="D496" t="s">
        <v>161</v>
      </c>
      <c r="E496" s="65" t="s">
        <v>146</v>
      </c>
      <c r="F496" s="66">
        <v>2.5122661590576172</v>
      </c>
      <c r="G496" s="66">
        <v>2.5055418014526367</v>
      </c>
      <c r="H496" s="66">
        <v>2.1362755447626114E-2</v>
      </c>
      <c r="I496" s="66">
        <v>99.829971313476563</v>
      </c>
      <c r="J496" s="67">
        <v>0</v>
      </c>
    </row>
    <row r="497" spans="1:10" x14ac:dyDescent="0.25">
      <c r="A497" s="3" t="str">
        <f t="shared" si="7"/>
        <v>Climate Zone147/9/2021 (5:50pm-8:55pm)16</v>
      </c>
      <c r="B497" t="s">
        <v>55</v>
      </c>
      <c r="C497" t="s">
        <v>145</v>
      </c>
      <c r="D497" t="s">
        <v>161</v>
      </c>
      <c r="E497" s="65" t="s">
        <v>147</v>
      </c>
      <c r="F497" s="66">
        <v>2.7423601150512695</v>
      </c>
      <c r="G497" s="66">
        <v>2.74908447265625</v>
      </c>
      <c r="H497" s="66">
        <v>2.1362755447626114E-2</v>
      </c>
      <c r="I497" s="66">
        <v>102.51310729980469</v>
      </c>
      <c r="J497" s="67">
        <v>0</v>
      </c>
    </row>
    <row r="498" spans="1:10" x14ac:dyDescent="0.25">
      <c r="A498" s="3" t="str">
        <f t="shared" si="7"/>
        <v>Climate Zone147/9/2021 (5:50pm-8:55pm)17</v>
      </c>
      <c r="B498" t="s">
        <v>55</v>
      </c>
      <c r="C498" t="s">
        <v>145</v>
      </c>
      <c r="D498" t="s">
        <v>161</v>
      </c>
      <c r="E498" s="65" t="s">
        <v>148</v>
      </c>
      <c r="F498" s="66">
        <v>2.9349732398986816</v>
      </c>
      <c r="G498" s="66">
        <v>2.97182297706604</v>
      </c>
      <c r="H498" s="66">
        <v>4.1479501873254776E-2</v>
      </c>
      <c r="I498" s="66">
        <v>103.96995544433594</v>
      </c>
      <c r="J498" s="67">
        <v>0</v>
      </c>
    </row>
    <row r="499" spans="1:10" x14ac:dyDescent="0.25">
      <c r="A499" s="3" t="str">
        <f t="shared" si="7"/>
        <v>Climate Zone147/9/2021 (5:50pm-8:55pm)18</v>
      </c>
      <c r="B499" t="s">
        <v>55</v>
      </c>
      <c r="C499" t="s">
        <v>145</v>
      </c>
      <c r="D499" t="s">
        <v>161</v>
      </c>
      <c r="E499" s="65" t="s">
        <v>149</v>
      </c>
      <c r="F499" s="66">
        <v>3.096571683883667</v>
      </c>
      <c r="G499" s="66">
        <v>3.0092513561248779</v>
      </c>
      <c r="H499" s="66">
        <v>4.6060942113399506E-2</v>
      </c>
      <c r="I499" s="66">
        <v>103.04731750488281</v>
      </c>
      <c r="J499" s="67">
        <v>0</v>
      </c>
    </row>
    <row r="500" spans="1:10" x14ac:dyDescent="0.25">
      <c r="A500" s="3" t="str">
        <f t="shared" si="7"/>
        <v>Climate Zone147/9/2021 (5:50pm-8:55pm)19</v>
      </c>
      <c r="B500" t="s">
        <v>55</v>
      </c>
      <c r="C500" t="s">
        <v>145</v>
      </c>
      <c r="D500" t="s">
        <v>161</v>
      </c>
      <c r="E500" s="65" t="s">
        <v>150</v>
      </c>
      <c r="F500" s="66">
        <v>3.1792562007904053</v>
      </c>
      <c r="G500" s="66">
        <v>2.1503243446350098</v>
      </c>
      <c r="H500" s="66">
        <v>4.945513978600502E-2</v>
      </c>
      <c r="I500" s="66">
        <v>101.79631805419922</v>
      </c>
      <c r="J500" s="67">
        <v>0</v>
      </c>
    </row>
    <row r="501" spans="1:10" x14ac:dyDescent="0.25">
      <c r="A501" s="3" t="str">
        <f t="shared" si="7"/>
        <v>Climate Zone147/9/2021 (5:50pm-8:55pm)20</v>
      </c>
      <c r="B501" t="s">
        <v>55</v>
      </c>
      <c r="C501" t="s">
        <v>145</v>
      </c>
      <c r="D501" t="s">
        <v>161</v>
      </c>
      <c r="E501" s="65" t="s">
        <v>151</v>
      </c>
      <c r="F501" s="66">
        <v>3.0393989086151123</v>
      </c>
      <c r="G501" s="66">
        <v>2.1783137321472168</v>
      </c>
      <c r="H501" s="66">
        <v>4.7741111367940903E-2</v>
      </c>
      <c r="I501" s="66">
        <v>99.793441772460938</v>
      </c>
      <c r="J501" s="67">
        <v>0</v>
      </c>
    </row>
    <row r="502" spans="1:10" x14ac:dyDescent="0.25">
      <c r="A502" s="3" t="str">
        <f t="shared" si="7"/>
        <v>Climate Zone147/9/2021 (5:50pm-8:55pm)21</v>
      </c>
      <c r="B502" t="s">
        <v>55</v>
      </c>
      <c r="C502" t="s">
        <v>145</v>
      </c>
      <c r="D502" t="s">
        <v>161</v>
      </c>
      <c r="E502" s="65" t="s">
        <v>152</v>
      </c>
      <c r="F502" s="66">
        <v>2.8583359718322754</v>
      </c>
      <c r="G502" s="66">
        <v>2.1544897556304932</v>
      </c>
      <c r="H502" s="66">
        <v>4.7236666083335876E-2</v>
      </c>
      <c r="I502" s="66">
        <v>96.594627380371094</v>
      </c>
      <c r="J502" s="67">
        <v>0</v>
      </c>
    </row>
    <row r="503" spans="1:10" x14ac:dyDescent="0.25">
      <c r="A503" s="3" t="str">
        <f t="shared" si="7"/>
        <v>Climate Zone147/9/2021 (5:50pm-8:55pm)22</v>
      </c>
      <c r="B503" t="s">
        <v>55</v>
      </c>
      <c r="C503" t="s">
        <v>145</v>
      </c>
      <c r="D503" t="s">
        <v>161</v>
      </c>
      <c r="E503" s="65" t="s">
        <v>153</v>
      </c>
      <c r="F503" s="66">
        <v>2.6698532104492188</v>
      </c>
      <c r="G503" s="66">
        <v>3.0528030395507813</v>
      </c>
      <c r="H503" s="66">
        <v>4.7991976141929626E-2</v>
      </c>
      <c r="I503" s="66">
        <v>92.595420837402344</v>
      </c>
      <c r="J503" s="67">
        <v>0</v>
      </c>
    </row>
    <row r="504" spans="1:10" x14ac:dyDescent="0.25">
      <c r="A504" s="3" t="str">
        <f t="shared" si="7"/>
        <v>Climate Zone147/9/2021 (5:50pm-8:55pm)23</v>
      </c>
      <c r="B504" t="s">
        <v>55</v>
      </c>
      <c r="C504" t="s">
        <v>145</v>
      </c>
      <c r="D504" t="s">
        <v>161</v>
      </c>
      <c r="E504" s="65" t="s">
        <v>154</v>
      </c>
      <c r="F504" s="66">
        <v>2.3894009590148926</v>
      </c>
      <c r="G504" s="66">
        <v>2.8652338981628418</v>
      </c>
      <c r="H504" s="66">
        <v>4.3970182538032532E-2</v>
      </c>
      <c r="I504" s="66">
        <v>90.439529418945313</v>
      </c>
      <c r="J504" s="67">
        <v>0</v>
      </c>
    </row>
    <row r="505" spans="1:10" x14ac:dyDescent="0.25">
      <c r="A505" s="3" t="str">
        <f t="shared" si="7"/>
        <v>Climate Zone147/9/2021 (5:50pm-8:55pm)24</v>
      </c>
      <c r="B505" t="s">
        <v>55</v>
      </c>
      <c r="C505" t="s">
        <v>145</v>
      </c>
      <c r="D505" t="s">
        <v>161</v>
      </c>
      <c r="E505" s="65" t="s">
        <v>155</v>
      </c>
      <c r="F505" s="66">
        <v>2.081782341003418</v>
      </c>
      <c r="G505" s="66">
        <v>2.4021086692810059</v>
      </c>
      <c r="H505" s="66">
        <v>4.1593253612518311E-2</v>
      </c>
      <c r="I505" s="66">
        <v>88.483528137207031</v>
      </c>
      <c r="J505" s="67">
        <v>0</v>
      </c>
    </row>
    <row r="506" spans="1:10" x14ac:dyDescent="0.25">
      <c r="A506" s="3" t="str">
        <f t="shared" si="7"/>
        <v>Climate Zone148/27/2021 (5:00pm-6:00pm)1</v>
      </c>
      <c r="B506" t="s">
        <v>55</v>
      </c>
      <c r="C506" t="s">
        <v>145</v>
      </c>
      <c r="D506" t="s">
        <v>162</v>
      </c>
      <c r="E506" s="65" t="s">
        <v>132</v>
      </c>
      <c r="F506" s="66">
        <v>1.1302995681762695</v>
      </c>
      <c r="G506" s="66">
        <v>1.1405705213546753</v>
      </c>
      <c r="H506" s="66">
        <v>2.6475133374333382E-2</v>
      </c>
      <c r="I506" s="66">
        <v>77.877700805664063</v>
      </c>
      <c r="J506" s="67">
        <v>0</v>
      </c>
    </row>
    <row r="507" spans="1:10" x14ac:dyDescent="0.25">
      <c r="A507" s="3" t="str">
        <f t="shared" si="7"/>
        <v>Climate Zone148/27/2021 (5:00pm-6:00pm)2</v>
      </c>
      <c r="B507" t="s">
        <v>55</v>
      </c>
      <c r="C507" t="s">
        <v>145</v>
      </c>
      <c r="D507" t="s">
        <v>162</v>
      </c>
      <c r="E507" s="65" t="s">
        <v>133</v>
      </c>
      <c r="F507" s="66">
        <v>0.99335181713104248</v>
      </c>
      <c r="G507" s="66">
        <v>0.99195033311843872</v>
      </c>
      <c r="H507" s="66">
        <v>2.5440201163291931E-2</v>
      </c>
      <c r="I507" s="66">
        <v>75.27288818359375</v>
      </c>
      <c r="J507" s="67">
        <v>0</v>
      </c>
    </row>
    <row r="508" spans="1:10" x14ac:dyDescent="0.25">
      <c r="A508" s="3" t="str">
        <f t="shared" si="7"/>
        <v>Climate Zone148/27/2021 (5:00pm-6:00pm)3</v>
      </c>
      <c r="B508" t="s">
        <v>55</v>
      </c>
      <c r="C508" t="s">
        <v>145</v>
      </c>
      <c r="D508" t="s">
        <v>162</v>
      </c>
      <c r="E508" s="65" t="s">
        <v>134</v>
      </c>
      <c r="F508" s="66">
        <v>0.8882746696472168</v>
      </c>
      <c r="G508" s="66">
        <v>0.88602644205093384</v>
      </c>
      <c r="H508" s="66">
        <v>2.4869320914149284E-2</v>
      </c>
      <c r="I508" s="66">
        <v>72.232307434082031</v>
      </c>
      <c r="J508" s="67">
        <v>0</v>
      </c>
    </row>
    <row r="509" spans="1:10" x14ac:dyDescent="0.25">
      <c r="A509" s="3" t="str">
        <f t="shared" si="7"/>
        <v>Climate Zone148/27/2021 (5:00pm-6:00pm)4</v>
      </c>
      <c r="B509" t="s">
        <v>55</v>
      </c>
      <c r="C509" t="s">
        <v>145</v>
      </c>
      <c r="D509" t="s">
        <v>162</v>
      </c>
      <c r="E509" s="65" t="s">
        <v>135</v>
      </c>
      <c r="F509" s="66">
        <v>0.83265215158462524</v>
      </c>
      <c r="G509" s="66">
        <v>0.82580572366714478</v>
      </c>
      <c r="H509" s="66">
        <v>2.2597953677177429E-2</v>
      </c>
      <c r="I509" s="66">
        <v>71.445693969726563</v>
      </c>
      <c r="J509" s="67">
        <v>0</v>
      </c>
    </row>
    <row r="510" spans="1:10" x14ac:dyDescent="0.25">
      <c r="A510" s="3" t="str">
        <f t="shared" si="7"/>
        <v>Climate Zone148/27/2021 (5:00pm-6:00pm)5</v>
      </c>
      <c r="B510" t="s">
        <v>55</v>
      </c>
      <c r="C510" t="s">
        <v>145</v>
      </c>
      <c r="D510" t="s">
        <v>162</v>
      </c>
      <c r="E510" s="65" t="s">
        <v>136</v>
      </c>
      <c r="F510" s="66">
        <v>0.80484491586685181</v>
      </c>
      <c r="G510" s="66">
        <v>0.78424137830734253</v>
      </c>
      <c r="H510" s="66">
        <v>2.2569984197616577E-2</v>
      </c>
      <c r="I510" s="66">
        <v>69.2857666015625</v>
      </c>
      <c r="J510" s="67">
        <v>0</v>
      </c>
    </row>
    <row r="511" spans="1:10" x14ac:dyDescent="0.25">
      <c r="A511" s="3" t="str">
        <f t="shared" si="7"/>
        <v>Climate Zone148/27/2021 (5:00pm-6:00pm)6</v>
      </c>
      <c r="B511" t="s">
        <v>55</v>
      </c>
      <c r="C511" t="s">
        <v>145</v>
      </c>
      <c r="D511" t="s">
        <v>162</v>
      </c>
      <c r="E511" s="65" t="s">
        <v>137</v>
      </c>
      <c r="F511" s="66">
        <v>0.79407280683517456</v>
      </c>
      <c r="G511" s="66">
        <v>0.78734374046325684</v>
      </c>
      <c r="H511" s="66">
        <v>1.6177412122488022E-2</v>
      </c>
      <c r="I511" s="66">
        <v>67.997406005859375</v>
      </c>
      <c r="J511" s="67">
        <v>0</v>
      </c>
    </row>
    <row r="512" spans="1:10" x14ac:dyDescent="0.25">
      <c r="A512" s="3" t="str">
        <f t="shared" si="7"/>
        <v>Climate Zone148/27/2021 (5:00pm-6:00pm)7</v>
      </c>
      <c r="B512" t="s">
        <v>55</v>
      </c>
      <c r="C512" t="s">
        <v>145</v>
      </c>
      <c r="D512" t="s">
        <v>162</v>
      </c>
      <c r="E512" s="65" t="s">
        <v>138</v>
      </c>
      <c r="F512" s="66">
        <v>0.77988731861114502</v>
      </c>
      <c r="G512" s="66">
        <v>0.78854364156723022</v>
      </c>
      <c r="H512" s="66">
        <v>1.5721099451184273E-2</v>
      </c>
      <c r="I512" s="66">
        <v>67.080146789550781</v>
      </c>
      <c r="J512" s="67">
        <v>0</v>
      </c>
    </row>
    <row r="513" spans="1:10" x14ac:dyDescent="0.25">
      <c r="A513" s="3" t="str">
        <f t="shared" si="7"/>
        <v>Climate Zone148/27/2021 (5:00pm-6:00pm)8</v>
      </c>
      <c r="B513" t="s">
        <v>55</v>
      </c>
      <c r="C513" t="s">
        <v>145</v>
      </c>
      <c r="D513" t="s">
        <v>162</v>
      </c>
      <c r="E513" s="65" t="s">
        <v>139</v>
      </c>
      <c r="F513" s="66">
        <v>0.70025628805160522</v>
      </c>
      <c r="G513" s="66">
        <v>0.7115933895111084</v>
      </c>
      <c r="H513" s="66">
        <v>1.7468197271227837E-2</v>
      </c>
      <c r="I513" s="66">
        <v>66.914848327636719</v>
      </c>
      <c r="J513" s="67">
        <v>0</v>
      </c>
    </row>
    <row r="514" spans="1:10" x14ac:dyDescent="0.25">
      <c r="A514" s="3" t="str">
        <f t="shared" si="7"/>
        <v>Climate Zone148/27/2021 (5:00pm-6:00pm)9</v>
      </c>
      <c r="B514" t="s">
        <v>55</v>
      </c>
      <c r="C514" t="s">
        <v>145</v>
      </c>
      <c r="D514" t="s">
        <v>162</v>
      </c>
      <c r="E514" s="65" t="s">
        <v>140</v>
      </c>
      <c r="F514" s="66">
        <v>0.56383079290390015</v>
      </c>
      <c r="G514" s="66">
        <v>0.60861790180206299</v>
      </c>
      <c r="H514" s="66">
        <v>2.0445374771952629E-2</v>
      </c>
      <c r="I514" s="66">
        <v>70.143234252929688</v>
      </c>
      <c r="J514" s="67">
        <v>0</v>
      </c>
    </row>
    <row r="515" spans="1:10" x14ac:dyDescent="0.25">
      <c r="A515" s="3" t="str">
        <f t="shared" ref="A515:A578" si="8">B515&amp;C515&amp;D515&amp;E515</f>
        <v>Climate Zone148/27/2021 (5:00pm-6:00pm)10</v>
      </c>
      <c r="B515" t="s">
        <v>55</v>
      </c>
      <c r="C515" t="s">
        <v>145</v>
      </c>
      <c r="D515" t="s">
        <v>162</v>
      </c>
      <c r="E515" s="65" t="s">
        <v>141</v>
      </c>
      <c r="F515" s="66">
        <v>0.52301877737045288</v>
      </c>
      <c r="G515" s="66">
        <v>0.53664696216583252</v>
      </c>
      <c r="H515" s="66">
        <v>2.2649284452199936E-2</v>
      </c>
      <c r="I515" s="66">
        <v>75.8887939453125</v>
      </c>
      <c r="J515" s="67">
        <v>0</v>
      </c>
    </row>
    <row r="516" spans="1:10" x14ac:dyDescent="0.25">
      <c r="A516" s="3" t="str">
        <f t="shared" si="8"/>
        <v>Climate Zone148/27/2021 (5:00pm-6:00pm)11</v>
      </c>
      <c r="B516" t="s">
        <v>55</v>
      </c>
      <c r="C516" t="s">
        <v>145</v>
      </c>
      <c r="D516" t="s">
        <v>162</v>
      </c>
      <c r="E516" s="65" t="s">
        <v>142</v>
      </c>
      <c r="F516" s="66">
        <v>0.54461771249771118</v>
      </c>
      <c r="G516" s="66">
        <v>0.55001991987228394</v>
      </c>
      <c r="H516" s="66">
        <v>2.5944404304027557E-2</v>
      </c>
      <c r="I516" s="66">
        <v>80.775726318359375</v>
      </c>
      <c r="J516" s="67">
        <v>0</v>
      </c>
    </row>
    <row r="517" spans="1:10" x14ac:dyDescent="0.25">
      <c r="A517" s="3" t="str">
        <f t="shared" si="8"/>
        <v>Climate Zone148/27/2021 (5:00pm-6:00pm)12</v>
      </c>
      <c r="B517" t="s">
        <v>55</v>
      </c>
      <c r="C517" t="s">
        <v>145</v>
      </c>
      <c r="D517" t="s">
        <v>162</v>
      </c>
      <c r="E517" s="65" t="s">
        <v>143</v>
      </c>
      <c r="F517" s="66">
        <v>0.62517541646957397</v>
      </c>
      <c r="G517" s="66">
        <v>0.66787910461425781</v>
      </c>
      <c r="H517" s="66">
        <v>3.2450176775455475E-2</v>
      </c>
      <c r="I517" s="66">
        <v>85.17431640625</v>
      </c>
      <c r="J517" s="67">
        <v>0</v>
      </c>
    </row>
    <row r="518" spans="1:10" x14ac:dyDescent="0.25">
      <c r="A518" s="3" t="str">
        <f t="shared" si="8"/>
        <v>Climate Zone148/27/2021 (5:00pm-6:00pm)13</v>
      </c>
      <c r="B518" t="s">
        <v>55</v>
      </c>
      <c r="C518" t="s">
        <v>145</v>
      </c>
      <c r="D518" t="s">
        <v>162</v>
      </c>
      <c r="E518" s="65" t="s">
        <v>144</v>
      </c>
      <c r="F518" s="66">
        <v>0.8619878888130188</v>
      </c>
      <c r="G518" s="66">
        <v>0.90172117948532104</v>
      </c>
      <c r="H518" s="66">
        <v>3.6462701857089996E-2</v>
      </c>
      <c r="I518" s="66">
        <v>89.711257934570313</v>
      </c>
      <c r="J518" s="67">
        <v>0</v>
      </c>
    </row>
    <row r="519" spans="1:10" x14ac:dyDescent="0.25">
      <c r="A519" s="3" t="str">
        <f t="shared" si="8"/>
        <v>Climate Zone148/27/2021 (5:00pm-6:00pm)14</v>
      </c>
      <c r="B519" t="s">
        <v>55</v>
      </c>
      <c r="C519" t="s">
        <v>145</v>
      </c>
      <c r="D519" t="s">
        <v>162</v>
      </c>
      <c r="E519" s="65" t="s">
        <v>145</v>
      </c>
      <c r="F519" s="66">
        <v>1.1911660432815552</v>
      </c>
      <c r="G519" s="66">
        <v>1.2119525671005249</v>
      </c>
      <c r="H519" s="66">
        <v>3.6264561116695404E-2</v>
      </c>
      <c r="I519" s="66">
        <v>93.713729858398438</v>
      </c>
      <c r="J519" s="67">
        <v>0</v>
      </c>
    </row>
    <row r="520" spans="1:10" x14ac:dyDescent="0.25">
      <c r="A520" s="3" t="str">
        <f t="shared" si="8"/>
        <v>Climate Zone148/27/2021 (5:00pm-6:00pm)15</v>
      </c>
      <c r="B520" t="s">
        <v>55</v>
      </c>
      <c r="C520" t="s">
        <v>145</v>
      </c>
      <c r="D520" t="s">
        <v>162</v>
      </c>
      <c r="E520" s="65" t="s">
        <v>146</v>
      </c>
      <c r="F520" s="66">
        <v>1.5834572315216064</v>
      </c>
      <c r="G520" s="66">
        <v>1.5832438468933105</v>
      </c>
      <c r="H520" s="66">
        <v>1.9514847546815872E-2</v>
      </c>
      <c r="I520" s="66">
        <v>97.3729248046875</v>
      </c>
      <c r="J520" s="67">
        <v>0</v>
      </c>
    </row>
    <row r="521" spans="1:10" x14ac:dyDescent="0.25">
      <c r="A521" s="3" t="str">
        <f t="shared" si="8"/>
        <v>Climate Zone148/27/2021 (5:00pm-6:00pm)16</v>
      </c>
      <c r="B521" t="s">
        <v>55</v>
      </c>
      <c r="C521" t="s">
        <v>145</v>
      </c>
      <c r="D521" t="s">
        <v>162</v>
      </c>
      <c r="E521" s="65" t="s">
        <v>147</v>
      </c>
      <c r="F521" s="66">
        <v>1.9381918907165527</v>
      </c>
      <c r="G521" s="66">
        <v>1.9384051561355591</v>
      </c>
      <c r="H521" s="66">
        <v>1.9514849409461021E-2</v>
      </c>
      <c r="I521" s="66">
        <v>99.696090698242188</v>
      </c>
      <c r="J521" s="67">
        <v>0</v>
      </c>
    </row>
    <row r="522" spans="1:10" x14ac:dyDescent="0.25">
      <c r="A522" s="3" t="str">
        <f t="shared" si="8"/>
        <v>Climate Zone148/27/2021 (5:00pm-6:00pm)17</v>
      </c>
      <c r="B522" t="s">
        <v>55</v>
      </c>
      <c r="C522" t="s">
        <v>145</v>
      </c>
      <c r="D522" t="s">
        <v>162</v>
      </c>
      <c r="E522" s="65" t="s">
        <v>148</v>
      </c>
      <c r="F522" s="66">
        <v>2.2654263973236084</v>
      </c>
      <c r="G522" s="66">
        <v>2.2558891773223877</v>
      </c>
      <c r="H522" s="66">
        <v>3.7011560052633286E-2</v>
      </c>
      <c r="I522" s="66">
        <v>99.500656127929688</v>
      </c>
      <c r="J522" s="67">
        <v>0</v>
      </c>
    </row>
    <row r="523" spans="1:10" x14ac:dyDescent="0.25">
      <c r="A523" s="3" t="str">
        <f t="shared" si="8"/>
        <v>Climate Zone148/27/2021 (5:00pm-6:00pm)18</v>
      </c>
      <c r="B523" t="s">
        <v>55</v>
      </c>
      <c r="C523" t="s">
        <v>145</v>
      </c>
      <c r="D523" t="s">
        <v>162</v>
      </c>
      <c r="E523" s="65" t="s">
        <v>149</v>
      </c>
      <c r="F523" s="66">
        <v>2.4205589294433594</v>
      </c>
      <c r="G523" s="66">
        <v>1.7539503574371338</v>
      </c>
      <c r="H523" s="66">
        <v>4.2091749608516693E-2</v>
      </c>
      <c r="I523" s="66">
        <v>99.0455322265625</v>
      </c>
      <c r="J523" s="67">
        <v>0</v>
      </c>
    </row>
    <row r="524" spans="1:10" x14ac:dyDescent="0.25">
      <c r="A524" s="3" t="str">
        <f t="shared" si="8"/>
        <v>Climate Zone148/27/2021 (5:00pm-6:00pm)19</v>
      </c>
      <c r="B524" t="s">
        <v>55</v>
      </c>
      <c r="C524" t="s">
        <v>145</v>
      </c>
      <c r="D524" t="s">
        <v>162</v>
      </c>
      <c r="E524" s="65" t="s">
        <v>150</v>
      </c>
      <c r="F524" s="66">
        <v>2.477855920791626</v>
      </c>
      <c r="G524" s="66">
        <v>2.6169137954711914</v>
      </c>
      <c r="H524" s="66">
        <v>4.4754408299922943E-2</v>
      </c>
      <c r="I524" s="66">
        <v>97.454048156738281</v>
      </c>
      <c r="J524" s="67">
        <v>0</v>
      </c>
    </row>
    <row r="525" spans="1:10" x14ac:dyDescent="0.25">
      <c r="A525" s="3" t="str">
        <f t="shared" si="8"/>
        <v>Climate Zone148/27/2021 (5:00pm-6:00pm)20</v>
      </c>
      <c r="B525" t="s">
        <v>55</v>
      </c>
      <c r="C525" t="s">
        <v>145</v>
      </c>
      <c r="D525" t="s">
        <v>162</v>
      </c>
      <c r="E525" s="65" t="s">
        <v>151</v>
      </c>
      <c r="F525" s="66">
        <v>2.3121378421783447</v>
      </c>
      <c r="G525" s="66">
        <v>2.4823675155639648</v>
      </c>
      <c r="H525" s="66">
        <v>4.6123839914798737E-2</v>
      </c>
      <c r="I525" s="66">
        <v>95.4093017578125</v>
      </c>
      <c r="J525" s="67">
        <v>0</v>
      </c>
    </row>
    <row r="526" spans="1:10" x14ac:dyDescent="0.25">
      <c r="A526" s="3" t="str">
        <f t="shared" si="8"/>
        <v>Climate Zone148/27/2021 (5:00pm-6:00pm)21</v>
      </c>
      <c r="B526" t="s">
        <v>55</v>
      </c>
      <c r="C526" t="s">
        <v>145</v>
      </c>
      <c r="D526" t="s">
        <v>162</v>
      </c>
      <c r="E526" s="65" t="s">
        <v>152</v>
      </c>
      <c r="F526" s="66">
        <v>2.2004480361938477</v>
      </c>
      <c r="G526" s="66">
        <v>2.256880521774292</v>
      </c>
      <c r="H526" s="66">
        <v>4.2942199856042862E-2</v>
      </c>
      <c r="I526" s="66">
        <v>91.888748168945313</v>
      </c>
      <c r="J526" s="67">
        <v>0</v>
      </c>
    </row>
    <row r="527" spans="1:10" x14ac:dyDescent="0.25">
      <c r="A527" s="3" t="str">
        <f t="shared" si="8"/>
        <v>Climate Zone148/27/2021 (5:00pm-6:00pm)22</v>
      </c>
      <c r="B527" t="s">
        <v>55</v>
      </c>
      <c r="C527" t="s">
        <v>145</v>
      </c>
      <c r="D527" t="s">
        <v>162</v>
      </c>
      <c r="E527" s="65" t="s">
        <v>153</v>
      </c>
      <c r="F527" s="66">
        <v>1.9914848804473877</v>
      </c>
      <c r="G527" s="66">
        <v>2.0289325714111328</v>
      </c>
      <c r="H527" s="66">
        <v>4.0489919483661652E-2</v>
      </c>
      <c r="I527" s="66">
        <v>89.154014587402344</v>
      </c>
      <c r="J527" s="67">
        <v>0</v>
      </c>
    </row>
    <row r="528" spans="1:10" x14ac:dyDescent="0.25">
      <c r="A528" s="3" t="str">
        <f t="shared" si="8"/>
        <v>Climate Zone148/27/2021 (5:00pm-6:00pm)23</v>
      </c>
      <c r="B528" t="s">
        <v>55</v>
      </c>
      <c r="C528" t="s">
        <v>145</v>
      </c>
      <c r="D528" t="s">
        <v>162</v>
      </c>
      <c r="E528" s="65" t="s">
        <v>154</v>
      </c>
      <c r="F528" s="66">
        <v>1.7275700569152832</v>
      </c>
      <c r="G528" s="66">
        <v>1.761687159538269</v>
      </c>
      <c r="H528" s="66">
        <v>3.5582359880208969E-2</v>
      </c>
      <c r="I528" s="66">
        <v>87.069572448730469</v>
      </c>
      <c r="J528" s="67">
        <v>0</v>
      </c>
    </row>
    <row r="529" spans="1:10" x14ac:dyDescent="0.25">
      <c r="A529" s="3" t="str">
        <f t="shared" si="8"/>
        <v>Climate Zone148/27/2021 (5:00pm-6:00pm)24</v>
      </c>
      <c r="B529" t="s">
        <v>55</v>
      </c>
      <c r="C529" t="s">
        <v>145</v>
      </c>
      <c r="D529" t="s">
        <v>162</v>
      </c>
      <c r="E529" s="65" t="s">
        <v>155</v>
      </c>
      <c r="F529" s="66">
        <v>1.4923897981643677</v>
      </c>
      <c r="G529" s="66">
        <v>1.50630784034729</v>
      </c>
      <c r="H529" s="66">
        <v>3.0815999954938889E-2</v>
      </c>
      <c r="I529" s="66">
        <v>84.480911254882813</v>
      </c>
      <c r="J529" s="67">
        <v>0</v>
      </c>
    </row>
    <row r="530" spans="1:10" x14ac:dyDescent="0.25">
      <c r="A530" s="3" t="str">
        <f t="shared" si="8"/>
        <v>Climate Zone149/9/2021 (3:58pm-5:00pm)1</v>
      </c>
      <c r="B530" t="s">
        <v>55</v>
      </c>
      <c r="C530" t="s">
        <v>145</v>
      </c>
      <c r="D530" t="s">
        <v>163</v>
      </c>
      <c r="E530" s="65" t="s">
        <v>132</v>
      </c>
      <c r="F530" s="66">
        <v>1.5570859909057617</v>
      </c>
      <c r="G530" s="66">
        <v>1.5908627510070801</v>
      </c>
      <c r="H530" s="66">
        <v>4.0664423257112503E-2</v>
      </c>
      <c r="I530" s="66">
        <v>86.653213500976563</v>
      </c>
      <c r="J530" s="67">
        <v>0</v>
      </c>
    </row>
    <row r="531" spans="1:10" x14ac:dyDescent="0.25">
      <c r="A531" s="3" t="str">
        <f t="shared" si="8"/>
        <v>Climate Zone149/9/2021 (3:58pm-5:00pm)2</v>
      </c>
      <c r="B531" t="s">
        <v>55</v>
      </c>
      <c r="C531" t="s">
        <v>145</v>
      </c>
      <c r="D531" t="s">
        <v>163</v>
      </c>
      <c r="E531" s="65" t="s">
        <v>133</v>
      </c>
      <c r="F531" s="66">
        <v>1.4071133136749268</v>
      </c>
      <c r="G531" s="66">
        <v>1.4092776775360107</v>
      </c>
      <c r="H531" s="66">
        <v>3.7322442978620529E-2</v>
      </c>
      <c r="I531" s="66">
        <v>85.244873046875</v>
      </c>
      <c r="J531" s="67">
        <v>0</v>
      </c>
    </row>
    <row r="532" spans="1:10" x14ac:dyDescent="0.25">
      <c r="A532" s="3" t="str">
        <f t="shared" si="8"/>
        <v>Climate Zone149/9/2021 (3:58pm-5:00pm)3</v>
      </c>
      <c r="B532" t="s">
        <v>55</v>
      </c>
      <c r="C532" t="s">
        <v>145</v>
      </c>
      <c r="D532" t="s">
        <v>163</v>
      </c>
      <c r="E532" s="65" t="s">
        <v>134</v>
      </c>
      <c r="F532" s="66">
        <v>1.2812021970748901</v>
      </c>
      <c r="G532" s="66">
        <v>1.2884935140609741</v>
      </c>
      <c r="H532" s="66">
        <v>3.4259840846061707E-2</v>
      </c>
      <c r="I532" s="66">
        <v>83.58734130859375</v>
      </c>
      <c r="J532" s="67">
        <v>0</v>
      </c>
    </row>
    <row r="533" spans="1:10" x14ac:dyDescent="0.25">
      <c r="A533" s="3" t="str">
        <f t="shared" si="8"/>
        <v>Climate Zone149/9/2021 (3:58pm-5:00pm)4</v>
      </c>
      <c r="B533" t="s">
        <v>55</v>
      </c>
      <c r="C533" t="s">
        <v>145</v>
      </c>
      <c r="D533" t="s">
        <v>163</v>
      </c>
      <c r="E533" s="65" t="s">
        <v>135</v>
      </c>
      <c r="F533" s="66">
        <v>1.1691272258758545</v>
      </c>
      <c r="G533" s="66">
        <v>1.1925406455993652</v>
      </c>
      <c r="H533" s="66">
        <v>3.2172314822673798E-2</v>
      </c>
      <c r="I533" s="66">
        <v>81.725563049316406</v>
      </c>
      <c r="J533" s="67">
        <v>0</v>
      </c>
    </row>
    <row r="534" spans="1:10" x14ac:dyDescent="0.25">
      <c r="A534" s="3" t="str">
        <f t="shared" si="8"/>
        <v>Climate Zone149/9/2021 (3:58pm-5:00pm)5</v>
      </c>
      <c r="B534" t="s">
        <v>55</v>
      </c>
      <c r="C534" t="s">
        <v>145</v>
      </c>
      <c r="D534" t="s">
        <v>163</v>
      </c>
      <c r="E534" s="65" t="s">
        <v>136</v>
      </c>
      <c r="F534" s="66">
        <v>1.1054917573928833</v>
      </c>
      <c r="G534" s="66">
        <v>1.1312167644500732</v>
      </c>
      <c r="H534" s="66">
        <v>2.8822137042880058E-2</v>
      </c>
      <c r="I534" s="66">
        <v>81.322189331054688</v>
      </c>
      <c r="J534" s="67">
        <v>0</v>
      </c>
    </row>
    <row r="535" spans="1:10" x14ac:dyDescent="0.25">
      <c r="A535" s="3" t="str">
        <f t="shared" si="8"/>
        <v>Climate Zone149/9/2021 (3:58pm-5:00pm)6</v>
      </c>
      <c r="B535" t="s">
        <v>55</v>
      </c>
      <c r="C535" t="s">
        <v>145</v>
      </c>
      <c r="D535" t="s">
        <v>163</v>
      </c>
      <c r="E535" s="65" t="s">
        <v>137</v>
      </c>
      <c r="F535" s="66">
        <v>1.0904918909072876</v>
      </c>
      <c r="G535" s="66">
        <v>1.1035735607147217</v>
      </c>
      <c r="H535" s="66">
        <v>2.7222810313105583E-2</v>
      </c>
      <c r="I535" s="66">
        <v>82.180488586425781</v>
      </c>
      <c r="J535" s="67">
        <v>0</v>
      </c>
    </row>
    <row r="536" spans="1:10" x14ac:dyDescent="0.25">
      <c r="A536" s="3" t="str">
        <f t="shared" si="8"/>
        <v>Climate Zone149/9/2021 (3:58pm-5:00pm)7</v>
      </c>
      <c r="B536" t="s">
        <v>55</v>
      </c>
      <c r="C536" t="s">
        <v>145</v>
      </c>
      <c r="D536" t="s">
        <v>163</v>
      </c>
      <c r="E536" s="65" t="s">
        <v>138</v>
      </c>
      <c r="F536" s="66">
        <v>1.0819016695022583</v>
      </c>
      <c r="G536" s="66">
        <v>1.0937010049819946</v>
      </c>
      <c r="H536" s="66">
        <v>2.8023716062307358E-2</v>
      </c>
      <c r="I536" s="66">
        <v>79.938034057617188</v>
      </c>
      <c r="J536" s="67">
        <v>0</v>
      </c>
    </row>
    <row r="537" spans="1:10" x14ac:dyDescent="0.25">
      <c r="A537" s="3" t="str">
        <f t="shared" si="8"/>
        <v>Climate Zone149/9/2021 (3:58pm-5:00pm)8</v>
      </c>
      <c r="B537" t="s">
        <v>55</v>
      </c>
      <c r="C537" t="s">
        <v>145</v>
      </c>
      <c r="D537" t="s">
        <v>163</v>
      </c>
      <c r="E537" s="65" t="s">
        <v>139</v>
      </c>
      <c r="F537" s="66">
        <v>1.0093863010406494</v>
      </c>
      <c r="G537" s="66">
        <v>1.0480189323425293</v>
      </c>
      <c r="H537" s="66">
        <v>3.0116261914372444E-2</v>
      </c>
      <c r="I537" s="66">
        <v>76.641952514648438</v>
      </c>
      <c r="J537" s="67">
        <v>0</v>
      </c>
    </row>
    <row r="538" spans="1:10" x14ac:dyDescent="0.25">
      <c r="A538" s="3" t="str">
        <f t="shared" si="8"/>
        <v>Climate Zone149/9/2021 (3:58pm-5:00pm)9</v>
      </c>
      <c r="B538" t="s">
        <v>55</v>
      </c>
      <c r="C538" t="s">
        <v>145</v>
      </c>
      <c r="D538" t="s">
        <v>163</v>
      </c>
      <c r="E538" s="65" t="s">
        <v>140</v>
      </c>
      <c r="F538" s="66">
        <v>1.0132687091827393</v>
      </c>
      <c r="G538" s="66">
        <v>1.0338233709335327</v>
      </c>
      <c r="H538" s="66">
        <v>3.2709695398807526E-2</v>
      </c>
      <c r="I538" s="66">
        <v>79.014427185058594</v>
      </c>
      <c r="J538" s="67">
        <v>0</v>
      </c>
    </row>
    <row r="539" spans="1:10" x14ac:dyDescent="0.25">
      <c r="A539" s="3" t="str">
        <f t="shared" si="8"/>
        <v>Climate Zone149/9/2021 (3:58pm-5:00pm)10</v>
      </c>
      <c r="B539" t="s">
        <v>55</v>
      </c>
      <c r="C539" t="s">
        <v>145</v>
      </c>
      <c r="D539" t="s">
        <v>163</v>
      </c>
      <c r="E539" s="65" t="s">
        <v>141</v>
      </c>
      <c r="F539" s="66">
        <v>1.080009937286377</v>
      </c>
      <c r="G539" s="66">
        <v>1.0906001329421997</v>
      </c>
      <c r="H539" s="66">
        <v>3.4093312919139862E-2</v>
      </c>
      <c r="I539" s="66">
        <v>83.058349609375</v>
      </c>
      <c r="J539" s="67">
        <v>0</v>
      </c>
    </row>
    <row r="540" spans="1:10" x14ac:dyDescent="0.25">
      <c r="A540" s="3" t="str">
        <f t="shared" si="8"/>
        <v>Climate Zone149/9/2021 (3:58pm-5:00pm)11</v>
      </c>
      <c r="B540" t="s">
        <v>55</v>
      </c>
      <c r="C540" t="s">
        <v>145</v>
      </c>
      <c r="D540" t="s">
        <v>163</v>
      </c>
      <c r="E540" s="65" t="s">
        <v>142</v>
      </c>
      <c r="F540" s="66">
        <v>1.2196750640869141</v>
      </c>
      <c r="G540" s="66">
        <v>1.2389565706253052</v>
      </c>
      <c r="H540" s="66">
        <v>3.8254927843809128E-2</v>
      </c>
      <c r="I540" s="66">
        <v>87.882095336914063</v>
      </c>
      <c r="J540" s="67">
        <v>0</v>
      </c>
    </row>
    <row r="541" spans="1:10" x14ac:dyDescent="0.25">
      <c r="A541" s="3" t="str">
        <f t="shared" si="8"/>
        <v>Climate Zone149/9/2021 (3:58pm-5:00pm)12</v>
      </c>
      <c r="B541" t="s">
        <v>55</v>
      </c>
      <c r="C541" t="s">
        <v>145</v>
      </c>
      <c r="D541" t="s">
        <v>163</v>
      </c>
      <c r="E541" s="65" t="s">
        <v>143</v>
      </c>
      <c r="F541" s="66">
        <v>1.4556460380554199</v>
      </c>
      <c r="G541" s="66">
        <v>1.5168023109436035</v>
      </c>
      <c r="H541" s="66">
        <v>3.8418110460042953E-2</v>
      </c>
      <c r="I541" s="66">
        <v>91.642410278320313</v>
      </c>
      <c r="J541" s="67">
        <v>0</v>
      </c>
    </row>
    <row r="542" spans="1:10" x14ac:dyDescent="0.25">
      <c r="A542" s="3" t="str">
        <f t="shared" si="8"/>
        <v>Climate Zone149/9/2021 (3:58pm-5:00pm)13</v>
      </c>
      <c r="B542" t="s">
        <v>55</v>
      </c>
      <c r="C542" t="s">
        <v>145</v>
      </c>
      <c r="D542" t="s">
        <v>163</v>
      </c>
      <c r="E542" s="65" t="s">
        <v>144</v>
      </c>
      <c r="F542" s="66">
        <v>1.8631508350372314</v>
      </c>
      <c r="G542" s="66">
        <v>1.8821419477462769</v>
      </c>
      <c r="H542" s="66">
        <v>2.2655604407191277E-2</v>
      </c>
      <c r="I542" s="66">
        <v>94.774299621582031</v>
      </c>
      <c r="J542" s="67">
        <v>0</v>
      </c>
    </row>
    <row r="543" spans="1:10" x14ac:dyDescent="0.25">
      <c r="A543" s="3" t="str">
        <f t="shared" si="8"/>
        <v>Climate Zone149/9/2021 (3:58pm-5:00pm)14</v>
      </c>
      <c r="B543" t="s">
        <v>55</v>
      </c>
      <c r="C543" t="s">
        <v>145</v>
      </c>
      <c r="D543" t="s">
        <v>163</v>
      </c>
      <c r="E543" s="65" t="s">
        <v>145</v>
      </c>
      <c r="F543" s="66">
        <v>2.0044958591461182</v>
      </c>
      <c r="G543" s="66">
        <v>1.9855047464370728</v>
      </c>
      <c r="H543" s="66">
        <v>2.2655604407191277E-2</v>
      </c>
      <c r="I543" s="66">
        <v>95.643829345703125</v>
      </c>
      <c r="J543" s="67">
        <v>0</v>
      </c>
    </row>
    <row r="544" spans="1:10" x14ac:dyDescent="0.25">
      <c r="A544" s="3" t="str">
        <f t="shared" si="8"/>
        <v>Climate Zone149/9/2021 (3:58pm-5:00pm)15</v>
      </c>
      <c r="B544" t="s">
        <v>55</v>
      </c>
      <c r="C544" t="s">
        <v>145</v>
      </c>
      <c r="D544" t="s">
        <v>163</v>
      </c>
      <c r="E544" s="65" t="s">
        <v>146</v>
      </c>
      <c r="F544" s="66">
        <v>2.1857016086578369</v>
      </c>
      <c r="G544" s="66">
        <v>2.2149927616119385</v>
      </c>
      <c r="H544" s="66">
        <v>4.0969602763652802E-2</v>
      </c>
      <c r="I544" s="66">
        <v>95.789810180664063</v>
      </c>
      <c r="J544" s="67">
        <v>0</v>
      </c>
    </row>
    <row r="545" spans="1:10" x14ac:dyDescent="0.25">
      <c r="A545" s="3" t="str">
        <f t="shared" si="8"/>
        <v>Climate Zone149/9/2021 (3:58pm-5:00pm)16</v>
      </c>
      <c r="B545" t="s">
        <v>55</v>
      </c>
      <c r="C545" t="s">
        <v>145</v>
      </c>
      <c r="D545" t="s">
        <v>163</v>
      </c>
      <c r="E545" s="65" t="s">
        <v>147</v>
      </c>
      <c r="F545" s="66">
        <v>2.3360128402709961</v>
      </c>
      <c r="G545" s="66">
        <v>2.4056382179260254</v>
      </c>
      <c r="H545" s="66">
        <v>5.0919383764266968E-2</v>
      </c>
      <c r="I545" s="66">
        <v>96.381935119628906</v>
      </c>
      <c r="J545" s="67">
        <v>0</v>
      </c>
    </row>
    <row r="546" spans="1:10" x14ac:dyDescent="0.25">
      <c r="A546" s="3" t="str">
        <f t="shared" si="8"/>
        <v>Climate Zone149/9/2021 (3:58pm-5:00pm)17</v>
      </c>
      <c r="B546" t="s">
        <v>55</v>
      </c>
      <c r="C546" t="s">
        <v>145</v>
      </c>
      <c r="D546" t="s">
        <v>163</v>
      </c>
      <c r="E546" s="65" t="s">
        <v>148</v>
      </c>
      <c r="F546" s="66">
        <v>2.465275764465332</v>
      </c>
      <c r="G546" s="66">
        <v>1.742894172668457</v>
      </c>
      <c r="H546" s="66">
        <v>5.5142637342214584E-2</v>
      </c>
      <c r="I546" s="66">
        <v>91.878242492675781</v>
      </c>
      <c r="J546" s="67">
        <v>0</v>
      </c>
    </row>
    <row r="547" spans="1:10" x14ac:dyDescent="0.25">
      <c r="A547" s="3" t="str">
        <f t="shared" si="8"/>
        <v>Climate Zone149/9/2021 (3:58pm-5:00pm)18</v>
      </c>
      <c r="B547" t="s">
        <v>55</v>
      </c>
      <c r="C547" t="s">
        <v>145</v>
      </c>
      <c r="D547" t="s">
        <v>163</v>
      </c>
      <c r="E547" s="65" t="s">
        <v>149</v>
      </c>
      <c r="F547" s="66">
        <v>2.6286568641662598</v>
      </c>
      <c r="G547" s="66">
        <v>2.7747118473052979</v>
      </c>
      <c r="H547" s="66">
        <v>5.1719021052122116E-2</v>
      </c>
      <c r="I547" s="66">
        <v>93.002593994140625</v>
      </c>
      <c r="J547" s="67">
        <v>0</v>
      </c>
    </row>
    <row r="548" spans="1:10" x14ac:dyDescent="0.25">
      <c r="A548" s="3" t="str">
        <f t="shared" si="8"/>
        <v>Climate Zone149/9/2021 (3:58pm-5:00pm)19</v>
      </c>
      <c r="B548" t="s">
        <v>55</v>
      </c>
      <c r="C548" t="s">
        <v>145</v>
      </c>
      <c r="D548" t="s">
        <v>163</v>
      </c>
      <c r="E548" s="65" t="s">
        <v>150</v>
      </c>
      <c r="F548" s="66">
        <v>2.6052768230438232</v>
      </c>
      <c r="G548" s="66">
        <v>2.8120546340942383</v>
      </c>
      <c r="H548" s="66">
        <v>4.9631759524345398E-2</v>
      </c>
      <c r="I548" s="66">
        <v>93.252159118652344</v>
      </c>
      <c r="J548" s="67">
        <v>0</v>
      </c>
    </row>
    <row r="549" spans="1:10" x14ac:dyDescent="0.25">
      <c r="A549" s="3" t="str">
        <f t="shared" si="8"/>
        <v>Climate Zone149/9/2021 (3:58pm-5:00pm)20</v>
      </c>
      <c r="B549" t="s">
        <v>55</v>
      </c>
      <c r="C549" t="s">
        <v>145</v>
      </c>
      <c r="D549" t="s">
        <v>163</v>
      </c>
      <c r="E549" s="65" t="s">
        <v>151</v>
      </c>
      <c r="F549" s="66">
        <v>2.5435819625854492</v>
      </c>
      <c r="G549" s="66">
        <v>2.6383507251739502</v>
      </c>
      <c r="H549" s="66">
        <v>4.8744551837444305E-2</v>
      </c>
      <c r="I549" s="66">
        <v>92.048805236816406</v>
      </c>
      <c r="J549" s="67">
        <v>0</v>
      </c>
    </row>
    <row r="550" spans="1:10" x14ac:dyDescent="0.25">
      <c r="A550" s="3" t="str">
        <f t="shared" si="8"/>
        <v>Climate Zone149/9/2021 (3:58pm-5:00pm)21</v>
      </c>
      <c r="B550" t="s">
        <v>55</v>
      </c>
      <c r="C550" t="s">
        <v>145</v>
      </c>
      <c r="D550" t="s">
        <v>163</v>
      </c>
      <c r="E550" s="65" t="s">
        <v>152</v>
      </c>
      <c r="F550" s="66">
        <v>2.4101901054382324</v>
      </c>
      <c r="G550" s="66">
        <v>2.4935994148254395</v>
      </c>
      <c r="H550" s="66">
        <v>4.7779582440853119E-2</v>
      </c>
      <c r="I550" s="66">
        <v>89.848854064941406</v>
      </c>
      <c r="J550" s="67">
        <v>0</v>
      </c>
    </row>
    <row r="551" spans="1:10" x14ac:dyDescent="0.25">
      <c r="A551" s="3" t="str">
        <f t="shared" si="8"/>
        <v>Climate Zone149/9/2021 (3:58pm-5:00pm)22</v>
      </c>
      <c r="B551" t="s">
        <v>55</v>
      </c>
      <c r="C551" t="s">
        <v>145</v>
      </c>
      <c r="D551" t="s">
        <v>163</v>
      </c>
      <c r="E551" s="65" t="s">
        <v>153</v>
      </c>
      <c r="F551" s="66">
        <v>2.1970925331115723</v>
      </c>
      <c r="G551" s="66">
        <v>2.2614643573760986</v>
      </c>
      <c r="H551" s="66">
        <v>4.6108216047286987E-2</v>
      </c>
      <c r="I551" s="66">
        <v>87.068336486816406</v>
      </c>
      <c r="J551" s="67">
        <v>0</v>
      </c>
    </row>
    <row r="552" spans="1:10" x14ac:dyDescent="0.25">
      <c r="A552" s="3" t="str">
        <f t="shared" si="8"/>
        <v>Climate Zone149/9/2021 (3:58pm-5:00pm)23</v>
      </c>
      <c r="B552" t="s">
        <v>55</v>
      </c>
      <c r="C552" t="s">
        <v>145</v>
      </c>
      <c r="D552" t="s">
        <v>163</v>
      </c>
      <c r="E552" s="65" t="s">
        <v>154</v>
      </c>
      <c r="F552" s="66">
        <v>1.9172812700271606</v>
      </c>
      <c r="G552" s="66">
        <v>1.9582668542861938</v>
      </c>
      <c r="H552" s="66">
        <v>4.0109459310770035E-2</v>
      </c>
      <c r="I552" s="66">
        <v>84.572410583496094</v>
      </c>
      <c r="J552" s="67">
        <v>0</v>
      </c>
    </row>
    <row r="553" spans="1:10" x14ac:dyDescent="0.25">
      <c r="A553" s="3" t="str">
        <f t="shared" si="8"/>
        <v>Climate Zone149/9/2021 (3:58pm-5:00pm)24</v>
      </c>
      <c r="B553" t="s">
        <v>55</v>
      </c>
      <c r="C553" t="s">
        <v>145</v>
      </c>
      <c r="D553" t="s">
        <v>163</v>
      </c>
      <c r="E553" s="65" t="s">
        <v>155</v>
      </c>
      <c r="F553" s="66">
        <v>1.6333208084106445</v>
      </c>
      <c r="G553" s="66">
        <v>1.6745040416717529</v>
      </c>
      <c r="H553" s="66">
        <v>3.8776353001594543E-2</v>
      </c>
      <c r="I553" s="66">
        <v>83.031875610351563</v>
      </c>
      <c r="J553" s="67">
        <v>0</v>
      </c>
    </row>
    <row r="554" spans="1:10" x14ac:dyDescent="0.25">
      <c r="A554" s="3" t="str">
        <f t="shared" si="8"/>
        <v>Climate Zone14Average Event Day (5:00pm-6:00pm)1</v>
      </c>
      <c r="B554" t="s">
        <v>55</v>
      </c>
      <c r="C554" t="s">
        <v>145</v>
      </c>
      <c r="D554" t="s">
        <v>164</v>
      </c>
      <c r="E554" s="65" t="s">
        <v>132</v>
      </c>
      <c r="F554" s="66">
        <v>1.4311500787734985</v>
      </c>
      <c r="G554" s="66">
        <v>1.4654538631439209</v>
      </c>
      <c r="H554" s="66">
        <v>1.5754392370581627E-2</v>
      </c>
      <c r="I554" s="66">
        <v>84.15374755859375</v>
      </c>
      <c r="J554" s="67">
        <v>0</v>
      </c>
    </row>
    <row r="555" spans="1:10" x14ac:dyDescent="0.25">
      <c r="A555" s="3" t="str">
        <f t="shared" si="8"/>
        <v>Climate Zone14Average Event Day (5:00pm-6:00pm)2</v>
      </c>
      <c r="B555" t="s">
        <v>55</v>
      </c>
      <c r="C555" t="s">
        <v>145</v>
      </c>
      <c r="D555" t="s">
        <v>164</v>
      </c>
      <c r="E555" s="65" t="s">
        <v>133</v>
      </c>
      <c r="F555" s="66">
        <v>1.3264552354812622</v>
      </c>
      <c r="G555" s="66">
        <v>1.3697695732116699</v>
      </c>
      <c r="H555" s="66">
        <v>1.4602657407522202E-2</v>
      </c>
      <c r="I555" s="66">
        <v>83.018806457519531</v>
      </c>
      <c r="J555" s="67">
        <v>0</v>
      </c>
    </row>
    <row r="556" spans="1:10" x14ac:dyDescent="0.25">
      <c r="A556" s="3" t="str">
        <f t="shared" si="8"/>
        <v>Climate Zone14Average Event Day (5:00pm-6:00pm)3</v>
      </c>
      <c r="B556" t="s">
        <v>55</v>
      </c>
      <c r="C556" t="s">
        <v>145</v>
      </c>
      <c r="D556" t="s">
        <v>164</v>
      </c>
      <c r="E556" s="65" t="s">
        <v>134</v>
      </c>
      <c r="F556" s="66">
        <v>1.1961756944656372</v>
      </c>
      <c r="G556" s="66">
        <v>1.2292838096618652</v>
      </c>
      <c r="H556" s="66">
        <v>1.3770988211035728E-2</v>
      </c>
      <c r="I556" s="66">
        <v>81.357933044433594</v>
      </c>
      <c r="J556" s="67">
        <v>0</v>
      </c>
    </row>
    <row r="557" spans="1:10" x14ac:dyDescent="0.25">
      <c r="A557" s="3" t="str">
        <f t="shared" si="8"/>
        <v>Climate Zone14Average Event Day (5:00pm-6:00pm)4</v>
      </c>
      <c r="B557" t="s">
        <v>55</v>
      </c>
      <c r="C557" t="s">
        <v>145</v>
      </c>
      <c r="D557" t="s">
        <v>164</v>
      </c>
      <c r="E557" s="65" t="s">
        <v>135</v>
      </c>
      <c r="F557" s="66">
        <v>1.1085419654846191</v>
      </c>
      <c r="G557" s="66">
        <v>1.1328709125518799</v>
      </c>
      <c r="H557" s="66">
        <v>1.205717958509922E-2</v>
      </c>
      <c r="I557" s="66">
        <v>80.161865234375</v>
      </c>
      <c r="J557" s="67">
        <v>0</v>
      </c>
    </row>
    <row r="558" spans="1:10" x14ac:dyDescent="0.25">
      <c r="A558" s="3" t="str">
        <f t="shared" si="8"/>
        <v>Climate Zone14Average Event Day (5:00pm-6:00pm)5</v>
      </c>
      <c r="B558" t="s">
        <v>55</v>
      </c>
      <c r="C558" t="s">
        <v>145</v>
      </c>
      <c r="D558" t="s">
        <v>164</v>
      </c>
      <c r="E558" s="65" t="s">
        <v>136</v>
      </c>
      <c r="F558" s="66">
        <v>1.0424058437347412</v>
      </c>
      <c r="G558" s="66">
        <v>1.0642569065093994</v>
      </c>
      <c r="H558" s="66">
        <v>1.1352857574820518E-2</v>
      </c>
      <c r="I558" s="66">
        <v>78.454513549804688</v>
      </c>
      <c r="J558" s="67">
        <v>0</v>
      </c>
    </row>
    <row r="559" spans="1:10" x14ac:dyDescent="0.25">
      <c r="A559" s="3" t="str">
        <f t="shared" si="8"/>
        <v>Climate Zone14Average Event Day (5:00pm-6:00pm)6</v>
      </c>
      <c r="B559" t="s">
        <v>55</v>
      </c>
      <c r="C559" t="s">
        <v>145</v>
      </c>
      <c r="D559" t="s">
        <v>164</v>
      </c>
      <c r="E559" s="65" t="s">
        <v>137</v>
      </c>
      <c r="F559" s="66">
        <v>1.0093766450881958</v>
      </c>
      <c r="G559" s="66">
        <v>1.0298304557800293</v>
      </c>
      <c r="H559" s="66">
        <v>1.0461225174367428E-2</v>
      </c>
      <c r="I559" s="66">
        <v>77.522148132324219</v>
      </c>
      <c r="J559" s="67">
        <v>0</v>
      </c>
    </row>
    <row r="560" spans="1:10" x14ac:dyDescent="0.25">
      <c r="A560" s="3" t="str">
        <f t="shared" si="8"/>
        <v>Climate Zone14Average Event Day (5:00pm-6:00pm)7</v>
      </c>
      <c r="B560" t="s">
        <v>55</v>
      </c>
      <c r="C560" t="s">
        <v>145</v>
      </c>
      <c r="D560" t="s">
        <v>164</v>
      </c>
      <c r="E560" s="65" t="s">
        <v>138</v>
      </c>
      <c r="F560" s="66">
        <v>0.99710536003112793</v>
      </c>
      <c r="G560" s="66">
        <v>1.0241549015045166</v>
      </c>
      <c r="H560" s="66">
        <v>1.0959656909108162E-2</v>
      </c>
      <c r="I560" s="66">
        <v>77.403343200683594</v>
      </c>
      <c r="J560" s="67">
        <v>0</v>
      </c>
    </row>
    <row r="561" spans="1:10" x14ac:dyDescent="0.25">
      <c r="A561" s="3" t="str">
        <f t="shared" si="8"/>
        <v>Climate Zone14Average Event Day (5:00pm-6:00pm)8</v>
      </c>
      <c r="B561" t="s">
        <v>55</v>
      </c>
      <c r="C561" t="s">
        <v>145</v>
      </c>
      <c r="D561" t="s">
        <v>164</v>
      </c>
      <c r="E561" s="65" t="s">
        <v>139</v>
      </c>
      <c r="F561" s="66">
        <v>0.98098939657211304</v>
      </c>
      <c r="G561" s="66">
        <v>1.0182334184646606</v>
      </c>
      <c r="H561" s="66">
        <v>1.2000875547528267E-2</v>
      </c>
      <c r="I561" s="66">
        <v>77.539764404296875</v>
      </c>
      <c r="J561" s="67">
        <v>0</v>
      </c>
    </row>
    <row r="562" spans="1:10" x14ac:dyDescent="0.25">
      <c r="A562" s="3" t="str">
        <f t="shared" si="8"/>
        <v>Climate Zone14Average Event Day (5:00pm-6:00pm)9</v>
      </c>
      <c r="B562" t="s">
        <v>55</v>
      </c>
      <c r="C562" t="s">
        <v>145</v>
      </c>
      <c r="D562" t="s">
        <v>164</v>
      </c>
      <c r="E562" s="65" t="s">
        <v>140</v>
      </c>
      <c r="F562" s="66">
        <v>0.95828795433044434</v>
      </c>
      <c r="G562" s="66">
        <v>1.0190345048904419</v>
      </c>
      <c r="H562" s="66">
        <v>1.2721238657832146E-2</v>
      </c>
      <c r="I562" s="66">
        <v>79.134254455566406</v>
      </c>
      <c r="J562" s="67">
        <v>0</v>
      </c>
    </row>
    <row r="563" spans="1:10" x14ac:dyDescent="0.25">
      <c r="A563" s="3" t="str">
        <f t="shared" si="8"/>
        <v>Climate Zone14Average Event Day (5:00pm-6:00pm)10</v>
      </c>
      <c r="B563" t="s">
        <v>55</v>
      </c>
      <c r="C563" t="s">
        <v>145</v>
      </c>
      <c r="D563" t="s">
        <v>164</v>
      </c>
      <c r="E563" s="65" t="s">
        <v>141</v>
      </c>
      <c r="F563" s="66">
        <v>1.0411479473114014</v>
      </c>
      <c r="G563" s="66">
        <v>1.0890238285064697</v>
      </c>
      <c r="H563" s="66">
        <v>1.4737761579453945E-2</v>
      </c>
      <c r="I563" s="66">
        <v>83.103378295898438</v>
      </c>
      <c r="J563" s="67">
        <v>0</v>
      </c>
    </row>
    <row r="564" spans="1:10" x14ac:dyDescent="0.25">
      <c r="A564" s="3" t="str">
        <f t="shared" si="8"/>
        <v>Climate Zone14Average Event Day (5:00pm-6:00pm)11</v>
      </c>
      <c r="B564" t="s">
        <v>55</v>
      </c>
      <c r="C564" t="s">
        <v>145</v>
      </c>
      <c r="D564" t="s">
        <v>164</v>
      </c>
      <c r="E564" s="65" t="s">
        <v>142</v>
      </c>
      <c r="F564" s="66">
        <v>1.1894692182540894</v>
      </c>
      <c r="G564" s="66">
        <v>1.2511754035949707</v>
      </c>
      <c r="H564" s="66">
        <v>1.6009384766221046E-2</v>
      </c>
      <c r="I564" s="66">
        <v>88.511650085449219</v>
      </c>
      <c r="J564" s="67">
        <v>0</v>
      </c>
    </row>
    <row r="565" spans="1:10" x14ac:dyDescent="0.25">
      <c r="A565" s="3" t="str">
        <f t="shared" si="8"/>
        <v>Climate Zone14Average Event Day (5:00pm-6:00pm)12</v>
      </c>
      <c r="B565" t="s">
        <v>55</v>
      </c>
      <c r="C565" t="s">
        <v>145</v>
      </c>
      <c r="D565" t="s">
        <v>164</v>
      </c>
      <c r="E565" s="65" t="s">
        <v>143</v>
      </c>
      <c r="F565" s="66">
        <v>1.3191498517990112</v>
      </c>
      <c r="G565" s="66">
        <v>1.4496195316314697</v>
      </c>
      <c r="H565" s="66">
        <v>1.6874928027391434E-2</v>
      </c>
      <c r="I565" s="66">
        <v>92.719749450683594</v>
      </c>
      <c r="J565" s="67">
        <v>0</v>
      </c>
    </row>
    <row r="566" spans="1:10" x14ac:dyDescent="0.25">
      <c r="A566" s="3" t="str">
        <f t="shared" si="8"/>
        <v>Climate Zone14Average Event Day (5:00pm-6:00pm)13</v>
      </c>
      <c r="B566" t="s">
        <v>55</v>
      </c>
      <c r="C566" t="s">
        <v>145</v>
      </c>
      <c r="D566" t="s">
        <v>164</v>
      </c>
      <c r="E566" s="65" t="s">
        <v>144</v>
      </c>
      <c r="F566" s="66">
        <v>1.4882657527923584</v>
      </c>
      <c r="G566" s="66">
        <v>1.6954351663589478</v>
      </c>
      <c r="H566" s="66">
        <v>1.515280082821846E-2</v>
      </c>
      <c r="I566" s="66">
        <v>95.482208251953125</v>
      </c>
      <c r="J566" s="67">
        <v>0</v>
      </c>
    </row>
    <row r="567" spans="1:10" x14ac:dyDescent="0.25">
      <c r="A567" s="3" t="str">
        <f t="shared" si="8"/>
        <v>Climate Zone14Average Event Day (5:00pm-6:00pm)14</v>
      </c>
      <c r="B567" t="s">
        <v>55</v>
      </c>
      <c r="C567" t="s">
        <v>145</v>
      </c>
      <c r="D567" t="s">
        <v>164</v>
      </c>
      <c r="E567" s="65" t="s">
        <v>145</v>
      </c>
      <c r="F567" s="66">
        <v>1.7647286653518677</v>
      </c>
      <c r="G567" s="66">
        <v>1.9533964395523071</v>
      </c>
      <c r="H567" s="66">
        <v>1.6173597425222397E-2</v>
      </c>
      <c r="I567" s="66">
        <v>98.2310791015625</v>
      </c>
      <c r="J567" s="67">
        <v>0</v>
      </c>
    </row>
    <row r="568" spans="1:10" x14ac:dyDescent="0.25">
      <c r="A568" s="3" t="str">
        <f t="shared" si="8"/>
        <v>Climate Zone14Average Event Day (5:00pm-6:00pm)15</v>
      </c>
      <c r="B568" t="s">
        <v>55</v>
      </c>
      <c r="C568" t="s">
        <v>145</v>
      </c>
      <c r="D568" t="s">
        <v>164</v>
      </c>
      <c r="E568" s="65" t="s">
        <v>146</v>
      </c>
      <c r="F568" s="66">
        <v>2.0750875473022461</v>
      </c>
      <c r="G568" s="66">
        <v>2.1996345520019531</v>
      </c>
      <c r="H568" s="66">
        <v>2.047942578792572E-2</v>
      </c>
      <c r="I568" s="66">
        <v>100.53636932373047</v>
      </c>
      <c r="J568" s="67">
        <v>0</v>
      </c>
    </row>
    <row r="569" spans="1:10" x14ac:dyDescent="0.25">
      <c r="A569" s="3" t="str">
        <f t="shared" si="8"/>
        <v>Climate Zone14Average Event Day (5:00pm-6:00pm)16</v>
      </c>
      <c r="B569" t="s">
        <v>55</v>
      </c>
      <c r="C569" t="s">
        <v>145</v>
      </c>
      <c r="D569" t="s">
        <v>164</v>
      </c>
      <c r="E569" s="65" t="s">
        <v>147</v>
      </c>
      <c r="F569" s="66">
        <v>2.3598027229309082</v>
      </c>
      <c r="G569" s="66">
        <v>2.4742083549499512</v>
      </c>
      <c r="H569" s="66">
        <v>2.1117333322763443E-2</v>
      </c>
      <c r="I569" s="66">
        <v>101.55374908447266</v>
      </c>
      <c r="J569" s="67">
        <v>0</v>
      </c>
    </row>
    <row r="570" spans="1:10" x14ac:dyDescent="0.25">
      <c r="A570" s="3" t="str">
        <f t="shared" si="8"/>
        <v>Climate Zone14Average Event Day (5:00pm-6:00pm)17</v>
      </c>
      <c r="B570" t="s">
        <v>55</v>
      </c>
      <c r="C570" t="s">
        <v>145</v>
      </c>
      <c r="D570" t="s">
        <v>164</v>
      </c>
      <c r="E570" s="65" t="s">
        <v>148</v>
      </c>
      <c r="F570" s="66">
        <v>2.5873875617980957</v>
      </c>
      <c r="G570" s="66">
        <v>2.6565728187561035</v>
      </c>
      <c r="H570" s="66">
        <v>2.0505787804722786E-2</v>
      </c>
      <c r="I570" s="66">
        <v>101.30465698242188</v>
      </c>
      <c r="J570" s="67">
        <v>0</v>
      </c>
    </row>
    <row r="571" spans="1:10" x14ac:dyDescent="0.25">
      <c r="A571" s="3" t="str">
        <f t="shared" si="8"/>
        <v>Climate Zone14Average Event Day (5:00pm-6:00pm)18</v>
      </c>
      <c r="B571" t="s">
        <v>55</v>
      </c>
      <c r="C571" t="s">
        <v>145</v>
      </c>
      <c r="D571" t="s">
        <v>164</v>
      </c>
      <c r="E571" s="65" t="s">
        <v>149</v>
      </c>
      <c r="F571" s="66">
        <v>2.7394247055053711</v>
      </c>
      <c r="G571" s="66">
        <v>1.9207537174224854</v>
      </c>
      <c r="H571" s="66">
        <v>2.2577229887247086E-2</v>
      </c>
      <c r="I571" s="66">
        <v>99.425056457519531</v>
      </c>
      <c r="J571" s="67">
        <v>0</v>
      </c>
    </row>
    <row r="572" spans="1:10" x14ac:dyDescent="0.25">
      <c r="A572" s="3" t="str">
        <f t="shared" si="8"/>
        <v>Climate Zone14Average Event Day (5:00pm-6:00pm)19</v>
      </c>
      <c r="B572" t="s">
        <v>55</v>
      </c>
      <c r="C572" t="s">
        <v>145</v>
      </c>
      <c r="D572" t="s">
        <v>164</v>
      </c>
      <c r="E572" s="65" t="s">
        <v>150</v>
      </c>
      <c r="F572" s="66">
        <v>2.6513023376464844</v>
      </c>
      <c r="G572" s="66">
        <v>2.7905917167663574</v>
      </c>
      <c r="H572" s="66">
        <v>2.5193508714437485E-2</v>
      </c>
      <c r="I572" s="66">
        <v>97.669944763183594</v>
      </c>
      <c r="J572" s="67">
        <v>0</v>
      </c>
    </row>
    <row r="573" spans="1:10" x14ac:dyDescent="0.25">
      <c r="A573" s="3" t="str">
        <f t="shared" si="8"/>
        <v>Climate Zone14Average Event Day (5:00pm-6:00pm)20</v>
      </c>
      <c r="B573" t="s">
        <v>55</v>
      </c>
      <c r="C573" t="s">
        <v>145</v>
      </c>
      <c r="D573" t="s">
        <v>164</v>
      </c>
      <c r="E573" s="65" t="s">
        <v>151</v>
      </c>
      <c r="F573" s="66">
        <v>2.5603938102722168</v>
      </c>
      <c r="G573" s="66">
        <v>2.7564013004302979</v>
      </c>
      <c r="H573" s="66">
        <v>2.4544423446059227E-2</v>
      </c>
      <c r="I573" s="66">
        <v>95.664154052734375</v>
      </c>
      <c r="J573" s="67">
        <v>0</v>
      </c>
    </row>
    <row r="574" spans="1:10" x14ac:dyDescent="0.25">
      <c r="A574" s="3" t="str">
        <f t="shared" si="8"/>
        <v>Climate Zone14Average Event Day (5:00pm-6:00pm)21</v>
      </c>
      <c r="B574" t="s">
        <v>55</v>
      </c>
      <c r="C574" t="s">
        <v>145</v>
      </c>
      <c r="D574" t="s">
        <v>164</v>
      </c>
      <c r="E574" s="65" t="s">
        <v>152</v>
      </c>
      <c r="F574" s="66">
        <v>2.4304876327514648</v>
      </c>
      <c r="G574" s="66">
        <v>2.5612537860870361</v>
      </c>
      <c r="H574" s="66">
        <v>2.4019546806812286E-2</v>
      </c>
      <c r="I574" s="66">
        <v>93.323997497558594</v>
      </c>
      <c r="J574" s="67">
        <v>0</v>
      </c>
    </row>
    <row r="575" spans="1:10" x14ac:dyDescent="0.25">
      <c r="A575" s="3" t="str">
        <f t="shared" si="8"/>
        <v>Climate Zone14Average Event Day (5:00pm-6:00pm)22</v>
      </c>
      <c r="B575" t="s">
        <v>55</v>
      </c>
      <c r="C575" t="s">
        <v>145</v>
      </c>
      <c r="D575" t="s">
        <v>164</v>
      </c>
      <c r="E575" s="65" t="s">
        <v>153</v>
      </c>
      <c r="F575" s="66">
        <v>2.2708752155303955</v>
      </c>
      <c r="G575" s="66">
        <v>2.3640697002410889</v>
      </c>
      <c r="H575" s="66">
        <v>2.3075658828020096E-2</v>
      </c>
      <c r="I575" s="66">
        <v>90.615066528320313</v>
      </c>
      <c r="J575" s="67">
        <v>0</v>
      </c>
    </row>
    <row r="576" spans="1:10" x14ac:dyDescent="0.25">
      <c r="A576" s="3" t="str">
        <f t="shared" si="8"/>
        <v>Climate Zone14Average Event Day (5:00pm-6:00pm)23</v>
      </c>
      <c r="B576" t="s">
        <v>55</v>
      </c>
      <c r="C576" t="s">
        <v>145</v>
      </c>
      <c r="D576" t="s">
        <v>164</v>
      </c>
      <c r="E576" s="65" t="s">
        <v>154</v>
      </c>
      <c r="F576" s="66">
        <v>2.0143435001373291</v>
      </c>
      <c r="G576" s="66">
        <v>2.088883638381958</v>
      </c>
      <c r="H576" s="66">
        <v>2.2613789886236191E-2</v>
      </c>
      <c r="I576" s="66">
        <v>88.262741088867188</v>
      </c>
      <c r="J576" s="67">
        <v>0</v>
      </c>
    </row>
    <row r="577" spans="1:10" x14ac:dyDescent="0.25">
      <c r="A577" s="3" t="str">
        <f t="shared" si="8"/>
        <v>Climate Zone14Average Event Day (5:00pm-6:00pm)24</v>
      </c>
      <c r="B577" t="s">
        <v>55</v>
      </c>
      <c r="C577" t="s">
        <v>145</v>
      </c>
      <c r="D577" t="s">
        <v>164</v>
      </c>
      <c r="E577" s="65" t="s">
        <v>155</v>
      </c>
      <c r="F577" s="66">
        <v>1.7572363615036011</v>
      </c>
      <c r="G577" s="66">
        <v>1.7982156276702881</v>
      </c>
      <c r="H577" s="66">
        <v>1.8672836944460869E-2</v>
      </c>
      <c r="I577" s="66">
        <v>85.822830200195313</v>
      </c>
      <c r="J577" s="67">
        <v>0</v>
      </c>
    </row>
    <row r="578" spans="1:10" x14ac:dyDescent="0.25">
      <c r="A578" s="3" t="str">
        <f t="shared" si="8"/>
        <v>Climate Zone1510/14/2020 (6:00pm-7:00pm)1</v>
      </c>
      <c r="B578" t="s">
        <v>55</v>
      </c>
      <c r="C578" t="s">
        <v>146</v>
      </c>
      <c r="D578" t="s">
        <v>158</v>
      </c>
      <c r="E578" s="65" t="s">
        <v>132</v>
      </c>
      <c r="F578" s="66" t="s">
        <v>206</v>
      </c>
      <c r="G578" s="66" t="s">
        <v>206</v>
      </c>
      <c r="H578" s="66" t="s">
        <v>206</v>
      </c>
      <c r="I578" s="66" t="s">
        <v>206</v>
      </c>
      <c r="J578" s="67">
        <v>2</v>
      </c>
    </row>
    <row r="579" spans="1:10" x14ac:dyDescent="0.25">
      <c r="A579" s="3" t="str">
        <f t="shared" ref="A579:A642" si="9">B579&amp;C579&amp;D579&amp;E579</f>
        <v>Climate Zone1510/14/2020 (6:00pm-7:00pm)2</v>
      </c>
      <c r="B579" t="s">
        <v>55</v>
      </c>
      <c r="C579" t="s">
        <v>146</v>
      </c>
      <c r="D579" t="s">
        <v>158</v>
      </c>
      <c r="E579" s="65" t="s">
        <v>133</v>
      </c>
      <c r="F579" s="66" t="s">
        <v>206</v>
      </c>
      <c r="G579" s="66" t="s">
        <v>206</v>
      </c>
      <c r="H579" s="66" t="s">
        <v>206</v>
      </c>
      <c r="I579" s="66" t="s">
        <v>206</v>
      </c>
      <c r="J579" s="67">
        <v>2</v>
      </c>
    </row>
    <row r="580" spans="1:10" x14ac:dyDescent="0.25">
      <c r="A580" s="3" t="str">
        <f t="shared" si="9"/>
        <v>Climate Zone1510/14/2020 (6:00pm-7:00pm)3</v>
      </c>
      <c r="B580" t="s">
        <v>55</v>
      </c>
      <c r="C580" t="s">
        <v>146</v>
      </c>
      <c r="D580" t="s">
        <v>158</v>
      </c>
      <c r="E580" s="65" t="s">
        <v>134</v>
      </c>
      <c r="F580" s="66" t="s">
        <v>206</v>
      </c>
      <c r="G580" s="66" t="s">
        <v>206</v>
      </c>
      <c r="H580" s="66" t="s">
        <v>206</v>
      </c>
      <c r="I580" s="66" t="s">
        <v>206</v>
      </c>
      <c r="J580" s="67">
        <v>2</v>
      </c>
    </row>
    <row r="581" spans="1:10" x14ac:dyDescent="0.25">
      <c r="A581" s="3" t="str">
        <f t="shared" si="9"/>
        <v>Climate Zone1510/14/2020 (6:00pm-7:00pm)4</v>
      </c>
      <c r="B581" t="s">
        <v>55</v>
      </c>
      <c r="C581" t="s">
        <v>146</v>
      </c>
      <c r="D581" t="s">
        <v>158</v>
      </c>
      <c r="E581" s="65" t="s">
        <v>135</v>
      </c>
      <c r="F581" s="66" t="s">
        <v>206</v>
      </c>
      <c r="G581" s="66" t="s">
        <v>206</v>
      </c>
      <c r="H581" s="66" t="s">
        <v>206</v>
      </c>
      <c r="I581" s="66" t="s">
        <v>206</v>
      </c>
      <c r="J581" s="67">
        <v>2</v>
      </c>
    </row>
    <row r="582" spans="1:10" x14ac:dyDescent="0.25">
      <c r="A582" s="3" t="str">
        <f t="shared" si="9"/>
        <v>Climate Zone1510/14/2020 (6:00pm-7:00pm)5</v>
      </c>
      <c r="B582" t="s">
        <v>55</v>
      </c>
      <c r="C582" t="s">
        <v>146</v>
      </c>
      <c r="D582" t="s">
        <v>158</v>
      </c>
      <c r="E582" s="65" t="s">
        <v>136</v>
      </c>
      <c r="F582" s="66" t="s">
        <v>206</v>
      </c>
      <c r="G582" s="66" t="s">
        <v>206</v>
      </c>
      <c r="H582" s="66" t="s">
        <v>206</v>
      </c>
      <c r="I582" s="66" t="s">
        <v>206</v>
      </c>
      <c r="J582" s="67">
        <v>2</v>
      </c>
    </row>
    <row r="583" spans="1:10" x14ac:dyDescent="0.25">
      <c r="A583" s="3" t="str">
        <f t="shared" si="9"/>
        <v>Climate Zone1510/14/2020 (6:00pm-7:00pm)6</v>
      </c>
      <c r="B583" t="s">
        <v>55</v>
      </c>
      <c r="C583" t="s">
        <v>146</v>
      </c>
      <c r="D583" t="s">
        <v>158</v>
      </c>
      <c r="E583" s="65" t="s">
        <v>137</v>
      </c>
      <c r="F583" s="66" t="s">
        <v>206</v>
      </c>
      <c r="G583" s="66" t="s">
        <v>206</v>
      </c>
      <c r="H583" s="66" t="s">
        <v>206</v>
      </c>
      <c r="I583" s="66" t="s">
        <v>206</v>
      </c>
      <c r="J583" s="67">
        <v>2</v>
      </c>
    </row>
    <row r="584" spans="1:10" x14ac:dyDescent="0.25">
      <c r="A584" s="3" t="str">
        <f t="shared" si="9"/>
        <v>Climate Zone1510/14/2020 (6:00pm-7:00pm)7</v>
      </c>
      <c r="B584" t="s">
        <v>55</v>
      </c>
      <c r="C584" t="s">
        <v>146</v>
      </c>
      <c r="D584" t="s">
        <v>158</v>
      </c>
      <c r="E584" s="65" t="s">
        <v>138</v>
      </c>
      <c r="F584" s="66" t="s">
        <v>206</v>
      </c>
      <c r="G584" s="66" t="s">
        <v>206</v>
      </c>
      <c r="H584" s="66" t="s">
        <v>206</v>
      </c>
      <c r="I584" s="66" t="s">
        <v>206</v>
      </c>
      <c r="J584" s="67">
        <v>2</v>
      </c>
    </row>
    <row r="585" spans="1:10" x14ac:dyDescent="0.25">
      <c r="A585" s="3" t="str">
        <f t="shared" si="9"/>
        <v>Climate Zone1510/14/2020 (6:00pm-7:00pm)8</v>
      </c>
      <c r="B585" t="s">
        <v>55</v>
      </c>
      <c r="C585" t="s">
        <v>146</v>
      </c>
      <c r="D585" t="s">
        <v>158</v>
      </c>
      <c r="E585" s="65" t="s">
        <v>139</v>
      </c>
      <c r="F585" s="66" t="s">
        <v>206</v>
      </c>
      <c r="G585" s="66" t="s">
        <v>206</v>
      </c>
      <c r="H585" s="66" t="s">
        <v>206</v>
      </c>
      <c r="I585" s="66" t="s">
        <v>206</v>
      </c>
      <c r="J585" s="67">
        <v>2</v>
      </c>
    </row>
    <row r="586" spans="1:10" x14ac:dyDescent="0.25">
      <c r="A586" s="3" t="str">
        <f t="shared" si="9"/>
        <v>Climate Zone1510/14/2020 (6:00pm-7:00pm)9</v>
      </c>
      <c r="B586" t="s">
        <v>55</v>
      </c>
      <c r="C586" t="s">
        <v>146</v>
      </c>
      <c r="D586" t="s">
        <v>158</v>
      </c>
      <c r="E586" s="65" t="s">
        <v>140</v>
      </c>
      <c r="F586" s="66" t="s">
        <v>206</v>
      </c>
      <c r="G586" s="66" t="s">
        <v>206</v>
      </c>
      <c r="H586" s="66" t="s">
        <v>206</v>
      </c>
      <c r="I586" s="66" t="s">
        <v>206</v>
      </c>
      <c r="J586" s="67">
        <v>2</v>
      </c>
    </row>
    <row r="587" spans="1:10" x14ac:dyDescent="0.25">
      <c r="A587" s="3" t="str">
        <f t="shared" si="9"/>
        <v>Climate Zone1510/14/2020 (6:00pm-7:00pm)10</v>
      </c>
      <c r="B587" t="s">
        <v>55</v>
      </c>
      <c r="C587" t="s">
        <v>146</v>
      </c>
      <c r="D587" t="s">
        <v>158</v>
      </c>
      <c r="E587" s="65" t="s">
        <v>141</v>
      </c>
      <c r="F587" s="66" t="s">
        <v>206</v>
      </c>
      <c r="G587" s="66" t="s">
        <v>206</v>
      </c>
      <c r="H587" s="66" t="s">
        <v>206</v>
      </c>
      <c r="I587" s="66" t="s">
        <v>206</v>
      </c>
      <c r="J587" s="67">
        <v>2</v>
      </c>
    </row>
    <row r="588" spans="1:10" x14ac:dyDescent="0.25">
      <c r="A588" s="3" t="str">
        <f t="shared" si="9"/>
        <v>Climate Zone1510/14/2020 (6:00pm-7:00pm)11</v>
      </c>
      <c r="B588" t="s">
        <v>55</v>
      </c>
      <c r="C588" t="s">
        <v>146</v>
      </c>
      <c r="D588" t="s">
        <v>158</v>
      </c>
      <c r="E588" s="65" t="s">
        <v>142</v>
      </c>
      <c r="F588" s="66" t="s">
        <v>206</v>
      </c>
      <c r="G588" s="66" t="s">
        <v>206</v>
      </c>
      <c r="H588" s="66" t="s">
        <v>206</v>
      </c>
      <c r="I588" s="66" t="s">
        <v>206</v>
      </c>
      <c r="J588" s="67">
        <v>2</v>
      </c>
    </row>
    <row r="589" spans="1:10" x14ac:dyDescent="0.25">
      <c r="A589" s="3" t="str">
        <f t="shared" si="9"/>
        <v>Climate Zone1510/14/2020 (6:00pm-7:00pm)12</v>
      </c>
      <c r="B589" t="s">
        <v>55</v>
      </c>
      <c r="C589" t="s">
        <v>146</v>
      </c>
      <c r="D589" t="s">
        <v>158</v>
      </c>
      <c r="E589" s="65" t="s">
        <v>143</v>
      </c>
      <c r="F589" s="66" t="s">
        <v>206</v>
      </c>
      <c r="G589" s="66" t="s">
        <v>206</v>
      </c>
      <c r="H589" s="66" t="s">
        <v>206</v>
      </c>
      <c r="I589" s="66" t="s">
        <v>206</v>
      </c>
      <c r="J589" s="67">
        <v>2</v>
      </c>
    </row>
    <row r="590" spans="1:10" x14ac:dyDescent="0.25">
      <c r="A590" s="3" t="str">
        <f t="shared" si="9"/>
        <v>Climate Zone1510/14/2020 (6:00pm-7:00pm)13</v>
      </c>
      <c r="B590" t="s">
        <v>55</v>
      </c>
      <c r="C590" t="s">
        <v>146</v>
      </c>
      <c r="D590" t="s">
        <v>158</v>
      </c>
      <c r="E590" s="65" t="s">
        <v>144</v>
      </c>
      <c r="F590" s="66" t="s">
        <v>206</v>
      </c>
      <c r="G590" s="66" t="s">
        <v>206</v>
      </c>
      <c r="H590" s="66" t="s">
        <v>206</v>
      </c>
      <c r="I590" s="66" t="s">
        <v>206</v>
      </c>
      <c r="J590" s="67">
        <v>2</v>
      </c>
    </row>
    <row r="591" spans="1:10" x14ac:dyDescent="0.25">
      <c r="A591" s="3" t="str">
        <f t="shared" si="9"/>
        <v>Climate Zone1510/14/2020 (6:00pm-7:00pm)14</v>
      </c>
      <c r="B591" t="s">
        <v>55</v>
      </c>
      <c r="C591" t="s">
        <v>146</v>
      </c>
      <c r="D591" t="s">
        <v>158</v>
      </c>
      <c r="E591" s="65" t="s">
        <v>145</v>
      </c>
      <c r="F591" s="66" t="s">
        <v>206</v>
      </c>
      <c r="G591" s="66" t="s">
        <v>206</v>
      </c>
      <c r="H591" s="66" t="s">
        <v>206</v>
      </c>
      <c r="I591" s="66" t="s">
        <v>206</v>
      </c>
      <c r="J591" s="67">
        <v>2</v>
      </c>
    </row>
    <row r="592" spans="1:10" x14ac:dyDescent="0.25">
      <c r="A592" s="3" t="str">
        <f t="shared" si="9"/>
        <v>Climate Zone1510/14/2020 (6:00pm-7:00pm)15</v>
      </c>
      <c r="B592" t="s">
        <v>55</v>
      </c>
      <c r="C592" t="s">
        <v>146</v>
      </c>
      <c r="D592" t="s">
        <v>158</v>
      </c>
      <c r="E592" s="65" t="s">
        <v>146</v>
      </c>
      <c r="F592" s="66" t="s">
        <v>206</v>
      </c>
      <c r="G592" s="66" t="s">
        <v>206</v>
      </c>
      <c r="H592" s="66" t="s">
        <v>206</v>
      </c>
      <c r="I592" s="66" t="s">
        <v>206</v>
      </c>
      <c r="J592" s="67">
        <v>2</v>
      </c>
    </row>
    <row r="593" spans="1:10" x14ac:dyDescent="0.25">
      <c r="A593" s="3" t="str">
        <f t="shared" si="9"/>
        <v>Climate Zone1510/14/2020 (6:00pm-7:00pm)16</v>
      </c>
      <c r="B593" t="s">
        <v>55</v>
      </c>
      <c r="C593" t="s">
        <v>146</v>
      </c>
      <c r="D593" t="s">
        <v>158</v>
      </c>
      <c r="E593" s="65" t="s">
        <v>147</v>
      </c>
      <c r="F593" s="66" t="s">
        <v>206</v>
      </c>
      <c r="G593" s="66" t="s">
        <v>206</v>
      </c>
      <c r="H593" s="66" t="s">
        <v>206</v>
      </c>
      <c r="I593" s="66" t="s">
        <v>206</v>
      </c>
      <c r="J593" s="67">
        <v>2</v>
      </c>
    </row>
    <row r="594" spans="1:10" x14ac:dyDescent="0.25">
      <c r="A594" s="3" t="str">
        <f t="shared" si="9"/>
        <v>Climate Zone1510/14/2020 (6:00pm-7:00pm)17</v>
      </c>
      <c r="B594" t="s">
        <v>55</v>
      </c>
      <c r="C594" t="s">
        <v>146</v>
      </c>
      <c r="D594" t="s">
        <v>158</v>
      </c>
      <c r="E594" s="65" t="s">
        <v>148</v>
      </c>
      <c r="F594" s="66" t="s">
        <v>206</v>
      </c>
      <c r="G594" s="66" t="s">
        <v>206</v>
      </c>
      <c r="H594" s="66" t="s">
        <v>206</v>
      </c>
      <c r="I594" s="66" t="s">
        <v>206</v>
      </c>
      <c r="J594" s="67">
        <v>2</v>
      </c>
    </row>
    <row r="595" spans="1:10" x14ac:dyDescent="0.25">
      <c r="A595" s="3" t="str">
        <f t="shared" si="9"/>
        <v>Climate Zone1510/14/2020 (6:00pm-7:00pm)18</v>
      </c>
      <c r="B595" t="s">
        <v>55</v>
      </c>
      <c r="C595" t="s">
        <v>146</v>
      </c>
      <c r="D595" t="s">
        <v>158</v>
      </c>
      <c r="E595" s="65" t="s">
        <v>149</v>
      </c>
      <c r="F595" s="66" t="s">
        <v>206</v>
      </c>
      <c r="G595" s="66" t="s">
        <v>206</v>
      </c>
      <c r="H595" s="66" t="s">
        <v>206</v>
      </c>
      <c r="I595" s="66" t="s">
        <v>206</v>
      </c>
      <c r="J595" s="67">
        <v>2</v>
      </c>
    </row>
    <row r="596" spans="1:10" x14ac:dyDescent="0.25">
      <c r="A596" s="3" t="str">
        <f t="shared" si="9"/>
        <v>Climate Zone1510/14/2020 (6:00pm-7:00pm)19</v>
      </c>
      <c r="B596" t="s">
        <v>55</v>
      </c>
      <c r="C596" t="s">
        <v>146</v>
      </c>
      <c r="D596" t="s">
        <v>158</v>
      </c>
      <c r="E596" s="65" t="s">
        <v>150</v>
      </c>
      <c r="F596" s="66" t="s">
        <v>206</v>
      </c>
      <c r="G596" s="66" t="s">
        <v>206</v>
      </c>
      <c r="H596" s="66" t="s">
        <v>206</v>
      </c>
      <c r="I596" s="66" t="s">
        <v>206</v>
      </c>
      <c r="J596" s="67">
        <v>2</v>
      </c>
    </row>
    <row r="597" spans="1:10" x14ac:dyDescent="0.25">
      <c r="A597" s="3" t="str">
        <f t="shared" si="9"/>
        <v>Climate Zone1510/14/2020 (6:00pm-7:00pm)20</v>
      </c>
      <c r="B597" t="s">
        <v>55</v>
      </c>
      <c r="C597" t="s">
        <v>146</v>
      </c>
      <c r="D597" t="s">
        <v>158</v>
      </c>
      <c r="E597" s="65" t="s">
        <v>151</v>
      </c>
      <c r="F597" s="66" t="s">
        <v>206</v>
      </c>
      <c r="G597" s="66" t="s">
        <v>206</v>
      </c>
      <c r="H597" s="66" t="s">
        <v>206</v>
      </c>
      <c r="I597" s="66" t="s">
        <v>206</v>
      </c>
      <c r="J597" s="67">
        <v>2</v>
      </c>
    </row>
    <row r="598" spans="1:10" x14ac:dyDescent="0.25">
      <c r="A598" s="3" t="str">
        <f t="shared" si="9"/>
        <v>Climate Zone1510/14/2020 (6:00pm-7:00pm)21</v>
      </c>
      <c r="B598" t="s">
        <v>55</v>
      </c>
      <c r="C598" t="s">
        <v>146</v>
      </c>
      <c r="D598" t="s">
        <v>158</v>
      </c>
      <c r="E598" s="65" t="s">
        <v>152</v>
      </c>
      <c r="F598" s="66" t="s">
        <v>206</v>
      </c>
      <c r="G598" s="66" t="s">
        <v>206</v>
      </c>
      <c r="H598" s="66" t="s">
        <v>206</v>
      </c>
      <c r="I598" s="66" t="s">
        <v>206</v>
      </c>
      <c r="J598" s="67">
        <v>2</v>
      </c>
    </row>
    <row r="599" spans="1:10" x14ac:dyDescent="0.25">
      <c r="A599" s="3" t="str">
        <f t="shared" si="9"/>
        <v>Climate Zone1510/14/2020 (6:00pm-7:00pm)22</v>
      </c>
      <c r="B599" t="s">
        <v>55</v>
      </c>
      <c r="C599" t="s">
        <v>146</v>
      </c>
      <c r="D599" t="s">
        <v>158</v>
      </c>
      <c r="E599" s="65" t="s">
        <v>153</v>
      </c>
      <c r="F599" s="66" t="s">
        <v>206</v>
      </c>
      <c r="G599" s="66" t="s">
        <v>206</v>
      </c>
      <c r="H599" s="66" t="s">
        <v>206</v>
      </c>
      <c r="I599" s="66" t="s">
        <v>206</v>
      </c>
      <c r="J599" s="67">
        <v>2</v>
      </c>
    </row>
    <row r="600" spans="1:10" x14ac:dyDescent="0.25">
      <c r="A600" s="3" t="str">
        <f t="shared" si="9"/>
        <v>Climate Zone1510/14/2020 (6:00pm-7:00pm)23</v>
      </c>
      <c r="B600" t="s">
        <v>55</v>
      </c>
      <c r="C600" t="s">
        <v>146</v>
      </c>
      <c r="D600" t="s">
        <v>158</v>
      </c>
      <c r="E600" s="65" t="s">
        <v>154</v>
      </c>
      <c r="F600" s="66" t="s">
        <v>206</v>
      </c>
      <c r="G600" s="66" t="s">
        <v>206</v>
      </c>
      <c r="H600" s="66" t="s">
        <v>206</v>
      </c>
      <c r="I600" s="66" t="s">
        <v>206</v>
      </c>
      <c r="J600" s="67">
        <v>2</v>
      </c>
    </row>
    <row r="601" spans="1:10" x14ac:dyDescent="0.25">
      <c r="A601" s="3" t="str">
        <f t="shared" si="9"/>
        <v>Climate Zone1510/14/2020 (6:00pm-7:00pm)24</v>
      </c>
      <c r="B601" t="s">
        <v>55</v>
      </c>
      <c r="C601" t="s">
        <v>146</v>
      </c>
      <c r="D601" t="s">
        <v>158</v>
      </c>
      <c r="E601" s="65" t="s">
        <v>155</v>
      </c>
      <c r="F601" s="66" t="s">
        <v>206</v>
      </c>
      <c r="G601" s="66" t="s">
        <v>206</v>
      </c>
      <c r="H601" s="66" t="s">
        <v>206</v>
      </c>
      <c r="I601" s="66" t="s">
        <v>206</v>
      </c>
      <c r="J601" s="67">
        <v>2</v>
      </c>
    </row>
    <row r="602" spans="1:10" x14ac:dyDescent="0.25">
      <c r="A602" s="3" t="str">
        <f t="shared" si="9"/>
        <v>Climate Zone1510/15/2020 (6:00pm-7:00pm)1</v>
      </c>
      <c r="B602" t="s">
        <v>55</v>
      </c>
      <c r="C602" t="s">
        <v>146</v>
      </c>
      <c r="D602" t="s">
        <v>159</v>
      </c>
      <c r="E602" s="65" t="s">
        <v>132</v>
      </c>
      <c r="F602" s="66" t="s">
        <v>206</v>
      </c>
      <c r="G602" s="66" t="s">
        <v>206</v>
      </c>
      <c r="H602" s="66" t="s">
        <v>206</v>
      </c>
      <c r="I602" s="66" t="s">
        <v>206</v>
      </c>
      <c r="J602" s="67">
        <v>2</v>
      </c>
    </row>
    <row r="603" spans="1:10" x14ac:dyDescent="0.25">
      <c r="A603" s="3" t="str">
        <f t="shared" si="9"/>
        <v>Climate Zone1510/15/2020 (6:00pm-7:00pm)2</v>
      </c>
      <c r="B603" t="s">
        <v>55</v>
      </c>
      <c r="C603" t="s">
        <v>146</v>
      </c>
      <c r="D603" t="s">
        <v>159</v>
      </c>
      <c r="E603" s="65" t="s">
        <v>133</v>
      </c>
      <c r="F603" s="66" t="s">
        <v>206</v>
      </c>
      <c r="G603" s="66" t="s">
        <v>206</v>
      </c>
      <c r="H603" s="66" t="s">
        <v>206</v>
      </c>
      <c r="I603" s="66" t="s">
        <v>206</v>
      </c>
      <c r="J603" s="67">
        <v>2</v>
      </c>
    </row>
    <row r="604" spans="1:10" x14ac:dyDescent="0.25">
      <c r="A604" s="3" t="str">
        <f t="shared" si="9"/>
        <v>Climate Zone1510/15/2020 (6:00pm-7:00pm)3</v>
      </c>
      <c r="B604" t="s">
        <v>55</v>
      </c>
      <c r="C604" t="s">
        <v>146</v>
      </c>
      <c r="D604" t="s">
        <v>159</v>
      </c>
      <c r="E604" s="65" t="s">
        <v>134</v>
      </c>
      <c r="F604" s="66" t="s">
        <v>206</v>
      </c>
      <c r="G604" s="66" t="s">
        <v>206</v>
      </c>
      <c r="H604" s="66" t="s">
        <v>206</v>
      </c>
      <c r="I604" s="66" t="s">
        <v>206</v>
      </c>
      <c r="J604" s="67">
        <v>2</v>
      </c>
    </row>
    <row r="605" spans="1:10" x14ac:dyDescent="0.25">
      <c r="A605" s="3" t="str">
        <f t="shared" si="9"/>
        <v>Climate Zone1510/15/2020 (6:00pm-7:00pm)4</v>
      </c>
      <c r="B605" t="s">
        <v>55</v>
      </c>
      <c r="C605" t="s">
        <v>146</v>
      </c>
      <c r="D605" t="s">
        <v>159</v>
      </c>
      <c r="E605" s="65" t="s">
        <v>135</v>
      </c>
      <c r="F605" s="66" t="s">
        <v>206</v>
      </c>
      <c r="G605" s="66" t="s">
        <v>206</v>
      </c>
      <c r="H605" s="66" t="s">
        <v>206</v>
      </c>
      <c r="I605" s="66" t="s">
        <v>206</v>
      </c>
      <c r="J605" s="67">
        <v>2</v>
      </c>
    </row>
    <row r="606" spans="1:10" x14ac:dyDescent="0.25">
      <c r="A606" s="3" t="str">
        <f t="shared" si="9"/>
        <v>Climate Zone1510/15/2020 (6:00pm-7:00pm)5</v>
      </c>
      <c r="B606" t="s">
        <v>55</v>
      </c>
      <c r="C606" t="s">
        <v>146</v>
      </c>
      <c r="D606" t="s">
        <v>159</v>
      </c>
      <c r="E606" s="65" t="s">
        <v>136</v>
      </c>
      <c r="F606" s="66" t="s">
        <v>206</v>
      </c>
      <c r="G606" s="66" t="s">
        <v>206</v>
      </c>
      <c r="H606" s="66" t="s">
        <v>206</v>
      </c>
      <c r="I606" s="66" t="s">
        <v>206</v>
      </c>
      <c r="J606" s="67">
        <v>2</v>
      </c>
    </row>
    <row r="607" spans="1:10" x14ac:dyDescent="0.25">
      <c r="A607" s="3" t="str">
        <f t="shared" si="9"/>
        <v>Climate Zone1510/15/2020 (6:00pm-7:00pm)6</v>
      </c>
      <c r="B607" t="s">
        <v>55</v>
      </c>
      <c r="C607" t="s">
        <v>146</v>
      </c>
      <c r="D607" t="s">
        <v>159</v>
      </c>
      <c r="E607" s="65" t="s">
        <v>137</v>
      </c>
      <c r="F607" s="66" t="s">
        <v>206</v>
      </c>
      <c r="G607" s="66" t="s">
        <v>206</v>
      </c>
      <c r="H607" s="66" t="s">
        <v>206</v>
      </c>
      <c r="I607" s="66" t="s">
        <v>206</v>
      </c>
      <c r="J607" s="67">
        <v>2</v>
      </c>
    </row>
    <row r="608" spans="1:10" x14ac:dyDescent="0.25">
      <c r="A608" s="3" t="str">
        <f t="shared" si="9"/>
        <v>Climate Zone1510/15/2020 (6:00pm-7:00pm)7</v>
      </c>
      <c r="B608" t="s">
        <v>55</v>
      </c>
      <c r="C608" t="s">
        <v>146</v>
      </c>
      <c r="D608" t="s">
        <v>159</v>
      </c>
      <c r="E608" s="65" t="s">
        <v>138</v>
      </c>
      <c r="F608" s="66" t="s">
        <v>206</v>
      </c>
      <c r="G608" s="66" t="s">
        <v>206</v>
      </c>
      <c r="H608" s="66" t="s">
        <v>206</v>
      </c>
      <c r="I608" s="66" t="s">
        <v>206</v>
      </c>
      <c r="J608" s="67">
        <v>2</v>
      </c>
    </row>
    <row r="609" spans="1:10" x14ac:dyDescent="0.25">
      <c r="A609" s="3" t="str">
        <f t="shared" si="9"/>
        <v>Climate Zone1510/15/2020 (6:00pm-7:00pm)8</v>
      </c>
      <c r="B609" t="s">
        <v>55</v>
      </c>
      <c r="C609" t="s">
        <v>146</v>
      </c>
      <c r="D609" t="s">
        <v>159</v>
      </c>
      <c r="E609" s="65" t="s">
        <v>139</v>
      </c>
      <c r="F609" s="66" t="s">
        <v>206</v>
      </c>
      <c r="G609" s="66" t="s">
        <v>206</v>
      </c>
      <c r="H609" s="66" t="s">
        <v>206</v>
      </c>
      <c r="I609" s="66" t="s">
        <v>206</v>
      </c>
      <c r="J609" s="67">
        <v>2</v>
      </c>
    </row>
    <row r="610" spans="1:10" x14ac:dyDescent="0.25">
      <c r="A610" s="3" t="str">
        <f t="shared" si="9"/>
        <v>Climate Zone1510/15/2020 (6:00pm-7:00pm)9</v>
      </c>
      <c r="B610" t="s">
        <v>55</v>
      </c>
      <c r="C610" t="s">
        <v>146</v>
      </c>
      <c r="D610" t="s">
        <v>159</v>
      </c>
      <c r="E610" s="65" t="s">
        <v>140</v>
      </c>
      <c r="F610" s="66" t="s">
        <v>206</v>
      </c>
      <c r="G610" s="66" t="s">
        <v>206</v>
      </c>
      <c r="H610" s="66" t="s">
        <v>206</v>
      </c>
      <c r="I610" s="66" t="s">
        <v>206</v>
      </c>
      <c r="J610" s="67">
        <v>2</v>
      </c>
    </row>
    <row r="611" spans="1:10" x14ac:dyDescent="0.25">
      <c r="A611" s="3" t="str">
        <f t="shared" si="9"/>
        <v>Climate Zone1510/15/2020 (6:00pm-7:00pm)10</v>
      </c>
      <c r="B611" t="s">
        <v>55</v>
      </c>
      <c r="C611" t="s">
        <v>146</v>
      </c>
      <c r="D611" t="s">
        <v>159</v>
      </c>
      <c r="E611" s="65" t="s">
        <v>141</v>
      </c>
      <c r="F611" s="66" t="s">
        <v>206</v>
      </c>
      <c r="G611" s="66" t="s">
        <v>206</v>
      </c>
      <c r="H611" s="66" t="s">
        <v>206</v>
      </c>
      <c r="I611" s="66" t="s">
        <v>206</v>
      </c>
      <c r="J611" s="67">
        <v>2</v>
      </c>
    </row>
    <row r="612" spans="1:10" x14ac:dyDescent="0.25">
      <c r="A612" s="3" t="str">
        <f t="shared" si="9"/>
        <v>Climate Zone1510/15/2020 (6:00pm-7:00pm)11</v>
      </c>
      <c r="B612" t="s">
        <v>55</v>
      </c>
      <c r="C612" t="s">
        <v>146</v>
      </c>
      <c r="D612" t="s">
        <v>159</v>
      </c>
      <c r="E612" s="65" t="s">
        <v>142</v>
      </c>
      <c r="F612" s="66" t="s">
        <v>206</v>
      </c>
      <c r="G612" s="66" t="s">
        <v>206</v>
      </c>
      <c r="H612" s="66" t="s">
        <v>206</v>
      </c>
      <c r="I612" s="66" t="s">
        <v>206</v>
      </c>
      <c r="J612" s="67">
        <v>2</v>
      </c>
    </row>
    <row r="613" spans="1:10" x14ac:dyDescent="0.25">
      <c r="A613" s="3" t="str">
        <f t="shared" si="9"/>
        <v>Climate Zone1510/15/2020 (6:00pm-7:00pm)12</v>
      </c>
      <c r="B613" t="s">
        <v>55</v>
      </c>
      <c r="C613" t="s">
        <v>146</v>
      </c>
      <c r="D613" t="s">
        <v>159</v>
      </c>
      <c r="E613" s="65" t="s">
        <v>143</v>
      </c>
      <c r="F613" s="66" t="s">
        <v>206</v>
      </c>
      <c r="G613" s="66" t="s">
        <v>206</v>
      </c>
      <c r="H613" s="66" t="s">
        <v>206</v>
      </c>
      <c r="I613" s="66" t="s">
        <v>206</v>
      </c>
      <c r="J613" s="67">
        <v>2</v>
      </c>
    </row>
    <row r="614" spans="1:10" x14ac:dyDescent="0.25">
      <c r="A614" s="3" t="str">
        <f t="shared" si="9"/>
        <v>Climate Zone1510/15/2020 (6:00pm-7:00pm)13</v>
      </c>
      <c r="B614" t="s">
        <v>55</v>
      </c>
      <c r="C614" t="s">
        <v>146</v>
      </c>
      <c r="D614" t="s">
        <v>159</v>
      </c>
      <c r="E614" s="65" t="s">
        <v>144</v>
      </c>
      <c r="F614" s="66" t="s">
        <v>206</v>
      </c>
      <c r="G614" s="66" t="s">
        <v>206</v>
      </c>
      <c r="H614" s="66" t="s">
        <v>206</v>
      </c>
      <c r="I614" s="66" t="s">
        <v>206</v>
      </c>
      <c r="J614" s="67">
        <v>2</v>
      </c>
    </row>
    <row r="615" spans="1:10" x14ac:dyDescent="0.25">
      <c r="A615" s="3" t="str">
        <f t="shared" si="9"/>
        <v>Climate Zone1510/15/2020 (6:00pm-7:00pm)14</v>
      </c>
      <c r="B615" t="s">
        <v>55</v>
      </c>
      <c r="C615" t="s">
        <v>146</v>
      </c>
      <c r="D615" t="s">
        <v>159</v>
      </c>
      <c r="E615" s="65" t="s">
        <v>145</v>
      </c>
      <c r="F615" s="66" t="s">
        <v>206</v>
      </c>
      <c r="G615" s="66" t="s">
        <v>206</v>
      </c>
      <c r="H615" s="66" t="s">
        <v>206</v>
      </c>
      <c r="I615" s="66" t="s">
        <v>206</v>
      </c>
      <c r="J615" s="67">
        <v>2</v>
      </c>
    </row>
    <row r="616" spans="1:10" x14ac:dyDescent="0.25">
      <c r="A616" s="3" t="str">
        <f t="shared" si="9"/>
        <v>Climate Zone1510/15/2020 (6:00pm-7:00pm)15</v>
      </c>
      <c r="B616" t="s">
        <v>55</v>
      </c>
      <c r="C616" t="s">
        <v>146</v>
      </c>
      <c r="D616" t="s">
        <v>159</v>
      </c>
      <c r="E616" s="65" t="s">
        <v>146</v>
      </c>
      <c r="F616" s="66" t="s">
        <v>206</v>
      </c>
      <c r="G616" s="66" t="s">
        <v>206</v>
      </c>
      <c r="H616" s="66" t="s">
        <v>206</v>
      </c>
      <c r="I616" s="66" t="s">
        <v>206</v>
      </c>
      <c r="J616" s="67">
        <v>2</v>
      </c>
    </row>
    <row r="617" spans="1:10" x14ac:dyDescent="0.25">
      <c r="A617" s="3" t="str">
        <f t="shared" si="9"/>
        <v>Climate Zone1510/15/2020 (6:00pm-7:00pm)16</v>
      </c>
      <c r="B617" t="s">
        <v>55</v>
      </c>
      <c r="C617" t="s">
        <v>146</v>
      </c>
      <c r="D617" t="s">
        <v>159</v>
      </c>
      <c r="E617" s="65" t="s">
        <v>147</v>
      </c>
      <c r="F617" s="66" t="s">
        <v>206</v>
      </c>
      <c r="G617" s="66" t="s">
        <v>206</v>
      </c>
      <c r="H617" s="66" t="s">
        <v>206</v>
      </c>
      <c r="I617" s="66" t="s">
        <v>206</v>
      </c>
      <c r="J617" s="67">
        <v>2</v>
      </c>
    </row>
    <row r="618" spans="1:10" x14ac:dyDescent="0.25">
      <c r="A618" s="3" t="str">
        <f t="shared" si="9"/>
        <v>Climate Zone1510/15/2020 (6:00pm-7:00pm)17</v>
      </c>
      <c r="B618" t="s">
        <v>55</v>
      </c>
      <c r="C618" t="s">
        <v>146</v>
      </c>
      <c r="D618" t="s">
        <v>159</v>
      </c>
      <c r="E618" s="65" t="s">
        <v>148</v>
      </c>
      <c r="F618" s="66" t="s">
        <v>206</v>
      </c>
      <c r="G618" s="66" t="s">
        <v>206</v>
      </c>
      <c r="H618" s="66" t="s">
        <v>206</v>
      </c>
      <c r="I618" s="66" t="s">
        <v>206</v>
      </c>
      <c r="J618" s="67">
        <v>2</v>
      </c>
    </row>
    <row r="619" spans="1:10" x14ac:dyDescent="0.25">
      <c r="A619" s="3" t="str">
        <f t="shared" si="9"/>
        <v>Climate Zone1510/15/2020 (6:00pm-7:00pm)18</v>
      </c>
      <c r="B619" t="s">
        <v>55</v>
      </c>
      <c r="C619" t="s">
        <v>146</v>
      </c>
      <c r="D619" t="s">
        <v>159</v>
      </c>
      <c r="E619" s="65" t="s">
        <v>149</v>
      </c>
      <c r="F619" s="66" t="s">
        <v>206</v>
      </c>
      <c r="G619" s="66" t="s">
        <v>206</v>
      </c>
      <c r="H619" s="66" t="s">
        <v>206</v>
      </c>
      <c r="I619" s="66" t="s">
        <v>206</v>
      </c>
      <c r="J619" s="67">
        <v>2</v>
      </c>
    </row>
    <row r="620" spans="1:10" x14ac:dyDescent="0.25">
      <c r="A620" s="3" t="str">
        <f t="shared" si="9"/>
        <v>Climate Zone1510/15/2020 (6:00pm-7:00pm)19</v>
      </c>
      <c r="B620" t="s">
        <v>55</v>
      </c>
      <c r="C620" t="s">
        <v>146</v>
      </c>
      <c r="D620" t="s">
        <v>159</v>
      </c>
      <c r="E620" s="65" t="s">
        <v>150</v>
      </c>
      <c r="F620" s="66" t="s">
        <v>206</v>
      </c>
      <c r="G620" s="66" t="s">
        <v>206</v>
      </c>
      <c r="H620" s="66" t="s">
        <v>206</v>
      </c>
      <c r="I620" s="66" t="s">
        <v>206</v>
      </c>
      <c r="J620" s="67">
        <v>2</v>
      </c>
    </row>
    <row r="621" spans="1:10" x14ac:dyDescent="0.25">
      <c r="A621" s="3" t="str">
        <f t="shared" si="9"/>
        <v>Climate Zone1510/15/2020 (6:00pm-7:00pm)20</v>
      </c>
      <c r="B621" t="s">
        <v>55</v>
      </c>
      <c r="C621" t="s">
        <v>146</v>
      </c>
      <c r="D621" t="s">
        <v>159</v>
      </c>
      <c r="E621" s="65" t="s">
        <v>151</v>
      </c>
      <c r="F621" s="66" t="s">
        <v>206</v>
      </c>
      <c r="G621" s="66" t="s">
        <v>206</v>
      </c>
      <c r="H621" s="66" t="s">
        <v>206</v>
      </c>
      <c r="I621" s="66" t="s">
        <v>206</v>
      </c>
      <c r="J621" s="67">
        <v>2</v>
      </c>
    </row>
    <row r="622" spans="1:10" x14ac:dyDescent="0.25">
      <c r="A622" s="3" t="str">
        <f t="shared" si="9"/>
        <v>Climate Zone1510/15/2020 (6:00pm-7:00pm)21</v>
      </c>
      <c r="B622" t="s">
        <v>55</v>
      </c>
      <c r="C622" t="s">
        <v>146</v>
      </c>
      <c r="D622" t="s">
        <v>159</v>
      </c>
      <c r="E622" s="65" t="s">
        <v>152</v>
      </c>
      <c r="F622" s="66" t="s">
        <v>206</v>
      </c>
      <c r="G622" s="66" t="s">
        <v>206</v>
      </c>
      <c r="H622" s="66" t="s">
        <v>206</v>
      </c>
      <c r="I622" s="66" t="s">
        <v>206</v>
      </c>
      <c r="J622" s="67">
        <v>2</v>
      </c>
    </row>
    <row r="623" spans="1:10" x14ac:dyDescent="0.25">
      <c r="A623" s="3" t="str">
        <f t="shared" si="9"/>
        <v>Climate Zone1510/15/2020 (6:00pm-7:00pm)22</v>
      </c>
      <c r="B623" t="s">
        <v>55</v>
      </c>
      <c r="C623" t="s">
        <v>146</v>
      </c>
      <c r="D623" t="s">
        <v>159</v>
      </c>
      <c r="E623" s="65" t="s">
        <v>153</v>
      </c>
      <c r="F623" s="66" t="s">
        <v>206</v>
      </c>
      <c r="G623" s="66" t="s">
        <v>206</v>
      </c>
      <c r="H623" s="66" t="s">
        <v>206</v>
      </c>
      <c r="I623" s="66" t="s">
        <v>206</v>
      </c>
      <c r="J623" s="67">
        <v>2</v>
      </c>
    </row>
    <row r="624" spans="1:10" x14ac:dyDescent="0.25">
      <c r="A624" s="3" t="str">
        <f t="shared" si="9"/>
        <v>Climate Zone1510/15/2020 (6:00pm-7:00pm)23</v>
      </c>
      <c r="B624" t="s">
        <v>55</v>
      </c>
      <c r="C624" t="s">
        <v>146</v>
      </c>
      <c r="D624" t="s">
        <v>159</v>
      </c>
      <c r="E624" s="65" t="s">
        <v>154</v>
      </c>
      <c r="F624" s="66" t="s">
        <v>206</v>
      </c>
      <c r="G624" s="66" t="s">
        <v>206</v>
      </c>
      <c r="H624" s="66" t="s">
        <v>206</v>
      </c>
      <c r="I624" s="66" t="s">
        <v>206</v>
      </c>
      <c r="J624" s="67">
        <v>2</v>
      </c>
    </row>
    <row r="625" spans="1:10" x14ac:dyDescent="0.25">
      <c r="A625" s="3" t="str">
        <f t="shared" si="9"/>
        <v>Climate Zone1510/15/2020 (6:00pm-7:00pm)24</v>
      </c>
      <c r="B625" t="s">
        <v>55</v>
      </c>
      <c r="C625" t="s">
        <v>146</v>
      </c>
      <c r="D625" t="s">
        <v>159</v>
      </c>
      <c r="E625" s="65" t="s">
        <v>155</v>
      </c>
      <c r="F625" s="66" t="s">
        <v>206</v>
      </c>
      <c r="G625" s="66" t="s">
        <v>206</v>
      </c>
      <c r="H625" s="66" t="s">
        <v>206</v>
      </c>
      <c r="I625" s="66" t="s">
        <v>206</v>
      </c>
      <c r="J625" s="67">
        <v>2</v>
      </c>
    </row>
    <row r="626" spans="1:10" x14ac:dyDescent="0.25">
      <c r="A626" s="3" t="str">
        <f t="shared" si="9"/>
        <v>Climate Zone156/17/2021 (5:00pm-6:00pm)1</v>
      </c>
      <c r="B626" t="s">
        <v>55</v>
      </c>
      <c r="C626" t="s">
        <v>146</v>
      </c>
      <c r="D626" t="s">
        <v>160</v>
      </c>
      <c r="E626" s="65" t="s">
        <v>132</v>
      </c>
      <c r="F626" s="66">
        <v>1.1856354475021362</v>
      </c>
      <c r="G626" s="66">
        <v>1.8476824760437012</v>
      </c>
      <c r="H626" s="66">
        <v>0.20245020091533661</v>
      </c>
      <c r="I626" s="66">
        <v>89.823814392089844</v>
      </c>
      <c r="J626" s="67">
        <v>0</v>
      </c>
    </row>
    <row r="627" spans="1:10" x14ac:dyDescent="0.25">
      <c r="A627" s="3" t="str">
        <f t="shared" si="9"/>
        <v>Climate Zone156/17/2021 (5:00pm-6:00pm)2</v>
      </c>
      <c r="B627" t="s">
        <v>55</v>
      </c>
      <c r="C627" t="s">
        <v>146</v>
      </c>
      <c r="D627" t="s">
        <v>160</v>
      </c>
      <c r="E627" s="65" t="s">
        <v>133</v>
      </c>
      <c r="F627" s="66">
        <v>1.1875587701797485</v>
      </c>
      <c r="G627" s="66">
        <v>1.7202539443969727</v>
      </c>
      <c r="H627" s="66">
        <v>0.19496309757232666</v>
      </c>
      <c r="I627" s="66">
        <v>88.411109924316406</v>
      </c>
      <c r="J627" s="67">
        <v>0</v>
      </c>
    </row>
    <row r="628" spans="1:10" x14ac:dyDescent="0.25">
      <c r="A628" s="3" t="str">
        <f t="shared" si="9"/>
        <v>Climate Zone156/17/2021 (5:00pm-6:00pm)3</v>
      </c>
      <c r="B628" t="s">
        <v>55</v>
      </c>
      <c r="C628" t="s">
        <v>146</v>
      </c>
      <c r="D628" t="s">
        <v>160</v>
      </c>
      <c r="E628" s="65" t="s">
        <v>134</v>
      </c>
      <c r="F628" s="66">
        <v>1.1708780527114868</v>
      </c>
      <c r="G628" s="66">
        <v>1.4662222862243652</v>
      </c>
      <c r="H628" s="66">
        <v>0.15579864382743835</v>
      </c>
      <c r="I628" s="66">
        <v>87.476188659667969</v>
      </c>
      <c r="J628" s="67">
        <v>0</v>
      </c>
    </row>
    <row r="629" spans="1:10" x14ac:dyDescent="0.25">
      <c r="A629" s="3" t="str">
        <f t="shared" si="9"/>
        <v>Climate Zone156/17/2021 (5:00pm-6:00pm)4</v>
      </c>
      <c r="B629" t="s">
        <v>55</v>
      </c>
      <c r="C629" t="s">
        <v>146</v>
      </c>
      <c r="D629" t="s">
        <v>160</v>
      </c>
      <c r="E629" s="65" t="s">
        <v>135</v>
      </c>
      <c r="F629" s="66">
        <v>1.0917755365371704</v>
      </c>
      <c r="G629" s="66">
        <v>1.4064761400222778</v>
      </c>
      <c r="H629" s="66">
        <v>0.16292917728424072</v>
      </c>
      <c r="I629" s="66">
        <v>87.188888549804688</v>
      </c>
      <c r="J629" s="67">
        <v>0</v>
      </c>
    </row>
    <row r="630" spans="1:10" x14ac:dyDescent="0.25">
      <c r="A630" s="3" t="str">
        <f t="shared" si="9"/>
        <v>Climate Zone156/17/2021 (5:00pm-6:00pm)5</v>
      </c>
      <c r="B630" t="s">
        <v>55</v>
      </c>
      <c r="C630" t="s">
        <v>146</v>
      </c>
      <c r="D630" t="s">
        <v>160</v>
      </c>
      <c r="E630" s="65" t="s">
        <v>136</v>
      </c>
      <c r="F630" s="66">
        <v>1.0298817157745361</v>
      </c>
      <c r="G630" s="66">
        <v>1.3926984071731567</v>
      </c>
      <c r="H630" s="66">
        <v>0.13837982714176178</v>
      </c>
      <c r="I630" s="66">
        <v>88.485076904296875</v>
      </c>
      <c r="J630" s="67">
        <v>0</v>
      </c>
    </row>
    <row r="631" spans="1:10" x14ac:dyDescent="0.25">
      <c r="A631" s="3" t="str">
        <f t="shared" si="9"/>
        <v>Climate Zone156/17/2021 (5:00pm-6:00pm)6</v>
      </c>
      <c r="B631" t="s">
        <v>55</v>
      </c>
      <c r="C631" t="s">
        <v>146</v>
      </c>
      <c r="D631" t="s">
        <v>160</v>
      </c>
      <c r="E631" s="65" t="s">
        <v>137</v>
      </c>
      <c r="F631" s="66">
        <v>1.0421546697616577</v>
      </c>
      <c r="G631" s="66">
        <v>1.4636508226394653</v>
      </c>
      <c r="H631" s="66">
        <v>0.15544730424880981</v>
      </c>
      <c r="I631" s="66">
        <v>84.795875549316406</v>
      </c>
      <c r="J631" s="67">
        <v>0</v>
      </c>
    </row>
    <row r="632" spans="1:10" x14ac:dyDescent="0.25">
      <c r="A632" s="3" t="str">
        <f t="shared" si="9"/>
        <v>Climate Zone156/17/2021 (5:00pm-6:00pm)7</v>
      </c>
      <c r="B632" t="s">
        <v>55</v>
      </c>
      <c r="C632" t="s">
        <v>146</v>
      </c>
      <c r="D632" t="s">
        <v>160</v>
      </c>
      <c r="E632" s="65" t="s">
        <v>138</v>
      </c>
      <c r="F632" s="66">
        <v>1.1407921314239502</v>
      </c>
      <c r="G632" s="66">
        <v>1.6732698678970337</v>
      </c>
      <c r="H632" s="66">
        <v>0.176860511302948</v>
      </c>
      <c r="I632" s="66">
        <v>82.240951538085938</v>
      </c>
      <c r="J632" s="67">
        <v>0</v>
      </c>
    </row>
    <row r="633" spans="1:10" x14ac:dyDescent="0.25">
      <c r="A633" s="3" t="str">
        <f t="shared" si="9"/>
        <v>Climate Zone156/17/2021 (5:00pm-6:00pm)8</v>
      </c>
      <c r="B633" t="s">
        <v>55</v>
      </c>
      <c r="C633" t="s">
        <v>146</v>
      </c>
      <c r="D633" t="s">
        <v>160</v>
      </c>
      <c r="E633" s="65" t="s">
        <v>139</v>
      </c>
      <c r="F633" s="66">
        <v>0.83376789093017578</v>
      </c>
      <c r="G633" s="66">
        <v>1.649142861366272</v>
      </c>
      <c r="H633" s="66">
        <v>0.18706709146499634</v>
      </c>
      <c r="I633" s="66">
        <v>81.857780456542969</v>
      </c>
      <c r="J633" s="67">
        <v>0</v>
      </c>
    </row>
    <row r="634" spans="1:10" x14ac:dyDescent="0.25">
      <c r="A634" s="3" t="str">
        <f t="shared" si="9"/>
        <v>Climate Zone156/17/2021 (5:00pm-6:00pm)9</v>
      </c>
      <c r="B634" t="s">
        <v>55</v>
      </c>
      <c r="C634" t="s">
        <v>146</v>
      </c>
      <c r="D634" t="s">
        <v>160</v>
      </c>
      <c r="E634" s="65" t="s">
        <v>140</v>
      </c>
      <c r="F634" s="66">
        <v>1.0690268278121948</v>
      </c>
      <c r="G634" s="66">
        <v>1.8370158672332764</v>
      </c>
      <c r="H634" s="66">
        <v>0.19925004243850708</v>
      </c>
      <c r="I634" s="66">
        <v>88.930160522460938</v>
      </c>
      <c r="J634" s="67">
        <v>0</v>
      </c>
    </row>
    <row r="635" spans="1:10" x14ac:dyDescent="0.25">
      <c r="A635" s="3" t="str">
        <f t="shared" si="9"/>
        <v>Climate Zone156/17/2021 (5:00pm-6:00pm)10</v>
      </c>
      <c r="B635" t="s">
        <v>55</v>
      </c>
      <c r="C635" t="s">
        <v>146</v>
      </c>
      <c r="D635" t="s">
        <v>160</v>
      </c>
      <c r="E635" s="65" t="s">
        <v>141</v>
      </c>
      <c r="F635" s="66">
        <v>1.4373950958251953</v>
      </c>
      <c r="G635" s="66">
        <v>2.0200316905975342</v>
      </c>
      <c r="H635" s="66">
        <v>0.21914947032928467</v>
      </c>
      <c r="I635" s="66">
        <v>92.903175354003906</v>
      </c>
      <c r="J635" s="67">
        <v>0</v>
      </c>
    </row>
    <row r="636" spans="1:10" x14ac:dyDescent="0.25">
      <c r="A636" s="3" t="str">
        <f t="shared" si="9"/>
        <v>Climate Zone156/17/2021 (5:00pm-6:00pm)11</v>
      </c>
      <c r="B636" t="s">
        <v>55</v>
      </c>
      <c r="C636" t="s">
        <v>146</v>
      </c>
      <c r="D636" t="s">
        <v>160</v>
      </c>
      <c r="E636" s="65" t="s">
        <v>142</v>
      </c>
      <c r="F636" s="66">
        <v>1.6201786994934082</v>
      </c>
      <c r="G636" s="66">
        <v>2.2214603424072266</v>
      </c>
      <c r="H636" s="66">
        <v>0.2219071090221405</v>
      </c>
      <c r="I636" s="66">
        <v>97.831741333007813</v>
      </c>
      <c r="J636" s="67">
        <v>0</v>
      </c>
    </row>
    <row r="637" spans="1:10" x14ac:dyDescent="0.25">
      <c r="A637" s="3" t="str">
        <f t="shared" si="9"/>
        <v>Climate Zone156/17/2021 (5:00pm-6:00pm)12</v>
      </c>
      <c r="B637" t="s">
        <v>55</v>
      </c>
      <c r="C637" t="s">
        <v>146</v>
      </c>
      <c r="D637" t="s">
        <v>160</v>
      </c>
      <c r="E637" s="65" t="s">
        <v>143</v>
      </c>
      <c r="F637" s="66">
        <v>1.8965804576873779</v>
      </c>
      <c r="G637" s="66">
        <v>2.198190450668335</v>
      </c>
      <c r="H637" s="66">
        <v>0.26086148619651794</v>
      </c>
      <c r="I637" s="66">
        <v>102.96666717529297</v>
      </c>
      <c r="J637" s="67">
        <v>0</v>
      </c>
    </row>
    <row r="638" spans="1:10" x14ac:dyDescent="0.25">
      <c r="A638" s="3" t="str">
        <f t="shared" si="9"/>
        <v>Climate Zone156/17/2021 (5:00pm-6:00pm)13</v>
      </c>
      <c r="B638" t="s">
        <v>55</v>
      </c>
      <c r="C638" t="s">
        <v>146</v>
      </c>
      <c r="D638" t="s">
        <v>160</v>
      </c>
      <c r="E638" s="65" t="s">
        <v>144</v>
      </c>
      <c r="F638" s="66">
        <v>1.9954487085342407</v>
      </c>
      <c r="G638" s="66">
        <v>2.4864761829376221</v>
      </c>
      <c r="H638" s="66">
        <v>0.2361098974943161</v>
      </c>
      <c r="I638" s="66">
        <v>107.37301635742188</v>
      </c>
      <c r="J638" s="67">
        <v>0</v>
      </c>
    </row>
    <row r="639" spans="1:10" x14ac:dyDescent="0.25">
      <c r="A639" s="3" t="str">
        <f t="shared" si="9"/>
        <v>Climate Zone156/17/2021 (5:00pm-6:00pm)14</v>
      </c>
      <c r="B639" t="s">
        <v>55</v>
      </c>
      <c r="C639" t="s">
        <v>146</v>
      </c>
      <c r="D639" t="s">
        <v>160</v>
      </c>
      <c r="E639" s="65" t="s">
        <v>145</v>
      </c>
      <c r="F639" s="66">
        <v>2.3381567001342773</v>
      </c>
      <c r="G639" s="66">
        <v>2.3699047565460205</v>
      </c>
      <c r="H639" s="66">
        <v>0.22009408473968506</v>
      </c>
      <c r="I639" s="66">
        <v>111.61904907226563</v>
      </c>
      <c r="J639" s="67">
        <v>0</v>
      </c>
    </row>
    <row r="640" spans="1:10" x14ac:dyDescent="0.25">
      <c r="A640" s="3" t="str">
        <f t="shared" si="9"/>
        <v>Climate Zone156/17/2021 (5:00pm-6:00pm)15</v>
      </c>
      <c r="B640" t="s">
        <v>55</v>
      </c>
      <c r="C640" t="s">
        <v>146</v>
      </c>
      <c r="D640" t="s">
        <v>160</v>
      </c>
      <c r="E640" s="65" t="s">
        <v>146</v>
      </c>
      <c r="F640" s="66">
        <v>2.4334118366241455</v>
      </c>
      <c r="G640" s="66">
        <v>2.4704127311706543</v>
      </c>
      <c r="H640" s="66">
        <v>0.11938045918941498</v>
      </c>
      <c r="I640" s="66">
        <v>114.97142791748047</v>
      </c>
      <c r="J640" s="67">
        <v>0</v>
      </c>
    </row>
    <row r="641" spans="1:10" x14ac:dyDescent="0.25">
      <c r="A641" s="3" t="str">
        <f t="shared" si="9"/>
        <v>Climate Zone156/17/2021 (5:00pm-6:00pm)16</v>
      </c>
      <c r="B641" t="s">
        <v>55</v>
      </c>
      <c r="C641" t="s">
        <v>146</v>
      </c>
      <c r="D641" t="s">
        <v>160</v>
      </c>
      <c r="E641" s="65" t="s">
        <v>147</v>
      </c>
      <c r="F641" s="66">
        <v>2.6700484752655029</v>
      </c>
      <c r="G641" s="66">
        <v>2.6330475807189941</v>
      </c>
      <c r="H641" s="66">
        <v>0.11938046663999557</v>
      </c>
      <c r="I641" s="66">
        <v>116.12063598632813</v>
      </c>
      <c r="J641" s="67">
        <v>0</v>
      </c>
    </row>
    <row r="642" spans="1:10" x14ac:dyDescent="0.25">
      <c r="A642" s="3" t="str">
        <f t="shared" si="9"/>
        <v>Climate Zone156/17/2021 (5:00pm-6:00pm)17</v>
      </c>
      <c r="B642" t="s">
        <v>55</v>
      </c>
      <c r="C642" t="s">
        <v>146</v>
      </c>
      <c r="D642" t="s">
        <v>160</v>
      </c>
      <c r="E642" s="65" t="s">
        <v>148</v>
      </c>
      <c r="F642" s="66">
        <v>2.7783718109130859</v>
      </c>
      <c r="G642" s="66">
        <v>2.7932698726654053</v>
      </c>
      <c r="H642" s="66">
        <v>0.27465179562568665</v>
      </c>
      <c r="I642" s="66">
        <v>116.69365692138672</v>
      </c>
      <c r="J642" s="67">
        <v>0</v>
      </c>
    </row>
    <row r="643" spans="1:10" x14ac:dyDescent="0.25">
      <c r="A643" s="3" t="str">
        <f t="shared" ref="A643:A706" si="10">B643&amp;C643&amp;D643&amp;E643</f>
        <v>Climate Zone156/17/2021 (5:00pm-6:00pm)18</v>
      </c>
      <c r="B643" t="s">
        <v>55</v>
      </c>
      <c r="C643" t="s">
        <v>146</v>
      </c>
      <c r="D643" t="s">
        <v>160</v>
      </c>
      <c r="E643" s="65" t="s">
        <v>149</v>
      </c>
      <c r="F643" s="66">
        <v>2.9177143573760986</v>
      </c>
      <c r="G643" s="66">
        <v>2.5233967304229736</v>
      </c>
      <c r="H643" s="66">
        <v>0.32104739546775818</v>
      </c>
      <c r="I643" s="66">
        <v>115.74285888671875</v>
      </c>
      <c r="J643" s="67">
        <v>0</v>
      </c>
    </row>
    <row r="644" spans="1:10" x14ac:dyDescent="0.25">
      <c r="A644" s="3" t="str">
        <f t="shared" si="10"/>
        <v>Climate Zone156/17/2021 (5:00pm-6:00pm)19</v>
      </c>
      <c r="B644" t="s">
        <v>55</v>
      </c>
      <c r="C644" t="s">
        <v>146</v>
      </c>
      <c r="D644" t="s">
        <v>160</v>
      </c>
      <c r="E644" s="65" t="s">
        <v>150</v>
      </c>
      <c r="F644" s="66">
        <v>3.062471866607666</v>
      </c>
      <c r="G644" s="66">
        <v>3.0005714893341064</v>
      </c>
      <c r="H644" s="66">
        <v>0.34609052538871765</v>
      </c>
      <c r="I644" s="66">
        <v>114.12380981445313</v>
      </c>
      <c r="J644" s="67">
        <v>0</v>
      </c>
    </row>
    <row r="645" spans="1:10" x14ac:dyDescent="0.25">
      <c r="A645" s="3" t="str">
        <f t="shared" si="10"/>
        <v>Climate Zone156/17/2021 (5:00pm-6:00pm)20</v>
      </c>
      <c r="B645" t="s">
        <v>55</v>
      </c>
      <c r="C645" t="s">
        <v>146</v>
      </c>
      <c r="D645" t="s">
        <v>160</v>
      </c>
      <c r="E645" s="65" t="s">
        <v>151</v>
      </c>
      <c r="F645" s="66">
        <v>2.9400629997253418</v>
      </c>
      <c r="G645" s="66">
        <v>2.667618989944458</v>
      </c>
      <c r="H645" s="66">
        <v>0.31185963749885559</v>
      </c>
      <c r="I645" s="66">
        <v>112.09206390380859</v>
      </c>
      <c r="J645" s="67">
        <v>0</v>
      </c>
    </row>
    <row r="646" spans="1:10" x14ac:dyDescent="0.25">
      <c r="A646" s="3" t="str">
        <f t="shared" si="10"/>
        <v>Climate Zone156/17/2021 (5:00pm-6:00pm)21</v>
      </c>
      <c r="B646" t="s">
        <v>55</v>
      </c>
      <c r="C646" t="s">
        <v>146</v>
      </c>
      <c r="D646" t="s">
        <v>160</v>
      </c>
      <c r="E646" s="65" t="s">
        <v>152</v>
      </c>
      <c r="F646" s="66">
        <v>2.3620471954345703</v>
      </c>
      <c r="G646" s="66">
        <v>2.5206348896026611</v>
      </c>
      <c r="H646" s="66">
        <v>0.23609642684459686</v>
      </c>
      <c r="I646" s="66">
        <v>108.85396575927734</v>
      </c>
      <c r="J646" s="67">
        <v>0</v>
      </c>
    </row>
    <row r="647" spans="1:10" x14ac:dyDescent="0.25">
      <c r="A647" s="3" t="str">
        <f t="shared" si="10"/>
        <v>Climate Zone156/17/2021 (5:00pm-6:00pm)22</v>
      </c>
      <c r="B647" t="s">
        <v>55</v>
      </c>
      <c r="C647" t="s">
        <v>146</v>
      </c>
      <c r="D647" t="s">
        <v>160</v>
      </c>
      <c r="E647" s="65" t="s">
        <v>153</v>
      </c>
      <c r="F647" s="66">
        <v>2.05063796043396</v>
      </c>
      <c r="G647" s="66">
        <v>2.3062539100646973</v>
      </c>
      <c r="H647" s="66">
        <v>0.18274962902069092</v>
      </c>
      <c r="I647" s="66">
        <v>105.04762268066406</v>
      </c>
      <c r="J647" s="67">
        <v>0</v>
      </c>
    </row>
    <row r="648" spans="1:10" x14ac:dyDescent="0.25">
      <c r="A648" s="3" t="str">
        <f t="shared" si="10"/>
        <v>Climate Zone156/17/2021 (5:00pm-6:00pm)23</v>
      </c>
      <c r="B648" t="s">
        <v>55</v>
      </c>
      <c r="C648" t="s">
        <v>146</v>
      </c>
      <c r="D648" t="s">
        <v>160</v>
      </c>
      <c r="E648" s="65" t="s">
        <v>154</v>
      </c>
      <c r="F648" s="66">
        <v>1.8780777454376221</v>
      </c>
      <c r="G648" s="66">
        <v>1.9633333683013916</v>
      </c>
      <c r="H648" s="66">
        <v>0.17736448347568512</v>
      </c>
      <c r="I648" s="66">
        <v>103.17619323730469</v>
      </c>
      <c r="J648" s="67">
        <v>0</v>
      </c>
    </row>
    <row r="649" spans="1:10" x14ac:dyDescent="0.25">
      <c r="A649" s="3" t="str">
        <f t="shared" si="10"/>
        <v>Climate Zone156/17/2021 (5:00pm-6:00pm)24</v>
      </c>
      <c r="B649" t="s">
        <v>55</v>
      </c>
      <c r="C649" t="s">
        <v>146</v>
      </c>
      <c r="D649" t="s">
        <v>160</v>
      </c>
      <c r="E649" s="65" t="s">
        <v>155</v>
      </c>
      <c r="F649" s="66">
        <v>1.7780958414077759</v>
      </c>
      <c r="G649" s="66">
        <v>2.1170158386230469</v>
      </c>
      <c r="H649" s="66">
        <v>0.15814729034900665</v>
      </c>
      <c r="I649" s="66">
        <v>98.930160522460938</v>
      </c>
      <c r="J649" s="67">
        <v>0</v>
      </c>
    </row>
    <row r="650" spans="1:10" x14ac:dyDescent="0.25">
      <c r="A650" s="3" t="str">
        <f t="shared" si="10"/>
        <v>Climate Zone157/9/2021 (5:50pm-8:55pm)1</v>
      </c>
      <c r="B650" t="s">
        <v>55</v>
      </c>
      <c r="C650" t="s">
        <v>146</v>
      </c>
      <c r="D650" t="s">
        <v>161</v>
      </c>
      <c r="E650" s="65" t="s">
        <v>132</v>
      </c>
      <c r="F650" s="66">
        <v>1.931057333946228</v>
      </c>
      <c r="G650" s="66">
        <v>1.9402527809143066</v>
      </c>
      <c r="H650" s="66">
        <v>3.4316107630729675E-2</v>
      </c>
      <c r="I650" s="66">
        <v>95.32598876953125</v>
      </c>
      <c r="J650" s="67">
        <v>0</v>
      </c>
    </row>
    <row r="651" spans="1:10" x14ac:dyDescent="0.25">
      <c r="A651" s="3" t="str">
        <f t="shared" si="10"/>
        <v>Climate Zone157/9/2021 (5:50pm-8:55pm)2</v>
      </c>
      <c r="B651" t="s">
        <v>55</v>
      </c>
      <c r="C651" t="s">
        <v>146</v>
      </c>
      <c r="D651" t="s">
        <v>161</v>
      </c>
      <c r="E651" s="65" t="s">
        <v>133</v>
      </c>
      <c r="F651" s="66">
        <v>1.7568694353103638</v>
      </c>
      <c r="G651" s="66">
        <v>1.7370041608810425</v>
      </c>
      <c r="H651" s="66">
        <v>3.1370114535093307E-2</v>
      </c>
      <c r="I651" s="66">
        <v>94.052276611328125</v>
      </c>
      <c r="J651" s="67">
        <v>0</v>
      </c>
    </row>
    <row r="652" spans="1:10" x14ac:dyDescent="0.25">
      <c r="A652" s="3" t="str">
        <f t="shared" si="10"/>
        <v>Climate Zone157/9/2021 (5:50pm-8:55pm)3</v>
      </c>
      <c r="B652" t="s">
        <v>55</v>
      </c>
      <c r="C652" t="s">
        <v>146</v>
      </c>
      <c r="D652" t="s">
        <v>161</v>
      </c>
      <c r="E652" s="65" t="s">
        <v>134</v>
      </c>
      <c r="F652" s="66">
        <v>1.5677330493927002</v>
      </c>
      <c r="G652" s="66">
        <v>1.5843801498413086</v>
      </c>
      <c r="H652" s="66">
        <v>2.9744353145360947E-2</v>
      </c>
      <c r="I652" s="66">
        <v>93.459152221679688</v>
      </c>
      <c r="J652" s="67">
        <v>0</v>
      </c>
    </row>
    <row r="653" spans="1:10" x14ac:dyDescent="0.25">
      <c r="A653" s="3" t="str">
        <f t="shared" si="10"/>
        <v>Climate Zone157/9/2021 (5:50pm-8:55pm)4</v>
      </c>
      <c r="B653" t="s">
        <v>55</v>
      </c>
      <c r="C653" t="s">
        <v>146</v>
      </c>
      <c r="D653" t="s">
        <v>161</v>
      </c>
      <c r="E653" s="65" t="s">
        <v>135</v>
      </c>
      <c r="F653" s="66">
        <v>1.4613523483276367</v>
      </c>
      <c r="G653" s="66">
        <v>1.4612650871276855</v>
      </c>
      <c r="H653" s="66">
        <v>2.8804358094930649E-2</v>
      </c>
      <c r="I653" s="66">
        <v>92.9400634765625</v>
      </c>
      <c r="J653" s="67">
        <v>0</v>
      </c>
    </row>
    <row r="654" spans="1:10" x14ac:dyDescent="0.25">
      <c r="A654" s="3" t="str">
        <f t="shared" si="10"/>
        <v>Climate Zone157/9/2021 (5:50pm-8:55pm)5</v>
      </c>
      <c r="B654" t="s">
        <v>55</v>
      </c>
      <c r="C654" t="s">
        <v>146</v>
      </c>
      <c r="D654" t="s">
        <v>161</v>
      </c>
      <c r="E654" s="65" t="s">
        <v>136</v>
      </c>
      <c r="F654" s="66">
        <v>1.3610643148422241</v>
      </c>
      <c r="G654" s="66">
        <v>1.3632159233093262</v>
      </c>
      <c r="H654" s="66">
        <v>2.8112469241023064E-2</v>
      </c>
      <c r="I654" s="66">
        <v>91.761528015136719</v>
      </c>
      <c r="J654" s="67">
        <v>0</v>
      </c>
    </row>
    <row r="655" spans="1:10" x14ac:dyDescent="0.25">
      <c r="A655" s="3" t="str">
        <f t="shared" si="10"/>
        <v>Climate Zone157/9/2021 (5:50pm-8:55pm)6</v>
      </c>
      <c r="B655" t="s">
        <v>55</v>
      </c>
      <c r="C655" t="s">
        <v>146</v>
      </c>
      <c r="D655" t="s">
        <v>161</v>
      </c>
      <c r="E655" s="65" t="s">
        <v>137</v>
      </c>
      <c r="F655" s="66">
        <v>1.3222349882125854</v>
      </c>
      <c r="G655" s="66">
        <v>1.3240164518356323</v>
      </c>
      <c r="H655" s="66">
        <v>2.6174595579504967E-2</v>
      </c>
      <c r="I655" s="66">
        <v>90.542655944824219</v>
      </c>
      <c r="J655" s="67">
        <v>0</v>
      </c>
    </row>
    <row r="656" spans="1:10" x14ac:dyDescent="0.25">
      <c r="A656" s="3" t="str">
        <f t="shared" si="10"/>
        <v>Climate Zone157/9/2021 (5:50pm-8:55pm)7</v>
      </c>
      <c r="B656" t="s">
        <v>55</v>
      </c>
      <c r="C656" t="s">
        <v>146</v>
      </c>
      <c r="D656" t="s">
        <v>161</v>
      </c>
      <c r="E656" s="65" t="s">
        <v>138</v>
      </c>
      <c r="F656" s="66">
        <v>1.2959611415863037</v>
      </c>
      <c r="G656" s="66">
        <v>1.2989116907119751</v>
      </c>
      <c r="H656" s="66">
        <v>2.9938513413071632E-2</v>
      </c>
      <c r="I656" s="66">
        <v>90.228363037109375</v>
      </c>
      <c r="J656" s="67">
        <v>0</v>
      </c>
    </row>
    <row r="657" spans="1:10" x14ac:dyDescent="0.25">
      <c r="A657" s="3" t="str">
        <f t="shared" si="10"/>
        <v>Climate Zone157/9/2021 (5:50pm-8:55pm)8</v>
      </c>
      <c r="B657" t="s">
        <v>55</v>
      </c>
      <c r="C657" t="s">
        <v>146</v>
      </c>
      <c r="D657" t="s">
        <v>161</v>
      </c>
      <c r="E657" s="65" t="s">
        <v>139</v>
      </c>
      <c r="F657" s="66">
        <v>1.4123109579086304</v>
      </c>
      <c r="G657" s="66">
        <v>1.4117130041122437</v>
      </c>
      <c r="H657" s="66">
        <v>3.4720495343208313E-2</v>
      </c>
      <c r="I657" s="66">
        <v>90.161933898925781</v>
      </c>
      <c r="J657" s="67">
        <v>0</v>
      </c>
    </row>
    <row r="658" spans="1:10" x14ac:dyDescent="0.25">
      <c r="A658" s="3" t="str">
        <f t="shared" si="10"/>
        <v>Climate Zone157/9/2021 (5:50pm-8:55pm)9</v>
      </c>
      <c r="B658" t="s">
        <v>55</v>
      </c>
      <c r="C658" t="s">
        <v>146</v>
      </c>
      <c r="D658" t="s">
        <v>161</v>
      </c>
      <c r="E658" s="65" t="s">
        <v>140</v>
      </c>
      <c r="F658" s="66">
        <v>1.5762066841125488</v>
      </c>
      <c r="G658" s="66">
        <v>1.6144033670425415</v>
      </c>
      <c r="H658" s="66">
        <v>3.7000108510255814E-2</v>
      </c>
      <c r="I658" s="66">
        <v>90.748336791992188</v>
      </c>
      <c r="J658" s="67">
        <v>0</v>
      </c>
    </row>
    <row r="659" spans="1:10" x14ac:dyDescent="0.25">
      <c r="A659" s="3" t="str">
        <f t="shared" si="10"/>
        <v>Climate Zone157/9/2021 (5:50pm-8:55pm)10</v>
      </c>
      <c r="B659" t="s">
        <v>55</v>
      </c>
      <c r="C659" t="s">
        <v>146</v>
      </c>
      <c r="D659" t="s">
        <v>161</v>
      </c>
      <c r="E659" s="65" t="s">
        <v>141</v>
      </c>
      <c r="F659" s="66">
        <v>1.8457099199295044</v>
      </c>
      <c r="G659" s="66">
        <v>1.8479117155075073</v>
      </c>
      <c r="H659" s="66">
        <v>5.3572073578834534E-2</v>
      </c>
      <c r="I659" s="66">
        <v>92.017814636230469</v>
      </c>
      <c r="J659" s="67">
        <v>0</v>
      </c>
    </row>
    <row r="660" spans="1:10" x14ac:dyDescent="0.25">
      <c r="A660" s="3" t="str">
        <f t="shared" si="10"/>
        <v>Climate Zone157/9/2021 (5:50pm-8:55pm)11</v>
      </c>
      <c r="B660" t="s">
        <v>55</v>
      </c>
      <c r="C660" t="s">
        <v>146</v>
      </c>
      <c r="D660" t="s">
        <v>161</v>
      </c>
      <c r="E660" s="65" t="s">
        <v>142</v>
      </c>
      <c r="F660" s="66">
        <v>1.8374110460281372</v>
      </c>
      <c r="G660" s="66">
        <v>1.8059431314468384</v>
      </c>
      <c r="H660" s="66">
        <v>5.0414532423019409E-2</v>
      </c>
      <c r="I660" s="66">
        <v>92.107025146484375</v>
      </c>
      <c r="J660" s="67">
        <v>0</v>
      </c>
    </row>
    <row r="661" spans="1:10" x14ac:dyDescent="0.25">
      <c r="A661" s="3" t="str">
        <f t="shared" si="10"/>
        <v>Climate Zone157/9/2021 (5:50pm-8:55pm)12</v>
      </c>
      <c r="B661" t="s">
        <v>55</v>
      </c>
      <c r="C661" t="s">
        <v>146</v>
      </c>
      <c r="D661" t="s">
        <v>161</v>
      </c>
      <c r="E661" s="65" t="s">
        <v>143</v>
      </c>
      <c r="F661" s="66">
        <v>1.8095211982727051</v>
      </c>
      <c r="G661" s="66">
        <v>1.8261430263519287</v>
      </c>
      <c r="H661" s="66">
        <v>4.2935490608215332E-2</v>
      </c>
      <c r="I661" s="66">
        <v>92.49127197265625</v>
      </c>
      <c r="J661" s="67">
        <v>0</v>
      </c>
    </row>
    <row r="662" spans="1:10" x14ac:dyDescent="0.25">
      <c r="A662" s="3" t="str">
        <f t="shared" si="10"/>
        <v>Climate Zone157/9/2021 (5:50pm-8:55pm)13</v>
      </c>
      <c r="B662" t="s">
        <v>55</v>
      </c>
      <c r="C662" t="s">
        <v>146</v>
      </c>
      <c r="D662" t="s">
        <v>161</v>
      </c>
      <c r="E662" s="65" t="s">
        <v>144</v>
      </c>
      <c r="F662" s="66">
        <v>2.1306211948394775</v>
      </c>
      <c r="G662" s="66">
        <v>2.1314976215362549</v>
      </c>
      <c r="H662" s="66">
        <v>4.1772786527872086E-2</v>
      </c>
      <c r="I662" s="66">
        <v>96.576797485351563</v>
      </c>
      <c r="J662" s="67">
        <v>0</v>
      </c>
    </row>
    <row r="663" spans="1:10" x14ac:dyDescent="0.25">
      <c r="A663" s="3" t="str">
        <f t="shared" si="10"/>
        <v>Climate Zone157/9/2021 (5:50pm-8:55pm)14</v>
      </c>
      <c r="B663" t="s">
        <v>55</v>
      </c>
      <c r="C663" t="s">
        <v>146</v>
      </c>
      <c r="D663" t="s">
        <v>161</v>
      </c>
      <c r="E663" s="65" t="s">
        <v>145</v>
      </c>
      <c r="F663" s="66">
        <v>2.5753889083862305</v>
      </c>
      <c r="G663" s="66">
        <v>2.5517370700836182</v>
      </c>
      <c r="H663" s="66">
        <v>3.7148352712392807E-2</v>
      </c>
      <c r="I663" s="66">
        <v>100.53624725341797</v>
      </c>
      <c r="J663" s="67">
        <v>0</v>
      </c>
    </row>
    <row r="664" spans="1:10" x14ac:dyDescent="0.25">
      <c r="A664" s="3" t="str">
        <f t="shared" si="10"/>
        <v>Climate Zone157/9/2021 (5:50pm-8:55pm)15</v>
      </c>
      <c r="B664" t="s">
        <v>55</v>
      </c>
      <c r="C664" t="s">
        <v>146</v>
      </c>
      <c r="D664" t="s">
        <v>161</v>
      </c>
      <c r="E664" s="65" t="s">
        <v>146</v>
      </c>
      <c r="F664" s="66">
        <v>3.0452227592468262</v>
      </c>
      <c r="G664" s="66">
        <v>3.0052273273468018</v>
      </c>
      <c r="H664" s="66">
        <v>1.8590904772281647E-2</v>
      </c>
      <c r="I664" s="66">
        <v>103.52390289306641</v>
      </c>
      <c r="J664" s="67">
        <v>0</v>
      </c>
    </row>
    <row r="665" spans="1:10" x14ac:dyDescent="0.25">
      <c r="A665" s="3" t="str">
        <f t="shared" si="10"/>
        <v>Climate Zone157/9/2021 (5:50pm-8:55pm)16</v>
      </c>
      <c r="B665" t="s">
        <v>55</v>
      </c>
      <c r="C665" t="s">
        <v>146</v>
      </c>
      <c r="D665" t="s">
        <v>161</v>
      </c>
      <c r="E665" s="65" t="s">
        <v>147</v>
      </c>
      <c r="F665" s="66">
        <v>3.41652512550354</v>
      </c>
      <c r="G665" s="66">
        <v>3.4565205574035645</v>
      </c>
      <c r="H665" s="66">
        <v>1.8590904772281647E-2</v>
      </c>
      <c r="I665" s="66">
        <v>107.54984283447266</v>
      </c>
      <c r="J665" s="67">
        <v>0</v>
      </c>
    </row>
    <row r="666" spans="1:10" x14ac:dyDescent="0.25">
      <c r="A666" s="3" t="str">
        <f t="shared" si="10"/>
        <v>Climate Zone157/9/2021 (5:50pm-8:55pm)17</v>
      </c>
      <c r="B666" t="s">
        <v>55</v>
      </c>
      <c r="C666" t="s">
        <v>146</v>
      </c>
      <c r="D666" t="s">
        <v>161</v>
      </c>
      <c r="E666" s="65" t="s">
        <v>148</v>
      </c>
      <c r="F666" s="66">
        <v>3.6623573303222656</v>
      </c>
      <c r="G666" s="66">
        <v>3.7851278781890869</v>
      </c>
      <c r="H666" s="66">
        <v>5.0422206521034241E-2</v>
      </c>
      <c r="I666" s="66">
        <v>109.93283081054688</v>
      </c>
      <c r="J666" s="67">
        <v>0</v>
      </c>
    </row>
    <row r="667" spans="1:10" x14ac:dyDescent="0.25">
      <c r="A667" s="3" t="str">
        <f t="shared" si="10"/>
        <v>Climate Zone157/9/2021 (5:50pm-8:55pm)18</v>
      </c>
      <c r="B667" t="s">
        <v>55</v>
      </c>
      <c r="C667" t="s">
        <v>146</v>
      </c>
      <c r="D667" t="s">
        <v>161</v>
      </c>
      <c r="E667" s="65" t="s">
        <v>149</v>
      </c>
      <c r="F667" s="66">
        <v>3.8858437538146973</v>
      </c>
      <c r="G667" s="66">
        <v>3.837012767791748</v>
      </c>
      <c r="H667" s="66">
        <v>5.2805673331022263E-2</v>
      </c>
      <c r="I667" s="66">
        <v>111.57276153564453</v>
      </c>
      <c r="J667" s="67">
        <v>0</v>
      </c>
    </row>
    <row r="668" spans="1:10" x14ac:dyDescent="0.25">
      <c r="A668" s="3" t="str">
        <f t="shared" si="10"/>
        <v>Climate Zone157/9/2021 (5:50pm-8:55pm)19</v>
      </c>
      <c r="B668" t="s">
        <v>55</v>
      </c>
      <c r="C668" t="s">
        <v>146</v>
      </c>
      <c r="D668" t="s">
        <v>161</v>
      </c>
      <c r="E668" s="65" t="s">
        <v>150</v>
      </c>
      <c r="F668" s="66">
        <v>3.9825825691223145</v>
      </c>
      <c r="G668" s="66">
        <v>2.7983884811401367</v>
      </c>
      <c r="H668" s="66">
        <v>5.6578107178211212E-2</v>
      </c>
      <c r="I668" s="66">
        <v>112.44060516357422</v>
      </c>
      <c r="J668" s="67">
        <v>0</v>
      </c>
    </row>
    <row r="669" spans="1:10" x14ac:dyDescent="0.25">
      <c r="A669" s="3" t="str">
        <f t="shared" si="10"/>
        <v>Climate Zone157/9/2021 (5:50pm-8:55pm)20</v>
      </c>
      <c r="B669" t="s">
        <v>55</v>
      </c>
      <c r="C669" t="s">
        <v>146</v>
      </c>
      <c r="D669" t="s">
        <v>161</v>
      </c>
      <c r="E669" s="65" t="s">
        <v>151</v>
      </c>
      <c r="F669" s="66">
        <v>3.7345962524414063</v>
      </c>
      <c r="G669" s="66">
        <v>2.8061645030975342</v>
      </c>
      <c r="H669" s="66">
        <v>5.2056115120649338E-2</v>
      </c>
      <c r="I669" s="66">
        <v>112.29228973388672</v>
      </c>
      <c r="J669" s="67">
        <v>0</v>
      </c>
    </row>
    <row r="670" spans="1:10" x14ac:dyDescent="0.25">
      <c r="A670" s="3" t="str">
        <f t="shared" si="10"/>
        <v>Climate Zone157/9/2021 (5:50pm-8:55pm)21</v>
      </c>
      <c r="B670" t="s">
        <v>55</v>
      </c>
      <c r="C670" t="s">
        <v>146</v>
      </c>
      <c r="D670" t="s">
        <v>161</v>
      </c>
      <c r="E670" s="65" t="s">
        <v>152</v>
      </c>
      <c r="F670" s="66">
        <v>3.3710498809814453</v>
      </c>
      <c r="G670" s="66">
        <v>2.6926820278167725</v>
      </c>
      <c r="H670" s="66">
        <v>5.2242502570152283E-2</v>
      </c>
      <c r="I670" s="66">
        <v>110.25621795654297</v>
      </c>
      <c r="J670" s="67">
        <v>0</v>
      </c>
    </row>
    <row r="671" spans="1:10" x14ac:dyDescent="0.25">
      <c r="A671" s="3" t="str">
        <f t="shared" si="10"/>
        <v>Climate Zone157/9/2021 (5:50pm-8:55pm)22</v>
      </c>
      <c r="B671" t="s">
        <v>55</v>
      </c>
      <c r="C671" t="s">
        <v>146</v>
      </c>
      <c r="D671" t="s">
        <v>161</v>
      </c>
      <c r="E671" s="65" t="s">
        <v>153</v>
      </c>
      <c r="F671" s="66">
        <v>3.0337393283843994</v>
      </c>
      <c r="G671" s="66">
        <v>3.9525783061981201</v>
      </c>
      <c r="H671" s="66">
        <v>4.9682352691888809E-2</v>
      </c>
      <c r="I671" s="66">
        <v>106.62993621826172</v>
      </c>
      <c r="J671" s="67">
        <v>0</v>
      </c>
    </row>
    <row r="672" spans="1:10" x14ac:dyDescent="0.25">
      <c r="A672" s="3" t="str">
        <f t="shared" si="10"/>
        <v>Climate Zone157/9/2021 (5:50pm-8:55pm)23</v>
      </c>
      <c r="B672" t="s">
        <v>55</v>
      </c>
      <c r="C672" t="s">
        <v>146</v>
      </c>
      <c r="D672" t="s">
        <v>161</v>
      </c>
      <c r="E672" s="65" t="s">
        <v>154</v>
      </c>
      <c r="F672" s="66">
        <v>2.6926758289337158</v>
      </c>
      <c r="G672" s="66">
        <v>3.2914869785308838</v>
      </c>
      <c r="H672" s="66">
        <v>4.4601570814847946E-2</v>
      </c>
      <c r="I672" s="66">
        <v>103.36088562011719</v>
      </c>
      <c r="J672" s="67">
        <v>0</v>
      </c>
    </row>
    <row r="673" spans="1:10" x14ac:dyDescent="0.25">
      <c r="A673" s="3" t="str">
        <f t="shared" si="10"/>
        <v>Climate Zone157/9/2021 (5:50pm-8:55pm)24</v>
      </c>
      <c r="B673" t="s">
        <v>55</v>
      </c>
      <c r="C673" t="s">
        <v>146</v>
      </c>
      <c r="D673" t="s">
        <v>161</v>
      </c>
      <c r="E673" s="65" t="s">
        <v>155</v>
      </c>
      <c r="F673" s="66">
        <v>2.329564094543457</v>
      </c>
      <c r="G673" s="66">
        <v>2.6891055107116699</v>
      </c>
      <c r="H673" s="66">
        <v>3.9634980261325836E-2</v>
      </c>
      <c r="I673" s="66">
        <v>100.90135192871094</v>
      </c>
      <c r="J673" s="67">
        <v>0</v>
      </c>
    </row>
    <row r="674" spans="1:10" x14ac:dyDescent="0.25">
      <c r="A674" s="3" t="str">
        <f t="shared" si="10"/>
        <v>Climate Zone158/27/2021 (5:00pm-6:00pm)1</v>
      </c>
      <c r="B674" t="s">
        <v>55</v>
      </c>
      <c r="C674" t="s">
        <v>146</v>
      </c>
      <c r="D674" t="s">
        <v>162</v>
      </c>
      <c r="E674" s="65" t="s">
        <v>132</v>
      </c>
      <c r="F674" s="66">
        <v>1.5762456655502319</v>
      </c>
      <c r="G674" s="66">
        <v>1.5875676870346069</v>
      </c>
      <c r="H674" s="66">
        <v>2.92673259973526E-2</v>
      </c>
      <c r="I674" s="66">
        <v>94.083847045898438</v>
      </c>
      <c r="J674" s="67">
        <v>0</v>
      </c>
    </row>
    <row r="675" spans="1:10" x14ac:dyDescent="0.25">
      <c r="A675" s="3" t="str">
        <f t="shared" si="10"/>
        <v>Climate Zone158/27/2021 (5:00pm-6:00pm)2</v>
      </c>
      <c r="B675" t="s">
        <v>55</v>
      </c>
      <c r="C675" t="s">
        <v>146</v>
      </c>
      <c r="D675" t="s">
        <v>162</v>
      </c>
      <c r="E675" s="65" t="s">
        <v>133</v>
      </c>
      <c r="F675" s="66">
        <v>1.3882520198822021</v>
      </c>
      <c r="G675" s="66">
        <v>1.3994967937469482</v>
      </c>
      <c r="H675" s="66">
        <v>2.7026733383536339E-2</v>
      </c>
      <c r="I675" s="66">
        <v>93.062324523925781</v>
      </c>
      <c r="J675" s="67">
        <v>0</v>
      </c>
    </row>
    <row r="676" spans="1:10" x14ac:dyDescent="0.25">
      <c r="A676" s="3" t="str">
        <f t="shared" si="10"/>
        <v>Climate Zone158/27/2021 (5:00pm-6:00pm)3</v>
      </c>
      <c r="B676" t="s">
        <v>55</v>
      </c>
      <c r="C676" t="s">
        <v>146</v>
      </c>
      <c r="D676" t="s">
        <v>162</v>
      </c>
      <c r="E676" s="65" t="s">
        <v>134</v>
      </c>
      <c r="F676" s="66">
        <v>1.2756342887878418</v>
      </c>
      <c r="G676" s="66">
        <v>1.2530407905578613</v>
      </c>
      <c r="H676" s="66">
        <v>2.2807672619819641E-2</v>
      </c>
      <c r="I676" s="66">
        <v>90.611679077148438</v>
      </c>
      <c r="J676" s="67">
        <v>0</v>
      </c>
    </row>
    <row r="677" spans="1:10" x14ac:dyDescent="0.25">
      <c r="A677" s="3" t="str">
        <f t="shared" si="10"/>
        <v>Climate Zone158/27/2021 (5:00pm-6:00pm)4</v>
      </c>
      <c r="B677" t="s">
        <v>55</v>
      </c>
      <c r="C677" t="s">
        <v>146</v>
      </c>
      <c r="D677" t="s">
        <v>162</v>
      </c>
      <c r="E677" s="65" t="s">
        <v>135</v>
      </c>
      <c r="F677" s="66">
        <v>1.1726547479629517</v>
      </c>
      <c r="G677" s="66">
        <v>1.1478958129882813</v>
      </c>
      <c r="H677" s="66">
        <v>2.1940747275948524E-2</v>
      </c>
      <c r="I677" s="66">
        <v>89.952613830566406</v>
      </c>
      <c r="J677" s="67">
        <v>0</v>
      </c>
    </row>
    <row r="678" spans="1:10" x14ac:dyDescent="0.25">
      <c r="A678" s="3" t="str">
        <f t="shared" si="10"/>
        <v>Climate Zone158/27/2021 (5:00pm-6:00pm)5</v>
      </c>
      <c r="B678" t="s">
        <v>55</v>
      </c>
      <c r="C678" t="s">
        <v>146</v>
      </c>
      <c r="D678" t="s">
        <v>162</v>
      </c>
      <c r="E678" s="65" t="s">
        <v>136</v>
      </c>
      <c r="F678" s="66">
        <v>1.1022059917449951</v>
      </c>
      <c r="G678" s="66">
        <v>1.0809245109558105</v>
      </c>
      <c r="H678" s="66">
        <v>2.117057703435421E-2</v>
      </c>
      <c r="I678" s="66">
        <v>88.757125854492188</v>
      </c>
      <c r="J678" s="67">
        <v>0</v>
      </c>
    </row>
    <row r="679" spans="1:10" x14ac:dyDescent="0.25">
      <c r="A679" s="3" t="str">
        <f t="shared" si="10"/>
        <v>Climate Zone158/27/2021 (5:00pm-6:00pm)6</v>
      </c>
      <c r="B679" t="s">
        <v>55</v>
      </c>
      <c r="C679" t="s">
        <v>146</v>
      </c>
      <c r="D679" t="s">
        <v>162</v>
      </c>
      <c r="E679" s="65" t="s">
        <v>137</v>
      </c>
      <c r="F679" s="66">
        <v>1.0470103025436401</v>
      </c>
      <c r="G679" s="66">
        <v>1.0411198139190674</v>
      </c>
      <c r="H679" s="66">
        <v>1.9748225808143616E-2</v>
      </c>
      <c r="I679" s="66">
        <v>88.191307067871094</v>
      </c>
      <c r="J679" s="67">
        <v>0</v>
      </c>
    </row>
    <row r="680" spans="1:10" x14ac:dyDescent="0.25">
      <c r="A680" s="3" t="str">
        <f t="shared" si="10"/>
        <v>Climate Zone158/27/2021 (5:00pm-6:00pm)7</v>
      </c>
      <c r="B680" t="s">
        <v>55</v>
      </c>
      <c r="C680" t="s">
        <v>146</v>
      </c>
      <c r="D680" t="s">
        <v>162</v>
      </c>
      <c r="E680" s="65" t="s">
        <v>138</v>
      </c>
      <c r="F680" s="66">
        <v>1.0516053438186646</v>
      </c>
      <c r="G680" s="66">
        <v>1.0373855829238892</v>
      </c>
      <c r="H680" s="66">
        <v>1.9557399675250053E-2</v>
      </c>
      <c r="I680" s="66">
        <v>83.979026794433594</v>
      </c>
      <c r="J680" s="67">
        <v>0</v>
      </c>
    </row>
    <row r="681" spans="1:10" x14ac:dyDescent="0.25">
      <c r="A681" s="3" t="str">
        <f t="shared" si="10"/>
        <v>Climate Zone158/27/2021 (5:00pm-6:00pm)8</v>
      </c>
      <c r="B681" t="s">
        <v>55</v>
      </c>
      <c r="C681" t="s">
        <v>146</v>
      </c>
      <c r="D681" t="s">
        <v>162</v>
      </c>
      <c r="E681" s="65" t="s">
        <v>139</v>
      </c>
      <c r="F681" s="66">
        <v>1.0983284711837769</v>
      </c>
      <c r="G681" s="66">
        <v>1.0931613445281982</v>
      </c>
      <c r="H681" s="66">
        <v>2.2790467366576195E-2</v>
      </c>
      <c r="I681" s="66">
        <v>83.664787292480469</v>
      </c>
      <c r="J681" s="67">
        <v>0</v>
      </c>
    </row>
    <row r="682" spans="1:10" x14ac:dyDescent="0.25">
      <c r="A682" s="3" t="str">
        <f t="shared" si="10"/>
        <v>Climate Zone158/27/2021 (5:00pm-6:00pm)9</v>
      </c>
      <c r="B682" t="s">
        <v>55</v>
      </c>
      <c r="C682" t="s">
        <v>146</v>
      </c>
      <c r="D682" t="s">
        <v>162</v>
      </c>
      <c r="E682" s="65" t="s">
        <v>140</v>
      </c>
      <c r="F682" s="66">
        <v>1.1377071142196655</v>
      </c>
      <c r="G682" s="66">
        <v>1.1767964363098145</v>
      </c>
      <c r="H682" s="66">
        <v>3.0923290178179741E-2</v>
      </c>
      <c r="I682" s="66">
        <v>85.681320190429688</v>
      </c>
      <c r="J682" s="67">
        <v>0</v>
      </c>
    </row>
    <row r="683" spans="1:10" x14ac:dyDescent="0.25">
      <c r="A683" s="3" t="str">
        <f t="shared" si="10"/>
        <v>Climate Zone158/27/2021 (5:00pm-6:00pm)10</v>
      </c>
      <c r="B683" t="s">
        <v>55</v>
      </c>
      <c r="C683" t="s">
        <v>146</v>
      </c>
      <c r="D683" t="s">
        <v>162</v>
      </c>
      <c r="E683" s="65" t="s">
        <v>141</v>
      </c>
      <c r="F683" s="66">
        <v>1.3295949697494507</v>
      </c>
      <c r="G683" s="66">
        <v>1.3166171312332153</v>
      </c>
      <c r="H683" s="66">
        <v>3.4104328602552414E-2</v>
      </c>
      <c r="I683" s="66">
        <v>92.85552978515625</v>
      </c>
      <c r="J683" s="67">
        <v>0</v>
      </c>
    </row>
    <row r="684" spans="1:10" x14ac:dyDescent="0.25">
      <c r="A684" s="3" t="str">
        <f t="shared" si="10"/>
        <v>Climate Zone158/27/2021 (5:00pm-6:00pm)11</v>
      </c>
      <c r="B684" t="s">
        <v>55</v>
      </c>
      <c r="C684" t="s">
        <v>146</v>
      </c>
      <c r="D684" t="s">
        <v>162</v>
      </c>
      <c r="E684" s="65" t="s">
        <v>142</v>
      </c>
      <c r="F684" s="66">
        <v>1.560511589050293</v>
      </c>
      <c r="G684" s="66">
        <v>1.5502760410308838</v>
      </c>
      <c r="H684" s="66">
        <v>3.7870164960622787E-2</v>
      </c>
      <c r="I684" s="66">
        <v>99.811363220214844</v>
      </c>
      <c r="J684" s="67">
        <v>0</v>
      </c>
    </row>
    <row r="685" spans="1:10" x14ac:dyDescent="0.25">
      <c r="A685" s="3" t="str">
        <f t="shared" si="10"/>
        <v>Climate Zone158/27/2021 (5:00pm-6:00pm)12</v>
      </c>
      <c r="B685" t="s">
        <v>55</v>
      </c>
      <c r="C685" t="s">
        <v>146</v>
      </c>
      <c r="D685" t="s">
        <v>162</v>
      </c>
      <c r="E685" s="65" t="s">
        <v>143</v>
      </c>
      <c r="F685" s="66">
        <v>1.8955464363098145</v>
      </c>
      <c r="G685" s="66">
        <v>1.9180359840393066</v>
      </c>
      <c r="H685" s="66">
        <v>3.7353236228227615E-2</v>
      </c>
      <c r="I685" s="66">
        <v>104.41403961181641</v>
      </c>
      <c r="J685" s="67">
        <v>0</v>
      </c>
    </row>
    <row r="686" spans="1:10" x14ac:dyDescent="0.25">
      <c r="A686" s="3" t="str">
        <f t="shared" si="10"/>
        <v>Climate Zone158/27/2021 (5:00pm-6:00pm)13</v>
      </c>
      <c r="B686" t="s">
        <v>55</v>
      </c>
      <c r="C686" t="s">
        <v>146</v>
      </c>
      <c r="D686" t="s">
        <v>162</v>
      </c>
      <c r="E686" s="65" t="s">
        <v>144</v>
      </c>
      <c r="F686" s="66">
        <v>2.3106608390808105</v>
      </c>
      <c r="G686" s="66">
        <v>2.3370637893676758</v>
      </c>
      <c r="H686" s="66">
        <v>3.6994695663452148E-2</v>
      </c>
      <c r="I686" s="66">
        <v>107.23354339599609</v>
      </c>
      <c r="J686" s="67">
        <v>0</v>
      </c>
    </row>
    <row r="687" spans="1:10" x14ac:dyDescent="0.25">
      <c r="A687" s="3" t="str">
        <f t="shared" si="10"/>
        <v>Climate Zone158/27/2021 (5:00pm-6:00pm)14</v>
      </c>
      <c r="B687" t="s">
        <v>55</v>
      </c>
      <c r="C687" t="s">
        <v>146</v>
      </c>
      <c r="D687" t="s">
        <v>162</v>
      </c>
      <c r="E687" s="65" t="s">
        <v>145</v>
      </c>
      <c r="F687" s="66">
        <v>2.7527768611907959</v>
      </c>
      <c r="G687" s="66">
        <v>2.7526397705078125</v>
      </c>
      <c r="H687" s="66">
        <v>3.570401668548584E-2</v>
      </c>
      <c r="I687" s="66">
        <v>109.35523223876953</v>
      </c>
      <c r="J687" s="67">
        <v>0</v>
      </c>
    </row>
    <row r="688" spans="1:10" x14ac:dyDescent="0.25">
      <c r="A688" s="3" t="str">
        <f t="shared" si="10"/>
        <v>Climate Zone158/27/2021 (5:00pm-6:00pm)15</v>
      </c>
      <c r="B688" t="s">
        <v>55</v>
      </c>
      <c r="C688" t="s">
        <v>146</v>
      </c>
      <c r="D688" t="s">
        <v>162</v>
      </c>
      <c r="E688" s="65" t="s">
        <v>146</v>
      </c>
      <c r="F688" s="66">
        <v>3.1374971866607666</v>
      </c>
      <c r="G688" s="66">
        <v>3.1142752170562744</v>
      </c>
      <c r="H688" s="66">
        <v>2.0159322768449783E-2</v>
      </c>
      <c r="I688" s="66">
        <v>110.39787292480469</v>
      </c>
      <c r="J688" s="67">
        <v>0</v>
      </c>
    </row>
    <row r="689" spans="1:10" x14ac:dyDescent="0.25">
      <c r="A689" s="3" t="str">
        <f t="shared" si="10"/>
        <v>Climate Zone158/27/2021 (5:00pm-6:00pm)16</v>
      </c>
      <c r="B689" t="s">
        <v>55</v>
      </c>
      <c r="C689" t="s">
        <v>146</v>
      </c>
      <c r="D689" t="s">
        <v>162</v>
      </c>
      <c r="E689" s="65" t="s">
        <v>147</v>
      </c>
      <c r="F689" s="66">
        <v>3.4209821224212646</v>
      </c>
      <c r="G689" s="66">
        <v>3.4442040920257568</v>
      </c>
      <c r="H689" s="66">
        <v>2.0159322768449783E-2</v>
      </c>
      <c r="I689" s="66">
        <v>111.50515747070313</v>
      </c>
      <c r="J689" s="67">
        <v>0</v>
      </c>
    </row>
    <row r="690" spans="1:10" x14ac:dyDescent="0.25">
      <c r="A690" s="3" t="str">
        <f t="shared" si="10"/>
        <v>Climate Zone158/27/2021 (5:00pm-6:00pm)17</v>
      </c>
      <c r="B690" t="s">
        <v>55</v>
      </c>
      <c r="C690" t="s">
        <v>146</v>
      </c>
      <c r="D690" t="s">
        <v>162</v>
      </c>
      <c r="E690" s="65" t="s">
        <v>148</v>
      </c>
      <c r="F690" s="66">
        <v>3.7240300178527832</v>
      </c>
      <c r="G690" s="66">
        <v>3.7011556625366211</v>
      </c>
      <c r="H690" s="66">
        <v>3.6008633673191071E-2</v>
      </c>
      <c r="I690" s="66">
        <v>112.90706634521484</v>
      </c>
      <c r="J690" s="67">
        <v>0</v>
      </c>
    </row>
    <row r="691" spans="1:10" x14ac:dyDescent="0.25">
      <c r="A691" s="3" t="str">
        <f t="shared" si="10"/>
        <v>Climate Zone158/27/2021 (5:00pm-6:00pm)18</v>
      </c>
      <c r="B691" t="s">
        <v>55</v>
      </c>
      <c r="C691" t="s">
        <v>146</v>
      </c>
      <c r="D691" t="s">
        <v>162</v>
      </c>
      <c r="E691" s="65" t="s">
        <v>149</v>
      </c>
      <c r="F691" s="66">
        <v>3.8401293754577637</v>
      </c>
      <c r="G691" s="66">
        <v>2.663156270980835</v>
      </c>
      <c r="H691" s="66">
        <v>4.3805461376905441E-2</v>
      </c>
      <c r="I691" s="66">
        <v>113.60649108886719</v>
      </c>
      <c r="J691" s="67">
        <v>0</v>
      </c>
    </row>
    <row r="692" spans="1:10" x14ac:dyDescent="0.25">
      <c r="A692" s="3" t="str">
        <f t="shared" si="10"/>
        <v>Climate Zone158/27/2021 (5:00pm-6:00pm)19</v>
      </c>
      <c r="B692" t="s">
        <v>55</v>
      </c>
      <c r="C692" t="s">
        <v>146</v>
      </c>
      <c r="D692" t="s">
        <v>162</v>
      </c>
      <c r="E692" s="65" t="s">
        <v>150</v>
      </c>
      <c r="F692" s="66">
        <v>3.7279260158538818</v>
      </c>
      <c r="G692" s="66">
        <v>4.0742721557617188</v>
      </c>
      <c r="H692" s="66">
        <v>4.120955616235733E-2</v>
      </c>
      <c r="I692" s="66">
        <v>113.08259582519531</v>
      </c>
      <c r="J692" s="67">
        <v>0</v>
      </c>
    </row>
    <row r="693" spans="1:10" x14ac:dyDescent="0.25">
      <c r="A693" s="3" t="str">
        <f t="shared" si="10"/>
        <v>Climate Zone158/27/2021 (5:00pm-6:00pm)20</v>
      </c>
      <c r="B693" t="s">
        <v>55</v>
      </c>
      <c r="C693" t="s">
        <v>146</v>
      </c>
      <c r="D693" t="s">
        <v>162</v>
      </c>
      <c r="E693" s="65" t="s">
        <v>151</v>
      </c>
      <c r="F693" s="66">
        <v>3.3285107612609863</v>
      </c>
      <c r="G693" s="66">
        <v>3.5913679599761963</v>
      </c>
      <c r="H693" s="66">
        <v>4.0974799543619156E-2</v>
      </c>
      <c r="I693" s="66">
        <v>111.80405426025391</v>
      </c>
      <c r="J693" s="67">
        <v>0</v>
      </c>
    </row>
    <row r="694" spans="1:10" x14ac:dyDescent="0.25">
      <c r="A694" s="3" t="str">
        <f t="shared" si="10"/>
        <v>Climate Zone158/27/2021 (5:00pm-6:00pm)21</v>
      </c>
      <c r="B694" t="s">
        <v>55</v>
      </c>
      <c r="C694" t="s">
        <v>146</v>
      </c>
      <c r="D694" t="s">
        <v>162</v>
      </c>
      <c r="E694" s="65" t="s">
        <v>152</v>
      </c>
      <c r="F694" s="66">
        <v>2.9238154888153076</v>
      </c>
      <c r="G694" s="66">
        <v>3.0927984714508057</v>
      </c>
      <c r="H694" s="66">
        <v>3.7898082286119461E-2</v>
      </c>
      <c r="I694" s="66">
        <v>108.29393005371094</v>
      </c>
      <c r="J694" s="67">
        <v>0</v>
      </c>
    </row>
    <row r="695" spans="1:10" x14ac:dyDescent="0.25">
      <c r="A695" s="3" t="str">
        <f t="shared" si="10"/>
        <v>Climate Zone158/27/2021 (5:00pm-6:00pm)22</v>
      </c>
      <c r="B695" t="s">
        <v>55</v>
      </c>
      <c r="C695" t="s">
        <v>146</v>
      </c>
      <c r="D695" t="s">
        <v>162</v>
      </c>
      <c r="E695" s="65" t="s">
        <v>153</v>
      </c>
      <c r="F695" s="66">
        <v>2.6072471141815186</v>
      </c>
      <c r="G695" s="66">
        <v>2.6784317493438721</v>
      </c>
      <c r="H695" s="66">
        <v>3.7515975534915924E-2</v>
      </c>
      <c r="I695" s="66">
        <v>105.66744232177734</v>
      </c>
      <c r="J695" s="67">
        <v>0</v>
      </c>
    </row>
    <row r="696" spans="1:10" x14ac:dyDescent="0.25">
      <c r="A696" s="3" t="str">
        <f t="shared" si="10"/>
        <v>Climate Zone158/27/2021 (5:00pm-6:00pm)23</v>
      </c>
      <c r="B696" t="s">
        <v>55</v>
      </c>
      <c r="C696" t="s">
        <v>146</v>
      </c>
      <c r="D696" t="s">
        <v>162</v>
      </c>
      <c r="E696" s="65" t="s">
        <v>154</v>
      </c>
      <c r="F696" s="66">
        <v>2.1948943138122559</v>
      </c>
      <c r="G696" s="66">
        <v>2.2724039554595947</v>
      </c>
      <c r="H696" s="66">
        <v>3.2929640263319016E-2</v>
      </c>
      <c r="I696" s="66">
        <v>102.1217041015625</v>
      </c>
      <c r="J696" s="67">
        <v>0</v>
      </c>
    </row>
    <row r="697" spans="1:10" x14ac:dyDescent="0.25">
      <c r="A697" s="3" t="str">
        <f t="shared" si="10"/>
        <v>Climate Zone158/27/2021 (5:00pm-6:00pm)24</v>
      </c>
      <c r="B697" t="s">
        <v>55</v>
      </c>
      <c r="C697" t="s">
        <v>146</v>
      </c>
      <c r="D697" t="s">
        <v>162</v>
      </c>
      <c r="E697" s="65" t="s">
        <v>155</v>
      </c>
      <c r="F697" s="66">
        <v>1.9288836717605591</v>
      </c>
      <c r="G697" s="66">
        <v>1.9469588994979858</v>
      </c>
      <c r="H697" s="66">
        <v>2.9502440243959427E-2</v>
      </c>
      <c r="I697" s="66">
        <v>99.545379638671875</v>
      </c>
      <c r="J697" s="67">
        <v>0</v>
      </c>
    </row>
    <row r="698" spans="1:10" x14ac:dyDescent="0.25">
      <c r="A698" s="3" t="str">
        <f t="shared" si="10"/>
        <v>Climate Zone159/9/2021 (3:58pm-5:00pm)1</v>
      </c>
      <c r="B698" t="s">
        <v>55</v>
      </c>
      <c r="C698" t="s">
        <v>146</v>
      </c>
      <c r="D698" t="s">
        <v>163</v>
      </c>
      <c r="E698" s="65" t="s">
        <v>132</v>
      </c>
      <c r="F698" s="66">
        <v>1.5440752506256104</v>
      </c>
      <c r="G698" s="66">
        <v>1.5843322277069092</v>
      </c>
      <c r="H698" s="66">
        <v>4.0047753602266312E-2</v>
      </c>
      <c r="I698" s="66">
        <v>93.652320861816406</v>
      </c>
      <c r="J698" s="67">
        <v>0</v>
      </c>
    </row>
    <row r="699" spans="1:10" x14ac:dyDescent="0.25">
      <c r="A699" s="3" t="str">
        <f t="shared" si="10"/>
        <v>Climate Zone159/9/2021 (3:58pm-5:00pm)2</v>
      </c>
      <c r="B699" t="s">
        <v>55</v>
      </c>
      <c r="C699" t="s">
        <v>146</v>
      </c>
      <c r="D699" t="s">
        <v>163</v>
      </c>
      <c r="E699" s="65" t="s">
        <v>133</v>
      </c>
      <c r="F699" s="66">
        <v>1.3995052576065063</v>
      </c>
      <c r="G699" s="66">
        <v>1.4265131950378418</v>
      </c>
      <c r="H699" s="66">
        <v>3.3157769590616226E-2</v>
      </c>
      <c r="I699" s="66">
        <v>92.400955200195313</v>
      </c>
      <c r="J699" s="67">
        <v>0</v>
      </c>
    </row>
    <row r="700" spans="1:10" x14ac:dyDescent="0.25">
      <c r="A700" s="3" t="str">
        <f t="shared" si="10"/>
        <v>Climate Zone159/9/2021 (3:58pm-5:00pm)3</v>
      </c>
      <c r="B700" t="s">
        <v>55</v>
      </c>
      <c r="C700" t="s">
        <v>146</v>
      </c>
      <c r="D700" t="s">
        <v>163</v>
      </c>
      <c r="E700" s="65" t="s">
        <v>134</v>
      </c>
      <c r="F700" s="66">
        <v>1.2782968282699585</v>
      </c>
      <c r="G700" s="66">
        <v>1.3339357376098633</v>
      </c>
      <c r="H700" s="66">
        <v>3.0018186196684837E-2</v>
      </c>
      <c r="I700" s="66">
        <v>90.834228515625</v>
      </c>
      <c r="J700" s="67">
        <v>0</v>
      </c>
    </row>
    <row r="701" spans="1:10" x14ac:dyDescent="0.25">
      <c r="A701" s="3" t="str">
        <f t="shared" si="10"/>
        <v>Climate Zone159/9/2021 (3:58pm-5:00pm)4</v>
      </c>
      <c r="B701" t="s">
        <v>55</v>
      </c>
      <c r="C701" t="s">
        <v>146</v>
      </c>
      <c r="D701" t="s">
        <v>163</v>
      </c>
      <c r="E701" s="65" t="s">
        <v>135</v>
      </c>
      <c r="F701" s="66">
        <v>1.2126996517181396</v>
      </c>
      <c r="G701" s="66">
        <v>1.2439687252044678</v>
      </c>
      <c r="H701" s="66">
        <v>2.7347076684236526E-2</v>
      </c>
      <c r="I701" s="66">
        <v>88.739494323730469</v>
      </c>
      <c r="J701" s="67">
        <v>0</v>
      </c>
    </row>
    <row r="702" spans="1:10" x14ac:dyDescent="0.25">
      <c r="A702" s="3" t="str">
        <f t="shared" si="10"/>
        <v>Climate Zone159/9/2021 (3:58pm-5:00pm)5</v>
      </c>
      <c r="B702" t="s">
        <v>55</v>
      </c>
      <c r="C702" t="s">
        <v>146</v>
      </c>
      <c r="D702" t="s">
        <v>163</v>
      </c>
      <c r="E702" s="65" t="s">
        <v>136</v>
      </c>
      <c r="F702" s="66">
        <v>1.1392358541488647</v>
      </c>
      <c r="G702" s="66">
        <v>1.1790165901184082</v>
      </c>
      <c r="H702" s="66">
        <v>2.6624450460076332E-2</v>
      </c>
      <c r="I702" s="66">
        <v>88.927375793457031</v>
      </c>
      <c r="J702" s="67">
        <v>0</v>
      </c>
    </row>
    <row r="703" spans="1:10" x14ac:dyDescent="0.25">
      <c r="A703" s="3" t="str">
        <f t="shared" si="10"/>
        <v>Climate Zone159/9/2021 (3:58pm-5:00pm)6</v>
      </c>
      <c r="B703" t="s">
        <v>55</v>
      </c>
      <c r="C703" t="s">
        <v>146</v>
      </c>
      <c r="D703" t="s">
        <v>163</v>
      </c>
      <c r="E703" s="65" t="s">
        <v>137</v>
      </c>
      <c r="F703" s="66">
        <v>1.1301685571670532</v>
      </c>
      <c r="G703" s="66">
        <v>1.1565170288085938</v>
      </c>
      <c r="H703" s="66">
        <v>2.4918975308537483E-2</v>
      </c>
      <c r="I703" s="66">
        <v>87.150924682617188</v>
      </c>
      <c r="J703" s="67">
        <v>0</v>
      </c>
    </row>
    <row r="704" spans="1:10" x14ac:dyDescent="0.25">
      <c r="A704" s="3" t="str">
        <f t="shared" si="10"/>
        <v>Climate Zone159/9/2021 (3:58pm-5:00pm)7</v>
      </c>
      <c r="B704" t="s">
        <v>55</v>
      </c>
      <c r="C704" t="s">
        <v>146</v>
      </c>
      <c r="D704" t="s">
        <v>163</v>
      </c>
      <c r="E704" s="65" t="s">
        <v>138</v>
      </c>
      <c r="F704" s="66">
        <v>1.1764479875564575</v>
      </c>
      <c r="G704" s="66">
        <v>1.1576203107833862</v>
      </c>
      <c r="H704" s="66">
        <v>2.8816906735301018E-2</v>
      </c>
      <c r="I704" s="66">
        <v>86.653465270996094</v>
      </c>
      <c r="J704" s="67">
        <v>0</v>
      </c>
    </row>
    <row r="705" spans="1:10" x14ac:dyDescent="0.25">
      <c r="A705" s="3" t="str">
        <f t="shared" si="10"/>
        <v>Climate Zone159/9/2021 (3:58pm-5:00pm)8</v>
      </c>
      <c r="B705" t="s">
        <v>55</v>
      </c>
      <c r="C705" t="s">
        <v>146</v>
      </c>
      <c r="D705" t="s">
        <v>163</v>
      </c>
      <c r="E705" s="65" t="s">
        <v>139</v>
      </c>
      <c r="F705" s="66">
        <v>1.2249170541763306</v>
      </c>
      <c r="G705" s="66">
        <v>1.2114460468292236</v>
      </c>
      <c r="H705" s="66">
        <v>3.1509626656770706E-2</v>
      </c>
      <c r="I705" s="66">
        <v>86.662803649902344</v>
      </c>
      <c r="J705" s="67">
        <v>0</v>
      </c>
    </row>
    <row r="706" spans="1:10" x14ac:dyDescent="0.25">
      <c r="A706" s="3" t="str">
        <f t="shared" si="10"/>
        <v>Climate Zone159/9/2021 (3:58pm-5:00pm)9</v>
      </c>
      <c r="B706" t="s">
        <v>55</v>
      </c>
      <c r="C706" t="s">
        <v>146</v>
      </c>
      <c r="D706" t="s">
        <v>163</v>
      </c>
      <c r="E706" s="65" t="s">
        <v>140</v>
      </c>
      <c r="F706" s="66">
        <v>1.3443195819854736</v>
      </c>
      <c r="G706" s="66">
        <v>1.3068251609802246</v>
      </c>
      <c r="H706" s="66">
        <v>3.7296459078788757E-2</v>
      </c>
      <c r="I706" s="66">
        <v>86.415061950683594</v>
      </c>
      <c r="J706" s="67">
        <v>0</v>
      </c>
    </row>
    <row r="707" spans="1:10" x14ac:dyDescent="0.25">
      <c r="A707" s="3" t="str">
        <f t="shared" ref="A707:A770" si="11">B707&amp;C707&amp;D707&amp;E707</f>
        <v>Climate Zone159/9/2021 (3:58pm-5:00pm)10</v>
      </c>
      <c r="B707" t="s">
        <v>55</v>
      </c>
      <c r="C707" t="s">
        <v>146</v>
      </c>
      <c r="D707" t="s">
        <v>163</v>
      </c>
      <c r="E707" s="65" t="s">
        <v>141</v>
      </c>
      <c r="F707" s="66">
        <v>1.4470705986022949</v>
      </c>
      <c r="G707" s="66">
        <v>1.4383009672164917</v>
      </c>
      <c r="H707" s="66">
        <v>3.9956022053956985E-2</v>
      </c>
      <c r="I707" s="66">
        <v>88.041786193847656</v>
      </c>
      <c r="J707" s="67">
        <v>0</v>
      </c>
    </row>
    <row r="708" spans="1:10" x14ac:dyDescent="0.25">
      <c r="A708" s="3" t="str">
        <f t="shared" si="11"/>
        <v>Climate Zone159/9/2021 (3:58pm-5:00pm)11</v>
      </c>
      <c r="B708" t="s">
        <v>55</v>
      </c>
      <c r="C708" t="s">
        <v>146</v>
      </c>
      <c r="D708" t="s">
        <v>163</v>
      </c>
      <c r="E708" s="65" t="s">
        <v>142</v>
      </c>
      <c r="F708" s="66">
        <v>1.6454908847808838</v>
      </c>
      <c r="G708" s="66">
        <v>1.6306089162826538</v>
      </c>
      <c r="H708" s="66">
        <v>4.1344758123159409E-2</v>
      </c>
      <c r="I708" s="66">
        <v>91.235893249511719</v>
      </c>
      <c r="J708" s="67">
        <v>0</v>
      </c>
    </row>
    <row r="709" spans="1:10" x14ac:dyDescent="0.25">
      <c r="A709" s="3" t="str">
        <f t="shared" si="11"/>
        <v>Climate Zone159/9/2021 (3:58pm-5:00pm)12</v>
      </c>
      <c r="B709" t="s">
        <v>55</v>
      </c>
      <c r="C709" t="s">
        <v>146</v>
      </c>
      <c r="D709" t="s">
        <v>163</v>
      </c>
      <c r="E709" s="65" t="s">
        <v>143</v>
      </c>
      <c r="F709" s="66">
        <v>1.8660581111907959</v>
      </c>
      <c r="G709" s="66">
        <v>1.8810780048370361</v>
      </c>
      <c r="H709" s="66">
        <v>3.5026580095291138E-2</v>
      </c>
      <c r="I709" s="66">
        <v>94.062416076660156</v>
      </c>
      <c r="J709" s="67">
        <v>0</v>
      </c>
    </row>
    <row r="710" spans="1:10" x14ac:dyDescent="0.25">
      <c r="A710" s="3" t="str">
        <f t="shared" si="11"/>
        <v>Climate Zone159/9/2021 (3:58pm-5:00pm)13</v>
      </c>
      <c r="B710" t="s">
        <v>55</v>
      </c>
      <c r="C710" t="s">
        <v>146</v>
      </c>
      <c r="D710" t="s">
        <v>163</v>
      </c>
      <c r="E710" s="65" t="s">
        <v>144</v>
      </c>
      <c r="F710" s="66">
        <v>2.2540500164031982</v>
      </c>
      <c r="G710" s="66">
        <v>2.2455933094024658</v>
      </c>
      <c r="H710" s="66">
        <v>1.9151676446199417E-2</v>
      </c>
      <c r="I710" s="66">
        <v>97.272026062011719</v>
      </c>
      <c r="J710" s="67">
        <v>0</v>
      </c>
    </row>
    <row r="711" spans="1:10" x14ac:dyDescent="0.25">
      <c r="A711" s="3" t="str">
        <f t="shared" si="11"/>
        <v>Climate Zone159/9/2021 (3:58pm-5:00pm)14</v>
      </c>
      <c r="B711" t="s">
        <v>55</v>
      </c>
      <c r="C711" t="s">
        <v>146</v>
      </c>
      <c r="D711" t="s">
        <v>163</v>
      </c>
      <c r="E711" s="65" t="s">
        <v>145</v>
      </c>
      <c r="F711" s="66">
        <v>2.6517679691314697</v>
      </c>
      <c r="G711" s="66">
        <v>2.6602246761322021</v>
      </c>
      <c r="H711" s="66">
        <v>1.9151676446199417E-2</v>
      </c>
      <c r="I711" s="66">
        <v>101.04604339599609</v>
      </c>
      <c r="J711" s="67">
        <v>0</v>
      </c>
    </row>
    <row r="712" spans="1:10" x14ac:dyDescent="0.25">
      <c r="A712" s="3" t="str">
        <f t="shared" si="11"/>
        <v>Climate Zone159/9/2021 (3:58pm-5:00pm)15</v>
      </c>
      <c r="B712" t="s">
        <v>55</v>
      </c>
      <c r="C712" t="s">
        <v>146</v>
      </c>
      <c r="D712" t="s">
        <v>163</v>
      </c>
      <c r="E712" s="65" t="s">
        <v>146</v>
      </c>
      <c r="F712" s="66">
        <v>3.0484683513641357</v>
      </c>
      <c r="G712" s="66">
        <v>3.0300745964050293</v>
      </c>
      <c r="H712" s="66">
        <v>3.7948038429021835E-2</v>
      </c>
      <c r="I712" s="66">
        <v>104.42898559570313</v>
      </c>
      <c r="J712" s="67">
        <v>0</v>
      </c>
    </row>
    <row r="713" spans="1:10" x14ac:dyDescent="0.25">
      <c r="A713" s="3" t="str">
        <f t="shared" si="11"/>
        <v>Climate Zone159/9/2021 (3:58pm-5:00pm)16</v>
      </c>
      <c r="B713" t="s">
        <v>55</v>
      </c>
      <c r="C713" t="s">
        <v>146</v>
      </c>
      <c r="D713" t="s">
        <v>163</v>
      </c>
      <c r="E713" s="65" t="s">
        <v>147</v>
      </c>
      <c r="F713" s="66">
        <v>3.4776673316955566</v>
      </c>
      <c r="G713" s="66">
        <v>3.4283449649810791</v>
      </c>
      <c r="H713" s="66">
        <v>4.3780729174613953E-2</v>
      </c>
      <c r="I713" s="66">
        <v>107.00968933105469</v>
      </c>
      <c r="J713" s="67">
        <v>0</v>
      </c>
    </row>
    <row r="714" spans="1:10" x14ac:dyDescent="0.25">
      <c r="A714" s="3" t="str">
        <f t="shared" si="11"/>
        <v>Climate Zone159/9/2021 (3:58pm-5:00pm)17</v>
      </c>
      <c r="B714" t="s">
        <v>55</v>
      </c>
      <c r="C714" t="s">
        <v>146</v>
      </c>
      <c r="D714" t="s">
        <v>163</v>
      </c>
      <c r="E714" s="65" t="s">
        <v>148</v>
      </c>
      <c r="F714" s="66">
        <v>3.4346668720245361</v>
      </c>
      <c r="G714" s="66">
        <v>2.478041410446167</v>
      </c>
      <c r="H714" s="66">
        <v>5.1824372261762619E-2</v>
      </c>
      <c r="I714" s="66">
        <v>107.92311859130859</v>
      </c>
      <c r="J714" s="67">
        <v>0</v>
      </c>
    </row>
    <row r="715" spans="1:10" x14ac:dyDescent="0.25">
      <c r="A715" s="3" t="str">
        <f t="shared" si="11"/>
        <v>Climate Zone159/9/2021 (3:58pm-5:00pm)18</v>
      </c>
      <c r="B715" t="s">
        <v>55</v>
      </c>
      <c r="C715" t="s">
        <v>146</v>
      </c>
      <c r="D715" t="s">
        <v>163</v>
      </c>
      <c r="E715" s="65" t="s">
        <v>149</v>
      </c>
      <c r="F715" s="66">
        <v>3.2577672004699707</v>
      </c>
      <c r="G715" s="66">
        <v>3.6506457328796387</v>
      </c>
      <c r="H715" s="66">
        <v>5.2848566323518753E-2</v>
      </c>
      <c r="I715" s="66">
        <v>106.16796112060547</v>
      </c>
      <c r="J715" s="67">
        <v>0</v>
      </c>
    </row>
    <row r="716" spans="1:10" x14ac:dyDescent="0.25">
      <c r="A716" s="3" t="str">
        <f t="shared" si="11"/>
        <v>Climate Zone159/9/2021 (3:58pm-5:00pm)19</v>
      </c>
      <c r="B716" t="s">
        <v>55</v>
      </c>
      <c r="C716" t="s">
        <v>146</v>
      </c>
      <c r="D716" t="s">
        <v>163</v>
      </c>
      <c r="E716" s="65" t="s">
        <v>150</v>
      </c>
      <c r="F716" s="66">
        <v>2.9721086025238037</v>
      </c>
      <c r="G716" s="66">
        <v>3.1924231052398682</v>
      </c>
      <c r="H716" s="66">
        <v>4.9923129379749298E-2</v>
      </c>
      <c r="I716" s="66">
        <v>103.31498718261719</v>
      </c>
      <c r="J716" s="67">
        <v>0</v>
      </c>
    </row>
    <row r="717" spans="1:10" x14ac:dyDescent="0.25">
      <c r="A717" s="3" t="str">
        <f t="shared" si="11"/>
        <v>Climate Zone159/9/2021 (3:58pm-5:00pm)20</v>
      </c>
      <c r="B717" t="s">
        <v>55</v>
      </c>
      <c r="C717" t="s">
        <v>146</v>
      </c>
      <c r="D717" t="s">
        <v>163</v>
      </c>
      <c r="E717" s="65" t="s">
        <v>151</v>
      </c>
      <c r="F717" s="66">
        <v>2.7229032516479492</v>
      </c>
      <c r="G717" s="66">
        <v>2.8110311031341553</v>
      </c>
      <c r="H717" s="66">
        <v>4.5698367059230804E-2</v>
      </c>
      <c r="I717" s="66">
        <v>98.152839660644531</v>
      </c>
      <c r="J717" s="67">
        <v>0</v>
      </c>
    </row>
    <row r="718" spans="1:10" x14ac:dyDescent="0.25">
      <c r="A718" s="3" t="str">
        <f t="shared" si="11"/>
        <v>Climate Zone159/9/2021 (3:58pm-5:00pm)21</v>
      </c>
      <c r="B718" t="s">
        <v>55</v>
      </c>
      <c r="C718" t="s">
        <v>146</v>
      </c>
      <c r="D718" t="s">
        <v>163</v>
      </c>
      <c r="E718" s="65" t="s">
        <v>152</v>
      </c>
      <c r="F718" s="66">
        <v>2.4843072891235352</v>
      </c>
      <c r="G718" s="66">
        <v>2.5242164134979248</v>
      </c>
      <c r="H718" s="66">
        <v>4.3277174234390259E-2</v>
      </c>
      <c r="I718" s="66">
        <v>95.80059814453125</v>
      </c>
      <c r="J718" s="67">
        <v>0</v>
      </c>
    </row>
    <row r="719" spans="1:10" x14ac:dyDescent="0.25">
      <c r="A719" s="3" t="str">
        <f t="shared" si="11"/>
        <v>Climate Zone159/9/2021 (3:58pm-5:00pm)22</v>
      </c>
      <c r="B719" t="s">
        <v>55</v>
      </c>
      <c r="C719" t="s">
        <v>146</v>
      </c>
      <c r="D719" t="s">
        <v>163</v>
      </c>
      <c r="E719" s="65" t="s">
        <v>153</v>
      </c>
      <c r="F719" s="66">
        <v>2.2350330352783203</v>
      </c>
      <c r="G719" s="66">
        <v>2.2819395065307617</v>
      </c>
      <c r="H719" s="66">
        <v>4.2557559907436371E-2</v>
      </c>
      <c r="I719" s="66">
        <v>96.101142883300781</v>
      </c>
      <c r="J719" s="67">
        <v>0</v>
      </c>
    </row>
    <row r="720" spans="1:10" x14ac:dyDescent="0.25">
      <c r="A720" s="3" t="str">
        <f t="shared" si="11"/>
        <v>Climate Zone159/9/2021 (3:58pm-5:00pm)23</v>
      </c>
      <c r="B720" t="s">
        <v>55</v>
      </c>
      <c r="C720" t="s">
        <v>146</v>
      </c>
      <c r="D720" t="s">
        <v>163</v>
      </c>
      <c r="E720" s="65" t="s">
        <v>154</v>
      </c>
      <c r="F720" s="66">
        <v>2.0231797695159912</v>
      </c>
      <c r="G720" s="66">
        <v>2.0230612754821777</v>
      </c>
      <c r="H720" s="66">
        <v>3.9359886199235916E-2</v>
      </c>
      <c r="I720" s="66">
        <v>95.193832397460938</v>
      </c>
      <c r="J720" s="67">
        <v>0</v>
      </c>
    </row>
    <row r="721" spans="1:10" x14ac:dyDescent="0.25">
      <c r="A721" s="3" t="str">
        <f t="shared" si="11"/>
        <v>Climate Zone159/9/2021 (3:58pm-5:00pm)24</v>
      </c>
      <c r="B721" t="s">
        <v>55</v>
      </c>
      <c r="C721" t="s">
        <v>146</v>
      </c>
      <c r="D721" t="s">
        <v>163</v>
      </c>
      <c r="E721" s="65" t="s">
        <v>155</v>
      </c>
      <c r="F721" s="66">
        <v>1.7409462928771973</v>
      </c>
      <c r="G721" s="66">
        <v>1.7894023656845093</v>
      </c>
      <c r="H721" s="66">
        <v>3.6911468952894211E-2</v>
      </c>
      <c r="I721" s="66">
        <v>93.800628662109375</v>
      </c>
      <c r="J721" s="67">
        <v>0</v>
      </c>
    </row>
    <row r="722" spans="1:10" x14ac:dyDescent="0.25">
      <c r="A722" s="3" t="str">
        <f t="shared" si="11"/>
        <v>Climate Zone15Average Event Day (5:00pm-6:00pm)1</v>
      </c>
      <c r="B722" t="s">
        <v>55</v>
      </c>
      <c r="C722" t="s">
        <v>146</v>
      </c>
      <c r="D722" t="s">
        <v>164</v>
      </c>
      <c r="E722" s="65" t="s">
        <v>132</v>
      </c>
      <c r="F722" s="66">
        <v>1.6545311212539673</v>
      </c>
      <c r="G722" s="66">
        <v>1.6637212038040161</v>
      </c>
      <c r="H722" s="66">
        <v>1.8672136589884758E-2</v>
      </c>
      <c r="I722" s="66">
        <v>94.0499267578125</v>
      </c>
      <c r="J722" s="67">
        <v>0</v>
      </c>
    </row>
    <row r="723" spans="1:10" x14ac:dyDescent="0.25">
      <c r="A723" s="3" t="str">
        <f t="shared" si="11"/>
        <v>Climate Zone15Average Event Day (5:00pm-6:00pm)2</v>
      </c>
      <c r="B723" t="s">
        <v>55</v>
      </c>
      <c r="C723" t="s">
        <v>146</v>
      </c>
      <c r="D723" t="s">
        <v>164</v>
      </c>
      <c r="E723" s="65" t="s">
        <v>133</v>
      </c>
      <c r="F723" s="66">
        <v>1.4963880777359009</v>
      </c>
      <c r="G723" s="66">
        <v>1.5236475467681885</v>
      </c>
      <c r="H723" s="66">
        <v>1.6747951507568359E-2</v>
      </c>
      <c r="I723" s="66">
        <v>93.377479553222656</v>
      </c>
      <c r="J723" s="67">
        <v>0</v>
      </c>
    </row>
    <row r="724" spans="1:10" x14ac:dyDescent="0.25">
      <c r="A724" s="3" t="str">
        <f t="shared" si="11"/>
        <v>Climate Zone15Average Event Day (5:00pm-6:00pm)3</v>
      </c>
      <c r="B724" t="s">
        <v>55</v>
      </c>
      <c r="C724" t="s">
        <v>146</v>
      </c>
      <c r="D724" t="s">
        <v>164</v>
      </c>
      <c r="E724" s="65" t="s">
        <v>134</v>
      </c>
      <c r="F724" s="66">
        <v>1.3752592802047729</v>
      </c>
      <c r="G724" s="66">
        <v>1.3809819221496582</v>
      </c>
      <c r="H724" s="66">
        <v>1.4441411010921001E-2</v>
      </c>
      <c r="I724" s="66">
        <v>91.9769287109375</v>
      </c>
      <c r="J724" s="67">
        <v>0</v>
      </c>
    </row>
    <row r="725" spans="1:10" x14ac:dyDescent="0.25">
      <c r="A725" s="3" t="str">
        <f t="shared" si="11"/>
        <v>Climate Zone15Average Event Day (5:00pm-6:00pm)4</v>
      </c>
      <c r="B725" t="s">
        <v>55</v>
      </c>
      <c r="C725" t="s">
        <v>146</v>
      </c>
      <c r="D725" t="s">
        <v>164</v>
      </c>
      <c r="E725" s="65" t="s">
        <v>135</v>
      </c>
      <c r="F725" s="66">
        <v>1.2667033672332764</v>
      </c>
      <c r="G725" s="66">
        <v>1.2825039625167847</v>
      </c>
      <c r="H725" s="66">
        <v>1.3043610379099846E-2</v>
      </c>
      <c r="I725" s="66">
        <v>90.844367980957031</v>
      </c>
      <c r="J725" s="67">
        <v>0</v>
      </c>
    </row>
    <row r="726" spans="1:10" x14ac:dyDescent="0.25">
      <c r="A726" s="3" t="str">
        <f t="shared" si="11"/>
        <v>Climate Zone15Average Event Day (5:00pm-6:00pm)5</v>
      </c>
      <c r="B726" t="s">
        <v>55</v>
      </c>
      <c r="C726" t="s">
        <v>146</v>
      </c>
      <c r="D726" t="s">
        <v>164</v>
      </c>
      <c r="E726" s="65" t="s">
        <v>136</v>
      </c>
      <c r="F726" s="66">
        <v>1.2075948715209961</v>
      </c>
      <c r="G726" s="66">
        <v>1.2174268960952759</v>
      </c>
      <c r="H726" s="66">
        <v>1.2344321236014366E-2</v>
      </c>
      <c r="I726" s="66">
        <v>89.35101318359375</v>
      </c>
      <c r="J726" s="67">
        <v>0</v>
      </c>
    </row>
    <row r="727" spans="1:10" x14ac:dyDescent="0.25">
      <c r="A727" s="3" t="str">
        <f t="shared" si="11"/>
        <v>Climate Zone15Average Event Day (5:00pm-6:00pm)6</v>
      </c>
      <c r="B727" t="s">
        <v>55</v>
      </c>
      <c r="C727" t="s">
        <v>146</v>
      </c>
      <c r="D727" t="s">
        <v>164</v>
      </c>
      <c r="E727" s="65" t="s">
        <v>137</v>
      </c>
      <c r="F727" s="66">
        <v>1.1585333347320557</v>
      </c>
      <c r="G727" s="66">
        <v>1.1745728254318237</v>
      </c>
      <c r="H727" s="66">
        <v>1.2374043464660645E-2</v>
      </c>
      <c r="I727" s="66">
        <v>89.109909057617188</v>
      </c>
      <c r="J727" s="67">
        <v>0</v>
      </c>
    </row>
    <row r="728" spans="1:10" x14ac:dyDescent="0.25">
      <c r="A728" s="3" t="str">
        <f t="shared" si="11"/>
        <v>Climate Zone15Average Event Day (5:00pm-6:00pm)7</v>
      </c>
      <c r="B728" t="s">
        <v>55</v>
      </c>
      <c r="C728" t="s">
        <v>146</v>
      </c>
      <c r="D728" t="s">
        <v>164</v>
      </c>
      <c r="E728" s="65" t="s">
        <v>138</v>
      </c>
      <c r="F728" s="66">
        <v>1.1950247287750244</v>
      </c>
      <c r="G728" s="66">
        <v>1.204437255859375</v>
      </c>
      <c r="H728" s="66">
        <v>1.3344109058380127E-2</v>
      </c>
      <c r="I728" s="66">
        <v>87.101318359375</v>
      </c>
      <c r="J728" s="67">
        <v>0</v>
      </c>
    </row>
    <row r="729" spans="1:10" x14ac:dyDescent="0.25">
      <c r="A729" s="3" t="str">
        <f t="shared" si="11"/>
        <v>Climate Zone15Average Event Day (5:00pm-6:00pm)8</v>
      </c>
      <c r="B729" t="s">
        <v>55</v>
      </c>
      <c r="C729" t="s">
        <v>146</v>
      </c>
      <c r="D729" t="s">
        <v>164</v>
      </c>
      <c r="E729" s="65" t="s">
        <v>139</v>
      </c>
      <c r="F729" s="66">
        <v>1.2767741680145264</v>
      </c>
      <c r="G729" s="66">
        <v>1.2913331985473633</v>
      </c>
      <c r="H729" s="66">
        <v>1.4327514916658401E-2</v>
      </c>
      <c r="I729" s="66">
        <v>87.029251098632813</v>
      </c>
      <c r="J729" s="67">
        <v>0</v>
      </c>
    </row>
    <row r="730" spans="1:10" x14ac:dyDescent="0.25">
      <c r="A730" s="3" t="str">
        <f t="shared" si="11"/>
        <v>Climate Zone15Average Event Day (5:00pm-6:00pm)9</v>
      </c>
      <c r="B730" t="s">
        <v>55</v>
      </c>
      <c r="C730" t="s">
        <v>146</v>
      </c>
      <c r="D730" t="s">
        <v>164</v>
      </c>
      <c r="E730" s="65" t="s">
        <v>140</v>
      </c>
      <c r="F730" s="66">
        <v>1.3973389863967896</v>
      </c>
      <c r="G730" s="66">
        <v>1.4158202409744263</v>
      </c>
      <c r="H730" s="66">
        <v>1.8767092376947403E-2</v>
      </c>
      <c r="I730" s="66">
        <v>88.145805358886719</v>
      </c>
      <c r="J730" s="67">
        <v>0</v>
      </c>
    </row>
    <row r="731" spans="1:10" x14ac:dyDescent="0.25">
      <c r="A731" s="3" t="str">
        <f t="shared" si="11"/>
        <v>Climate Zone15Average Event Day (5:00pm-6:00pm)10</v>
      </c>
      <c r="B731" t="s">
        <v>55</v>
      </c>
      <c r="C731" t="s">
        <v>146</v>
      </c>
      <c r="D731" t="s">
        <v>164</v>
      </c>
      <c r="E731" s="65" t="s">
        <v>141</v>
      </c>
      <c r="F731" s="66">
        <v>1.4985069036483765</v>
      </c>
      <c r="G731" s="66">
        <v>1.4799447059631348</v>
      </c>
      <c r="H731" s="66">
        <v>1.989736407995224E-2</v>
      </c>
      <c r="I731" s="66">
        <v>90.476280212402344</v>
      </c>
      <c r="J731" s="67">
        <v>0</v>
      </c>
    </row>
    <row r="732" spans="1:10" x14ac:dyDescent="0.25">
      <c r="A732" s="3" t="str">
        <f t="shared" si="11"/>
        <v>Climate Zone15Average Event Day (5:00pm-6:00pm)11</v>
      </c>
      <c r="B732" t="s">
        <v>55</v>
      </c>
      <c r="C732" t="s">
        <v>146</v>
      </c>
      <c r="D732" t="s">
        <v>164</v>
      </c>
      <c r="E732" s="65" t="s">
        <v>142</v>
      </c>
      <c r="F732" s="66">
        <v>1.6006358861923218</v>
      </c>
      <c r="G732" s="66">
        <v>1.6079668998718262</v>
      </c>
      <c r="H732" s="66">
        <v>1.8496144562959671E-2</v>
      </c>
      <c r="I732" s="66">
        <v>93.455757141113281</v>
      </c>
      <c r="J732" s="67">
        <v>0</v>
      </c>
    </row>
    <row r="733" spans="1:10" x14ac:dyDescent="0.25">
      <c r="A733" s="3" t="str">
        <f t="shared" si="11"/>
        <v>Climate Zone15Average Event Day (5:00pm-6:00pm)12</v>
      </c>
      <c r="B733" t="s">
        <v>55</v>
      </c>
      <c r="C733" t="s">
        <v>146</v>
      </c>
      <c r="D733" t="s">
        <v>164</v>
      </c>
      <c r="E733" s="65" t="s">
        <v>143</v>
      </c>
      <c r="F733" s="66">
        <v>1.8819304704666138</v>
      </c>
      <c r="G733" s="66">
        <v>1.8956668376922607</v>
      </c>
      <c r="H733" s="66">
        <v>1.8268276005983353E-2</v>
      </c>
      <c r="I733" s="66">
        <v>97.420684814453125</v>
      </c>
      <c r="J733" s="67">
        <v>0</v>
      </c>
    </row>
    <row r="734" spans="1:10" x14ac:dyDescent="0.25">
      <c r="A734" s="3" t="str">
        <f t="shared" si="11"/>
        <v>Climate Zone15Average Event Day (5:00pm-6:00pm)13</v>
      </c>
      <c r="B734" t="s">
        <v>55</v>
      </c>
      <c r="C734" t="s">
        <v>146</v>
      </c>
      <c r="D734" t="s">
        <v>164</v>
      </c>
      <c r="E734" s="65" t="s">
        <v>144</v>
      </c>
      <c r="F734" s="66">
        <v>2.2356023788452148</v>
      </c>
      <c r="G734" s="66">
        <v>2.2590460777282715</v>
      </c>
      <c r="H734" s="66">
        <v>1.0110198520123959E-2</v>
      </c>
      <c r="I734" s="66">
        <v>100.63039398193359</v>
      </c>
      <c r="J734" s="67">
        <v>0</v>
      </c>
    </row>
    <row r="735" spans="1:10" x14ac:dyDescent="0.25">
      <c r="A735" s="3" t="str">
        <f t="shared" si="11"/>
        <v>Climate Zone15Average Event Day (5:00pm-6:00pm)14</v>
      </c>
      <c r="B735" t="s">
        <v>55</v>
      </c>
      <c r="C735" t="s">
        <v>146</v>
      </c>
      <c r="D735" t="s">
        <v>164</v>
      </c>
      <c r="E735" s="65" t="s">
        <v>145</v>
      </c>
      <c r="F735" s="66">
        <v>2.6760959625244141</v>
      </c>
      <c r="G735" s="66">
        <v>2.6689932346343994</v>
      </c>
      <c r="H735" s="66">
        <v>1.0026129893958569E-2</v>
      </c>
      <c r="I735" s="66">
        <v>103.40875244140625</v>
      </c>
      <c r="J735" s="67">
        <v>0</v>
      </c>
    </row>
    <row r="736" spans="1:10" x14ac:dyDescent="0.25">
      <c r="A736" s="3" t="str">
        <f t="shared" si="11"/>
        <v>Climate Zone15Average Event Day (5:00pm-6:00pm)15</v>
      </c>
      <c r="B736" t="s">
        <v>55</v>
      </c>
      <c r="C736" t="s">
        <v>146</v>
      </c>
      <c r="D736" t="s">
        <v>164</v>
      </c>
      <c r="E736" s="65" t="s">
        <v>146</v>
      </c>
      <c r="F736" s="66">
        <v>3.0718879699707031</v>
      </c>
      <c r="G736" s="66">
        <v>3.0775473117828369</v>
      </c>
      <c r="H736" s="66">
        <v>1.7707465216517448E-2</v>
      </c>
      <c r="I736" s="66">
        <v>106.36359405517578</v>
      </c>
      <c r="J736" s="67">
        <v>0</v>
      </c>
    </row>
    <row r="737" spans="1:10" x14ac:dyDescent="0.25">
      <c r="A737" s="3" t="str">
        <f t="shared" si="11"/>
        <v>Climate Zone15Average Event Day (5:00pm-6:00pm)16</v>
      </c>
      <c r="B737" t="s">
        <v>55</v>
      </c>
      <c r="C737" t="s">
        <v>146</v>
      </c>
      <c r="D737" t="s">
        <v>164</v>
      </c>
      <c r="E737" s="65" t="s">
        <v>147</v>
      </c>
      <c r="F737" s="66">
        <v>3.378626823425293</v>
      </c>
      <c r="G737" s="66">
        <v>3.4197449684143066</v>
      </c>
      <c r="H737" s="66">
        <v>2.290533110499382E-2</v>
      </c>
      <c r="I737" s="66">
        <v>108.65180969238281</v>
      </c>
      <c r="J737" s="67">
        <v>0</v>
      </c>
    </row>
    <row r="738" spans="1:10" x14ac:dyDescent="0.25">
      <c r="A738" s="3" t="str">
        <f t="shared" si="11"/>
        <v>Climate Zone15Average Event Day (5:00pm-6:00pm)17</v>
      </c>
      <c r="B738" t="s">
        <v>55</v>
      </c>
      <c r="C738" t="s">
        <v>146</v>
      </c>
      <c r="D738" t="s">
        <v>164</v>
      </c>
      <c r="E738" s="65" t="s">
        <v>148</v>
      </c>
      <c r="F738" s="66">
        <v>3.6882591247558594</v>
      </c>
      <c r="G738" s="66">
        <v>3.654141902923584</v>
      </c>
      <c r="H738" s="66">
        <v>2.4908119812607765E-2</v>
      </c>
      <c r="I738" s="66">
        <v>110.52083587646484</v>
      </c>
      <c r="J738" s="67">
        <v>0</v>
      </c>
    </row>
    <row r="739" spans="1:10" x14ac:dyDescent="0.25">
      <c r="A739" s="3" t="str">
        <f t="shared" si="11"/>
        <v>Climate Zone15Average Event Day (5:00pm-6:00pm)18</v>
      </c>
      <c r="B739" t="s">
        <v>55</v>
      </c>
      <c r="C739" t="s">
        <v>146</v>
      </c>
      <c r="D739" t="s">
        <v>164</v>
      </c>
      <c r="E739" s="65" t="s">
        <v>149</v>
      </c>
      <c r="F739" s="66">
        <v>3.7470386028289795</v>
      </c>
      <c r="G739" s="66">
        <v>2.6470849514007568</v>
      </c>
      <c r="H739" s="66">
        <v>2.8463581576943398E-2</v>
      </c>
      <c r="I739" s="66">
        <v>111.34291076660156</v>
      </c>
      <c r="J739" s="67">
        <v>0</v>
      </c>
    </row>
    <row r="740" spans="1:10" x14ac:dyDescent="0.25">
      <c r="A740" s="3" t="str">
        <f t="shared" si="11"/>
        <v>Climate Zone15Average Event Day (5:00pm-6:00pm)19</v>
      </c>
      <c r="B740" t="s">
        <v>55</v>
      </c>
      <c r="C740" t="s">
        <v>146</v>
      </c>
      <c r="D740" t="s">
        <v>164</v>
      </c>
      <c r="E740" s="65" t="s">
        <v>150</v>
      </c>
      <c r="F740" s="66">
        <v>3.514948844909668</v>
      </c>
      <c r="G740" s="66">
        <v>3.8588137626647949</v>
      </c>
      <c r="H740" s="66">
        <v>3.0568147078156471E-2</v>
      </c>
      <c r="I740" s="66">
        <v>109.64523315429688</v>
      </c>
      <c r="J740" s="67">
        <v>0</v>
      </c>
    </row>
    <row r="741" spans="1:10" x14ac:dyDescent="0.25">
      <c r="A741" s="3" t="str">
        <f t="shared" si="11"/>
        <v>Climate Zone15Average Event Day (5:00pm-6:00pm)20</v>
      </c>
      <c r="B741" t="s">
        <v>55</v>
      </c>
      <c r="C741" t="s">
        <v>146</v>
      </c>
      <c r="D741" t="s">
        <v>164</v>
      </c>
      <c r="E741" s="65" t="s">
        <v>151</v>
      </c>
      <c r="F741" s="66">
        <v>3.1734092235565186</v>
      </c>
      <c r="G741" s="66">
        <v>3.3888366222381592</v>
      </c>
      <c r="H741" s="66">
        <v>2.8737645596265793E-2</v>
      </c>
      <c r="I741" s="66">
        <v>107.57978057861328</v>
      </c>
      <c r="J741" s="67">
        <v>0</v>
      </c>
    </row>
    <row r="742" spans="1:10" x14ac:dyDescent="0.25">
      <c r="A742" s="3" t="str">
        <f t="shared" si="11"/>
        <v>Climate Zone15Average Event Day (5:00pm-6:00pm)21</v>
      </c>
      <c r="B742" t="s">
        <v>55</v>
      </c>
      <c r="C742" t="s">
        <v>146</v>
      </c>
      <c r="D742" t="s">
        <v>164</v>
      </c>
      <c r="E742" s="65" t="s">
        <v>152</v>
      </c>
      <c r="F742" s="66">
        <v>2.8432192802429199</v>
      </c>
      <c r="G742" s="66">
        <v>2.9500977993011475</v>
      </c>
      <c r="H742" s="66">
        <v>2.7004877105355263E-2</v>
      </c>
      <c r="I742" s="66">
        <v>103.24851226806641</v>
      </c>
      <c r="J742" s="67">
        <v>0</v>
      </c>
    </row>
    <row r="743" spans="1:10" x14ac:dyDescent="0.25">
      <c r="A743" s="3" t="str">
        <f t="shared" si="11"/>
        <v>Climate Zone15Average Event Day (5:00pm-6:00pm)22</v>
      </c>
      <c r="B743" t="s">
        <v>55</v>
      </c>
      <c r="C743" t="s">
        <v>146</v>
      </c>
      <c r="D743" t="s">
        <v>164</v>
      </c>
      <c r="E743" s="65" t="s">
        <v>153</v>
      </c>
      <c r="F743" s="66">
        <v>2.5621926784515381</v>
      </c>
      <c r="G743" s="66">
        <v>2.6000771522521973</v>
      </c>
      <c r="H743" s="66">
        <v>2.5691412389278412E-2</v>
      </c>
      <c r="I743" s="66">
        <v>100.75348663330078</v>
      </c>
      <c r="J743" s="67">
        <v>0</v>
      </c>
    </row>
    <row r="744" spans="1:10" x14ac:dyDescent="0.25">
      <c r="A744" s="3" t="str">
        <f t="shared" si="11"/>
        <v>Climate Zone15Average Event Day (5:00pm-6:00pm)23</v>
      </c>
      <c r="B744" t="s">
        <v>55</v>
      </c>
      <c r="C744" t="s">
        <v>146</v>
      </c>
      <c r="D744" t="s">
        <v>164</v>
      </c>
      <c r="E744" s="65" t="s">
        <v>154</v>
      </c>
      <c r="F744" s="66">
        <v>2.2326714992523193</v>
      </c>
      <c r="G744" s="66">
        <v>2.2758276462554932</v>
      </c>
      <c r="H744" s="66">
        <v>2.3737471550703049E-2</v>
      </c>
      <c r="I744" s="66">
        <v>99.129432678222656</v>
      </c>
      <c r="J744" s="67">
        <v>0</v>
      </c>
    </row>
    <row r="745" spans="1:10" x14ac:dyDescent="0.25">
      <c r="A745" s="3" t="str">
        <f t="shared" si="11"/>
        <v>Climate Zone15Average Event Day (5:00pm-6:00pm)24</v>
      </c>
      <c r="B745" t="s">
        <v>55</v>
      </c>
      <c r="C745" t="s">
        <v>146</v>
      </c>
      <c r="D745" t="s">
        <v>164</v>
      </c>
      <c r="E745" s="65" t="s">
        <v>155</v>
      </c>
      <c r="F745" s="66">
        <v>1.9910305738449097</v>
      </c>
      <c r="G745" s="66">
        <v>1.9855672121047974</v>
      </c>
      <c r="H745" s="66">
        <v>2.1306920796632767E-2</v>
      </c>
      <c r="I745" s="66">
        <v>97.376731872558594</v>
      </c>
      <c r="J745" s="67">
        <v>0</v>
      </c>
    </row>
    <row r="746" spans="1:10" x14ac:dyDescent="0.25">
      <c r="A746" s="3" t="str">
        <f t="shared" si="11"/>
        <v>Climate Zone166/17/2021 (5:00pm-6:00pm)1</v>
      </c>
      <c r="B746" t="s">
        <v>55</v>
      </c>
      <c r="C746" t="s">
        <v>147</v>
      </c>
      <c r="D746" t="s">
        <v>160</v>
      </c>
      <c r="E746" s="65" t="s">
        <v>132</v>
      </c>
      <c r="F746" s="66">
        <v>1.4704723358154297</v>
      </c>
      <c r="G746" s="66">
        <v>1.4899898767471313</v>
      </c>
      <c r="H746" s="66">
        <v>5.1537696272134781E-2</v>
      </c>
      <c r="I746" s="66">
        <v>82.082351684570313</v>
      </c>
      <c r="J746" s="67">
        <v>0</v>
      </c>
    </row>
    <row r="747" spans="1:10" x14ac:dyDescent="0.25">
      <c r="A747" s="3" t="str">
        <f t="shared" si="11"/>
        <v>Climate Zone166/17/2021 (5:00pm-6:00pm)2</v>
      </c>
      <c r="B747" t="s">
        <v>55</v>
      </c>
      <c r="C747" t="s">
        <v>147</v>
      </c>
      <c r="D747" t="s">
        <v>160</v>
      </c>
      <c r="E747" s="65" t="s">
        <v>133</v>
      </c>
      <c r="F747" s="66">
        <v>1.3009968996047974</v>
      </c>
      <c r="G747" s="66">
        <v>1.2940900325775146</v>
      </c>
      <c r="H747" s="66">
        <v>4.509488120675087E-2</v>
      </c>
      <c r="I747" s="66">
        <v>79.903144836425781</v>
      </c>
      <c r="J747" s="67">
        <v>0</v>
      </c>
    </row>
    <row r="748" spans="1:10" x14ac:dyDescent="0.25">
      <c r="A748" s="3" t="str">
        <f t="shared" si="11"/>
        <v>Climate Zone166/17/2021 (5:00pm-6:00pm)3</v>
      </c>
      <c r="B748" t="s">
        <v>55</v>
      </c>
      <c r="C748" t="s">
        <v>147</v>
      </c>
      <c r="D748" t="s">
        <v>160</v>
      </c>
      <c r="E748" s="65" t="s">
        <v>134</v>
      </c>
      <c r="F748" s="66">
        <v>1.1289011240005493</v>
      </c>
      <c r="G748" s="66">
        <v>1.1464242935180664</v>
      </c>
      <c r="H748" s="66">
        <v>3.9597973227500916E-2</v>
      </c>
      <c r="I748" s="66">
        <v>78.769866943359375</v>
      </c>
      <c r="J748" s="67">
        <v>0</v>
      </c>
    </row>
    <row r="749" spans="1:10" x14ac:dyDescent="0.25">
      <c r="A749" s="3" t="str">
        <f t="shared" si="11"/>
        <v>Climate Zone166/17/2021 (5:00pm-6:00pm)4</v>
      </c>
      <c r="B749" t="s">
        <v>55</v>
      </c>
      <c r="C749" t="s">
        <v>147</v>
      </c>
      <c r="D749" t="s">
        <v>160</v>
      </c>
      <c r="E749" s="65" t="s">
        <v>135</v>
      </c>
      <c r="F749" s="66">
        <v>1.0223743915557861</v>
      </c>
      <c r="G749" s="66">
        <v>1.0372929573059082</v>
      </c>
      <c r="H749" s="66">
        <v>3.7128467112779617E-2</v>
      </c>
      <c r="I749" s="66">
        <v>77.507308959960938</v>
      </c>
      <c r="J749" s="67">
        <v>0</v>
      </c>
    </row>
    <row r="750" spans="1:10" x14ac:dyDescent="0.25">
      <c r="A750" s="3" t="str">
        <f t="shared" si="11"/>
        <v>Climate Zone166/17/2021 (5:00pm-6:00pm)5</v>
      </c>
      <c r="B750" t="s">
        <v>55</v>
      </c>
      <c r="C750" t="s">
        <v>147</v>
      </c>
      <c r="D750" t="s">
        <v>160</v>
      </c>
      <c r="E750" s="65" t="s">
        <v>136</v>
      </c>
      <c r="F750" s="66">
        <v>0.9441717267036438</v>
      </c>
      <c r="G750" s="66">
        <v>0.96602213382720947</v>
      </c>
      <c r="H750" s="66">
        <v>3.559364378452301E-2</v>
      </c>
      <c r="I750" s="66">
        <v>77.153160095214844</v>
      </c>
      <c r="J750" s="67">
        <v>0</v>
      </c>
    </row>
    <row r="751" spans="1:10" x14ac:dyDescent="0.25">
      <c r="A751" s="3" t="str">
        <f t="shared" si="11"/>
        <v>Climate Zone166/17/2021 (5:00pm-6:00pm)6</v>
      </c>
      <c r="B751" t="s">
        <v>55</v>
      </c>
      <c r="C751" t="s">
        <v>147</v>
      </c>
      <c r="D751" t="s">
        <v>160</v>
      </c>
      <c r="E751" s="65" t="s">
        <v>137</v>
      </c>
      <c r="F751" s="66">
        <v>0.94599074125289917</v>
      </c>
      <c r="G751" s="66">
        <v>0.95444947481155396</v>
      </c>
      <c r="H751" s="66">
        <v>3.4864608198404312E-2</v>
      </c>
      <c r="I751" s="66">
        <v>76.649223327636719</v>
      </c>
      <c r="J751" s="67">
        <v>0</v>
      </c>
    </row>
    <row r="752" spans="1:10" x14ac:dyDescent="0.25">
      <c r="A752" s="3" t="str">
        <f t="shared" si="11"/>
        <v>Climate Zone166/17/2021 (5:00pm-6:00pm)7</v>
      </c>
      <c r="B752" t="s">
        <v>55</v>
      </c>
      <c r="C752" t="s">
        <v>147</v>
      </c>
      <c r="D752" t="s">
        <v>160</v>
      </c>
      <c r="E752" s="65" t="s">
        <v>138</v>
      </c>
      <c r="F752" s="66">
        <v>0.955078125</v>
      </c>
      <c r="G752" s="66">
        <v>0.9521491527557373</v>
      </c>
      <c r="H752" s="66">
        <v>3.6905556917190552E-2</v>
      </c>
      <c r="I752" s="66">
        <v>75.499191284179688</v>
      </c>
      <c r="J752" s="67">
        <v>0</v>
      </c>
    </row>
    <row r="753" spans="1:10" x14ac:dyDescent="0.25">
      <c r="A753" s="3" t="str">
        <f t="shared" si="11"/>
        <v>Climate Zone166/17/2021 (5:00pm-6:00pm)8</v>
      </c>
      <c r="B753" t="s">
        <v>55</v>
      </c>
      <c r="C753" t="s">
        <v>147</v>
      </c>
      <c r="D753" t="s">
        <v>160</v>
      </c>
      <c r="E753" s="65" t="s">
        <v>139</v>
      </c>
      <c r="F753" s="66">
        <v>0.99327546358108521</v>
      </c>
      <c r="G753" s="66">
        <v>0.96546173095703125</v>
      </c>
      <c r="H753" s="66">
        <v>3.7994358688592911E-2</v>
      </c>
      <c r="I753" s="66">
        <v>75.297225952148438</v>
      </c>
      <c r="J753" s="67">
        <v>0</v>
      </c>
    </row>
    <row r="754" spans="1:10" x14ac:dyDescent="0.25">
      <c r="A754" s="3" t="str">
        <f t="shared" si="11"/>
        <v>Climate Zone166/17/2021 (5:00pm-6:00pm)9</v>
      </c>
      <c r="B754" t="s">
        <v>55</v>
      </c>
      <c r="C754" t="s">
        <v>147</v>
      </c>
      <c r="D754" t="s">
        <v>160</v>
      </c>
      <c r="E754" s="65" t="s">
        <v>140</v>
      </c>
      <c r="F754" s="66">
        <v>1.0455590486526489</v>
      </c>
      <c r="G754" s="66">
        <v>1.0198831558227539</v>
      </c>
      <c r="H754" s="66">
        <v>4.5329689979553223E-2</v>
      </c>
      <c r="I754" s="66">
        <v>77.4586181640625</v>
      </c>
      <c r="J754" s="67">
        <v>0</v>
      </c>
    </row>
    <row r="755" spans="1:10" x14ac:dyDescent="0.25">
      <c r="A755" s="3" t="str">
        <f t="shared" si="11"/>
        <v>Climate Zone166/17/2021 (5:00pm-6:00pm)10</v>
      </c>
      <c r="B755" t="s">
        <v>55</v>
      </c>
      <c r="C755" t="s">
        <v>147</v>
      </c>
      <c r="D755" t="s">
        <v>160</v>
      </c>
      <c r="E755" s="65" t="s">
        <v>141</v>
      </c>
      <c r="F755" s="66">
        <v>1.1917852163314819</v>
      </c>
      <c r="G755" s="66">
        <v>1.1339329481124878</v>
      </c>
      <c r="H755" s="66">
        <v>5.0218977034091949E-2</v>
      </c>
      <c r="I755" s="66">
        <v>81.870254516601563</v>
      </c>
      <c r="J755" s="67">
        <v>0</v>
      </c>
    </row>
    <row r="756" spans="1:10" x14ac:dyDescent="0.25">
      <c r="A756" s="3" t="str">
        <f t="shared" si="11"/>
        <v>Climate Zone166/17/2021 (5:00pm-6:00pm)11</v>
      </c>
      <c r="B756" t="s">
        <v>55</v>
      </c>
      <c r="C756" t="s">
        <v>147</v>
      </c>
      <c r="D756" t="s">
        <v>160</v>
      </c>
      <c r="E756" s="65" t="s">
        <v>142</v>
      </c>
      <c r="F756" s="66">
        <v>1.4038646221160889</v>
      </c>
      <c r="G756" s="66">
        <v>1.3194293975830078</v>
      </c>
      <c r="H756" s="66">
        <v>5.988726019859314E-2</v>
      </c>
      <c r="I756" s="66">
        <v>86.542564392089844</v>
      </c>
      <c r="J756" s="67">
        <v>0</v>
      </c>
    </row>
    <row r="757" spans="1:10" x14ac:dyDescent="0.25">
      <c r="A757" s="3" t="str">
        <f t="shared" si="11"/>
        <v>Climate Zone166/17/2021 (5:00pm-6:00pm)12</v>
      </c>
      <c r="B757" t="s">
        <v>55</v>
      </c>
      <c r="C757" t="s">
        <v>147</v>
      </c>
      <c r="D757" t="s">
        <v>160</v>
      </c>
      <c r="E757" s="65" t="s">
        <v>143</v>
      </c>
      <c r="F757" s="66">
        <v>1.635418176651001</v>
      </c>
      <c r="G757" s="66">
        <v>1.5576663017272949</v>
      </c>
      <c r="H757" s="66">
        <v>6.3809126615524292E-2</v>
      </c>
      <c r="I757" s="66">
        <v>90.750259399414063</v>
      </c>
      <c r="J757" s="67">
        <v>0</v>
      </c>
    </row>
    <row r="758" spans="1:10" x14ac:dyDescent="0.25">
      <c r="A758" s="3" t="str">
        <f t="shared" si="11"/>
        <v>Climate Zone166/17/2021 (5:00pm-6:00pm)13</v>
      </c>
      <c r="B758" t="s">
        <v>55</v>
      </c>
      <c r="C758" t="s">
        <v>147</v>
      </c>
      <c r="D758" t="s">
        <v>160</v>
      </c>
      <c r="E758" s="65" t="s">
        <v>144</v>
      </c>
      <c r="F758" s="66">
        <v>1.8920707702636719</v>
      </c>
      <c r="G758" s="66">
        <v>1.8058314323425293</v>
      </c>
      <c r="H758" s="66">
        <v>6.2281616032123566E-2</v>
      </c>
      <c r="I758" s="66">
        <v>93.871955871582031</v>
      </c>
      <c r="J758" s="67">
        <v>0</v>
      </c>
    </row>
    <row r="759" spans="1:10" x14ac:dyDescent="0.25">
      <c r="A759" s="3" t="str">
        <f t="shared" si="11"/>
        <v>Climate Zone166/17/2021 (5:00pm-6:00pm)14</v>
      </c>
      <c r="B759" t="s">
        <v>55</v>
      </c>
      <c r="C759" t="s">
        <v>147</v>
      </c>
      <c r="D759" t="s">
        <v>160</v>
      </c>
      <c r="E759" s="65" t="s">
        <v>145</v>
      </c>
      <c r="F759" s="66">
        <v>2.2162497043609619</v>
      </c>
      <c r="G759" s="66">
        <v>2.1482858657836914</v>
      </c>
      <c r="H759" s="66">
        <v>5.6611374020576477E-2</v>
      </c>
      <c r="I759" s="66">
        <v>96.392692565917969</v>
      </c>
      <c r="J759" s="67">
        <v>0</v>
      </c>
    </row>
    <row r="760" spans="1:10" x14ac:dyDescent="0.25">
      <c r="A760" s="3" t="str">
        <f t="shared" si="11"/>
        <v>Climate Zone166/17/2021 (5:00pm-6:00pm)15</v>
      </c>
      <c r="B760" t="s">
        <v>55</v>
      </c>
      <c r="C760" t="s">
        <v>147</v>
      </c>
      <c r="D760" t="s">
        <v>160</v>
      </c>
      <c r="E760" s="65" t="s">
        <v>146</v>
      </c>
      <c r="F760" s="66">
        <v>2.4662060737609863</v>
      </c>
      <c r="G760" s="66">
        <v>2.4320530891418457</v>
      </c>
      <c r="H760" s="66">
        <v>3.2003290951251984E-2</v>
      </c>
      <c r="I760" s="66">
        <v>98.463653564453125</v>
      </c>
      <c r="J760" s="67">
        <v>0</v>
      </c>
    </row>
    <row r="761" spans="1:10" x14ac:dyDescent="0.25">
      <c r="A761" s="3" t="str">
        <f t="shared" si="11"/>
        <v>Climate Zone166/17/2021 (5:00pm-6:00pm)16</v>
      </c>
      <c r="B761" t="s">
        <v>55</v>
      </c>
      <c r="C761" t="s">
        <v>147</v>
      </c>
      <c r="D761" t="s">
        <v>160</v>
      </c>
      <c r="E761" s="65" t="s">
        <v>147</v>
      </c>
      <c r="F761" s="66">
        <v>2.666733980178833</v>
      </c>
      <c r="G761" s="66">
        <v>2.7008869647979736</v>
      </c>
      <c r="H761" s="66">
        <v>3.2003294676542282E-2</v>
      </c>
      <c r="I761" s="66">
        <v>99.053268432617188</v>
      </c>
      <c r="J761" s="67">
        <v>0</v>
      </c>
    </row>
    <row r="762" spans="1:10" x14ac:dyDescent="0.25">
      <c r="A762" s="3" t="str">
        <f t="shared" si="11"/>
        <v>Climate Zone166/17/2021 (5:00pm-6:00pm)17</v>
      </c>
      <c r="B762" t="s">
        <v>55</v>
      </c>
      <c r="C762" t="s">
        <v>147</v>
      </c>
      <c r="D762" t="s">
        <v>160</v>
      </c>
      <c r="E762" s="65" t="s">
        <v>148</v>
      </c>
      <c r="F762" s="66">
        <v>2.8417854309082031</v>
      </c>
      <c r="G762" s="66">
        <v>2.8920516967773438</v>
      </c>
      <c r="H762" s="66">
        <v>5.6987300515174866E-2</v>
      </c>
      <c r="I762" s="66">
        <v>98.829421997070313</v>
      </c>
      <c r="J762" s="67">
        <v>0</v>
      </c>
    </row>
    <row r="763" spans="1:10" x14ac:dyDescent="0.25">
      <c r="A763" s="3" t="str">
        <f t="shared" si="11"/>
        <v>Climate Zone166/17/2021 (5:00pm-6:00pm)18</v>
      </c>
      <c r="B763" t="s">
        <v>55</v>
      </c>
      <c r="C763" t="s">
        <v>147</v>
      </c>
      <c r="D763" t="s">
        <v>160</v>
      </c>
      <c r="E763" s="65" t="s">
        <v>149</v>
      </c>
      <c r="F763" s="66">
        <v>2.9040822982788086</v>
      </c>
      <c r="G763" s="66">
        <v>2.0680928230285645</v>
      </c>
      <c r="H763" s="66">
        <v>7.3670156300067902E-2</v>
      </c>
      <c r="I763" s="66">
        <v>97.048431396484375</v>
      </c>
      <c r="J763" s="67">
        <v>0</v>
      </c>
    </row>
    <row r="764" spans="1:10" x14ac:dyDescent="0.25">
      <c r="A764" s="3" t="str">
        <f t="shared" si="11"/>
        <v>Climate Zone166/17/2021 (5:00pm-6:00pm)19</v>
      </c>
      <c r="B764" t="s">
        <v>55</v>
      </c>
      <c r="C764" t="s">
        <v>147</v>
      </c>
      <c r="D764" t="s">
        <v>160</v>
      </c>
      <c r="E764" s="65" t="s">
        <v>150</v>
      </c>
      <c r="F764" s="66">
        <v>2.9934184551239014</v>
      </c>
      <c r="G764" s="66">
        <v>2.9523882865905762</v>
      </c>
      <c r="H764" s="66">
        <v>7.3316775262355804E-2</v>
      </c>
      <c r="I764" s="66">
        <v>94.841217041015625</v>
      </c>
      <c r="J764" s="67">
        <v>0</v>
      </c>
    </row>
    <row r="765" spans="1:10" x14ac:dyDescent="0.25">
      <c r="A765" s="3" t="str">
        <f t="shared" si="11"/>
        <v>Climate Zone166/17/2021 (5:00pm-6:00pm)20</v>
      </c>
      <c r="B765" t="s">
        <v>55</v>
      </c>
      <c r="C765" t="s">
        <v>147</v>
      </c>
      <c r="D765" t="s">
        <v>160</v>
      </c>
      <c r="E765" s="65" t="s">
        <v>151</v>
      </c>
      <c r="F765" s="66">
        <v>2.7260093688964844</v>
      </c>
      <c r="G765" s="66">
        <v>2.8132469654083252</v>
      </c>
      <c r="H765" s="66">
        <v>7.0192247629165649E-2</v>
      </c>
      <c r="I765" s="66">
        <v>91.946601867675781</v>
      </c>
      <c r="J765" s="67">
        <v>0</v>
      </c>
    </row>
    <row r="766" spans="1:10" x14ac:dyDescent="0.25">
      <c r="A766" s="3" t="str">
        <f t="shared" si="11"/>
        <v>Climate Zone166/17/2021 (5:00pm-6:00pm)21</v>
      </c>
      <c r="B766" t="s">
        <v>55</v>
      </c>
      <c r="C766" t="s">
        <v>147</v>
      </c>
      <c r="D766" t="s">
        <v>160</v>
      </c>
      <c r="E766" s="65" t="s">
        <v>152</v>
      </c>
      <c r="F766" s="66">
        <v>2.5887386798858643</v>
      </c>
      <c r="G766" s="66">
        <v>2.6075394153594971</v>
      </c>
      <c r="H766" s="66">
        <v>6.4402766525745392E-2</v>
      </c>
      <c r="I766" s="66">
        <v>88.692367553710938</v>
      </c>
      <c r="J766" s="67">
        <v>0</v>
      </c>
    </row>
    <row r="767" spans="1:10" x14ac:dyDescent="0.25">
      <c r="A767" s="3" t="str">
        <f t="shared" si="11"/>
        <v>Climate Zone166/17/2021 (5:00pm-6:00pm)22</v>
      </c>
      <c r="B767" t="s">
        <v>55</v>
      </c>
      <c r="C767" t="s">
        <v>147</v>
      </c>
      <c r="D767" t="s">
        <v>160</v>
      </c>
      <c r="E767" s="65" t="s">
        <v>153</v>
      </c>
      <c r="F767" s="66">
        <v>2.3800868988037109</v>
      </c>
      <c r="G767" s="66">
        <v>2.4376547336578369</v>
      </c>
      <c r="H767" s="66">
        <v>6.0072701424360275E-2</v>
      </c>
      <c r="I767" s="66">
        <v>85.654510498046875</v>
      </c>
      <c r="J767" s="67">
        <v>0</v>
      </c>
    </row>
    <row r="768" spans="1:10" x14ac:dyDescent="0.25">
      <c r="A768" s="3" t="str">
        <f t="shared" si="11"/>
        <v>Climate Zone166/17/2021 (5:00pm-6:00pm)23</v>
      </c>
      <c r="B768" t="s">
        <v>55</v>
      </c>
      <c r="C768" t="s">
        <v>147</v>
      </c>
      <c r="D768" t="s">
        <v>160</v>
      </c>
      <c r="E768" s="65" t="s">
        <v>154</v>
      </c>
      <c r="F768" s="66">
        <v>1.9792793989181519</v>
      </c>
      <c r="G768" s="66">
        <v>2.1043379306793213</v>
      </c>
      <c r="H768" s="66">
        <v>5.8166295289993286E-2</v>
      </c>
      <c r="I768" s="66">
        <v>83.963752746582031</v>
      </c>
      <c r="J768" s="67">
        <v>0</v>
      </c>
    </row>
    <row r="769" spans="1:10" x14ac:dyDescent="0.25">
      <c r="A769" s="3" t="str">
        <f t="shared" si="11"/>
        <v>Climate Zone166/17/2021 (5:00pm-6:00pm)24</v>
      </c>
      <c r="B769" t="s">
        <v>55</v>
      </c>
      <c r="C769" t="s">
        <v>147</v>
      </c>
      <c r="D769" t="s">
        <v>160</v>
      </c>
      <c r="E769" s="65" t="s">
        <v>155</v>
      </c>
      <c r="F769" s="66">
        <v>1.6984533071517944</v>
      </c>
      <c r="G769" s="66">
        <v>1.7797660827636719</v>
      </c>
      <c r="H769" s="66">
        <v>5.1492743194103241E-2</v>
      </c>
      <c r="I769" s="66">
        <v>81.901779174804688</v>
      </c>
      <c r="J769" s="67">
        <v>0</v>
      </c>
    </row>
    <row r="770" spans="1:10" x14ac:dyDescent="0.25">
      <c r="A770" s="3" t="str">
        <f t="shared" si="11"/>
        <v>Climate Zone167/9/2021 (5:50pm-8:55pm)1</v>
      </c>
      <c r="B770" t="s">
        <v>55</v>
      </c>
      <c r="C770" t="s">
        <v>147</v>
      </c>
      <c r="D770" t="s">
        <v>161</v>
      </c>
      <c r="E770" s="65" t="s">
        <v>132</v>
      </c>
      <c r="F770" s="66">
        <v>1.5845474004745483</v>
      </c>
      <c r="G770" s="66">
        <v>1.5464712381362915</v>
      </c>
      <c r="H770" s="66">
        <v>4.4210251420736313E-2</v>
      </c>
      <c r="I770" s="66">
        <v>80.229331970214844</v>
      </c>
      <c r="J770" s="67">
        <v>0</v>
      </c>
    </row>
    <row r="771" spans="1:10" x14ac:dyDescent="0.25">
      <c r="A771" s="3" t="str">
        <f t="shared" ref="A771:A834" si="12">B771&amp;C771&amp;D771&amp;E771</f>
        <v>Climate Zone167/9/2021 (5:50pm-8:55pm)2</v>
      </c>
      <c r="B771" t="s">
        <v>55</v>
      </c>
      <c r="C771" t="s">
        <v>147</v>
      </c>
      <c r="D771" t="s">
        <v>161</v>
      </c>
      <c r="E771" s="65" t="s">
        <v>133</v>
      </c>
      <c r="F771" s="66">
        <v>1.354529857635498</v>
      </c>
      <c r="G771" s="66">
        <v>1.3649255037307739</v>
      </c>
      <c r="H771" s="66">
        <v>4.1875798255205154E-2</v>
      </c>
      <c r="I771" s="66">
        <v>79.210304260253906</v>
      </c>
      <c r="J771" s="67">
        <v>0</v>
      </c>
    </row>
    <row r="772" spans="1:10" x14ac:dyDescent="0.25">
      <c r="A772" s="3" t="str">
        <f t="shared" si="12"/>
        <v>Climate Zone167/9/2021 (5:50pm-8:55pm)3</v>
      </c>
      <c r="B772" t="s">
        <v>55</v>
      </c>
      <c r="C772" t="s">
        <v>147</v>
      </c>
      <c r="D772" t="s">
        <v>161</v>
      </c>
      <c r="E772" s="65" t="s">
        <v>134</v>
      </c>
      <c r="F772" s="66">
        <v>1.2089202404022217</v>
      </c>
      <c r="G772" s="66">
        <v>1.2253026962280273</v>
      </c>
      <c r="H772" s="66">
        <v>3.6479402333498001E-2</v>
      </c>
      <c r="I772" s="66">
        <v>77.877738952636719</v>
      </c>
      <c r="J772" s="67">
        <v>0</v>
      </c>
    </row>
    <row r="773" spans="1:10" x14ac:dyDescent="0.25">
      <c r="A773" s="3" t="str">
        <f t="shared" si="12"/>
        <v>Climate Zone167/9/2021 (5:50pm-8:55pm)4</v>
      </c>
      <c r="B773" t="s">
        <v>55</v>
      </c>
      <c r="C773" t="s">
        <v>147</v>
      </c>
      <c r="D773" t="s">
        <v>161</v>
      </c>
      <c r="E773" s="65" t="s">
        <v>135</v>
      </c>
      <c r="F773" s="66">
        <v>1.1189335584640503</v>
      </c>
      <c r="G773" s="66">
        <v>1.117012619972229</v>
      </c>
      <c r="H773" s="66">
        <v>3.2608143985271454E-2</v>
      </c>
      <c r="I773" s="66">
        <v>77.366241455078125</v>
      </c>
      <c r="J773" s="67">
        <v>0</v>
      </c>
    </row>
    <row r="774" spans="1:10" x14ac:dyDescent="0.25">
      <c r="A774" s="3" t="str">
        <f t="shared" si="12"/>
        <v>Climate Zone167/9/2021 (5:50pm-8:55pm)5</v>
      </c>
      <c r="B774" t="s">
        <v>55</v>
      </c>
      <c r="C774" t="s">
        <v>147</v>
      </c>
      <c r="D774" t="s">
        <v>161</v>
      </c>
      <c r="E774" s="65" t="s">
        <v>136</v>
      </c>
      <c r="F774" s="66">
        <v>1.0978814363479614</v>
      </c>
      <c r="G774" s="66">
        <v>1.0643305778503418</v>
      </c>
      <c r="H774" s="66">
        <v>3.1422730535268784E-2</v>
      </c>
      <c r="I774" s="66">
        <v>77.286087036132813</v>
      </c>
      <c r="J774" s="67">
        <v>0</v>
      </c>
    </row>
    <row r="775" spans="1:10" x14ac:dyDescent="0.25">
      <c r="A775" s="3" t="str">
        <f t="shared" si="12"/>
        <v>Climate Zone167/9/2021 (5:50pm-8:55pm)6</v>
      </c>
      <c r="B775" t="s">
        <v>55</v>
      </c>
      <c r="C775" t="s">
        <v>147</v>
      </c>
      <c r="D775" t="s">
        <v>161</v>
      </c>
      <c r="E775" s="65" t="s">
        <v>137</v>
      </c>
      <c r="F775" s="66">
        <v>1.0690543651580811</v>
      </c>
      <c r="G775" s="66">
        <v>1.0390422344207764</v>
      </c>
      <c r="H775" s="66">
        <v>3.203926607966423E-2</v>
      </c>
      <c r="I775" s="66">
        <v>77.15582275390625</v>
      </c>
      <c r="J775" s="67">
        <v>0</v>
      </c>
    </row>
    <row r="776" spans="1:10" x14ac:dyDescent="0.25">
      <c r="A776" s="3" t="str">
        <f t="shared" si="12"/>
        <v>Climate Zone167/9/2021 (5:50pm-8:55pm)7</v>
      </c>
      <c r="B776" t="s">
        <v>55</v>
      </c>
      <c r="C776" t="s">
        <v>147</v>
      </c>
      <c r="D776" t="s">
        <v>161</v>
      </c>
      <c r="E776" s="65" t="s">
        <v>138</v>
      </c>
      <c r="F776" s="66">
        <v>1.0583212375640869</v>
      </c>
      <c r="G776" s="66">
        <v>1.0618160963058472</v>
      </c>
      <c r="H776" s="66">
        <v>3.2894551753997803E-2</v>
      </c>
      <c r="I776" s="66">
        <v>76.662605285644531</v>
      </c>
      <c r="J776" s="67">
        <v>0</v>
      </c>
    </row>
    <row r="777" spans="1:10" x14ac:dyDescent="0.25">
      <c r="A777" s="3" t="str">
        <f t="shared" si="12"/>
        <v>Climate Zone167/9/2021 (5:50pm-8:55pm)8</v>
      </c>
      <c r="B777" t="s">
        <v>55</v>
      </c>
      <c r="C777" t="s">
        <v>147</v>
      </c>
      <c r="D777" t="s">
        <v>161</v>
      </c>
      <c r="E777" s="65" t="s">
        <v>139</v>
      </c>
      <c r="F777" s="66">
        <v>1.0826784372329712</v>
      </c>
      <c r="G777" s="66">
        <v>1.0989640951156616</v>
      </c>
      <c r="H777" s="66">
        <v>3.8562513887882233E-2</v>
      </c>
      <c r="I777" s="66">
        <v>77.381858825683594</v>
      </c>
      <c r="J777" s="67">
        <v>0</v>
      </c>
    </row>
    <row r="778" spans="1:10" x14ac:dyDescent="0.25">
      <c r="A778" s="3" t="str">
        <f t="shared" si="12"/>
        <v>Climate Zone167/9/2021 (5:50pm-8:55pm)9</v>
      </c>
      <c r="B778" t="s">
        <v>55</v>
      </c>
      <c r="C778" t="s">
        <v>147</v>
      </c>
      <c r="D778" t="s">
        <v>161</v>
      </c>
      <c r="E778" s="65" t="s">
        <v>140</v>
      </c>
      <c r="F778" s="66">
        <v>1.1896477937698364</v>
      </c>
      <c r="G778" s="66">
        <v>1.1942563056945801</v>
      </c>
      <c r="H778" s="66">
        <v>4.2947232723236084E-2</v>
      </c>
      <c r="I778" s="66">
        <v>80.306938171386719</v>
      </c>
      <c r="J778" s="67">
        <v>0</v>
      </c>
    </row>
    <row r="779" spans="1:10" x14ac:dyDescent="0.25">
      <c r="A779" s="3" t="str">
        <f t="shared" si="12"/>
        <v>Climate Zone167/9/2021 (5:50pm-8:55pm)10</v>
      </c>
      <c r="B779" t="s">
        <v>55</v>
      </c>
      <c r="C779" t="s">
        <v>147</v>
      </c>
      <c r="D779" t="s">
        <v>161</v>
      </c>
      <c r="E779" s="65" t="s">
        <v>141</v>
      </c>
      <c r="F779" s="66">
        <v>1.3046817779541016</v>
      </c>
      <c r="G779" s="66">
        <v>1.3167819976806641</v>
      </c>
      <c r="H779" s="66">
        <v>4.3136559426784515E-2</v>
      </c>
      <c r="I779" s="66">
        <v>83.817176818847656</v>
      </c>
      <c r="J779" s="67">
        <v>0</v>
      </c>
    </row>
    <row r="780" spans="1:10" x14ac:dyDescent="0.25">
      <c r="A780" s="3" t="str">
        <f t="shared" si="12"/>
        <v>Climate Zone167/9/2021 (5:50pm-8:55pm)11</v>
      </c>
      <c r="B780" t="s">
        <v>55</v>
      </c>
      <c r="C780" t="s">
        <v>147</v>
      </c>
      <c r="D780" t="s">
        <v>161</v>
      </c>
      <c r="E780" s="65" t="s">
        <v>142</v>
      </c>
      <c r="F780" s="66">
        <v>1.5267753601074219</v>
      </c>
      <c r="G780" s="66">
        <v>1.5455732345581055</v>
      </c>
      <c r="H780" s="66">
        <v>4.9306850880384445E-2</v>
      </c>
      <c r="I780" s="66">
        <v>87.262786865234375</v>
      </c>
      <c r="J780" s="67">
        <v>0</v>
      </c>
    </row>
    <row r="781" spans="1:10" x14ac:dyDescent="0.25">
      <c r="A781" s="3" t="str">
        <f t="shared" si="12"/>
        <v>Climate Zone167/9/2021 (5:50pm-8:55pm)12</v>
      </c>
      <c r="B781" t="s">
        <v>55</v>
      </c>
      <c r="C781" t="s">
        <v>147</v>
      </c>
      <c r="D781" t="s">
        <v>161</v>
      </c>
      <c r="E781" s="65" t="s">
        <v>143</v>
      </c>
      <c r="F781" s="66">
        <v>1.772383451461792</v>
      </c>
      <c r="G781" s="66">
        <v>1.8134610652923584</v>
      </c>
      <c r="H781" s="66">
        <v>5.7683181017637253E-2</v>
      </c>
      <c r="I781" s="66">
        <v>90.262725830078125</v>
      </c>
      <c r="J781" s="67">
        <v>0</v>
      </c>
    </row>
    <row r="782" spans="1:10" x14ac:dyDescent="0.25">
      <c r="A782" s="3" t="str">
        <f t="shared" si="12"/>
        <v>Climate Zone167/9/2021 (5:50pm-8:55pm)13</v>
      </c>
      <c r="B782" t="s">
        <v>55</v>
      </c>
      <c r="C782" t="s">
        <v>147</v>
      </c>
      <c r="D782" t="s">
        <v>161</v>
      </c>
      <c r="E782" s="65" t="s">
        <v>144</v>
      </c>
      <c r="F782" s="66">
        <v>2.0258584022521973</v>
      </c>
      <c r="G782" s="66">
        <v>2.0551457405090332</v>
      </c>
      <c r="H782" s="66">
        <v>6.0181431472301483E-2</v>
      </c>
      <c r="I782" s="66">
        <v>92.691734313964844</v>
      </c>
      <c r="J782" s="67">
        <v>0</v>
      </c>
    </row>
    <row r="783" spans="1:10" x14ac:dyDescent="0.25">
      <c r="A783" s="3" t="str">
        <f t="shared" si="12"/>
        <v>Climate Zone167/9/2021 (5:50pm-8:55pm)14</v>
      </c>
      <c r="B783" t="s">
        <v>55</v>
      </c>
      <c r="C783" t="s">
        <v>147</v>
      </c>
      <c r="D783" t="s">
        <v>161</v>
      </c>
      <c r="E783" s="65" t="s">
        <v>145</v>
      </c>
      <c r="F783" s="66">
        <v>2.2386612892150879</v>
      </c>
      <c r="G783" s="66">
        <v>2.230583667755127</v>
      </c>
      <c r="H783" s="66">
        <v>5.3574390709400177E-2</v>
      </c>
      <c r="I783" s="66">
        <v>94.452156066894531</v>
      </c>
      <c r="J783" s="67">
        <v>0</v>
      </c>
    </row>
    <row r="784" spans="1:10" x14ac:dyDescent="0.25">
      <c r="A784" s="3" t="str">
        <f t="shared" si="12"/>
        <v>Climate Zone167/9/2021 (5:50pm-8:55pm)15</v>
      </c>
      <c r="B784" t="s">
        <v>55</v>
      </c>
      <c r="C784" t="s">
        <v>147</v>
      </c>
      <c r="D784" t="s">
        <v>161</v>
      </c>
      <c r="E784" s="65" t="s">
        <v>146</v>
      </c>
      <c r="F784" s="66">
        <v>2.4507770538330078</v>
      </c>
      <c r="G784" s="66">
        <v>2.4710550308227539</v>
      </c>
      <c r="H784" s="66">
        <v>2.7704073116183281E-2</v>
      </c>
      <c r="I784" s="66">
        <v>96.558120727539063</v>
      </c>
      <c r="J784" s="67">
        <v>0</v>
      </c>
    </row>
    <row r="785" spans="1:10" x14ac:dyDescent="0.25">
      <c r="A785" s="3" t="str">
        <f t="shared" si="12"/>
        <v>Climate Zone167/9/2021 (5:50pm-8:55pm)16</v>
      </c>
      <c r="B785" t="s">
        <v>55</v>
      </c>
      <c r="C785" t="s">
        <v>147</v>
      </c>
      <c r="D785" t="s">
        <v>161</v>
      </c>
      <c r="E785" s="65" t="s">
        <v>147</v>
      </c>
      <c r="F785" s="66">
        <v>2.7788863182067871</v>
      </c>
      <c r="G785" s="66">
        <v>2.7586081027984619</v>
      </c>
      <c r="H785" s="66">
        <v>2.7704073116183281E-2</v>
      </c>
      <c r="I785" s="66">
        <v>97.694168090820313</v>
      </c>
      <c r="J785" s="67">
        <v>0</v>
      </c>
    </row>
    <row r="786" spans="1:10" x14ac:dyDescent="0.25">
      <c r="A786" s="3" t="str">
        <f t="shared" si="12"/>
        <v>Climate Zone167/9/2021 (5:50pm-8:55pm)17</v>
      </c>
      <c r="B786" t="s">
        <v>55</v>
      </c>
      <c r="C786" t="s">
        <v>147</v>
      </c>
      <c r="D786" t="s">
        <v>161</v>
      </c>
      <c r="E786" s="65" t="s">
        <v>148</v>
      </c>
      <c r="F786" s="66">
        <v>2.904233455657959</v>
      </c>
      <c r="G786" s="66">
        <v>2.9269912242889404</v>
      </c>
      <c r="H786" s="66">
        <v>5.3896065801382065E-2</v>
      </c>
      <c r="I786" s="66">
        <v>98.048561096191406</v>
      </c>
      <c r="J786" s="67">
        <v>0</v>
      </c>
    </row>
    <row r="787" spans="1:10" x14ac:dyDescent="0.25">
      <c r="A787" s="3" t="str">
        <f t="shared" si="12"/>
        <v>Climate Zone167/9/2021 (5:50pm-8:55pm)18</v>
      </c>
      <c r="B787" t="s">
        <v>55</v>
      </c>
      <c r="C787" t="s">
        <v>147</v>
      </c>
      <c r="D787" t="s">
        <v>161</v>
      </c>
      <c r="E787" s="65" t="s">
        <v>149</v>
      </c>
      <c r="F787" s="66">
        <v>3.0305519104003906</v>
      </c>
      <c r="G787" s="66">
        <v>2.9443650245666504</v>
      </c>
      <c r="H787" s="66">
        <v>6.1076108366250992E-2</v>
      </c>
      <c r="I787" s="66">
        <v>96.643013000488281</v>
      </c>
      <c r="J787" s="67">
        <v>0</v>
      </c>
    </row>
    <row r="788" spans="1:10" x14ac:dyDescent="0.25">
      <c r="A788" s="3" t="str">
        <f t="shared" si="12"/>
        <v>Climate Zone167/9/2021 (5:50pm-8:55pm)19</v>
      </c>
      <c r="B788" t="s">
        <v>55</v>
      </c>
      <c r="C788" t="s">
        <v>147</v>
      </c>
      <c r="D788" t="s">
        <v>161</v>
      </c>
      <c r="E788" s="65" t="s">
        <v>150</v>
      </c>
      <c r="F788" s="66">
        <v>3.0307013988494873</v>
      </c>
      <c r="G788" s="66">
        <v>2.1874167919158936</v>
      </c>
      <c r="H788" s="66">
        <v>6.497250497341156E-2</v>
      </c>
      <c r="I788" s="66">
        <v>94.975494384765625</v>
      </c>
      <c r="J788" s="67">
        <v>0</v>
      </c>
    </row>
    <row r="789" spans="1:10" x14ac:dyDescent="0.25">
      <c r="A789" s="3" t="str">
        <f t="shared" si="12"/>
        <v>Climate Zone167/9/2021 (5:50pm-8:55pm)20</v>
      </c>
      <c r="B789" t="s">
        <v>55</v>
      </c>
      <c r="C789" t="s">
        <v>147</v>
      </c>
      <c r="D789" t="s">
        <v>161</v>
      </c>
      <c r="E789" s="65" t="s">
        <v>151</v>
      </c>
      <c r="F789" s="66">
        <v>2.928673267364502</v>
      </c>
      <c r="G789" s="66">
        <v>2.1542813777923584</v>
      </c>
      <c r="H789" s="66">
        <v>6.3308641314506531E-2</v>
      </c>
      <c r="I789" s="66">
        <v>92.957893371582031</v>
      </c>
      <c r="J789" s="67">
        <v>0</v>
      </c>
    </row>
    <row r="790" spans="1:10" x14ac:dyDescent="0.25">
      <c r="A790" s="3" t="str">
        <f t="shared" si="12"/>
        <v>Climate Zone167/9/2021 (5:50pm-8:55pm)21</v>
      </c>
      <c r="B790" t="s">
        <v>55</v>
      </c>
      <c r="C790" t="s">
        <v>147</v>
      </c>
      <c r="D790" t="s">
        <v>161</v>
      </c>
      <c r="E790" s="65" t="s">
        <v>152</v>
      </c>
      <c r="F790" s="66">
        <v>2.6192364692687988</v>
      </c>
      <c r="G790" s="66">
        <v>2.0944960117340088</v>
      </c>
      <c r="H790" s="66">
        <v>6.0587134212255478E-2</v>
      </c>
      <c r="I790" s="66">
        <v>90.061103820800781</v>
      </c>
      <c r="J790" s="67">
        <v>0</v>
      </c>
    </row>
    <row r="791" spans="1:10" x14ac:dyDescent="0.25">
      <c r="A791" s="3" t="str">
        <f t="shared" si="12"/>
        <v>Climate Zone167/9/2021 (5:50pm-8:55pm)22</v>
      </c>
      <c r="B791" t="s">
        <v>55</v>
      </c>
      <c r="C791" t="s">
        <v>147</v>
      </c>
      <c r="D791" t="s">
        <v>161</v>
      </c>
      <c r="E791" s="65" t="s">
        <v>153</v>
      </c>
      <c r="F791" s="66">
        <v>2.4149653911590576</v>
      </c>
      <c r="G791" s="66">
        <v>2.8308184146881104</v>
      </c>
      <c r="H791" s="66">
        <v>6.189197301864624E-2</v>
      </c>
      <c r="I791" s="66">
        <v>86.865280151367188</v>
      </c>
      <c r="J791" s="67">
        <v>0</v>
      </c>
    </row>
    <row r="792" spans="1:10" x14ac:dyDescent="0.25">
      <c r="A792" s="3" t="str">
        <f t="shared" si="12"/>
        <v>Climate Zone167/9/2021 (5:50pm-8:55pm)23</v>
      </c>
      <c r="B792" t="s">
        <v>55</v>
      </c>
      <c r="C792" t="s">
        <v>147</v>
      </c>
      <c r="D792" t="s">
        <v>161</v>
      </c>
      <c r="E792" s="65" t="s">
        <v>154</v>
      </c>
      <c r="F792" s="66">
        <v>2.0917654037475586</v>
      </c>
      <c r="G792" s="66">
        <v>2.5639669895172119</v>
      </c>
      <c r="H792" s="66">
        <v>5.842692032456398E-2</v>
      </c>
      <c r="I792" s="66">
        <v>85.516288757324219</v>
      </c>
      <c r="J792" s="67">
        <v>0</v>
      </c>
    </row>
    <row r="793" spans="1:10" x14ac:dyDescent="0.25">
      <c r="A793" s="3" t="str">
        <f t="shared" si="12"/>
        <v>Climate Zone167/9/2021 (5:50pm-8:55pm)24</v>
      </c>
      <c r="B793" t="s">
        <v>55</v>
      </c>
      <c r="C793" t="s">
        <v>147</v>
      </c>
      <c r="D793" t="s">
        <v>161</v>
      </c>
      <c r="E793" s="65" t="s">
        <v>155</v>
      </c>
      <c r="F793" s="66">
        <v>1.8586709499359131</v>
      </c>
      <c r="G793" s="66">
        <v>2.1138565540313721</v>
      </c>
      <c r="H793" s="66">
        <v>5.0467684864997864E-2</v>
      </c>
      <c r="I793" s="66">
        <v>83.475761413574219</v>
      </c>
      <c r="J793" s="67">
        <v>0</v>
      </c>
    </row>
    <row r="794" spans="1:10" x14ac:dyDescent="0.25">
      <c r="A794" s="3" t="str">
        <f t="shared" si="12"/>
        <v>Climate Zone168/27/2021 (5:00pm-6:00pm)1</v>
      </c>
      <c r="B794" t="s">
        <v>55</v>
      </c>
      <c r="C794" t="s">
        <v>147</v>
      </c>
      <c r="D794" t="s">
        <v>162</v>
      </c>
      <c r="E794" s="65" t="s">
        <v>132</v>
      </c>
      <c r="F794" s="66">
        <v>1.03496253490448</v>
      </c>
      <c r="G794" s="66">
        <v>1.0631580352783203</v>
      </c>
      <c r="H794" s="66">
        <v>2.9002990573644638E-2</v>
      </c>
      <c r="I794" s="66">
        <v>76.1485595703125</v>
      </c>
      <c r="J794" s="67">
        <v>0</v>
      </c>
    </row>
    <row r="795" spans="1:10" x14ac:dyDescent="0.25">
      <c r="A795" s="3" t="str">
        <f t="shared" si="12"/>
        <v>Climate Zone168/27/2021 (5:00pm-6:00pm)2</v>
      </c>
      <c r="B795" t="s">
        <v>55</v>
      </c>
      <c r="C795" t="s">
        <v>147</v>
      </c>
      <c r="D795" t="s">
        <v>162</v>
      </c>
      <c r="E795" s="65" t="s">
        <v>133</v>
      </c>
      <c r="F795" s="66">
        <v>0.88073819875717163</v>
      </c>
      <c r="G795" s="66">
        <v>0.91336393356323242</v>
      </c>
      <c r="H795" s="66">
        <v>2.4898001924157143E-2</v>
      </c>
      <c r="I795" s="66">
        <v>74.428878784179688</v>
      </c>
      <c r="J795" s="67">
        <v>0</v>
      </c>
    </row>
    <row r="796" spans="1:10" x14ac:dyDescent="0.25">
      <c r="A796" s="3" t="str">
        <f t="shared" si="12"/>
        <v>Climate Zone168/27/2021 (5:00pm-6:00pm)3</v>
      </c>
      <c r="B796" t="s">
        <v>55</v>
      </c>
      <c r="C796" t="s">
        <v>147</v>
      </c>
      <c r="D796" t="s">
        <v>162</v>
      </c>
      <c r="E796" s="65" t="s">
        <v>134</v>
      </c>
      <c r="F796" s="66">
        <v>0.80001342296600342</v>
      </c>
      <c r="G796" s="66">
        <v>0.8063666820526123</v>
      </c>
      <c r="H796" s="66">
        <v>2.3406736552715302E-2</v>
      </c>
      <c r="I796" s="66">
        <v>72.278045654296875</v>
      </c>
      <c r="J796" s="67">
        <v>0</v>
      </c>
    </row>
    <row r="797" spans="1:10" x14ac:dyDescent="0.25">
      <c r="A797" s="3" t="str">
        <f t="shared" si="12"/>
        <v>Climate Zone168/27/2021 (5:00pm-6:00pm)4</v>
      </c>
      <c r="B797" t="s">
        <v>55</v>
      </c>
      <c r="C797" t="s">
        <v>147</v>
      </c>
      <c r="D797" t="s">
        <v>162</v>
      </c>
      <c r="E797" s="65" t="s">
        <v>135</v>
      </c>
      <c r="F797" s="66">
        <v>0.73415267467498779</v>
      </c>
      <c r="G797" s="66">
        <v>0.74771881103515625</v>
      </c>
      <c r="H797" s="66">
        <v>2.168755978345871E-2</v>
      </c>
      <c r="I797" s="66">
        <v>71.666275024414063</v>
      </c>
      <c r="J797" s="67">
        <v>0</v>
      </c>
    </row>
    <row r="798" spans="1:10" x14ac:dyDescent="0.25">
      <c r="A798" s="3" t="str">
        <f t="shared" si="12"/>
        <v>Climate Zone168/27/2021 (5:00pm-6:00pm)5</v>
      </c>
      <c r="B798" t="s">
        <v>55</v>
      </c>
      <c r="C798" t="s">
        <v>147</v>
      </c>
      <c r="D798" t="s">
        <v>162</v>
      </c>
      <c r="E798" s="65" t="s">
        <v>136</v>
      </c>
      <c r="F798" s="66">
        <v>0.69432175159454346</v>
      </c>
      <c r="G798" s="66">
        <v>0.70692461729049683</v>
      </c>
      <c r="H798" s="66">
        <v>1.9890142604708672E-2</v>
      </c>
      <c r="I798" s="66">
        <v>69.952392578125</v>
      </c>
      <c r="J798" s="67">
        <v>0</v>
      </c>
    </row>
    <row r="799" spans="1:10" x14ac:dyDescent="0.25">
      <c r="A799" s="3" t="str">
        <f t="shared" si="12"/>
        <v>Climate Zone168/27/2021 (5:00pm-6:00pm)6</v>
      </c>
      <c r="B799" t="s">
        <v>55</v>
      </c>
      <c r="C799" t="s">
        <v>147</v>
      </c>
      <c r="D799" t="s">
        <v>162</v>
      </c>
      <c r="E799" s="65" t="s">
        <v>137</v>
      </c>
      <c r="F799" s="66">
        <v>0.7171705961227417</v>
      </c>
      <c r="G799" s="66">
        <v>0.725411057472229</v>
      </c>
      <c r="H799" s="66">
        <v>2.1078484132885933E-2</v>
      </c>
      <c r="I799" s="66">
        <v>69.034324645996094</v>
      </c>
      <c r="J799" s="67">
        <v>0</v>
      </c>
    </row>
    <row r="800" spans="1:10" x14ac:dyDescent="0.25">
      <c r="A800" s="3" t="str">
        <f t="shared" si="12"/>
        <v>Climate Zone168/27/2021 (5:00pm-6:00pm)7</v>
      </c>
      <c r="B800" t="s">
        <v>55</v>
      </c>
      <c r="C800" t="s">
        <v>147</v>
      </c>
      <c r="D800" t="s">
        <v>162</v>
      </c>
      <c r="E800" s="65" t="s">
        <v>138</v>
      </c>
      <c r="F800" s="66">
        <v>0.74849754571914673</v>
      </c>
      <c r="G800" s="66">
        <v>0.75776106119155884</v>
      </c>
      <c r="H800" s="66">
        <v>1.9116394221782684E-2</v>
      </c>
      <c r="I800" s="66">
        <v>68.2822265625</v>
      </c>
      <c r="J800" s="67">
        <v>0</v>
      </c>
    </row>
    <row r="801" spans="1:10" x14ac:dyDescent="0.25">
      <c r="A801" s="3" t="str">
        <f t="shared" si="12"/>
        <v>Climate Zone168/27/2021 (5:00pm-6:00pm)8</v>
      </c>
      <c r="B801" t="s">
        <v>55</v>
      </c>
      <c r="C801" t="s">
        <v>147</v>
      </c>
      <c r="D801" t="s">
        <v>162</v>
      </c>
      <c r="E801" s="65" t="s">
        <v>139</v>
      </c>
      <c r="F801" s="66">
        <v>0.69814133644104004</v>
      </c>
      <c r="G801" s="66">
        <v>0.71079915761947632</v>
      </c>
      <c r="H801" s="66">
        <v>2.1263187751173973E-2</v>
      </c>
      <c r="I801" s="66">
        <v>67.823219299316406</v>
      </c>
      <c r="J801" s="67">
        <v>0</v>
      </c>
    </row>
    <row r="802" spans="1:10" x14ac:dyDescent="0.25">
      <c r="A802" s="3" t="str">
        <f t="shared" si="12"/>
        <v>Climate Zone168/27/2021 (5:00pm-6:00pm)9</v>
      </c>
      <c r="B802" t="s">
        <v>55</v>
      </c>
      <c r="C802" t="s">
        <v>147</v>
      </c>
      <c r="D802" t="s">
        <v>162</v>
      </c>
      <c r="E802" s="65" t="s">
        <v>140</v>
      </c>
      <c r="F802" s="66">
        <v>0.67436140775680542</v>
      </c>
      <c r="G802" s="66">
        <v>0.64699399471282959</v>
      </c>
      <c r="H802" s="66">
        <v>2.4278348311781883E-2</v>
      </c>
      <c r="I802" s="66">
        <v>71.680252075195313</v>
      </c>
      <c r="J802" s="67">
        <v>0</v>
      </c>
    </row>
    <row r="803" spans="1:10" x14ac:dyDescent="0.25">
      <c r="A803" s="3" t="str">
        <f t="shared" si="12"/>
        <v>Climate Zone168/27/2021 (5:00pm-6:00pm)10</v>
      </c>
      <c r="B803" t="s">
        <v>55</v>
      </c>
      <c r="C803" t="s">
        <v>147</v>
      </c>
      <c r="D803" t="s">
        <v>162</v>
      </c>
      <c r="E803" s="65" t="s">
        <v>141</v>
      </c>
      <c r="F803" s="66">
        <v>0.63827365636825562</v>
      </c>
      <c r="G803" s="66">
        <v>0.62723433971405029</v>
      </c>
      <c r="H803" s="66">
        <v>2.7440790086984634E-2</v>
      </c>
      <c r="I803" s="66">
        <v>76.849334716796875</v>
      </c>
      <c r="J803" s="67">
        <v>0</v>
      </c>
    </row>
    <row r="804" spans="1:10" x14ac:dyDescent="0.25">
      <c r="A804" s="3" t="str">
        <f t="shared" si="12"/>
        <v>Climate Zone168/27/2021 (5:00pm-6:00pm)11</v>
      </c>
      <c r="B804" t="s">
        <v>55</v>
      </c>
      <c r="C804" t="s">
        <v>147</v>
      </c>
      <c r="D804" t="s">
        <v>162</v>
      </c>
      <c r="E804" s="65" t="s">
        <v>142</v>
      </c>
      <c r="F804" s="66">
        <v>0.63793468475341797</v>
      </c>
      <c r="G804" s="66">
        <v>0.65438663959503174</v>
      </c>
      <c r="H804" s="66">
        <v>3.2051566988229752E-2</v>
      </c>
      <c r="I804" s="66">
        <v>81.263755798339844</v>
      </c>
      <c r="J804" s="67">
        <v>0</v>
      </c>
    </row>
    <row r="805" spans="1:10" x14ac:dyDescent="0.25">
      <c r="A805" s="3" t="str">
        <f t="shared" si="12"/>
        <v>Climate Zone168/27/2021 (5:00pm-6:00pm)12</v>
      </c>
      <c r="B805" t="s">
        <v>55</v>
      </c>
      <c r="C805" t="s">
        <v>147</v>
      </c>
      <c r="D805" t="s">
        <v>162</v>
      </c>
      <c r="E805" s="65" t="s">
        <v>143</v>
      </c>
      <c r="F805" s="66">
        <v>0.80466616153717041</v>
      </c>
      <c r="G805" s="66">
        <v>0.78383773565292358</v>
      </c>
      <c r="H805" s="66">
        <v>4.0898885577917099E-2</v>
      </c>
      <c r="I805" s="66">
        <v>85.172286987304688</v>
      </c>
      <c r="J805" s="67">
        <v>0</v>
      </c>
    </row>
    <row r="806" spans="1:10" x14ac:dyDescent="0.25">
      <c r="A806" s="3" t="str">
        <f t="shared" si="12"/>
        <v>Climate Zone168/27/2021 (5:00pm-6:00pm)13</v>
      </c>
      <c r="B806" t="s">
        <v>55</v>
      </c>
      <c r="C806" t="s">
        <v>147</v>
      </c>
      <c r="D806" t="s">
        <v>162</v>
      </c>
      <c r="E806" s="65" t="s">
        <v>144</v>
      </c>
      <c r="F806" s="66">
        <v>1.0554465055465698</v>
      </c>
      <c r="G806" s="66">
        <v>1.0374749898910522</v>
      </c>
      <c r="H806" s="66">
        <v>4.6715721487998962E-2</v>
      </c>
      <c r="I806" s="66">
        <v>89.4332275390625</v>
      </c>
      <c r="J806" s="67">
        <v>0</v>
      </c>
    </row>
    <row r="807" spans="1:10" x14ac:dyDescent="0.25">
      <c r="A807" s="3" t="str">
        <f t="shared" si="12"/>
        <v>Climate Zone168/27/2021 (5:00pm-6:00pm)14</v>
      </c>
      <c r="B807" t="s">
        <v>55</v>
      </c>
      <c r="C807" t="s">
        <v>147</v>
      </c>
      <c r="D807" t="s">
        <v>162</v>
      </c>
      <c r="E807" s="65" t="s">
        <v>145</v>
      </c>
      <c r="F807" s="66">
        <v>1.3997523784637451</v>
      </c>
      <c r="G807" s="66">
        <v>1.374245285987854</v>
      </c>
      <c r="H807" s="66">
        <v>4.4870059937238693E-2</v>
      </c>
      <c r="I807" s="66">
        <v>92.94647216796875</v>
      </c>
      <c r="J807" s="67">
        <v>0</v>
      </c>
    </row>
    <row r="808" spans="1:10" x14ac:dyDescent="0.25">
      <c r="A808" s="3" t="str">
        <f t="shared" si="12"/>
        <v>Climate Zone168/27/2021 (5:00pm-6:00pm)15</v>
      </c>
      <c r="B808" t="s">
        <v>55</v>
      </c>
      <c r="C808" t="s">
        <v>147</v>
      </c>
      <c r="D808" t="s">
        <v>162</v>
      </c>
      <c r="E808" s="65" t="s">
        <v>146</v>
      </c>
      <c r="F808" s="66">
        <v>1.7922821044921875</v>
      </c>
      <c r="G808" s="66">
        <v>1.7732061147689819</v>
      </c>
      <c r="H808" s="66">
        <v>2.6312384754419327E-2</v>
      </c>
      <c r="I808" s="66">
        <v>95.886917114257813</v>
      </c>
      <c r="J808" s="67">
        <v>0</v>
      </c>
    </row>
    <row r="809" spans="1:10" x14ac:dyDescent="0.25">
      <c r="A809" s="3" t="str">
        <f t="shared" si="12"/>
        <v>Climate Zone168/27/2021 (5:00pm-6:00pm)16</v>
      </c>
      <c r="B809" t="s">
        <v>55</v>
      </c>
      <c r="C809" t="s">
        <v>147</v>
      </c>
      <c r="D809" t="s">
        <v>162</v>
      </c>
      <c r="E809" s="65" t="s">
        <v>147</v>
      </c>
      <c r="F809" s="66">
        <v>2.1664688587188721</v>
      </c>
      <c r="G809" s="66">
        <v>2.1855447292327881</v>
      </c>
      <c r="H809" s="66">
        <v>2.6312386617064476E-2</v>
      </c>
      <c r="I809" s="66">
        <v>97.843620300292969</v>
      </c>
      <c r="J809" s="67">
        <v>0</v>
      </c>
    </row>
    <row r="810" spans="1:10" x14ac:dyDescent="0.25">
      <c r="A810" s="3" t="str">
        <f t="shared" si="12"/>
        <v>Climate Zone168/27/2021 (5:00pm-6:00pm)17</v>
      </c>
      <c r="B810" t="s">
        <v>55</v>
      </c>
      <c r="C810" t="s">
        <v>147</v>
      </c>
      <c r="D810" t="s">
        <v>162</v>
      </c>
      <c r="E810" s="65" t="s">
        <v>148</v>
      </c>
      <c r="F810" s="66">
        <v>2.4600992202758789</v>
      </c>
      <c r="G810" s="66">
        <v>2.4808878898620605</v>
      </c>
      <c r="H810" s="66">
        <v>5.0767973065376282E-2</v>
      </c>
      <c r="I810" s="66">
        <v>98.03472900390625</v>
      </c>
      <c r="J810" s="67">
        <v>0</v>
      </c>
    </row>
    <row r="811" spans="1:10" x14ac:dyDescent="0.25">
      <c r="A811" s="3" t="str">
        <f t="shared" si="12"/>
        <v>Climate Zone168/27/2021 (5:00pm-6:00pm)18</v>
      </c>
      <c r="B811" t="s">
        <v>55</v>
      </c>
      <c r="C811" t="s">
        <v>147</v>
      </c>
      <c r="D811" t="s">
        <v>162</v>
      </c>
      <c r="E811" s="65" t="s">
        <v>149</v>
      </c>
      <c r="F811" s="66">
        <v>2.5996758937835693</v>
      </c>
      <c r="G811" s="66">
        <v>1.9275180101394653</v>
      </c>
      <c r="H811" s="66">
        <v>6.4916647970676422E-2</v>
      </c>
      <c r="I811" s="66">
        <v>97.369499206542969</v>
      </c>
      <c r="J811" s="67">
        <v>0</v>
      </c>
    </row>
    <row r="812" spans="1:10" x14ac:dyDescent="0.25">
      <c r="A812" s="3" t="str">
        <f t="shared" si="12"/>
        <v>Climate Zone168/27/2021 (5:00pm-6:00pm)19</v>
      </c>
      <c r="B812" t="s">
        <v>55</v>
      </c>
      <c r="C812" t="s">
        <v>147</v>
      </c>
      <c r="D812" t="s">
        <v>162</v>
      </c>
      <c r="E812" s="65" t="s">
        <v>150</v>
      </c>
      <c r="F812" s="66">
        <v>2.5804100036621094</v>
      </c>
      <c r="G812" s="66">
        <v>2.7160873413085938</v>
      </c>
      <c r="H812" s="66">
        <v>5.9751726686954498E-2</v>
      </c>
      <c r="I812" s="66">
        <v>95.71380615234375</v>
      </c>
      <c r="J812" s="67">
        <v>0</v>
      </c>
    </row>
    <row r="813" spans="1:10" x14ac:dyDescent="0.25">
      <c r="A813" s="3" t="str">
        <f t="shared" si="12"/>
        <v>Climate Zone168/27/2021 (5:00pm-6:00pm)20</v>
      </c>
      <c r="B813" t="s">
        <v>55</v>
      </c>
      <c r="C813" t="s">
        <v>147</v>
      </c>
      <c r="D813" t="s">
        <v>162</v>
      </c>
      <c r="E813" s="65" t="s">
        <v>151</v>
      </c>
      <c r="F813" s="66">
        <v>2.3821413516998291</v>
      </c>
      <c r="G813" s="66">
        <v>2.5768795013427734</v>
      </c>
      <c r="H813" s="66">
        <v>5.7452496141195297E-2</v>
      </c>
      <c r="I813" s="66">
        <v>92.360282897949219</v>
      </c>
      <c r="J813" s="67">
        <v>0</v>
      </c>
    </row>
    <row r="814" spans="1:10" x14ac:dyDescent="0.25">
      <c r="A814" s="3" t="str">
        <f t="shared" si="12"/>
        <v>Climate Zone168/27/2021 (5:00pm-6:00pm)21</v>
      </c>
      <c r="B814" t="s">
        <v>55</v>
      </c>
      <c r="C814" t="s">
        <v>147</v>
      </c>
      <c r="D814" t="s">
        <v>162</v>
      </c>
      <c r="E814" s="65" t="s">
        <v>152</v>
      </c>
      <c r="F814" s="66">
        <v>2.1676335334777832</v>
      </c>
      <c r="G814" s="66">
        <v>2.3205692768096924</v>
      </c>
      <c r="H814" s="66">
        <v>5.7127602398395538E-2</v>
      </c>
      <c r="I814" s="66">
        <v>88.039878845214844</v>
      </c>
      <c r="J814" s="67">
        <v>0</v>
      </c>
    </row>
    <row r="815" spans="1:10" x14ac:dyDescent="0.25">
      <c r="A815" s="3" t="str">
        <f t="shared" si="12"/>
        <v>Climate Zone168/27/2021 (5:00pm-6:00pm)22</v>
      </c>
      <c r="B815" t="s">
        <v>55</v>
      </c>
      <c r="C815" t="s">
        <v>147</v>
      </c>
      <c r="D815" t="s">
        <v>162</v>
      </c>
      <c r="E815" s="65" t="s">
        <v>153</v>
      </c>
      <c r="F815" s="66">
        <v>1.9784697294235229</v>
      </c>
      <c r="G815" s="66">
        <v>2.0364537239074707</v>
      </c>
      <c r="H815" s="66">
        <v>4.9636293202638626E-2</v>
      </c>
      <c r="I815" s="66">
        <v>85.071357727050781</v>
      </c>
      <c r="J815" s="67">
        <v>0</v>
      </c>
    </row>
    <row r="816" spans="1:10" x14ac:dyDescent="0.25">
      <c r="A816" s="3" t="str">
        <f t="shared" si="12"/>
        <v>Climate Zone168/27/2021 (5:00pm-6:00pm)23</v>
      </c>
      <c r="B816" t="s">
        <v>55</v>
      </c>
      <c r="C816" t="s">
        <v>147</v>
      </c>
      <c r="D816" t="s">
        <v>162</v>
      </c>
      <c r="E816" s="65" t="s">
        <v>154</v>
      </c>
      <c r="F816" s="66">
        <v>1.751558780670166</v>
      </c>
      <c r="G816" s="66">
        <v>1.7203423976898193</v>
      </c>
      <c r="H816" s="66">
        <v>4.6246591955423355E-2</v>
      </c>
      <c r="I816" s="66">
        <v>82.159866333007813</v>
      </c>
      <c r="J816" s="67">
        <v>0</v>
      </c>
    </row>
    <row r="817" spans="1:10" x14ac:dyDescent="0.25">
      <c r="A817" s="3" t="str">
        <f t="shared" si="12"/>
        <v>Climate Zone168/27/2021 (5:00pm-6:00pm)24</v>
      </c>
      <c r="B817" t="s">
        <v>55</v>
      </c>
      <c r="C817" t="s">
        <v>147</v>
      </c>
      <c r="D817" t="s">
        <v>162</v>
      </c>
      <c r="E817" s="65" t="s">
        <v>155</v>
      </c>
      <c r="F817" s="66">
        <v>1.4521739482879639</v>
      </c>
      <c r="G817" s="66">
        <v>1.4432516098022461</v>
      </c>
      <c r="H817" s="66">
        <v>3.9652556180953979E-2</v>
      </c>
      <c r="I817" s="66">
        <v>79.634597778320313</v>
      </c>
      <c r="J817" s="67">
        <v>0</v>
      </c>
    </row>
    <row r="818" spans="1:10" x14ac:dyDescent="0.25">
      <c r="A818" s="3" t="str">
        <f t="shared" si="12"/>
        <v>Climate Zone169/9/2021 (3:58pm-5:00pm)1</v>
      </c>
      <c r="B818" t="s">
        <v>55</v>
      </c>
      <c r="C818" t="s">
        <v>147</v>
      </c>
      <c r="D818" t="s">
        <v>163</v>
      </c>
      <c r="E818" s="65" t="s">
        <v>132</v>
      </c>
      <c r="F818" s="66">
        <v>1.4046072959899902</v>
      </c>
      <c r="G818" s="66">
        <v>1.3766152858734131</v>
      </c>
      <c r="H818" s="66">
        <v>4.3283864855766296E-2</v>
      </c>
      <c r="I818" s="66">
        <v>79.81390380859375</v>
      </c>
      <c r="J818" s="67">
        <v>0</v>
      </c>
    </row>
    <row r="819" spans="1:10" x14ac:dyDescent="0.25">
      <c r="A819" s="3" t="str">
        <f t="shared" si="12"/>
        <v>Climate Zone169/9/2021 (3:58pm-5:00pm)2</v>
      </c>
      <c r="B819" t="s">
        <v>55</v>
      </c>
      <c r="C819" t="s">
        <v>147</v>
      </c>
      <c r="D819" t="s">
        <v>163</v>
      </c>
      <c r="E819" s="65" t="s">
        <v>133</v>
      </c>
      <c r="F819" s="66">
        <v>1.2531342506408691</v>
      </c>
      <c r="G819" s="66">
        <v>1.2203646898269653</v>
      </c>
      <c r="H819" s="66">
        <v>3.8855861872434616E-2</v>
      </c>
      <c r="I819" s="66">
        <v>78.675987243652344</v>
      </c>
      <c r="J819" s="67">
        <v>0</v>
      </c>
    </row>
    <row r="820" spans="1:10" x14ac:dyDescent="0.25">
      <c r="A820" s="3" t="str">
        <f t="shared" si="12"/>
        <v>Climate Zone169/9/2021 (3:58pm-5:00pm)3</v>
      </c>
      <c r="B820" t="s">
        <v>55</v>
      </c>
      <c r="C820" t="s">
        <v>147</v>
      </c>
      <c r="D820" t="s">
        <v>163</v>
      </c>
      <c r="E820" s="65" t="s">
        <v>134</v>
      </c>
      <c r="F820" s="66">
        <v>1.0702834129333496</v>
      </c>
      <c r="G820" s="66">
        <v>1.1193044185638428</v>
      </c>
      <c r="H820" s="66">
        <v>3.5089865326881409E-2</v>
      </c>
      <c r="I820" s="66">
        <v>77.6151123046875</v>
      </c>
      <c r="J820" s="67">
        <v>0</v>
      </c>
    </row>
    <row r="821" spans="1:10" x14ac:dyDescent="0.25">
      <c r="A821" s="3" t="str">
        <f t="shared" si="12"/>
        <v>Climate Zone169/9/2021 (3:58pm-5:00pm)4</v>
      </c>
      <c r="B821" t="s">
        <v>55</v>
      </c>
      <c r="C821" t="s">
        <v>147</v>
      </c>
      <c r="D821" t="s">
        <v>163</v>
      </c>
      <c r="E821" s="65" t="s">
        <v>135</v>
      </c>
      <c r="F821" s="66">
        <v>0.99897927045822144</v>
      </c>
      <c r="G821" s="66">
        <v>1.0189725160598755</v>
      </c>
      <c r="H821" s="66">
        <v>3.1658150255680084E-2</v>
      </c>
      <c r="I821" s="66">
        <v>76.576759338378906</v>
      </c>
      <c r="J821" s="67">
        <v>0</v>
      </c>
    </row>
    <row r="822" spans="1:10" x14ac:dyDescent="0.25">
      <c r="A822" s="3" t="str">
        <f t="shared" si="12"/>
        <v>Climate Zone169/9/2021 (3:58pm-5:00pm)5</v>
      </c>
      <c r="B822" t="s">
        <v>55</v>
      </c>
      <c r="C822" t="s">
        <v>147</v>
      </c>
      <c r="D822" t="s">
        <v>163</v>
      </c>
      <c r="E822" s="65" t="s">
        <v>136</v>
      </c>
      <c r="F822" s="66">
        <v>0.94980728626251221</v>
      </c>
      <c r="G822" s="66">
        <v>0.95811110734939575</v>
      </c>
      <c r="H822" s="66">
        <v>2.8218751773238182E-2</v>
      </c>
      <c r="I822" s="66">
        <v>76.5191650390625</v>
      </c>
      <c r="J822" s="67">
        <v>0</v>
      </c>
    </row>
    <row r="823" spans="1:10" x14ac:dyDescent="0.25">
      <c r="A823" s="3" t="str">
        <f t="shared" si="12"/>
        <v>Climate Zone169/9/2021 (3:58pm-5:00pm)6</v>
      </c>
      <c r="B823" t="s">
        <v>55</v>
      </c>
      <c r="C823" t="s">
        <v>147</v>
      </c>
      <c r="D823" t="s">
        <v>163</v>
      </c>
      <c r="E823" s="65" t="s">
        <v>137</v>
      </c>
      <c r="F823" s="66">
        <v>0.95537471771240234</v>
      </c>
      <c r="G823" s="66">
        <v>0.96788150072097778</v>
      </c>
      <c r="H823" s="66">
        <v>2.9879448935389519E-2</v>
      </c>
      <c r="I823" s="66">
        <v>76.890121459960938</v>
      </c>
      <c r="J823" s="67">
        <v>0</v>
      </c>
    </row>
    <row r="824" spans="1:10" x14ac:dyDescent="0.25">
      <c r="A824" s="3" t="str">
        <f t="shared" si="12"/>
        <v>Climate Zone169/9/2021 (3:58pm-5:00pm)7</v>
      </c>
      <c r="B824" t="s">
        <v>55</v>
      </c>
      <c r="C824" t="s">
        <v>147</v>
      </c>
      <c r="D824" t="s">
        <v>163</v>
      </c>
      <c r="E824" s="65" t="s">
        <v>138</v>
      </c>
      <c r="F824" s="66">
        <v>0.99298423528671265</v>
      </c>
      <c r="G824" s="66">
        <v>0.986289381980896</v>
      </c>
      <c r="H824" s="66">
        <v>3.0387707054615021E-2</v>
      </c>
      <c r="I824" s="66">
        <v>76.176506042480469</v>
      </c>
      <c r="J824" s="67">
        <v>0</v>
      </c>
    </row>
    <row r="825" spans="1:10" x14ac:dyDescent="0.25">
      <c r="A825" s="3" t="str">
        <f t="shared" si="12"/>
        <v>Climate Zone169/9/2021 (3:58pm-5:00pm)8</v>
      </c>
      <c r="B825" t="s">
        <v>55</v>
      </c>
      <c r="C825" t="s">
        <v>147</v>
      </c>
      <c r="D825" t="s">
        <v>163</v>
      </c>
      <c r="E825" s="65" t="s">
        <v>139</v>
      </c>
      <c r="F825" s="66">
        <v>0.96437555551528931</v>
      </c>
      <c r="G825" s="66">
        <v>0.95264673233032227</v>
      </c>
      <c r="H825" s="66">
        <v>3.1786002218723297E-2</v>
      </c>
      <c r="I825" s="66">
        <v>75.158660888671875</v>
      </c>
      <c r="J825" s="67">
        <v>0</v>
      </c>
    </row>
    <row r="826" spans="1:10" x14ac:dyDescent="0.25">
      <c r="A826" s="3" t="str">
        <f t="shared" si="12"/>
        <v>Climate Zone169/9/2021 (3:58pm-5:00pm)9</v>
      </c>
      <c r="B826" t="s">
        <v>55</v>
      </c>
      <c r="C826" t="s">
        <v>147</v>
      </c>
      <c r="D826" t="s">
        <v>163</v>
      </c>
      <c r="E826" s="65" t="s">
        <v>140</v>
      </c>
      <c r="F826" s="66">
        <v>0.95997357368469238</v>
      </c>
      <c r="G826" s="66">
        <v>1.0100675821304321</v>
      </c>
      <c r="H826" s="66">
        <v>3.7139374762773514E-2</v>
      </c>
      <c r="I826" s="66">
        <v>77.218063354492188</v>
      </c>
      <c r="J826" s="67">
        <v>0</v>
      </c>
    </row>
    <row r="827" spans="1:10" x14ac:dyDescent="0.25">
      <c r="A827" s="3" t="str">
        <f t="shared" si="12"/>
        <v>Climate Zone169/9/2021 (3:58pm-5:00pm)10</v>
      </c>
      <c r="B827" t="s">
        <v>55</v>
      </c>
      <c r="C827" t="s">
        <v>147</v>
      </c>
      <c r="D827" t="s">
        <v>163</v>
      </c>
      <c r="E827" s="65" t="s">
        <v>141</v>
      </c>
      <c r="F827" s="66">
        <v>1.0552190542221069</v>
      </c>
      <c r="G827" s="66">
        <v>1.1164195537567139</v>
      </c>
      <c r="H827" s="66">
        <v>4.7803353518247604E-2</v>
      </c>
      <c r="I827" s="66">
        <v>81.235061645507813</v>
      </c>
      <c r="J827" s="67">
        <v>0</v>
      </c>
    </row>
    <row r="828" spans="1:10" x14ac:dyDescent="0.25">
      <c r="A828" s="3" t="str">
        <f t="shared" si="12"/>
        <v>Climate Zone169/9/2021 (3:58pm-5:00pm)11</v>
      </c>
      <c r="B828" t="s">
        <v>55</v>
      </c>
      <c r="C828" t="s">
        <v>147</v>
      </c>
      <c r="D828" t="s">
        <v>163</v>
      </c>
      <c r="E828" s="65" t="s">
        <v>142</v>
      </c>
      <c r="F828" s="66">
        <v>1.289648175239563</v>
      </c>
      <c r="G828" s="66">
        <v>1.3008803129196167</v>
      </c>
      <c r="H828" s="66">
        <v>4.9757566303014755E-2</v>
      </c>
      <c r="I828" s="66">
        <v>84.84393310546875</v>
      </c>
      <c r="J828" s="67">
        <v>0</v>
      </c>
    </row>
    <row r="829" spans="1:10" x14ac:dyDescent="0.25">
      <c r="A829" s="3" t="str">
        <f t="shared" si="12"/>
        <v>Climate Zone169/9/2021 (3:58pm-5:00pm)12</v>
      </c>
      <c r="B829" t="s">
        <v>55</v>
      </c>
      <c r="C829" t="s">
        <v>147</v>
      </c>
      <c r="D829" t="s">
        <v>163</v>
      </c>
      <c r="E829" s="65" t="s">
        <v>143</v>
      </c>
      <c r="F829" s="66">
        <v>1.6023832559585571</v>
      </c>
      <c r="G829" s="66">
        <v>1.551490306854248</v>
      </c>
      <c r="H829" s="66">
        <v>4.8341609537601471E-2</v>
      </c>
      <c r="I829" s="66">
        <v>88.459709167480469</v>
      </c>
      <c r="J829" s="67">
        <v>0</v>
      </c>
    </row>
    <row r="830" spans="1:10" x14ac:dyDescent="0.25">
      <c r="A830" s="3" t="str">
        <f t="shared" si="12"/>
        <v>Climate Zone169/9/2021 (3:58pm-5:00pm)13</v>
      </c>
      <c r="B830" t="s">
        <v>55</v>
      </c>
      <c r="C830" t="s">
        <v>147</v>
      </c>
      <c r="D830" t="s">
        <v>163</v>
      </c>
      <c r="E830" s="65" t="s">
        <v>144</v>
      </c>
      <c r="F830" s="66">
        <v>1.9410487413406372</v>
      </c>
      <c r="G830" s="66">
        <v>1.9182816743850708</v>
      </c>
      <c r="H830" s="66">
        <v>2.7654774487018585E-2</v>
      </c>
      <c r="I830" s="66">
        <v>91.671554565429688</v>
      </c>
      <c r="J830" s="67">
        <v>0</v>
      </c>
    </row>
    <row r="831" spans="1:10" x14ac:dyDescent="0.25">
      <c r="A831" s="3" t="str">
        <f t="shared" si="12"/>
        <v>Climate Zone169/9/2021 (3:58pm-5:00pm)14</v>
      </c>
      <c r="B831" t="s">
        <v>55</v>
      </c>
      <c r="C831" t="s">
        <v>147</v>
      </c>
      <c r="D831" t="s">
        <v>163</v>
      </c>
      <c r="E831" s="65" t="s">
        <v>145</v>
      </c>
      <c r="F831" s="66">
        <v>2.1805808544158936</v>
      </c>
      <c r="G831" s="66">
        <v>2.20334792137146</v>
      </c>
      <c r="H831" s="66">
        <v>2.7654774487018585E-2</v>
      </c>
      <c r="I831" s="66">
        <v>94.111251831054688</v>
      </c>
      <c r="J831" s="67">
        <v>0</v>
      </c>
    </row>
    <row r="832" spans="1:10" x14ac:dyDescent="0.25">
      <c r="A832" s="3" t="str">
        <f t="shared" si="12"/>
        <v>Climate Zone169/9/2021 (3:58pm-5:00pm)15</v>
      </c>
      <c r="B832" t="s">
        <v>55</v>
      </c>
      <c r="C832" t="s">
        <v>147</v>
      </c>
      <c r="D832" t="s">
        <v>163</v>
      </c>
      <c r="E832" s="65" t="s">
        <v>146</v>
      </c>
      <c r="F832" s="66">
        <v>2.4667947292327881</v>
      </c>
      <c r="G832" s="66">
        <v>2.4485845565795898</v>
      </c>
      <c r="H832" s="66">
        <v>5.3488448262214661E-2</v>
      </c>
      <c r="I832" s="66">
        <v>95.027595520019531</v>
      </c>
      <c r="J832" s="67">
        <v>0</v>
      </c>
    </row>
    <row r="833" spans="1:10" x14ac:dyDescent="0.25">
      <c r="A833" s="3" t="str">
        <f t="shared" si="12"/>
        <v>Climate Zone169/9/2021 (3:58pm-5:00pm)16</v>
      </c>
      <c r="B833" t="s">
        <v>55</v>
      </c>
      <c r="C833" t="s">
        <v>147</v>
      </c>
      <c r="D833" t="s">
        <v>163</v>
      </c>
      <c r="E833" s="65" t="s">
        <v>147</v>
      </c>
      <c r="F833" s="66">
        <v>2.5883114337921143</v>
      </c>
      <c r="G833" s="66">
        <v>2.5704245567321777</v>
      </c>
      <c r="H833" s="66">
        <v>6.0055442154407501E-2</v>
      </c>
      <c r="I833" s="66">
        <v>95.388618469238281</v>
      </c>
      <c r="J833" s="67">
        <v>0</v>
      </c>
    </row>
    <row r="834" spans="1:10" x14ac:dyDescent="0.25">
      <c r="A834" s="3" t="str">
        <f t="shared" si="12"/>
        <v>Climate Zone169/9/2021 (3:58pm-5:00pm)17</v>
      </c>
      <c r="B834" t="s">
        <v>55</v>
      </c>
      <c r="C834" t="s">
        <v>147</v>
      </c>
      <c r="D834" t="s">
        <v>163</v>
      </c>
      <c r="E834" s="65" t="s">
        <v>148</v>
      </c>
      <c r="F834" s="66">
        <v>2.702134370803833</v>
      </c>
      <c r="G834" s="66">
        <v>1.9686861038208008</v>
      </c>
      <c r="H834" s="66">
        <v>6.7314445972442627E-2</v>
      </c>
      <c r="I834" s="66">
        <v>95.2303466796875</v>
      </c>
      <c r="J834" s="67">
        <v>0</v>
      </c>
    </row>
    <row r="835" spans="1:10" x14ac:dyDescent="0.25">
      <c r="A835" s="3" t="str">
        <f t="shared" ref="A835:A898" si="13">B835&amp;C835&amp;D835&amp;E835</f>
        <v>Climate Zone169/9/2021 (3:58pm-5:00pm)18</v>
      </c>
      <c r="B835" t="s">
        <v>55</v>
      </c>
      <c r="C835" t="s">
        <v>147</v>
      </c>
      <c r="D835" t="s">
        <v>163</v>
      </c>
      <c r="E835" s="65" t="s">
        <v>149</v>
      </c>
      <c r="F835" s="66">
        <v>2.7898082733154297</v>
      </c>
      <c r="G835" s="66">
        <v>2.8586359024047852</v>
      </c>
      <c r="H835" s="66">
        <v>6.3376836478710175E-2</v>
      </c>
      <c r="I835" s="66">
        <v>94.205764770507813</v>
      </c>
      <c r="J835" s="67">
        <v>0</v>
      </c>
    </row>
    <row r="836" spans="1:10" x14ac:dyDescent="0.25">
      <c r="A836" s="3" t="str">
        <f t="shared" si="13"/>
        <v>Climate Zone169/9/2021 (3:58pm-5:00pm)19</v>
      </c>
      <c r="B836" t="s">
        <v>55</v>
      </c>
      <c r="C836" t="s">
        <v>147</v>
      </c>
      <c r="D836" t="s">
        <v>163</v>
      </c>
      <c r="E836" s="65" t="s">
        <v>150</v>
      </c>
      <c r="F836" s="66">
        <v>2.8872001171112061</v>
      </c>
      <c r="G836" s="66">
        <v>3.0140848159790039</v>
      </c>
      <c r="H836" s="66">
        <v>6.2794499099254608E-2</v>
      </c>
      <c r="I836" s="66">
        <v>92.06085205078125</v>
      </c>
      <c r="J836" s="67">
        <v>0</v>
      </c>
    </row>
    <row r="837" spans="1:10" x14ac:dyDescent="0.25">
      <c r="A837" s="3" t="str">
        <f t="shared" si="13"/>
        <v>Climate Zone169/9/2021 (3:58pm-5:00pm)20</v>
      </c>
      <c r="B837" t="s">
        <v>55</v>
      </c>
      <c r="C837" t="s">
        <v>147</v>
      </c>
      <c r="D837" t="s">
        <v>163</v>
      </c>
      <c r="E837" s="65" t="s">
        <v>151</v>
      </c>
      <c r="F837" s="66">
        <v>2.7376229763031006</v>
      </c>
      <c r="G837" s="66">
        <v>2.818903923034668</v>
      </c>
      <c r="H837" s="66">
        <v>5.8728646486997604E-2</v>
      </c>
      <c r="I837" s="66">
        <v>89.376045227050781</v>
      </c>
      <c r="J837" s="67">
        <v>0</v>
      </c>
    </row>
    <row r="838" spans="1:10" x14ac:dyDescent="0.25">
      <c r="A838" s="3" t="str">
        <f t="shared" si="13"/>
        <v>Climate Zone169/9/2021 (3:58pm-5:00pm)21</v>
      </c>
      <c r="B838" t="s">
        <v>55</v>
      </c>
      <c r="C838" t="s">
        <v>147</v>
      </c>
      <c r="D838" t="s">
        <v>163</v>
      </c>
      <c r="E838" s="65" t="s">
        <v>152</v>
      </c>
      <c r="F838" s="66">
        <v>2.5739483833312988</v>
      </c>
      <c r="G838" s="66">
        <v>2.6286733150482178</v>
      </c>
      <c r="H838" s="66">
        <v>5.7307004928588867E-2</v>
      </c>
      <c r="I838" s="66">
        <v>86.694786071777344</v>
      </c>
      <c r="J838" s="67">
        <v>0</v>
      </c>
    </row>
    <row r="839" spans="1:10" x14ac:dyDescent="0.25">
      <c r="A839" s="3" t="str">
        <f t="shared" si="13"/>
        <v>Climate Zone169/9/2021 (3:58pm-5:00pm)22</v>
      </c>
      <c r="B839" t="s">
        <v>55</v>
      </c>
      <c r="C839" t="s">
        <v>147</v>
      </c>
      <c r="D839" t="s">
        <v>163</v>
      </c>
      <c r="E839" s="65" t="s">
        <v>153</v>
      </c>
      <c r="F839" s="66">
        <v>2.2863204479217529</v>
      </c>
      <c r="G839" s="66">
        <v>2.3556966781616211</v>
      </c>
      <c r="H839" s="66">
        <v>5.5447619408369064E-2</v>
      </c>
      <c r="I839" s="66">
        <v>83.959129333496094</v>
      </c>
      <c r="J839" s="67">
        <v>0</v>
      </c>
    </row>
    <row r="840" spans="1:10" x14ac:dyDescent="0.25">
      <c r="A840" s="3" t="str">
        <f t="shared" si="13"/>
        <v>Climate Zone169/9/2021 (3:58pm-5:00pm)23</v>
      </c>
      <c r="B840" t="s">
        <v>55</v>
      </c>
      <c r="C840" t="s">
        <v>147</v>
      </c>
      <c r="D840" t="s">
        <v>163</v>
      </c>
      <c r="E840" s="65" t="s">
        <v>154</v>
      </c>
      <c r="F840" s="66">
        <v>2.0152945518493652</v>
      </c>
      <c r="G840" s="66">
        <v>2.0285160541534424</v>
      </c>
      <c r="H840" s="66">
        <v>5.0282690674066544E-2</v>
      </c>
      <c r="I840" s="66">
        <v>81.323463439941406</v>
      </c>
      <c r="J840" s="67">
        <v>0</v>
      </c>
    </row>
    <row r="841" spans="1:10" x14ac:dyDescent="0.25">
      <c r="A841" s="3" t="str">
        <f t="shared" si="13"/>
        <v>Climate Zone169/9/2021 (3:58pm-5:00pm)24</v>
      </c>
      <c r="B841" t="s">
        <v>55</v>
      </c>
      <c r="C841" t="s">
        <v>147</v>
      </c>
      <c r="D841" t="s">
        <v>163</v>
      </c>
      <c r="E841" s="65" t="s">
        <v>155</v>
      </c>
      <c r="F841" s="66">
        <v>1.6250748634338379</v>
      </c>
      <c r="G841" s="66">
        <v>1.6987762451171875</v>
      </c>
      <c r="H841" s="66">
        <v>4.8213187605142593E-2</v>
      </c>
      <c r="I841" s="66">
        <v>80.119163513183594</v>
      </c>
      <c r="J841" s="67">
        <v>0</v>
      </c>
    </row>
    <row r="842" spans="1:10" x14ac:dyDescent="0.25">
      <c r="A842" s="3" t="str">
        <f t="shared" si="13"/>
        <v>Climate Zone16Average Event Day (5:00pm-6:00pm)1</v>
      </c>
      <c r="B842" t="s">
        <v>55</v>
      </c>
      <c r="C842" t="s">
        <v>147</v>
      </c>
      <c r="D842" t="s">
        <v>164</v>
      </c>
      <c r="E842" s="65" t="s">
        <v>132</v>
      </c>
      <c r="F842" s="66">
        <v>1.2863653898239136</v>
      </c>
      <c r="G842" s="66">
        <v>1.3076649904251099</v>
      </c>
      <c r="H842" s="66">
        <v>2.0437916740775108E-2</v>
      </c>
      <c r="I842" s="66">
        <v>79.169837951660156</v>
      </c>
      <c r="J842" s="67">
        <v>0</v>
      </c>
    </row>
    <row r="843" spans="1:10" x14ac:dyDescent="0.25">
      <c r="A843" s="3" t="str">
        <f t="shared" si="13"/>
        <v>Climate Zone16Average Event Day (5:00pm-6:00pm)2</v>
      </c>
      <c r="B843" t="s">
        <v>55</v>
      </c>
      <c r="C843" t="s">
        <v>147</v>
      </c>
      <c r="D843" t="s">
        <v>164</v>
      </c>
      <c r="E843" s="65" t="s">
        <v>133</v>
      </c>
      <c r="F843" s="66">
        <v>1.2000023126602173</v>
      </c>
      <c r="G843" s="66">
        <v>1.2029255628585815</v>
      </c>
      <c r="H843" s="66">
        <v>1.7407871782779694E-2</v>
      </c>
      <c r="I843" s="66">
        <v>78.016342163085938</v>
      </c>
      <c r="J843" s="67">
        <v>0</v>
      </c>
    </row>
    <row r="844" spans="1:10" x14ac:dyDescent="0.25">
      <c r="A844" s="3" t="str">
        <f t="shared" si="13"/>
        <v>Climate Zone16Average Event Day (5:00pm-6:00pm)3</v>
      </c>
      <c r="B844" t="s">
        <v>55</v>
      </c>
      <c r="C844" t="s">
        <v>147</v>
      </c>
      <c r="D844" t="s">
        <v>164</v>
      </c>
      <c r="E844" s="65" t="s">
        <v>134</v>
      </c>
      <c r="F844" s="66">
        <v>1.0765873193740845</v>
      </c>
      <c r="G844" s="66">
        <v>1.0730866193771362</v>
      </c>
      <c r="H844" s="66">
        <v>1.5414084307849407E-2</v>
      </c>
      <c r="I844" s="66">
        <v>76.78564453125</v>
      </c>
      <c r="J844" s="67">
        <v>0</v>
      </c>
    </row>
    <row r="845" spans="1:10" x14ac:dyDescent="0.25">
      <c r="A845" s="3" t="str">
        <f t="shared" si="13"/>
        <v>Climate Zone16Average Event Day (5:00pm-6:00pm)4</v>
      </c>
      <c r="B845" t="s">
        <v>55</v>
      </c>
      <c r="C845" t="s">
        <v>147</v>
      </c>
      <c r="D845" t="s">
        <v>164</v>
      </c>
      <c r="E845" s="65" t="s">
        <v>135</v>
      </c>
      <c r="F845" s="66">
        <v>0.98307818174362183</v>
      </c>
      <c r="G845" s="66">
        <v>0.99262303113937378</v>
      </c>
      <c r="H845" s="66">
        <v>1.422507967799902E-2</v>
      </c>
      <c r="I845" s="66">
        <v>76.030868530273438</v>
      </c>
      <c r="J845" s="67">
        <v>0</v>
      </c>
    </row>
    <row r="846" spans="1:10" x14ac:dyDescent="0.25">
      <c r="A846" s="3" t="str">
        <f t="shared" si="13"/>
        <v>Climate Zone16Average Event Day (5:00pm-6:00pm)5</v>
      </c>
      <c r="B846" t="s">
        <v>55</v>
      </c>
      <c r="C846" t="s">
        <v>147</v>
      </c>
      <c r="D846" t="s">
        <v>164</v>
      </c>
      <c r="E846" s="65" t="s">
        <v>136</v>
      </c>
      <c r="F846" s="66">
        <v>0.92812514305114746</v>
      </c>
      <c r="G846" s="66">
        <v>0.93323653936386108</v>
      </c>
      <c r="H846" s="66">
        <v>1.3102706521749496E-2</v>
      </c>
      <c r="I846" s="66">
        <v>75.226333618164063</v>
      </c>
      <c r="J846" s="67">
        <v>0</v>
      </c>
    </row>
    <row r="847" spans="1:10" x14ac:dyDescent="0.25">
      <c r="A847" s="3" t="str">
        <f t="shared" si="13"/>
        <v>Climate Zone16Average Event Day (5:00pm-6:00pm)6</v>
      </c>
      <c r="B847" t="s">
        <v>55</v>
      </c>
      <c r="C847" t="s">
        <v>147</v>
      </c>
      <c r="D847" t="s">
        <v>164</v>
      </c>
      <c r="E847" s="65" t="s">
        <v>137</v>
      </c>
      <c r="F847" s="66">
        <v>0.91757214069366455</v>
      </c>
      <c r="G847" s="66">
        <v>0.92551499605178833</v>
      </c>
      <c r="H847" s="66">
        <v>1.2634136714041233E-2</v>
      </c>
      <c r="I847" s="66">
        <v>74.7330322265625</v>
      </c>
      <c r="J847" s="67">
        <v>0</v>
      </c>
    </row>
    <row r="848" spans="1:10" x14ac:dyDescent="0.25">
      <c r="A848" s="3" t="str">
        <f t="shared" si="13"/>
        <v>Climate Zone16Average Event Day (5:00pm-6:00pm)7</v>
      </c>
      <c r="B848" t="s">
        <v>55</v>
      </c>
      <c r="C848" t="s">
        <v>147</v>
      </c>
      <c r="D848" t="s">
        <v>164</v>
      </c>
      <c r="E848" s="65" t="s">
        <v>138</v>
      </c>
      <c r="F848" s="66">
        <v>0.93544578552246094</v>
      </c>
      <c r="G848" s="66">
        <v>0.94468587636947632</v>
      </c>
      <c r="H848" s="66">
        <v>1.2571630068123341E-2</v>
      </c>
      <c r="I848" s="66">
        <v>74.527244567871094</v>
      </c>
      <c r="J848" s="67">
        <v>0</v>
      </c>
    </row>
    <row r="849" spans="1:10" x14ac:dyDescent="0.25">
      <c r="A849" s="3" t="str">
        <f t="shared" si="13"/>
        <v>Climate Zone16Average Event Day (5:00pm-6:00pm)8</v>
      </c>
      <c r="B849" t="s">
        <v>55</v>
      </c>
      <c r="C849" t="s">
        <v>147</v>
      </c>
      <c r="D849" t="s">
        <v>164</v>
      </c>
      <c r="E849" s="65" t="s">
        <v>139</v>
      </c>
      <c r="F849" s="66">
        <v>0.96822065114974976</v>
      </c>
      <c r="G849" s="66">
        <v>0.96488034725189209</v>
      </c>
      <c r="H849" s="66">
        <v>1.5183172188699245E-2</v>
      </c>
      <c r="I849" s="66">
        <v>74.918975830078125</v>
      </c>
      <c r="J849" s="67">
        <v>0</v>
      </c>
    </row>
    <row r="850" spans="1:10" x14ac:dyDescent="0.25">
      <c r="A850" s="3" t="str">
        <f t="shared" si="13"/>
        <v>Climate Zone16Average Event Day (5:00pm-6:00pm)9</v>
      </c>
      <c r="B850" t="s">
        <v>55</v>
      </c>
      <c r="C850" t="s">
        <v>147</v>
      </c>
      <c r="D850" t="s">
        <v>164</v>
      </c>
      <c r="E850" s="65" t="s">
        <v>140</v>
      </c>
      <c r="F850" s="66">
        <v>0.99938780069351196</v>
      </c>
      <c r="G850" s="66">
        <v>0.9852592945098877</v>
      </c>
      <c r="H850" s="66">
        <v>1.6273295506834984E-2</v>
      </c>
      <c r="I850" s="66">
        <v>77.051177978515625</v>
      </c>
      <c r="J850" s="67">
        <v>0</v>
      </c>
    </row>
    <row r="851" spans="1:10" x14ac:dyDescent="0.25">
      <c r="A851" s="3" t="str">
        <f t="shared" si="13"/>
        <v>Climate Zone16Average Event Day (5:00pm-6:00pm)10</v>
      </c>
      <c r="B851" t="s">
        <v>55</v>
      </c>
      <c r="C851" t="s">
        <v>147</v>
      </c>
      <c r="D851" t="s">
        <v>164</v>
      </c>
      <c r="E851" s="65" t="s">
        <v>141</v>
      </c>
      <c r="F851" s="66">
        <v>1.0754849910736084</v>
      </c>
      <c r="G851" s="66">
        <v>1.0808882713317871</v>
      </c>
      <c r="H851" s="66">
        <v>1.8375910818576813E-2</v>
      </c>
      <c r="I851" s="66">
        <v>80.825492858886719</v>
      </c>
      <c r="J851" s="67">
        <v>0</v>
      </c>
    </row>
    <row r="852" spans="1:10" x14ac:dyDescent="0.25">
      <c r="A852" s="3" t="str">
        <f t="shared" si="13"/>
        <v>Climate Zone16Average Event Day (5:00pm-6:00pm)11</v>
      </c>
      <c r="B852" t="s">
        <v>55</v>
      </c>
      <c r="C852" t="s">
        <v>147</v>
      </c>
      <c r="D852" t="s">
        <v>164</v>
      </c>
      <c r="E852" s="65" t="s">
        <v>142</v>
      </c>
      <c r="F852" s="66">
        <v>1.2077351808547974</v>
      </c>
      <c r="G852" s="66">
        <v>1.2281920909881592</v>
      </c>
      <c r="H852" s="66">
        <v>2.1240932866930962E-2</v>
      </c>
      <c r="I852" s="66">
        <v>84.852134704589844</v>
      </c>
      <c r="J852" s="67">
        <v>0</v>
      </c>
    </row>
    <row r="853" spans="1:10" x14ac:dyDescent="0.25">
      <c r="A853" s="3" t="str">
        <f t="shared" si="13"/>
        <v>Climate Zone16Average Event Day (5:00pm-6:00pm)12</v>
      </c>
      <c r="B853" t="s">
        <v>55</v>
      </c>
      <c r="C853" t="s">
        <v>147</v>
      </c>
      <c r="D853" t="s">
        <v>164</v>
      </c>
      <c r="E853" s="65" t="s">
        <v>143</v>
      </c>
      <c r="F853" s="66">
        <v>1.4240627288818359</v>
      </c>
      <c r="G853" s="66">
        <v>1.4270076751708984</v>
      </c>
      <c r="H853" s="66">
        <v>2.065981924533844E-2</v>
      </c>
      <c r="I853" s="66">
        <v>88.391265869140625</v>
      </c>
      <c r="J853" s="67">
        <v>0</v>
      </c>
    </row>
    <row r="854" spans="1:10" x14ac:dyDescent="0.25">
      <c r="A854" s="3" t="str">
        <f t="shared" si="13"/>
        <v>Climate Zone16Average Event Day (5:00pm-6:00pm)13</v>
      </c>
      <c r="B854" t="s">
        <v>55</v>
      </c>
      <c r="C854" t="s">
        <v>147</v>
      </c>
      <c r="D854" t="s">
        <v>164</v>
      </c>
      <c r="E854" s="65" t="s">
        <v>144</v>
      </c>
      <c r="F854" s="66">
        <v>1.67964768409729</v>
      </c>
      <c r="G854" s="66">
        <v>1.658896803855896</v>
      </c>
      <c r="H854" s="66">
        <v>1.6635704785585403E-2</v>
      </c>
      <c r="I854" s="66">
        <v>91.576370239257813</v>
      </c>
      <c r="J854" s="67">
        <v>0</v>
      </c>
    </row>
    <row r="855" spans="1:10" x14ac:dyDescent="0.25">
      <c r="A855" s="3" t="str">
        <f t="shared" si="13"/>
        <v>Climate Zone16Average Event Day (5:00pm-6:00pm)14</v>
      </c>
      <c r="B855" t="s">
        <v>55</v>
      </c>
      <c r="C855" t="s">
        <v>147</v>
      </c>
      <c r="D855" t="s">
        <v>164</v>
      </c>
      <c r="E855" s="65" t="s">
        <v>145</v>
      </c>
      <c r="F855" s="66">
        <v>1.9672653675079346</v>
      </c>
      <c r="G855" s="66">
        <v>1.9803977012634277</v>
      </c>
      <c r="H855" s="66">
        <v>1.7859037965536118E-2</v>
      </c>
      <c r="I855" s="66">
        <v>94.410316467285156</v>
      </c>
      <c r="J855" s="67">
        <v>0</v>
      </c>
    </row>
    <row r="856" spans="1:10" x14ac:dyDescent="0.25">
      <c r="A856" s="3" t="str">
        <f t="shared" si="13"/>
        <v>Climate Zone16Average Event Day (5:00pm-6:00pm)15</v>
      </c>
      <c r="B856" t="s">
        <v>55</v>
      </c>
      <c r="C856" t="s">
        <v>147</v>
      </c>
      <c r="D856" t="s">
        <v>164</v>
      </c>
      <c r="E856" s="65" t="s">
        <v>146</v>
      </c>
      <c r="F856" s="66">
        <v>2.2535769939422607</v>
      </c>
      <c r="G856" s="66">
        <v>2.2939865589141846</v>
      </c>
      <c r="H856" s="66">
        <v>2.4276591837406158E-2</v>
      </c>
      <c r="I856" s="66">
        <v>96.553680419921875</v>
      </c>
      <c r="J856" s="67">
        <v>0</v>
      </c>
    </row>
    <row r="857" spans="1:10" x14ac:dyDescent="0.25">
      <c r="A857" s="3" t="str">
        <f t="shared" si="13"/>
        <v>Climate Zone16Average Event Day (5:00pm-6:00pm)16</v>
      </c>
      <c r="B857" t="s">
        <v>55</v>
      </c>
      <c r="C857" t="s">
        <v>147</v>
      </c>
      <c r="D857" t="s">
        <v>164</v>
      </c>
      <c r="E857" s="65" t="s">
        <v>147</v>
      </c>
      <c r="F857" s="66">
        <v>2.5009825229644775</v>
      </c>
      <c r="G857" s="66">
        <v>2.5673506259918213</v>
      </c>
      <c r="H857" s="66">
        <v>2.7565816417336464E-2</v>
      </c>
      <c r="I857" s="66">
        <v>97.50408935546875</v>
      </c>
      <c r="J857" s="67">
        <v>0</v>
      </c>
    </row>
    <row r="858" spans="1:10" x14ac:dyDescent="0.25">
      <c r="A858" s="3" t="str">
        <f t="shared" si="13"/>
        <v>Climate Zone16Average Event Day (5:00pm-6:00pm)17</v>
      </c>
      <c r="B858" t="s">
        <v>55</v>
      </c>
      <c r="C858" t="s">
        <v>147</v>
      </c>
      <c r="D858" t="s">
        <v>164</v>
      </c>
      <c r="E858" s="65" t="s">
        <v>148</v>
      </c>
      <c r="F858" s="66">
        <v>2.6996006965637207</v>
      </c>
      <c r="G858" s="66">
        <v>2.7235772609710693</v>
      </c>
      <c r="H858" s="66">
        <v>2.8571285307407379E-2</v>
      </c>
      <c r="I858" s="66">
        <v>97.231658935546875</v>
      </c>
      <c r="J858" s="67">
        <v>0</v>
      </c>
    </row>
    <row r="859" spans="1:10" x14ac:dyDescent="0.25">
      <c r="A859" s="3" t="str">
        <f t="shared" si="13"/>
        <v>Climate Zone16Average Event Day (5:00pm-6:00pm)18</v>
      </c>
      <c r="B859" t="s">
        <v>55</v>
      </c>
      <c r="C859" t="s">
        <v>147</v>
      </c>
      <c r="D859" t="s">
        <v>164</v>
      </c>
      <c r="E859" s="65" t="s">
        <v>149</v>
      </c>
      <c r="F859" s="66">
        <v>2.790092945098877</v>
      </c>
      <c r="G859" s="66">
        <v>2.0385456085205078</v>
      </c>
      <c r="H859" s="66">
        <v>3.4396711736917496E-2</v>
      </c>
      <c r="I859" s="66">
        <v>96.15771484375</v>
      </c>
      <c r="J859" s="67">
        <v>0</v>
      </c>
    </row>
    <row r="860" spans="1:10" x14ac:dyDescent="0.25">
      <c r="A860" s="3" t="str">
        <f t="shared" si="13"/>
        <v>Climate Zone16Average Event Day (5:00pm-6:00pm)19</v>
      </c>
      <c r="B860" t="s">
        <v>55</v>
      </c>
      <c r="C860" t="s">
        <v>147</v>
      </c>
      <c r="D860" t="s">
        <v>164</v>
      </c>
      <c r="E860" s="65" t="s">
        <v>150</v>
      </c>
      <c r="F860" s="66">
        <v>2.7532970905303955</v>
      </c>
      <c r="G860" s="66">
        <v>2.8432161808013916</v>
      </c>
      <c r="H860" s="66">
        <v>3.4171611070632935E-2</v>
      </c>
      <c r="I860" s="66">
        <v>94.919731140136719</v>
      </c>
      <c r="J860" s="67">
        <v>0</v>
      </c>
    </row>
    <row r="861" spans="1:10" x14ac:dyDescent="0.25">
      <c r="A861" s="3" t="str">
        <f t="shared" si="13"/>
        <v>Climate Zone16Average Event Day (5:00pm-6:00pm)20</v>
      </c>
      <c r="B861" t="s">
        <v>55</v>
      </c>
      <c r="C861" t="s">
        <v>147</v>
      </c>
      <c r="D861" t="s">
        <v>164</v>
      </c>
      <c r="E861" s="65" t="s">
        <v>151</v>
      </c>
      <c r="F861" s="66">
        <v>2.6343591213226318</v>
      </c>
      <c r="G861" s="66">
        <v>2.8014719486236572</v>
      </c>
      <c r="H861" s="66">
        <v>3.2571464776992798E-2</v>
      </c>
      <c r="I861" s="66">
        <v>92.121231079101563</v>
      </c>
      <c r="J861" s="67">
        <v>0</v>
      </c>
    </row>
    <row r="862" spans="1:10" x14ac:dyDescent="0.25">
      <c r="A862" s="3" t="str">
        <f t="shared" si="13"/>
        <v>Climate Zone16Average Event Day (5:00pm-6:00pm)21</v>
      </c>
      <c r="B862" t="s">
        <v>55</v>
      </c>
      <c r="C862" t="s">
        <v>147</v>
      </c>
      <c r="D862" t="s">
        <v>164</v>
      </c>
      <c r="E862" s="65" t="s">
        <v>152</v>
      </c>
      <c r="F862" s="66">
        <v>2.4745573997497559</v>
      </c>
      <c r="G862" s="66">
        <v>2.5825061798095703</v>
      </c>
      <c r="H862" s="66">
        <v>3.2128982245922089E-2</v>
      </c>
      <c r="I862" s="66">
        <v>88.702613830566406</v>
      </c>
      <c r="J862" s="67">
        <v>0</v>
      </c>
    </row>
    <row r="863" spans="1:10" x14ac:dyDescent="0.25">
      <c r="A863" s="3" t="str">
        <f t="shared" si="13"/>
        <v>Climate Zone16Average Event Day (5:00pm-6:00pm)22</v>
      </c>
      <c r="B863" t="s">
        <v>55</v>
      </c>
      <c r="C863" t="s">
        <v>147</v>
      </c>
      <c r="D863" t="s">
        <v>164</v>
      </c>
      <c r="E863" s="65" t="s">
        <v>153</v>
      </c>
      <c r="F863" s="66">
        <v>2.2921216487884521</v>
      </c>
      <c r="G863" s="66">
        <v>2.368105411529541</v>
      </c>
      <c r="H863" s="66">
        <v>2.894444577395916E-2</v>
      </c>
      <c r="I863" s="66">
        <v>85.805610656738281</v>
      </c>
      <c r="J863" s="67">
        <v>0</v>
      </c>
    </row>
    <row r="864" spans="1:10" x14ac:dyDescent="0.25">
      <c r="A864" s="3" t="str">
        <f t="shared" si="13"/>
        <v>Climate Zone16Average Event Day (5:00pm-6:00pm)23</v>
      </c>
      <c r="B864" t="s">
        <v>55</v>
      </c>
      <c r="C864" t="s">
        <v>147</v>
      </c>
      <c r="D864" t="s">
        <v>164</v>
      </c>
      <c r="E864" s="65" t="s">
        <v>154</v>
      </c>
      <c r="F864" s="66">
        <v>1.9916181564331055</v>
      </c>
      <c r="G864" s="66">
        <v>2.060434103012085</v>
      </c>
      <c r="H864" s="66">
        <v>2.8753988444805145E-2</v>
      </c>
      <c r="I864" s="66">
        <v>83.365493774414063</v>
      </c>
      <c r="J864" s="67">
        <v>0</v>
      </c>
    </row>
    <row r="865" spans="1:10" x14ac:dyDescent="0.25">
      <c r="A865" s="3" t="str">
        <f t="shared" si="13"/>
        <v>Climate Zone16Average Event Day (5:00pm-6:00pm)24</v>
      </c>
      <c r="B865" t="s">
        <v>55</v>
      </c>
      <c r="C865" t="s">
        <v>147</v>
      </c>
      <c r="D865" t="s">
        <v>164</v>
      </c>
      <c r="E865" s="65" t="s">
        <v>155</v>
      </c>
      <c r="F865" s="66">
        <v>1.7104662656784058</v>
      </c>
      <c r="G865" s="66">
        <v>1.7507064342498779</v>
      </c>
      <c r="H865" s="66">
        <v>2.5002012029290199E-2</v>
      </c>
      <c r="I865" s="66">
        <v>80.960548400878906</v>
      </c>
      <c r="J865" s="67">
        <v>0</v>
      </c>
    </row>
    <row r="866" spans="1:10" x14ac:dyDescent="0.25">
      <c r="A866" s="3" t="str">
        <f t="shared" si="13"/>
        <v>Climate Zone56/17/2021 (5:00pm-6:00pm)1</v>
      </c>
      <c r="B866" t="s">
        <v>55</v>
      </c>
      <c r="C866" t="s">
        <v>136</v>
      </c>
      <c r="D866" t="s">
        <v>160</v>
      </c>
      <c r="E866" s="65" t="s">
        <v>132</v>
      </c>
      <c r="F866" s="66">
        <v>0.78573381900787354</v>
      </c>
      <c r="G866" s="66">
        <v>0.70567566156387329</v>
      </c>
      <c r="H866" s="66">
        <v>8.4548741579055786E-2</v>
      </c>
      <c r="I866" s="66">
        <v>65.489997863769531</v>
      </c>
      <c r="J866" s="67">
        <v>0</v>
      </c>
    </row>
    <row r="867" spans="1:10" x14ac:dyDescent="0.25">
      <c r="A867" s="3" t="str">
        <f t="shared" si="13"/>
        <v>Climate Zone56/17/2021 (5:00pm-6:00pm)2</v>
      </c>
      <c r="B867" t="s">
        <v>55</v>
      </c>
      <c r="C867" t="s">
        <v>136</v>
      </c>
      <c r="D867" t="s">
        <v>160</v>
      </c>
      <c r="E867" s="65" t="s">
        <v>133</v>
      </c>
      <c r="F867" s="66">
        <v>0.67987746000289917</v>
      </c>
      <c r="G867" s="66">
        <v>0.65432429313659668</v>
      </c>
      <c r="H867" s="66">
        <v>7.6554812490940094E-2</v>
      </c>
      <c r="I867" s="66">
        <v>64.430000305175781</v>
      </c>
      <c r="J867" s="67">
        <v>0</v>
      </c>
    </row>
    <row r="868" spans="1:10" x14ac:dyDescent="0.25">
      <c r="A868" s="3" t="str">
        <f t="shared" si="13"/>
        <v>Climate Zone56/17/2021 (5:00pm-6:00pm)3</v>
      </c>
      <c r="B868" t="s">
        <v>55</v>
      </c>
      <c r="C868" t="s">
        <v>136</v>
      </c>
      <c r="D868" t="s">
        <v>160</v>
      </c>
      <c r="E868" s="65" t="s">
        <v>134</v>
      </c>
      <c r="F868" s="66">
        <v>0.62002801895141602</v>
      </c>
      <c r="G868" s="66">
        <v>0.61718916893005371</v>
      </c>
      <c r="H868" s="66">
        <v>4.9446959048509598E-2</v>
      </c>
      <c r="I868" s="66">
        <v>63.099998474121094</v>
      </c>
      <c r="J868" s="67">
        <v>0</v>
      </c>
    </row>
    <row r="869" spans="1:10" x14ac:dyDescent="0.25">
      <c r="A869" s="3" t="str">
        <f t="shared" si="13"/>
        <v>Climate Zone56/17/2021 (5:00pm-6:00pm)4</v>
      </c>
      <c r="B869" t="s">
        <v>55</v>
      </c>
      <c r="C869" t="s">
        <v>136</v>
      </c>
      <c r="D869" t="s">
        <v>160</v>
      </c>
      <c r="E869" s="65" t="s">
        <v>135</v>
      </c>
      <c r="F869" s="66">
        <v>0.61645710468292236</v>
      </c>
      <c r="G869" s="66">
        <v>0.56124323606491089</v>
      </c>
      <c r="H869" s="66">
        <v>4.9828346818685532E-2</v>
      </c>
      <c r="I869" s="66">
        <v>62.840000152587891</v>
      </c>
      <c r="J869" s="67">
        <v>0</v>
      </c>
    </row>
    <row r="870" spans="1:10" x14ac:dyDescent="0.25">
      <c r="A870" s="3" t="str">
        <f t="shared" si="13"/>
        <v>Climate Zone56/17/2021 (5:00pm-6:00pm)5</v>
      </c>
      <c r="B870" t="s">
        <v>55</v>
      </c>
      <c r="C870" t="s">
        <v>136</v>
      </c>
      <c r="D870" t="s">
        <v>160</v>
      </c>
      <c r="E870" s="65" t="s">
        <v>136</v>
      </c>
      <c r="F870" s="66">
        <v>0.66057145595550537</v>
      </c>
      <c r="G870" s="66">
        <v>0.57551348209381104</v>
      </c>
      <c r="H870" s="66">
        <v>6.7715257406234741E-2</v>
      </c>
      <c r="I870" s="66">
        <v>63.020000457763672</v>
      </c>
      <c r="J870" s="67">
        <v>0</v>
      </c>
    </row>
    <row r="871" spans="1:10" x14ac:dyDescent="0.25">
      <c r="A871" s="3" t="str">
        <f t="shared" si="13"/>
        <v>Climate Zone56/17/2021 (5:00pm-6:00pm)6</v>
      </c>
      <c r="B871" t="s">
        <v>55</v>
      </c>
      <c r="C871" t="s">
        <v>136</v>
      </c>
      <c r="D871" t="s">
        <v>160</v>
      </c>
      <c r="E871" s="65" t="s">
        <v>137</v>
      </c>
      <c r="F871" s="66">
        <v>0.72442364692687988</v>
      </c>
      <c r="G871" s="66">
        <v>0.63075673580169678</v>
      </c>
      <c r="H871" s="66">
        <v>0.11753109842538834</v>
      </c>
      <c r="I871" s="66">
        <v>62.509998321533203</v>
      </c>
      <c r="J871" s="67">
        <v>0</v>
      </c>
    </row>
    <row r="872" spans="1:10" x14ac:dyDescent="0.25">
      <c r="A872" s="3" t="str">
        <f t="shared" si="13"/>
        <v>Climate Zone56/17/2021 (5:00pm-6:00pm)7</v>
      </c>
      <c r="B872" t="s">
        <v>55</v>
      </c>
      <c r="C872" t="s">
        <v>136</v>
      </c>
      <c r="D872" t="s">
        <v>160</v>
      </c>
      <c r="E872" s="65" t="s">
        <v>138</v>
      </c>
      <c r="F872" s="66">
        <v>0.70447391271591187</v>
      </c>
      <c r="G872" s="66">
        <v>0.68470269441604614</v>
      </c>
      <c r="H872" s="66">
        <v>5.8054354041814804E-2</v>
      </c>
      <c r="I872" s="66">
        <v>62.090000152587891</v>
      </c>
      <c r="J872" s="67">
        <v>0</v>
      </c>
    </row>
    <row r="873" spans="1:10" x14ac:dyDescent="0.25">
      <c r="A873" s="3" t="str">
        <f t="shared" si="13"/>
        <v>Climate Zone56/17/2021 (5:00pm-6:00pm)8</v>
      </c>
      <c r="B873" t="s">
        <v>55</v>
      </c>
      <c r="C873" t="s">
        <v>136</v>
      </c>
      <c r="D873" t="s">
        <v>160</v>
      </c>
      <c r="E873" s="65" t="s">
        <v>139</v>
      </c>
      <c r="F873" s="66">
        <v>0.85904151201248169</v>
      </c>
      <c r="G873" s="66">
        <v>0.74394595623016357</v>
      </c>
      <c r="H873" s="66">
        <v>0.10652974992990494</v>
      </c>
      <c r="I873" s="66">
        <v>61.340000152587891</v>
      </c>
      <c r="J873" s="67">
        <v>0</v>
      </c>
    </row>
    <row r="874" spans="1:10" x14ac:dyDescent="0.25">
      <c r="A874" s="3" t="str">
        <f t="shared" si="13"/>
        <v>Climate Zone56/17/2021 (5:00pm-6:00pm)9</v>
      </c>
      <c r="B874" t="s">
        <v>55</v>
      </c>
      <c r="C874" t="s">
        <v>136</v>
      </c>
      <c r="D874" t="s">
        <v>160</v>
      </c>
      <c r="E874" s="65" t="s">
        <v>140</v>
      </c>
      <c r="F874" s="66">
        <v>0.73095470666885376</v>
      </c>
      <c r="G874" s="66">
        <v>0.73783785104751587</v>
      </c>
      <c r="H874" s="66">
        <v>5.855897068977356E-2</v>
      </c>
      <c r="I874" s="66">
        <v>61.880001068115234</v>
      </c>
      <c r="J874" s="67">
        <v>0</v>
      </c>
    </row>
    <row r="875" spans="1:10" x14ac:dyDescent="0.25">
      <c r="A875" s="3" t="str">
        <f t="shared" si="13"/>
        <v>Climate Zone56/17/2021 (5:00pm-6:00pm)10</v>
      </c>
      <c r="B875" t="s">
        <v>55</v>
      </c>
      <c r="C875" t="s">
        <v>136</v>
      </c>
      <c r="D875" t="s">
        <v>160</v>
      </c>
      <c r="E875" s="65" t="s">
        <v>141</v>
      </c>
      <c r="F875" s="66">
        <v>0.70646297931671143</v>
      </c>
      <c r="G875" s="66">
        <v>0.66508108377456665</v>
      </c>
      <c r="H875" s="66">
        <v>0.14691983163356781</v>
      </c>
      <c r="I875" s="66">
        <v>62.069999694824219</v>
      </c>
      <c r="J875" s="67">
        <v>0</v>
      </c>
    </row>
    <row r="876" spans="1:10" x14ac:dyDescent="0.25">
      <c r="A876" s="3" t="str">
        <f t="shared" si="13"/>
        <v>Climate Zone56/17/2021 (5:00pm-6:00pm)11</v>
      </c>
      <c r="B876" t="s">
        <v>55</v>
      </c>
      <c r="C876" t="s">
        <v>136</v>
      </c>
      <c r="D876" t="s">
        <v>160</v>
      </c>
      <c r="E876" s="65" t="s">
        <v>142</v>
      </c>
      <c r="F876" s="66">
        <v>0.70707923173904419</v>
      </c>
      <c r="G876" s="66">
        <v>0.58983784914016724</v>
      </c>
      <c r="H876" s="66">
        <v>0.19569951295852661</v>
      </c>
      <c r="I876" s="66">
        <v>63.840000152587891</v>
      </c>
      <c r="J876" s="67">
        <v>0</v>
      </c>
    </row>
    <row r="877" spans="1:10" x14ac:dyDescent="0.25">
      <c r="A877" s="3" t="str">
        <f t="shared" si="13"/>
        <v>Climate Zone56/17/2021 (5:00pm-6:00pm)12</v>
      </c>
      <c r="B877" t="s">
        <v>55</v>
      </c>
      <c r="C877" t="s">
        <v>136</v>
      </c>
      <c r="D877" t="s">
        <v>160</v>
      </c>
      <c r="E877" s="65" t="s">
        <v>143</v>
      </c>
      <c r="F877" s="66">
        <v>0.48432457447052002</v>
      </c>
      <c r="G877" s="66">
        <v>0.6465945839881897</v>
      </c>
      <c r="H877" s="66">
        <v>0.17122255265712738</v>
      </c>
      <c r="I877" s="66">
        <v>66.129997253417969</v>
      </c>
      <c r="J877" s="67">
        <v>0</v>
      </c>
    </row>
    <row r="878" spans="1:10" x14ac:dyDescent="0.25">
      <c r="A878" s="3" t="str">
        <f t="shared" si="13"/>
        <v>Climate Zone56/17/2021 (5:00pm-6:00pm)13</v>
      </c>
      <c r="B878" t="s">
        <v>55</v>
      </c>
      <c r="C878" t="s">
        <v>136</v>
      </c>
      <c r="D878" t="s">
        <v>160</v>
      </c>
      <c r="E878" s="65" t="s">
        <v>144</v>
      </c>
      <c r="F878" s="66">
        <v>0.52699702978134155</v>
      </c>
      <c r="G878" s="66">
        <v>0.5808107852935791</v>
      </c>
      <c r="H878" s="66">
        <v>0.18775498867034912</v>
      </c>
      <c r="I878" s="66">
        <v>67.30999755859375</v>
      </c>
      <c r="J878" s="67">
        <v>0</v>
      </c>
    </row>
    <row r="879" spans="1:10" x14ac:dyDescent="0.25">
      <c r="A879" s="3" t="str">
        <f t="shared" si="13"/>
        <v>Climate Zone56/17/2021 (5:00pm-6:00pm)14</v>
      </c>
      <c r="B879" t="s">
        <v>55</v>
      </c>
      <c r="C879" t="s">
        <v>136</v>
      </c>
      <c r="D879" t="s">
        <v>160</v>
      </c>
      <c r="E879" s="65" t="s">
        <v>145</v>
      </c>
      <c r="F879" s="66">
        <v>0.67643278837203979</v>
      </c>
      <c r="G879" s="66">
        <v>0.59329730272293091</v>
      </c>
      <c r="H879" s="66">
        <v>0.1480901837348938</v>
      </c>
      <c r="I879" s="66">
        <v>69.669998168945313</v>
      </c>
      <c r="J879" s="67">
        <v>0</v>
      </c>
    </row>
    <row r="880" spans="1:10" x14ac:dyDescent="0.25">
      <c r="A880" s="3" t="str">
        <f t="shared" si="13"/>
        <v>Climate Zone56/17/2021 (5:00pm-6:00pm)15</v>
      </c>
      <c r="B880" t="s">
        <v>55</v>
      </c>
      <c r="C880" t="s">
        <v>136</v>
      </c>
      <c r="D880" t="s">
        <v>160</v>
      </c>
      <c r="E880" s="65" t="s">
        <v>146</v>
      </c>
      <c r="F880" s="66">
        <v>0.6706005334854126</v>
      </c>
      <c r="G880" s="66">
        <v>0.70432430505752563</v>
      </c>
      <c r="H880" s="66">
        <v>8.5983932018280029E-2</v>
      </c>
      <c r="I880" s="66">
        <v>69.129997253417969</v>
      </c>
      <c r="J880" s="67">
        <v>0</v>
      </c>
    </row>
    <row r="881" spans="1:10" x14ac:dyDescent="0.25">
      <c r="A881" s="3" t="str">
        <f t="shared" si="13"/>
        <v>Climate Zone56/17/2021 (5:00pm-6:00pm)16</v>
      </c>
      <c r="B881" t="s">
        <v>55</v>
      </c>
      <c r="C881" t="s">
        <v>136</v>
      </c>
      <c r="D881" t="s">
        <v>160</v>
      </c>
      <c r="E881" s="65" t="s">
        <v>147</v>
      </c>
      <c r="F881" s="66">
        <v>0.99161571264266968</v>
      </c>
      <c r="G881" s="66">
        <v>0.95789188146591187</v>
      </c>
      <c r="H881" s="66">
        <v>8.5983917117118835E-2</v>
      </c>
      <c r="I881" s="66">
        <v>68.220001220703125</v>
      </c>
      <c r="J881" s="67">
        <v>0</v>
      </c>
    </row>
    <row r="882" spans="1:10" x14ac:dyDescent="0.25">
      <c r="A882" s="3" t="str">
        <f t="shared" si="13"/>
        <v>Climate Zone56/17/2021 (5:00pm-6:00pm)17</v>
      </c>
      <c r="B882" t="s">
        <v>55</v>
      </c>
      <c r="C882" t="s">
        <v>136</v>
      </c>
      <c r="D882" t="s">
        <v>160</v>
      </c>
      <c r="E882" s="65" t="s">
        <v>148</v>
      </c>
      <c r="F882" s="66">
        <v>0.89354658126831055</v>
      </c>
      <c r="G882" s="66">
        <v>1.0331891775131226</v>
      </c>
      <c r="H882" s="66">
        <v>0.21893367171287537</v>
      </c>
      <c r="I882" s="66">
        <v>67.80999755859375</v>
      </c>
      <c r="J882" s="67">
        <v>0</v>
      </c>
    </row>
    <row r="883" spans="1:10" x14ac:dyDescent="0.25">
      <c r="A883" s="3" t="str">
        <f t="shared" si="13"/>
        <v>Climate Zone56/17/2021 (5:00pm-6:00pm)18</v>
      </c>
      <c r="B883" t="s">
        <v>55</v>
      </c>
      <c r="C883" t="s">
        <v>136</v>
      </c>
      <c r="D883" t="s">
        <v>160</v>
      </c>
      <c r="E883" s="65" t="s">
        <v>149</v>
      </c>
      <c r="F883" s="66">
        <v>1.2140108346939087</v>
      </c>
      <c r="G883" s="66">
        <v>1.0435675382614136</v>
      </c>
      <c r="H883" s="66">
        <v>0.22306607663631439</v>
      </c>
      <c r="I883" s="66">
        <v>67.160003662109375</v>
      </c>
      <c r="J883" s="67">
        <v>0</v>
      </c>
    </row>
    <row r="884" spans="1:10" x14ac:dyDescent="0.25">
      <c r="A884" s="3" t="str">
        <f t="shared" si="13"/>
        <v>Climate Zone56/17/2021 (5:00pm-6:00pm)19</v>
      </c>
      <c r="B884" t="s">
        <v>55</v>
      </c>
      <c r="C884" t="s">
        <v>136</v>
      </c>
      <c r="D884" t="s">
        <v>160</v>
      </c>
      <c r="E884" s="65" t="s">
        <v>150</v>
      </c>
      <c r="F884" s="66">
        <v>1.3478978872299194</v>
      </c>
      <c r="G884" s="66">
        <v>1.2802162170410156</v>
      </c>
      <c r="H884" s="66">
        <v>0.21840620040893555</v>
      </c>
      <c r="I884" s="66">
        <v>65.919998168945313</v>
      </c>
      <c r="J884" s="67">
        <v>0</v>
      </c>
    </row>
    <row r="885" spans="1:10" x14ac:dyDescent="0.25">
      <c r="A885" s="3" t="str">
        <f t="shared" si="13"/>
        <v>Climate Zone56/17/2021 (5:00pm-6:00pm)20</v>
      </c>
      <c r="B885" t="s">
        <v>55</v>
      </c>
      <c r="C885" t="s">
        <v>136</v>
      </c>
      <c r="D885" t="s">
        <v>160</v>
      </c>
      <c r="E885" s="65" t="s">
        <v>151</v>
      </c>
      <c r="F885" s="66">
        <v>1.0601837635040283</v>
      </c>
      <c r="G885" s="66">
        <v>1.2135676145553589</v>
      </c>
      <c r="H885" s="66">
        <v>0.18299117684364319</v>
      </c>
      <c r="I885" s="66">
        <v>65.5</v>
      </c>
      <c r="J885" s="67">
        <v>0</v>
      </c>
    </row>
    <row r="886" spans="1:10" x14ac:dyDescent="0.25">
      <c r="A886" s="3" t="str">
        <f t="shared" si="13"/>
        <v>Climate Zone56/17/2021 (5:00pm-6:00pm)21</v>
      </c>
      <c r="B886" t="s">
        <v>55</v>
      </c>
      <c r="C886" t="s">
        <v>136</v>
      </c>
      <c r="D886" t="s">
        <v>160</v>
      </c>
      <c r="E886" s="65" t="s">
        <v>152</v>
      </c>
      <c r="F886" s="66">
        <v>1.1897724866867065</v>
      </c>
      <c r="G886" s="66">
        <v>1.1243243217468262</v>
      </c>
      <c r="H886" s="66">
        <v>0.21264079213142395</v>
      </c>
      <c r="I886" s="66">
        <v>63.400001525878906</v>
      </c>
      <c r="J886" s="67">
        <v>0</v>
      </c>
    </row>
    <row r="887" spans="1:10" x14ac:dyDescent="0.25">
      <c r="A887" s="3" t="str">
        <f t="shared" si="13"/>
        <v>Climate Zone56/17/2021 (5:00pm-6:00pm)22</v>
      </c>
      <c r="B887" t="s">
        <v>55</v>
      </c>
      <c r="C887" t="s">
        <v>136</v>
      </c>
      <c r="D887" t="s">
        <v>160</v>
      </c>
      <c r="E887" s="65" t="s">
        <v>153</v>
      </c>
      <c r="F887" s="66">
        <v>1.1941393613815308</v>
      </c>
      <c r="G887" s="66">
        <v>1.1546486616134644</v>
      </c>
      <c r="H887" s="66">
        <v>0.1756734699010849</v>
      </c>
      <c r="I887" s="66">
        <v>62.189998626708984</v>
      </c>
      <c r="J887" s="67">
        <v>0</v>
      </c>
    </row>
    <row r="888" spans="1:10" x14ac:dyDescent="0.25">
      <c r="A888" s="3" t="str">
        <f t="shared" si="13"/>
        <v>Climate Zone56/17/2021 (5:00pm-6:00pm)23</v>
      </c>
      <c r="B888" t="s">
        <v>55</v>
      </c>
      <c r="C888" t="s">
        <v>136</v>
      </c>
      <c r="D888" t="s">
        <v>160</v>
      </c>
      <c r="E888" s="65" t="s">
        <v>154</v>
      </c>
      <c r="F888" s="66">
        <v>1.1049246788024902</v>
      </c>
      <c r="G888" s="66">
        <v>1.0447026491165161</v>
      </c>
      <c r="H888" s="66">
        <v>0.31248858571052551</v>
      </c>
      <c r="I888" s="66">
        <v>60.959999084472656</v>
      </c>
      <c r="J888" s="67">
        <v>0</v>
      </c>
    </row>
    <row r="889" spans="1:10" x14ac:dyDescent="0.25">
      <c r="A889" s="3" t="str">
        <f t="shared" si="13"/>
        <v>Climate Zone56/17/2021 (5:00pm-6:00pm)24</v>
      </c>
      <c r="B889" t="s">
        <v>55</v>
      </c>
      <c r="C889" t="s">
        <v>136</v>
      </c>
      <c r="D889" t="s">
        <v>160</v>
      </c>
      <c r="E889" s="65" t="s">
        <v>155</v>
      </c>
      <c r="F889" s="66">
        <v>0.8452116847038269</v>
      </c>
      <c r="G889" s="66">
        <v>0.99735134840011597</v>
      </c>
      <c r="H889" s="66">
        <v>0.348134845495224</v>
      </c>
      <c r="I889" s="66">
        <v>61.099998474121094</v>
      </c>
      <c r="J889" s="67">
        <v>0</v>
      </c>
    </row>
    <row r="890" spans="1:10" x14ac:dyDescent="0.25">
      <c r="A890" s="3" t="str">
        <f t="shared" si="13"/>
        <v>Climate Zone57/9/2021 (5:50pm-8:55pm)1</v>
      </c>
      <c r="B890" t="s">
        <v>55</v>
      </c>
      <c r="C890" t="s">
        <v>136</v>
      </c>
      <c r="D890" t="s">
        <v>161</v>
      </c>
      <c r="E890" s="65" t="s">
        <v>132</v>
      </c>
      <c r="F890" s="66">
        <v>0.75522422790527344</v>
      </c>
      <c r="G890" s="66">
        <v>0.69499999284744263</v>
      </c>
      <c r="H890" s="66">
        <v>9.3265250325202942E-2</v>
      </c>
      <c r="I890" s="66">
        <v>64.089996337890625</v>
      </c>
      <c r="J890" s="67">
        <v>0</v>
      </c>
    </row>
    <row r="891" spans="1:10" x14ac:dyDescent="0.25">
      <c r="A891" s="3" t="str">
        <f t="shared" si="13"/>
        <v>Climate Zone57/9/2021 (5:50pm-8:55pm)2</v>
      </c>
      <c r="B891" t="s">
        <v>55</v>
      </c>
      <c r="C891" t="s">
        <v>136</v>
      </c>
      <c r="D891" t="s">
        <v>161</v>
      </c>
      <c r="E891" s="65" t="s">
        <v>133</v>
      </c>
      <c r="F891" s="66">
        <v>0.69537663459777832</v>
      </c>
      <c r="G891" s="66">
        <v>0.64438891410827637</v>
      </c>
      <c r="H891" s="66">
        <v>9.4482995569705963E-2</v>
      </c>
      <c r="I891" s="66">
        <v>64.459999084472656</v>
      </c>
      <c r="J891" s="67">
        <v>0</v>
      </c>
    </row>
    <row r="892" spans="1:10" x14ac:dyDescent="0.25">
      <c r="A892" s="3" t="str">
        <f t="shared" si="13"/>
        <v>Climate Zone57/9/2021 (5:50pm-8:55pm)3</v>
      </c>
      <c r="B892" t="s">
        <v>55</v>
      </c>
      <c r="C892" t="s">
        <v>136</v>
      </c>
      <c r="D892" t="s">
        <v>161</v>
      </c>
      <c r="E892" s="65" t="s">
        <v>134</v>
      </c>
      <c r="F892" s="66">
        <v>0.67847275733947754</v>
      </c>
      <c r="G892" s="66">
        <v>0.62844443321228027</v>
      </c>
      <c r="H892" s="66">
        <v>7.3408141732215881E-2</v>
      </c>
      <c r="I892" s="66">
        <v>64.319999694824219</v>
      </c>
      <c r="J892" s="67">
        <v>0</v>
      </c>
    </row>
    <row r="893" spans="1:10" x14ac:dyDescent="0.25">
      <c r="A893" s="3" t="str">
        <f t="shared" si="13"/>
        <v>Climate Zone57/9/2021 (5:50pm-8:55pm)4</v>
      </c>
      <c r="B893" t="s">
        <v>55</v>
      </c>
      <c r="C893" t="s">
        <v>136</v>
      </c>
      <c r="D893" t="s">
        <v>161</v>
      </c>
      <c r="E893" s="65" t="s">
        <v>135</v>
      </c>
      <c r="F893" s="66">
        <v>0.66140478849411011</v>
      </c>
      <c r="G893" s="66">
        <v>0.65016669034957886</v>
      </c>
      <c r="H893" s="66">
        <v>6.8224057555198669E-2</v>
      </c>
      <c r="I893" s="66">
        <v>64.419998168945313</v>
      </c>
      <c r="J893" s="67">
        <v>0</v>
      </c>
    </row>
    <row r="894" spans="1:10" x14ac:dyDescent="0.25">
      <c r="A894" s="3" t="str">
        <f t="shared" si="13"/>
        <v>Climate Zone57/9/2021 (5:50pm-8:55pm)5</v>
      </c>
      <c r="B894" t="s">
        <v>55</v>
      </c>
      <c r="C894" t="s">
        <v>136</v>
      </c>
      <c r="D894" t="s">
        <v>161</v>
      </c>
      <c r="E894" s="65" t="s">
        <v>136</v>
      </c>
      <c r="F894" s="66">
        <v>0.70400536060333252</v>
      </c>
      <c r="G894" s="66">
        <v>0.59438890218734741</v>
      </c>
      <c r="H894" s="66">
        <v>5.8985143899917603E-2</v>
      </c>
      <c r="I894" s="66">
        <v>64.389999389648438</v>
      </c>
      <c r="J894" s="67">
        <v>0</v>
      </c>
    </row>
    <row r="895" spans="1:10" x14ac:dyDescent="0.25">
      <c r="A895" s="3" t="str">
        <f t="shared" si="13"/>
        <v>Climate Zone57/9/2021 (5:50pm-8:55pm)6</v>
      </c>
      <c r="B895" t="s">
        <v>55</v>
      </c>
      <c r="C895" t="s">
        <v>136</v>
      </c>
      <c r="D895" t="s">
        <v>161</v>
      </c>
      <c r="E895" s="65" t="s">
        <v>137</v>
      </c>
      <c r="F895" s="66">
        <v>0.6805385947227478</v>
      </c>
      <c r="G895" s="66">
        <v>0.72111111879348755</v>
      </c>
      <c r="H895" s="66">
        <v>0.13524897396564484</v>
      </c>
      <c r="I895" s="66">
        <v>63.810001373291016</v>
      </c>
      <c r="J895" s="67">
        <v>0</v>
      </c>
    </row>
    <row r="896" spans="1:10" x14ac:dyDescent="0.25">
      <c r="A896" s="3" t="str">
        <f t="shared" si="13"/>
        <v>Climate Zone57/9/2021 (5:50pm-8:55pm)7</v>
      </c>
      <c r="B896" t="s">
        <v>55</v>
      </c>
      <c r="C896" t="s">
        <v>136</v>
      </c>
      <c r="D896" t="s">
        <v>161</v>
      </c>
      <c r="E896" s="65" t="s">
        <v>138</v>
      </c>
      <c r="F896" s="66">
        <v>0.76658934354782104</v>
      </c>
      <c r="G896" s="66">
        <v>0.81777781248092651</v>
      </c>
      <c r="H896" s="66">
        <v>0.13017450273036957</v>
      </c>
      <c r="I896" s="66">
        <v>63.759998321533203</v>
      </c>
      <c r="J896" s="67">
        <v>0</v>
      </c>
    </row>
    <row r="897" spans="1:10" x14ac:dyDescent="0.25">
      <c r="A897" s="3" t="str">
        <f t="shared" si="13"/>
        <v>Climate Zone57/9/2021 (5:50pm-8:55pm)8</v>
      </c>
      <c r="B897" t="s">
        <v>55</v>
      </c>
      <c r="C897" t="s">
        <v>136</v>
      </c>
      <c r="D897" t="s">
        <v>161</v>
      </c>
      <c r="E897" s="65" t="s">
        <v>139</v>
      </c>
      <c r="F897" s="66">
        <v>0.92329257726669312</v>
      </c>
      <c r="G897" s="66">
        <v>0.76627779006958008</v>
      </c>
      <c r="H897" s="66">
        <v>6.6719159483909607E-2</v>
      </c>
      <c r="I897" s="66">
        <v>64.459999084472656</v>
      </c>
      <c r="J897" s="67">
        <v>0</v>
      </c>
    </row>
    <row r="898" spans="1:10" x14ac:dyDescent="0.25">
      <c r="A898" s="3" t="str">
        <f t="shared" si="13"/>
        <v>Climate Zone57/9/2021 (5:50pm-8:55pm)9</v>
      </c>
      <c r="B898" t="s">
        <v>55</v>
      </c>
      <c r="C898" t="s">
        <v>136</v>
      </c>
      <c r="D898" t="s">
        <v>161</v>
      </c>
      <c r="E898" s="65" t="s">
        <v>140</v>
      </c>
      <c r="F898" s="66">
        <v>0.86063128709793091</v>
      </c>
      <c r="G898" s="66">
        <v>0.88577777147293091</v>
      </c>
      <c r="H898" s="66">
        <v>0.1413201242685318</v>
      </c>
      <c r="I898" s="66">
        <v>67.919998168945313</v>
      </c>
      <c r="J898" s="67">
        <v>0</v>
      </c>
    </row>
    <row r="899" spans="1:10" x14ac:dyDescent="0.25">
      <c r="A899" s="3" t="str">
        <f t="shared" ref="A899:A962" si="14">B899&amp;C899&amp;D899&amp;E899</f>
        <v>Climate Zone57/9/2021 (5:50pm-8:55pm)10</v>
      </c>
      <c r="B899" t="s">
        <v>55</v>
      </c>
      <c r="C899" t="s">
        <v>136</v>
      </c>
      <c r="D899" t="s">
        <v>161</v>
      </c>
      <c r="E899" s="65" t="s">
        <v>141</v>
      </c>
      <c r="F899" s="66">
        <v>1.029107928276062</v>
      </c>
      <c r="G899" s="66">
        <v>0.76649999618530273</v>
      </c>
      <c r="H899" s="66">
        <v>0.17842330038547516</v>
      </c>
      <c r="I899" s="66">
        <v>71.199996948242188</v>
      </c>
      <c r="J899" s="67">
        <v>0</v>
      </c>
    </row>
    <row r="900" spans="1:10" x14ac:dyDescent="0.25">
      <c r="A900" s="3" t="str">
        <f t="shared" si="14"/>
        <v>Climate Zone57/9/2021 (5:50pm-8:55pm)11</v>
      </c>
      <c r="B900" t="s">
        <v>55</v>
      </c>
      <c r="C900" t="s">
        <v>136</v>
      </c>
      <c r="D900" t="s">
        <v>161</v>
      </c>
      <c r="E900" s="65" t="s">
        <v>142</v>
      </c>
      <c r="F900" s="66">
        <v>1.000977635383606</v>
      </c>
      <c r="G900" s="66">
        <v>0.71222221851348877</v>
      </c>
      <c r="H900" s="66">
        <v>0.21081574261188507</v>
      </c>
      <c r="I900" s="66">
        <v>72.199996948242188</v>
      </c>
      <c r="J900" s="67">
        <v>0</v>
      </c>
    </row>
    <row r="901" spans="1:10" x14ac:dyDescent="0.25">
      <c r="A901" s="3" t="str">
        <f t="shared" si="14"/>
        <v>Climate Zone57/9/2021 (5:50pm-8:55pm)12</v>
      </c>
      <c r="B901" t="s">
        <v>55</v>
      </c>
      <c r="C901" t="s">
        <v>136</v>
      </c>
      <c r="D901" t="s">
        <v>161</v>
      </c>
      <c r="E901" s="65" t="s">
        <v>143</v>
      </c>
      <c r="F901" s="66">
        <v>1.0822290182113647</v>
      </c>
      <c r="G901" s="66">
        <v>0.63088887929916382</v>
      </c>
      <c r="H901" s="66">
        <v>0.20022474229335785</v>
      </c>
      <c r="I901" s="66">
        <v>74.800003051757813</v>
      </c>
      <c r="J901" s="67">
        <v>0</v>
      </c>
    </row>
    <row r="902" spans="1:10" x14ac:dyDescent="0.25">
      <c r="A902" s="3" t="str">
        <f t="shared" si="14"/>
        <v>Climate Zone57/9/2021 (5:50pm-8:55pm)13</v>
      </c>
      <c r="B902" t="s">
        <v>55</v>
      </c>
      <c r="C902" t="s">
        <v>136</v>
      </c>
      <c r="D902" t="s">
        <v>161</v>
      </c>
      <c r="E902" s="65" t="s">
        <v>144</v>
      </c>
      <c r="F902" s="66">
        <v>1.2112045288085938</v>
      </c>
      <c r="G902" s="66">
        <v>0.82883334159851074</v>
      </c>
      <c r="H902" s="66">
        <v>0.18934868276119232</v>
      </c>
      <c r="I902" s="66">
        <v>75.099998474121094</v>
      </c>
      <c r="J902" s="67">
        <v>0</v>
      </c>
    </row>
    <row r="903" spans="1:10" x14ac:dyDescent="0.25">
      <c r="A903" s="3" t="str">
        <f t="shared" si="14"/>
        <v>Climate Zone57/9/2021 (5:50pm-8:55pm)14</v>
      </c>
      <c r="B903" t="s">
        <v>55</v>
      </c>
      <c r="C903" t="s">
        <v>136</v>
      </c>
      <c r="D903" t="s">
        <v>161</v>
      </c>
      <c r="E903" s="65" t="s">
        <v>145</v>
      </c>
      <c r="F903" s="66">
        <v>1.1844751834869385</v>
      </c>
      <c r="G903" s="66">
        <v>1.1260000467300415</v>
      </c>
      <c r="H903" s="66">
        <v>0.20538194477558136</v>
      </c>
      <c r="I903" s="66">
        <v>73.199996948242188</v>
      </c>
      <c r="J903" s="67">
        <v>0</v>
      </c>
    </row>
    <row r="904" spans="1:10" x14ac:dyDescent="0.25">
      <c r="A904" s="3" t="str">
        <f t="shared" si="14"/>
        <v>Climate Zone57/9/2021 (5:50pm-8:55pm)15</v>
      </c>
      <c r="B904" t="s">
        <v>55</v>
      </c>
      <c r="C904" t="s">
        <v>136</v>
      </c>
      <c r="D904" t="s">
        <v>161</v>
      </c>
      <c r="E904" s="65" t="s">
        <v>146</v>
      </c>
      <c r="F904" s="66">
        <v>1.3177971839904785</v>
      </c>
      <c r="G904" s="66">
        <v>1.30394446849823</v>
      </c>
      <c r="H904" s="66">
        <v>0.15569403767585754</v>
      </c>
      <c r="I904" s="66">
        <v>74.699996948242188</v>
      </c>
      <c r="J904" s="67">
        <v>0</v>
      </c>
    </row>
    <row r="905" spans="1:10" x14ac:dyDescent="0.25">
      <c r="A905" s="3" t="str">
        <f t="shared" si="14"/>
        <v>Climate Zone57/9/2021 (5:50pm-8:55pm)16</v>
      </c>
      <c r="B905" t="s">
        <v>55</v>
      </c>
      <c r="C905" t="s">
        <v>136</v>
      </c>
      <c r="D905" t="s">
        <v>161</v>
      </c>
      <c r="E905" s="65" t="s">
        <v>147</v>
      </c>
      <c r="F905" s="66">
        <v>1.5029250383377075</v>
      </c>
      <c r="G905" s="66">
        <v>1.5167777538299561</v>
      </c>
      <c r="H905" s="66">
        <v>0.15569402277469635</v>
      </c>
      <c r="I905" s="66">
        <v>75.5</v>
      </c>
      <c r="J905" s="67">
        <v>0</v>
      </c>
    </row>
    <row r="906" spans="1:10" x14ac:dyDescent="0.25">
      <c r="A906" s="3" t="str">
        <f t="shared" si="14"/>
        <v>Climate Zone57/9/2021 (5:50pm-8:55pm)17</v>
      </c>
      <c r="B906" t="s">
        <v>55</v>
      </c>
      <c r="C906" t="s">
        <v>136</v>
      </c>
      <c r="D906" t="s">
        <v>161</v>
      </c>
      <c r="E906" s="65" t="s">
        <v>148</v>
      </c>
      <c r="F906" s="66">
        <v>1.508507251739502</v>
      </c>
      <c r="G906" s="66">
        <v>1.6293889284133911</v>
      </c>
      <c r="H906" s="66">
        <v>0.16651354730129242</v>
      </c>
      <c r="I906" s="66">
        <v>75.599998474121094</v>
      </c>
      <c r="J906" s="67">
        <v>0</v>
      </c>
    </row>
    <row r="907" spans="1:10" x14ac:dyDescent="0.25">
      <c r="A907" s="3" t="str">
        <f t="shared" si="14"/>
        <v>Climate Zone57/9/2021 (5:50pm-8:55pm)18</v>
      </c>
      <c r="B907" t="s">
        <v>55</v>
      </c>
      <c r="C907" t="s">
        <v>136</v>
      </c>
      <c r="D907" t="s">
        <v>161</v>
      </c>
      <c r="E907" s="65" t="s">
        <v>149</v>
      </c>
      <c r="F907" s="66">
        <v>1.5289096832275391</v>
      </c>
      <c r="G907" s="66">
        <v>1.7248333692550659</v>
      </c>
      <c r="H907" s="66">
        <v>0.21282164752483368</v>
      </c>
      <c r="I907" s="66">
        <v>77.199996948242188</v>
      </c>
      <c r="J907" s="67">
        <v>0</v>
      </c>
    </row>
    <row r="908" spans="1:10" x14ac:dyDescent="0.25">
      <c r="A908" s="3" t="str">
        <f t="shared" si="14"/>
        <v>Climate Zone57/9/2021 (5:50pm-8:55pm)19</v>
      </c>
      <c r="B908" t="s">
        <v>55</v>
      </c>
      <c r="C908" t="s">
        <v>136</v>
      </c>
      <c r="D908" t="s">
        <v>161</v>
      </c>
      <c r="E908" s="65" t="s">
        <v>150</v>
      </c>
      <c r="F908" s="66">
        <v>1.4839860200881958</v>
      </c>
      <c r="G908" s="66">
        <v>1.8142222166061401</v>
      </c>
      <c r="H908" s="66">
        <v>0.22971703112125397</v>
      </c>
      <c r="I908" s="66">
        <v>76.5</v>
      </c>
      <c r="J908" s="67">
        <v>0</v>
      </c>
    </row>
    <row r="909" spans="1:10" x14ac:dyDescent="0.25">
      <c r="A909" s="3" t="str">
        <f t="shared" si="14"/>
        <v>Climate Zone57/9/2021 (5:50pm-8:55pm)20</v>
      </c>
      <c r="B909" t="s">
        <v>55</v>
      </c>
      <c r="C909" t="s">
        <v>136</v>
      </c>
      <c r="D909" t="s">
        <v>161</v>
      </c>
      <c r="E909" s="65" t="s">
        <v>151</v>
      </c>
      <c r="F909" s="66">
        <v>1.3273415565490723</v>
      </c>
      <c r="G909" s="66">
        <v>1.4537777900695801</v>
      </c>
      <c r="H909" s="66">
        <v>0.24679908156394958</v>
      </c>
      <c r="I909" s="66">
        <v>73.5</v>
      </c>
      <c r="J909" s="67">
        <v>0</v>
      </c>
    </row>
    <row r="910" spans="1:10" x14ac:dyDescent="0.25">
      <c r="A910" s="3" t="str">
        <f t="shared" si="14"/>
        <v>Climate Zone57/9/2021 (5:50pm-8:55pm)21</v>
      </c>
      <c r="B910" t="s">
        <v>55</v>
      </c>
      <c r="C910" t="s">
        <v>136</v>
      </c>
      <c r="D910" t="s">
        <v>161</v>
      </c>
      <c r="E910" s="65" t="s">
        <v>152</v>
      </c>
      <c r="F910" s="66">
        <v>1.1483680009841919</v>
      </c>
      <c r="G910" s="66">
        <v>1.4437777996063232</v>
      </c>
      <c r="H910" s="66">
        <v>0.20397938787937164</v>
      </c>
      <c r="I910" s="66">
        <v>70.699996948242188</v>
      </c>
      <c r="J910" s="67">
        <v>0</v>
      </c>
    </row>
    <row r="911" spans="1:10" x14ac:dyDescent="0.25">
      <c r="A911" s="3" t="str">
        <f t="shared" si="14"/>
        <v>Climate Zone57/9/2021 (5:50pm-8:55pm)22</v>
      </c>
      <c r="B911" t="s">
        <v>55</v>
      </c>
      <c r="C911" t="s">
        <v>136</v>
      </c>
      <c r="D911" t="s">
        <v>161</v>
      </c>
      <c r="E911" s="65" t="s">
        <v>153</v>
      </c>
      <c r="F911" s="66">
        <v>1.0591309070587158</v>
      </c>
      <c r="G911" s="66">
        <v>1.3988888263702393</v>
      </c>
      <c r="H911" s="66">
        <v>0.26737916469573975</v>
      </c>
      <c r="I911" s="66">
        <v>67.989997863769531</v>
      </c>
      <c r="J911" s="67">
        <v>0</v>
      </c>
    </row>
    <row r="912" spans="1:10" x14ac:dyDescent="0.25">
      <c r="A912" s="3" t="str">
        <f t="shared" si="14"/>
        <v>Climate Zone57/9/2021 (5:50pm-8:55pm)23</v>
      </c>
      <c r="B912" t="s">
        <v>55</v>
      </c>
      <c r="C912" t="s">
        <v>136</v>
      </c>
      <c r="D912" t="s">
        <v>161</v>
      </c>
      <c r="E912" s="65" t="s">
        <v>154</v>
      </c>
      <c r="F912" s="66">
        <v>0.97277873754501343</v>
      </c>
      <c r="G912" s="66">
        <v>1.2118333578109741</v>
      </c>
      <c r="H912" s="66">
        <v>0.25027221441268921</v>
      </c>
      <c r="I912" s="66">
        <v>66.349998474121094</v>
      </c>
      <c r="J912" s="67">
        <v>0</v>
      </c>
    </row>
    <row r="913" spans="1:10" x14ac:dyDescent="0.25">
      <c r="A913" s="3" t="str">
        <f t="shared" si="14"/>
        <v>Climate Zone57/9/2021 (5:50pm-8:55pm)24</v>
      </c>
      <c r="B913" t="s">
        <v>55</v>
      </c>
      <c r="C913" t="s">
        <v>136</v>
      </c>
      <c r="D913" t="s">
        <v>161</v>
      </c>
      <c r="E913" s="65" t="s">
        <v>155</v>
      </c>
      <c r="F913" s="66">
        <v>0.82574814558029175</v>
      </c>
      <c r="G913" s="66">
        <v>1.0957777500152588</v>
      </c>
      <c r="H913" s="66">
        <v>0.24816173315048218</v>
      </c>
      <c r="I913" s="66">
        <v>66.010002136230469</v>
      </c>
      <c r="J913" s="67">
        <v>0</v>
      </c>
    </row>
    <row r="914" spans="1:10" x14ac:dyDescent="0.25">
      <c r="A914" s="3" t="str">
        <f t="shared" si="14"/>
        <v>Climate Zone58/27/2021 (5:00pm-6:00pm)1</v>
      </c>
      <c r="B914" t="s">
        <v>55</v>
      </c>
      <c r="C914" t="s">
        <v>136</v>
      </c>
      <c r="D914" t="s">
        <v>162</v>
      </c>
      <c r="E914" s="65" t="s">
        <v>132</v>
      </c>
      <c r="F914" s="66">
        <v>0.80859899520874023</v>
      </c>
      <c r="G914" s="66">
        <v>0.87971431016921997</v>
      </c>
      <c r="H914" s="66">
        <v>0.17234960198402405</v>
      </c>
      <c r="I914" s="66">
        <v>66.5</v>
      </c>
      <c r="J914" s="67">
        <v>0</v>
      </c>
    </row>
    <row r="915" spans="1:10" x14ac:dyDescent="0.25">
      <c r="A915" s="3" t="str">
        <f t="shared" si="14"/>
        <v>Climate Zone58/27/2021 (5:00pm-6:00pm)2</v>
      </c>
      <c r="B915" t="s">
        <v>55</v>
      </c>
      <c r="C915" t="s">
        <v>136</v>
      </c>
      <c r="D915" t="s">
        <v>162</v>
      </c>
      <c r="E915" s="65" t="s">
        <v>133</v>
      </c>
      <c r="F915" s="66">
        <v>0.70200109481811523</v>
      </c>
      <c r="G915" s="66">
        <v>0.62485712766647339</v>
      </c>
      <c r="H915" s="66">
        <v>9.1347694396972656E-2</v>
      </c>
      <c r="I915" s="66">
        <v>65.339996337890625</v>
      </c>
      <c r="J915" s="67">
        <v>0</v>
      </c>
    </row>
    <row r="916" spans="1:10" x14ac:dyDescent="0.25">
      <c r="A916" s="3" t="str">
        <f t="shared" si="14"/>
        <v>Climate Zone58/27/2021 (5:00pm-6:00pm)3</v>
      </c>
      <c r="B916" t="s">
        <v>55</v>
      </c>
      <c r="C916" t="s">
        <v>136</v>
      </c>
      <c r="D916" t="s">
        <v>162</v>
      </c>
      <c r="E916" s="65" t="s">
        <v>134</v>
      </c>
      <c r="F916" s="66">
        <v>0.67174094915390015</v>
      </c>
      <c r="G916" s="66">
        <v>0.59794282913208008</v>
      </c>
      <c r="H916" s="66">
        <v>8.0216169357299805E-2</v>
      </c>
      <c r="I916" s="66">
        <v>64.94000244140625</v>
      </c>
      <c r="J916" s="67">
        <v>0</v>
      </c>
    </row>
    <row r="917" spans="1:10" x14ac:dyDescent="0.25">
      <c r="A917" s="3" t="str">
        <f t="shared" si="14"/>
        <v>Climate Zone58/27/2021 (5:00pm-6:00pm)4</v>
      </c>
      <c r="B917" t="s">
        <v>55</v>
      </c>
      <c r="C917" t="s">
        <v>136</v>
      </c>
      <c r="D917" t="s">
        <v>162</v>
      </c>
      <c r="E917" s="65" t="s">
        <v>135</v>
      </c>
      <c r="F917" s="66">
        <v>0.62770533561706543</v>
      </c>
      <c r="G917" s="66">
        <v>0.48022857308387756</v>
      </c>
      <c r="H917" s="66">
        <v>8.7224401533603668E-2</v>
      </c>
      <c r="I917" s="66">
        <v>64.339996337890625</v>
      </c>
      <c r="J917" s="67">
        <v>0</v>
      </c>
    </row>
    <row r="918" spans="1:10" x14ac:dyDescent="0.25">
      <c r="A918" s="3" t="str">
        <f t="shared" si="14"/>
        <v>Climate Zone58/27/2021 (5:00pm-6:00pm)5</v>
      </c>
      <c r="B918" t="s">
        <v>55</v>
      </c>
      <c r="C918" t="s">
        <v>136</v>
      </c>
      <c r="D918" t="s">
        <v>162</v>
      </c>
      <c r="E918" s="65" t="s">
        <v>136</v>
      </c>
      <c r="F918" s="66">
        <v>0.62641078233718872</v>
      </c>
      <c r="G918" s="66">
        <v>0.42908573150634766</v>
      </c>
      <c r="H918" s="66">
        <v>8.8890135288238525E-2</v>
      </c>
      <c r="I918" s="66">
        <v>62.520000457763672</v>
      </c>
      <c r="J918" s="67">
        <v>0</v>
      </c>
    </row>
    <row r="919" spans="1:10" x14ac:dyDescent="0.25">
      <c r="A919" s="3" t="str">
        <f t="shared" si="14"/>
        <v>Climate Zone58/27/2021 (5:00pm-6:00pm)6</v>
      </c>
      <c r="B919" t="s">
        <v>55</v>
      </c>
      <c r="C919" t="s">
        <v>136</v>
      </c>
      <c r="D919" t="s">
        <v>162</v>
      </c>
      <c r="E919" s="65" t="s">
        <v>137</v>
      </c>
      <c r="F919" s="66">
        <v>0.64472019672393799</v>
      </c>
      <c r="G919" s="66">
        <v>0.41617143154144287</v>
      </c>
      <c r="H919" s="66">
        <v>0.10718929767608643</v>
      </c>
      <c r="I919" s="66">
        <v>60.840000152587891</v>
      </c>
      <c r="J919" s="67">
        <v>0</v>
      </c>
    </row>
    <row r="920" spans="1:10" x14ac:dyDescent="0.25">
      <c r="A920" s="3" t="str">
        <f t="shared" si="14"/>
        <v>Climate Zone58/27/2021 (5:00pm-6:00pm)7</v>
      </c>
      <c r="B920" t="s">
        <v>55</v>
      </c>
      <c r="C920" t="s">
        <v>136</v>
      </c>
      <c r="D920" t="s">
        <v>162</v>
      </c>
      <c r="E920" s="65" t="s">
        <v>138</v>
      </c>
      <c r="F920" s="66">
        <v>0.76930445432662964</v>
      </c>
      <c r="G920" s="66">
        <v>0.60017144680023193</v>
      </c>
      <c r="H920" s="66">
        <v>0.10497337579727173</v>
      </c>
      <c r="I920" s="66">
        <v>60.290000915527344</v>
      </c>
      <c r="J920" s="67">
        <v>0</v>
      </c>
    </row>
    <row r="921" spans="1:10" x14ac:dyDescent="0.25">
      <c r="A921" s="3" t="str">
        <f t="shared" si="14"/>
        <v>Climate Zone58/27/2021 (5:00pm-6:00pm)8</v>
      </c>
      <c r="B921" t="s">
        <v>55</v>
      </c>
      <c r="C921" t="s">
        <v>136</v>
      </c>
      <c r="D921" t="s">
        <v>162</v>
      </c>
      <c r="E921" s="65" t="s">
        <v>139</v>
      </c>
      <c r="F921" s="66">
        <v>0.86442524194717407</v>
      </c>
      <c r="G921" s="66">
        <v>0.88411426544189453</v>
      </c>
      <c r="H921" s="66">
        <v>8.4901086986064911E-2</v>
      </c>
      <c r="I921" s="66">
        <v>59.619998931884766</v>
      </c>
      <c r="J921" s="67">
        <v>0</v>
      </c>
    </row>
    <row r="922" spans="1:10" x14ac:dyDescent="0.25">
      <c r="A922" s="3" t="str">
        <f t="shared" si="14"/>
        <v>Climate Zone58/27/2021 (5:00pm-6:00pm)9</v>
      </c>
      <c r="B922" t="s">
        <v>55</v>
      </c>
      <c r="C922" t="s">
        <v>136</v>
      </c>
      <c r="D922" t="s">
        <v>162</v>
      </c>
      <c r="E922" s="65" t="s">
        <v>140</v>
      </c>
      <c r="F922" s="66">
        <v>0.76868188381195068</v>
      </c>
      <c r="G922" s="66">
        <v>0.77302855253219604</v>
      </c>
      <c r="H922" s="66">
        <v>7.6360151171684265E-2</v>
      </c>
      <c r="I922" s="66">
        <v>61.529998779296875</v>
      </c>
      <c r="J922" s="67">
        <v>0</v>
      </c>
    </row>
    <row r="923" spans="1:10" x14ac:dyDescent="0.25">
      <c r="A923" s="3" t="str">
        <f t="shared" si="14"/>
        <v>Climate Zone58/27/2021 (5:00pm-6:00pm)10</v>
      </c>
      <c r="B923" t="s">
        <v>55</v>
      </c>
      <c r="C923" t="s">
        <v>136</v>
      </c>
      <c r="D923" t="s">
        <v>162</v>
      </c>
      <c r="E923" s="65" t="s">
        <v>141</v>
      </c>
      <c r="F923" s="66">
        <v>0.72740918397903442</v>
      </c>
      <c r="G923" s="66">
        <v>0.71194285154342651</v>
      </c>
      <c r="H923" s="66">
        <v>9.4273902475833893E-2</v>
      </c>
      <c r="I923" s="66">
        <v>65.510002136230469</v>
      </c>
      <c r="J923" s="67">
        <v>0</v>
      </c>
    </row>
    <row r="924" spans="1:10" x14ac:dyDescent="0.25">
      <c r="A924" s="3" t="str">
        <f t="shared" si="14"/>
        <v>Climate Zone58/27/2021 (5:00pm-6:00pm)11</v>
      </c>
      <c r="B924" t="s">
        <v>55</v>
      </c>
      <c r="C924" t="s">
        <v>136</v>
      </c>
      <c r="D924" t="s">
        <v>162</v>
      </c>
      <c r="E924" s="65" t="s">
        <v>142</v>
      </c>
      <c r="F924" s="66">
        <v>0.57189607620239258</v>
      </c>
      <c r="G924" s="66">
        <v>0.58994287252426147</v>
      </c>
      <c r="H924" s="66">
        <v>8.8563397526741028E-2</v>
      </c>
      <c r="I924" s="66">
        <v>65.050003051757813</v>
      </c>
      <c r="J924" s="67">
        <v>0</v>
      </c>
    </row>
    <row r="925" spans="1:10" x14ac:dyDescent="0.25">
      <c r="A925" s="3" t="str">
        <f t="shared" si="14"/>
        <v>Climate Zone58/27/2021 (5:00pm-6:00pm)12</v>
      </c>
      <c r="B925" t="s">
        <v>55</v>
      </c>
      <c r="C925" t="s">
        <v>136</v>
      </c>
      <c r="D925" t="s">
        <v>162</v>
      </c>
      <c r="E925" s="65" t="s">
        <v>143</v>
      </c>
      <c r="F925" s="66">
        <v>0.78254836797714233</v>
      </c>
      <c r="G925" s="66">
        <v>0.55748569965362549</v>
      </c>
      <c r="H925" s="66">
        <v>0.1572430431842804</v>
      </c>
      <c r="I925" s="66">
        <v>69.069999694824219</v>
      </c>
      <c r="J925" s="67">
        <v>0</v>
      </c>
    </row>
    <row r="926" spans="1:10" x14ac:dyDescent="0.25">
      <c r="A926" s="3" t="str">
        <f t="shared" si="14"/>
        <v>Climate Zone58/27/2021 (5:00pm-6:00pm)13</v>
      </c>
      <c r="B926" t="s">
        <v>55</v>
      </c>
      <c r="C926" t="s">
        <v>136</v>
      </c>
      <c r="D926" t="s">
        <v>162</v>
      </c>
      <c r="E926" s="65" t="s">
        <v>144</v>
      </c>
      <c r="F926" s="66">
        <v>0.53715205192565918</v>
      </c>
      <c r="G926" s="66">
        <v>0.39942857623100281</v>
      </c>
      <c r="H926" s="66">
        <v>0.16631780564785004</v>
      </c>
      <c r="I926" s="66">
        <v>72.599998474121094</v>
      </c>
      <c r="J926" s="67">
        <v>0</v>
      </c>
    </row>
    <row r="927" spans="1:10" x14ac:dyDescent="0.25">
      <c r="A927" s="3" t="str">
        <f t="shared" si="14"/>
        <v>Climate Zone58/27/2021 (5:00pm-6:00pm)14</v>
      </c>
      <c r="B927" t="s">
        <v>55</v>
      </c>
      <c r="C927" t="s">
        <v>136</v>
      </c>
      <c r="D927" t="s">
        <v>162</v>
      </c>
      <c r="E927" s="65" t="s">
        <v>145</v>
      </c>
      <c r="F927" s="66">
        <v>0.65338444709777832</v>
      </c>
      <c r="G927" s="66">
        <v>0.62514287233352661</v>
      </c>
      <c r="H927" s="66">
        <v>0.2017362117767334</v>
      </c>
      <c r="I927" s="66">
        <v>74.300003051757813</v>
      </c>
      <c r="J927" s="67">
        <v>0</v>
      </c>
    </row>
    <row r="928" spans="1:10" x14ac:dyDescent="0.25">
      <c r="A928" s="3" t="str">
        <f t="shared" si="14"/>
        <v>Climate Zone58/27/2021 (5:00pm-6:00pm)15</v>
      </c>
      <c r="B928" t="s">
        <v>55</v>
      </c>
      <c r="C928" t="s">
        <v>136</v>
      </c>
      <c r="D928" t="s">
        <v>162</v>
      </c>
      <c r="E928" s="65" t="s">
        <v>146</v>
      </c>
      <c r="F928" s="66">
        <v>0.90340805053710938</v>
      </c>
      <c r="G928" s="66">
        <v>0.80708575248718262</v>
      </c>
      <c r="H928" s="66">
        <v>8.5475996136665344E-2</v>
      </c>
      <c r="I928" s="66">
        <v>75.099998474121094</v>
      </c>
      <c r="J928" s="67">
        <v>0</v>
      </c>
    </row>
    <row r="929" spans="1:10" x14ac:dyDescent="0.25">
      <c r="A929" s="3" t="str">
        <f t="shared" si="14"/>
        <v>Climate Zone58/27/2021 (5:00pm-6:00pm)16</v>
      </c>
      <c r="B929" t="s">
        <v>55</v>
      </c>
      <c r="C929" t="s">
        <v>136</v>
      </c>
      <c r="D929" t="s">
        <v>162</v>
      </c>
      <c r="E929" s="65" t="s">
        <v>147</v>
      </c>
      <c r="F929" s="66">
        <v>1.0080777406692505</v>
      </c>
      <c r="G929" s="66">
        <v>1.1044000387191772</v>
      </c>
      <c r="H929" s="66">
        <v>8.5476003587245941E-2</v>
      </c>
      <c r="I929" s="66">
        <v>74.400001525878906</v>
      </c>
      <c r="J929" s="67">
        <v>0</v>
      </c>
    </row>
    <row r="930" spans="1:10" x14ac:dyDescent="0.25">
      <c r="A930" s="3" t="str">
        <f t="shared" si="14"/>
        <v>Climate Zone58/27/2021 (5:00pm-6:00pm)17</v>
      </c>
      <c r="B930" t="s">
        <v>55</v>
      </c>
      <c r="C930" t="s">
        <v>136</v>
      </c>
      <c r="D930" t="s">
        <v>162</v>
      </c>
      <c r="E930" s="65" t="s">
        <v>148</v>
      </c>
      <c r="F930" s="66">
        <v>1.5297069549560547</v>
      </c>
      <c r="G930" s="66">
        <v>1.4281142950057983</v>
      </c>
      <c r="H930" s="66">
        <v>0.19281412661075592</v>
      </c>
      <c r="I930" s="66">
        <v>74.400001525878906</v>
      </c>
      <c r="J930" s="67">
        <v>0</v>
      </c>
    </row>
    <row r="931" spans="1:10" x14ac:dyDescent="0.25">
      <c r="A931" s="3" t="str">
        <f t="shared" si="14"/>
        <v>Climate Zone58/27/2021 (5:00pm-6:00pm)18</v>
      </c>
      <c r="B931" t="s">
        <v>55</v>
      </c>
      <c r="C931" t="s">
        <v>136</v>
      </c>
      <c r="D931" t="s">
        <v>162</v>
      </c>
      <c r="E931" s="65" t="s">
        <v>149</v>
      </c>
      <c r="F931" s="66">
        <v>1.7037067413330078</v>
      </c>
      <c r="G931" s="66">
        <v>1.9565714597702026</v>
      </c>
      <c r="H931" s="66">
        <v>0.37475556135177612</v>
      </c>
      <c r="I931" s="66">
        <v>73.699996948242188</v>
      </c>
      <c r="J931" s="67">
        <v>0</v>
      </c>
    </row>
    <row r="932" spans="1:10" x14ac:dyDescent="0.25">
      <c r="A932" s="3" t="str">
        <f t="shared" si="14"/>
        <v>Climate Zone58/27/2021 (5:00pm-6:00pm)19</v>
      </c>
      <c r="B932" t="s">
        <v>55</v>
      </c>
      <c r="C932" t="s">
        <v>136</v>
      </c>
      <c r="D932" t="s">
        <v>162</v>
      </c>
      <c r="E932" s="65" t="s">
        <v>150</v>
      </c>
      <c r="F932" s="66">
        <v>1.5928326845169067</v>
      </c>
      <c r="G932" s="66">
        <v>1.9447427988052368</v>
      </c>
      <c r="H932" s="66">
        <v>0.29677540063858032</v>
      </c>
      <c r="I932" s="66">
        <v>71.300003051757813</v>
      </c>
      <c r="J932" s="67">
        <v>0</v>
      </c>
    </row>
    <row r="933" spans="1:10" x14ac:dyDescent="0.25">
      <c r="A933" s="3" t="str">
        <f t="shared" si="14"/>
        <v>Climate Zone58/27/2021 (5:00pm-6:00pm)20</v>
      </c>
      <c r="B933" t="s">
        <v>55</v>
      </c>
      <c r="C933" t="s">
        <v>136</v>
      </c>
      <c r="D933" t="s">
        <v>162</v>
      </c>
      <c r="E933" s="65" t="s">
        <v>151</v>
      </c>
      <c r="F933" s="66">
        <v>1.363899827003479</v>
      </c>
      <c r="G933" s="66">
        <v>1.5017714500427246</v>
      </c>
      <c r="H933" s="66">
        <v>0.2291429340839386</v>
      </c>
      <c r="I933" s="66">
        <v>68.389999389648438</v>
      </c>
      <c r="J933" s="67">
        <v>0</v>
      </c>
    </row>
    <row r="934" spans="1:10" x14ac:dyDescent="0.25">
      <c r="A934" s="3" t="str">
        <f t="shared" si="14"/>
        <v>Climate Zone58/27/2021 (5:00pm-6:00pm)21</v>
      </c>
      <c r="B934" t="s">
        <v>55</v>
      </c>
      <c r="C934" t="s">
        <v>136</v>
      </c>
      <c r="D934" t="s">
        <v>162</v>
      </c>
      <c r="E934" s="65" t="s">
        <v>152</v>
      </c>
      <c r="F934" s="66">
        <v>1.3212400674819946</v>
      </c>
      <c r="G934" s="66">
        <v>1.3559999465942383</v>
      </c>
      <c r="H934" s="66">
        <v>0.25063478946685791</v>
      </c>
      <c r="I934" s="66">
        <v>64.639999389648438</v>
      </c>
      <c r="J934" s="67">
        <v>0</v>
      </c>
    </row>
    <row r="935" spans="1:10" x14ac:dyDescent="0.25">
      <c r="A935" s="3" t="str">
        <f t="shared" si="14"/>
        <v>Climate Zone58/27/2021 (5:00pm-6:00pm)22</v>
      </c>
      <c r="B935" t="s">
        <v>55</v>
      </c>
      <c r="C935" t="s">
        <v>136</v>
      </c>
      <c r="D935" t="s">
        <v>162</v>
      </c>
      <c r="E935" s="65" t="s">
        <v>153</v>
      </c>
      <c r="F935" s="66">
        <v>1.4199841022491455</v>
      </c>
      <c r="G935" s="66">
        <v>1.1059999465942383</v>
      </c>
      <c r="H935" s="66">
        <v>0.22485780715942383</v>
      </c>
      <c r="I935" s="66">
        <v>62.529998779296875</v>
      </c>
      <c r="J935" s="67">
        <v>0</v>
      </c>
    </row>
    <row r="936" spans="1:10" x14ac:dyDescent="0.25">
      <c r="A936" s="3" t="str">
        <f t="shared" si="14"/>
        <v>Climate Zone58/27/2021 (5:00pm-6:00pm)23</v>
      </c>
      <c r="B936" t="s">
        <v>55</v>
      </c>
      <c r="C936" t="s">
        <v>136</v>
      </c>
      <c r="D936" t="s">
        <v>162</v>
      </c>
      <c r="E936" s="65" t="s">
        <v>154</v>
      </c>
      <c r="F936" s="66">
        <v>1.1229993104934692</v>
      </c>
      <c r="G936" s="66">
        <v>1.1707428693771362</v>
      </c>
      <c r="H936" s="66">
        <v>0.2024538666009903</v>
      </c>
      <c r="I936" s="66">
        <v>60.919998168945313</v>
      </c>
      <c r="J936" s="67">
        <v>0</v>
      </c>
    </row>
    <row r="937" spans="1:10" x14ac:dyDescent="0.25">
      <c r="A937" s="3" t="str">
        <f t="shared" si="14"/>
        <v>Climate Zone58/27/2021 (5:00pm-6:00pm)24</v>
      </c>
      <c r="B937" t="s">
        <v>55</v>
      </c>
      <c r="C937" t="s">
        <v>136</v>
      </c>
      <c r="D937" t="s">
        <v>162</v>
      </c>
      <c r="E937" s="65" t="s">
        <v>155</v>
      </c>
      <c r="F937" s="66">
        <v>1.069538950920105</v>
      </c>
      <c r="G937" s="66">
        <v>1.021314263343811</v>
      </c>
      <c r="H937" s="66">
        <v>0.2225111722946167</v>
      </c>
      <c r="I937" s="66">
        <v>60.599998474121094</v>
      </c>
      <c r="J937" s="67">
        <v>0</v>
      </c>
    </row>
    <row r="938" spans="1:10" x14ac:dyDescent="0.25">
      <c r="A938" s="3" t="str">
        <f t="shared" si="14"/>
        <v>Climate Zone59/9/2021 (3:58pm-5:00pm)1</v>
      </c>
      <c r="B938" t="s">
        <v>55</v>
      </c>
      <c r="C938" t="s">
        <v>136</v>
      </c>
      <c r="D938" t="s">
        <v>163</v>
      </c>
      <c r="E938" s="65" t="s">
        <v>132</v>
      </c>
      <c r="F938" s="66">
        <v>0.74556726217269897</v>
      </c>
      <c r="G938" s="66">
        <v>0.70765715837478638</v>
      </c>
      <c r="H938" s="66">
        <v>0.10133985430002213</v>
      </c>
      <c r="I938" s="66">
        <v>61.029998779296875</v>
      </c>
      <c r="J938" s="67">
        <v>0</v>
      </c>
    </row>
    <row r="939" spans="1:10" x14ac:dyDescent="0.25">
      <c r="A939" s="3" t="str">
        <f t="shared" si="14"/>
        <v>Climate Zone59/9/2021 (3:58pm-5:00pm)2</v>
      </c>
      <c r="B939" t="s">
        <v>55</v>
      </c>
      <c r="C939" t="s">
        <v>136</v>
      </c>
      <c r="D939" t="s">
        <v>163</v>
      </c>
      <c r="E939" s="65" t="s">
        <v>133</v>
      </c>
      <c r="F939" s="66">
        <v>0.72347599267959595</v>
      </c>
      <c r="G939" s="66">
        <v>0.57291430234909058</v>
      </c>
      <c r="H939" s="66">
        <v>9.1996125876903534E-2</v>
      </c>
      <c r="I939" s="66">
        <v>61.240001678466797</v>
      </c>
      <c r="J939" s="67">
        <v>0</v>
      </c>
    </row>
    <row r="940" spans="1:10" x14ac:dyDescent="0.25">
      <c r="A940" s="3" t="str">
        <f t="shared" si="14"/>
        <v>Climate Zone59/9/2021 (3:58pm-5:00pm)3</v>
      </c>
      <c r="B940" t="s">
        <v>55</v>
      </c>
      <c r="C940" t="s">
        <v>136</v>
      </c>
      <c r="D940" t="s">
        <v>163</v>
      </c>
      <c r="E940" s="65" t="s">
        <v>134</v>
      </c>
      <c r="F940" s="66">
        <v>0.69052362442016602</v>
      </c>
      <c r="G940" s="66">
        <v>0.62440001964569092</v>
      </c>
      <c r="H940" s="66">
        <v>9.3413971364498138E-2</v>
      </c>
      <c r="I940" s="66">
        <v>61.229999542236328</v>
      </c>
      <c r="J940" s="67">
        <v>0</v>
      </c>
    </row>
    <row r="941" spans="1:10" x14ac:dyDescent="0.25">
      <c r="A941" s="3" t="str">
        <f t="shared" si="14"/>
        <v>Climate Zone59/9/2021 (3:58pm-5:00pm)4</v>
      </c>
      <c r="B941" t="s">
        <v>55</v>
      </c>
      <c r="C941" t="s">
        <v>136</v>
      </c>
      <c r="D941" t="s">
        <v>163</v>
      </c>
      <c r="E941" s="65" t="s">
        <v>135</v>
      </c>
      <c r="F941" s="66">
        <v>0.62440180778503418</v>
      </c>
      <c r="G941" s="66">
        <v>0.57188570499420166</v>
      </c>
      <c r="H941" s="66">
        <v>6.1026312410831451E-2</v>
      </c>
      <c r="I941" s="66">
        <v>61.169998168945313</v>
      </c>
      <c r="J941" s="67">
        <v>0</v>
      </c>
    </row>
    <row r="942" spans="1:10" x14ac:dyDescent="0.25">
      <c r="A942" s="3" t="str">
        <f t="shared" si="14"/>
        <v>Climate Zone59/9/2021 (3:58pm-5:00pm)5</v>
      </c>
      <c r="B942" t="s">
        <v>55</v>
      </c>
      <c r="C942" t="s">
        <v>136</v>
      </c>
      <c r="D942" t="s">
        <v>163</v>
      </c>
      <c r="E942" s="65" t="s">
        <v>136</v>
      </c>
      <c r="F942" s="66">
        <v>0.60715258121490479</v>
      </c>
      <c r="G942" s="66">
        <v>0.56880003213882446</v>
      </c>
      <c r="H942" s="66">
        <v>6.6339060664176941E-2</v>
      </c>
      <c r="I942" s="66">
        <v>60.849998474121094</v>
      </c>
      <c r="J942" s="67">
        <v>0</v>
      </c>
    </row>
    <row r="943" spans="1:10" x14ac:dyDescent="0.25">
      <c r="A943" s="3" t="str">
        <f t="shared" si="14"/>
        <v>Climate Zone59/9/2021 (3:58pm-5:00pm)6</v>
      </c>
      <c r="B943" t="s">
        <v>55</v>
      </c>
      <c r="C943" t="s">
        <v>136</v>
      </c>
      <c r="D943" t="s">
        <v>163</v>
      </c>
      <c r="E943" s="65" t="s">
        <v>137</v>
      </c>
      <c r="F943" s="66">
        <v>0.62836587429046631</v>
      </c>
      <c r="G943" s="66">
        <v>0.59719997644424438</v>
      </c>
      <c r="H943" s="66">
        <v>6.5016932785511017E-2</v>
      </c>
      <c r="I943" s="66">
        <v>60.659999847412109</v>
      </c>
      <c r="J943" s="67">
        <v>0</v>
      </c>
    </row>
    <row r="944" spans="1:10" x14ac:dyDescent="0.25">
      <c r="A944" s="3" t="str">
        <f t="shared" si="14"/>
        <v>Climate Zone59/9/2021 (3:58pm-5:00pm)7</v>
      </c>
      <c r="B944" t="s">
        <v>55</v>
      </c>
      <c r="C944" t="s">
        <v>136</v>
      </c>
      <c r="D944" t="s">
        <v>163</v>
      </c>
      <c r="E944" s="65" t="s">
        <v>138</v>
      </c>
      <c r="F944" s="66">
        <v>0.66091746091842651</v>
      </c>
      <c r="G944" s="66">
        <v>0.69599997997283936</v>
      </c>
      <c r="H944" s="66">
        <v>7.8695759177207947E-2</v>
      </c>
      <c r="I944" s="66">
        <v>60.470001220703125</v>
      </c>
      <c r="J944" s="67">
        <v>0</v>
      </c>
    </row>
    <row r="945" spans="1:10" x14ac:dyDescent="0.25">
      <c r="A945" s="3" t="str">
        <f t="shared" si="14"/>
        <v>Climate Zone59/9/2021 (3:58pm-5:00pm)8</v>
      </c>
      <c r="B945" t="s">
        <v>55</v>
      </c>
      <c r="C945" t="s">
        <v>136</v>
      </c>
      <c r="D945" t="s">
        <v>163</v>
      </c>
      <c r="E945" s="65" t="s">
        <v>139</v>
      </c>
      <c r="F945" s="66">
        <v>0.84066992998123169</v>
      </c>
      <c r="G945" s="66">
        <v>0.83365714550018311</v>
      </c>
      <c r="H945" s="66">
        <v>6.4522899687290192E-2</v>
      </c>
      <c r="I945" s="66">
        <v>60.450000762939453</v>
      </c>
      <c r="J945" s="67">
        <v>0</v>
      </c>
    </row>
    <row r="946" spans="1:10" x14ac:dyDescent="0.25">
      <c r="A946" s="3" t="str">
        <f t="shared" si="14"/>
        <v>Climate Zone59/9/2021 (3:58pm-5:00pm)9</v>
      </c>
      <c r="B946" t="s">
        <v>55</v>
      </c>
      <c r="C946" t="s">
        <v>136</v>
      </c>
      <c r="D946" t="s">
        <v>163</v>
      </c>
      <c r="E946" s="65" t="s">
        <v>140</v>
      </c>
      <c r="F946" s="66">
        <v>0.72491008043289185</v>
      </c>
      <c r="G946" s="66">
        <v>0.72302860021591187</v>
      </c>
      <c r="H946" s="66">
        <v>6.1629626899957657E-2</v>
      </c>
      <c r="I946" s="66">
        <v>60.590000152587891</v>
      </c>
      <c r="J946" s="67">
        <v>0</v>
      </c>
    </row>
    <row r="947" spans="1:10" x14ac:dyDescent="0.25">
      <c r="A947" s="3" t="str">
        <f t="shared" si="14"/>
        <v>Climate Zone59/9/2021 (3:58pm-5:00pm)10</v>
      </c>
      <c r="B947" t="s">
        <v>55</v>
      </c>
      <c r="C947" t="s">
        <v>136</v>
      </c>
      <c r="D947" t="s">
        <v>163</v>
      </c>
      <c r="E947" s="65" t="s">
        <v>141</v>
      </c>
      <c r="F947" s="66">
        <v>0.64643341302871704</v>
      </c>
      <c r="G947" s="66">
        <v>0.70902854204177856</v>
      </c>
      <c r="H947" s="66">
        <v>0.10352098941802979</v>
      </c>
      <c r="I947" s="66">
        <v>60.939998626708984</v>
      </c>
      <c r="J947" s="67">
        <v>0</v>
      </c>
    </row>
    <row r="948" spans="1:10" x14ac:dyDescent="0.25">
      <c r="A948" s="3" t="str">
        <f t="shared" si="14"/>
        <v>Climate Zone59/9/2021 (3:58pm-5:00pm)11</v>
      </c>
      <c r="B948" t="s">
        <v>55</v>
      </c>
      <c r="C948" t="s">
        <v>136</v>
      </c>
      <c r="D948" t="s">
        <v>163</v>
      </c>
      <c r="E948" s="65" t="s">
        <v>142</v>
      </c>
      <c r="F948" s="66">
        <v>0.4543718695640564</v>
      </c>
      <c r="G948" s="66">
        <v>0.60108572244644165</v>
      </c>
      <c r="H948" s="66">
        <v>9.9654175341129303E-2</v>
      </c>
      <c r="I948" s="66">
        <v>64.25</v>
      </c>
      <c r="J948" s="67">
        <v>0</v>
      </c>
    </row>
    <row r="949" spans="1:10" x14ac:dyDescent="0.25">
      <c r="A949" s="3" t="str">
        <f t="shared" si="14"/>
        <v>Climate Zone59/9/2021 (3:58pm-5:00pm)12</v>
      </c>
      <c r="B949" t="s">
        <v>55</v>
      </c>
      <c r="C949" t="s">
        <v>136</v>
      </c>
      <c r="D949" t="s">
        <v>163</v>
      </c>
      <c r="E949" s="65" t="s">
        <v>143</v>
      </c>
      <c r="F949" s="66">
        <v>0.56215476989746094</v>
      </c>
      <c r="G949" s="66">
        <v>0.57445716857910156</v>
      </c>
      <c r="H949" s="66">
        <v>0.1449563205242157</v>
      </c>
      <c r="I949" s="66">
        <v>67.870002746582031</v>
      </c>
      <c r="J949" s="67">
        <v>0</v>
      </c>
    </row>
    <row r="950" spans="1:10" x14ac:dyDescent="0.25">
      <c r="A950" s="3" t="str">
        <f t="shared" si="14"/>
        <v>Climate Zone59/9/2021 (3:58pm-5:00pm)13</v>
      </c>
      <c r="B950" t="s">
        <v>55</v>
      </c>
      <c r="C950" t="s">
        <v>136</v>
      </c>
      <c r="D950" t="s">
        <v>163</v>
      </c>
      <c r="E950" s="65" t="s">
        <v>144</v>
      </c>
      <c r="F950" s="66">
        <v>0.46925410628318787</v>
      </c>
      <c r="G950" s="66">
        <v>0.44565713405609131</v>
      </c>
      <c r="H950" s="66">
        <v>0.10940920561552048</v>
      </c>
      <c r="I950" s="66">
        <v>68.05999755859375</v>
      </c>
      <c r="J950" s="67">
        <v>0</v>
      </c>
    </row>
    <row r="951" spans="1:10" x14ac:dyDescent="0.25">
      <c r="A951" s="3" t="str">
        <f t="shared" si="14"/>
        <v>Climate Zone59/9/2021 (3:58pm-5:00pm)14</v>
      </c>
      <c r="B951" t="s">
        <v>55</v>
      </c>
      <c r="C951" t="s">
        <v>136</v>
      </c>
      <c r="D951" t="s">
        <v>163</v>
      </c>
      <c r="E951" s="65" t="s">
        <v>145</v>
      </c>
      <c r="F951" s="66">
        <v>0.50800305604934692</v>
      </c>
      <c r="G951" s="66">
        <v>0.53159999847412109</v>
      </c>
      <c r="H951" s="66">
        <v>0.10940919816493988</v>
      </c>
      <c r="I951" s="66">
        <v>68.319999694824219</v>
      </c>
      <c r="J951" s="67">
        <v>0</v>
      </c>
    </row>
    <row r="952" spans="1:10" x14ac:dyDescent="0.25">
      <c r="A952" s="3" t="str">
        <f t="shared" si="14"/>
        <v>Climate Zone59/9/2021 (3:58pm-5:00pm)15</v>
      </c>
      <c r="B952" t="s">
        <v>55</v>
      </c>
      <c r="C952" t="s">
        <v>136</v>
      </c>
      <c r="D952" t="s">
        <v>163</v>
      </c>
      <c r="E952" s="65" t="s">
        <v>146</v>
      </c>
      <c r="F952" s="66">
        <v>0.79863858222961426</v>
      </c>
      <c r="G952" s="66">
        <v>1.1258286237716675</v>
      </c>
      <c r="H952" s="66">
        <v>0.31481596827507019</v>
      </c>
      <c r="I952" s="66">
        <v>70.5</v>
      </c>
      <c r="J952" s="67">
        <v>0</v>
      </c>
    </row>
    <row r="953" spans="1:10" x14ac:dyDescent="0.25">
      <c r="A953" s="3" t="str">
        <f t="shared" si="14"/>
        <v>Climate Zone59/9/2021 (3:58pm-5:00pm)16</v>
      </c>
      <c r="B953" t="s">
        <v>55</v>
      </c>
      <c r="C953" t="s">
        <v>136</v>
      </c>
      <c r="D953" t="s">
        <v>163</v>
      </c>
      <c r="E953" s="65" t="s">
        <v>147</v>
      </c>
      <c r="F953" s="66">
        <v>0.9866560697555542</v>
      </c>
      <c r="G953" s="66">
        <v>1.6049714088439941</v>
      </c>
      <c r="H953" s="66">
        <v>0.34308326244354248</v>
      </c>
      <c r="I953" s="66">
        <v>72.400001525878906</v>
      </c>
      <c r="J953" s="67">
        <v>0</v>
      </c>
    </row>
    <row r="954" spans="1:10" x14ac:dyDescent="0.25">
      <c r="A954" s="3" t="str">
        <f t="shared" si="14"/>
        <v>Climate Zone59/9/2021 (3:58pm-5:00pm)17</v>
      </c>
      <c r="B954" t="s">
        <v>55</v>
      </c>
      <c r="C954" t="s">
        <v>136</v>
      </c>
      <c r="D954" t="s">
        <v>163</v>
      </c>
      <c r="E954" s="65" t="s">
        <v>148</v>
      </c>
      <c r="F954" s="66">
        <v>1.071170449256897</v>
      </c>
      <c r="G954" s="66">
        <v>1.7643427848815918</v>
      </c>
      <c r="H954" s="66">
        <v>0.47911190986633301</v>
      </c>
      <c r="I954" s="66">
        <v>69.930000305175781</v>
      </c>
      <c r="J954" s="67">
        <v>0</v>
      </c>
    </row>
    <row r="955" spans="1:10" x14ac:dyDescent="0.25">
      <c r="A955" s="3" t="str">
        <f t="shared" si="14"/>
        <v>Climate Zone59/9/2021 (3:58pm-5:00pm)18</v>
      </c>
      <c r="B955" t="s">
        <v>55</v>
      </c>
      <c r="C955" t="s">
        <v>136</v>
      </c>
      <c r="D955" t="s">
        <v>163</v>
      </c>
      <c r="E955" s="65" t="s">
        <v>149</v>
      </c>
      <c r="F955" s="66">
        <v>1.2208986282348633</v>
      </c>
      <c r="G955" s="66">
        <v>1.7933714389801025</v>
      </c>
      <c r="H955" s="66">
        <v>0.36464095115661621</v>
      </c>
      <c r="I955" s="66">
        <v>70.099998474121094</v>
      </c>
      <c r="J955" s="67">
        <v>0</v>
      </c>
    </row>
    <row r="956" spans="1:10" x14ac:dyDescent="0.25">
      <c r="A956" s="3" t="str">
        <f t="shared" si="14"/>
        <v>Climate Zone59/9/2021 (3:58pm-5:00pm)19</v>
      </c>
      <c r="B956" t="s">
        <v>55</v>
      </c>
      <c r="C956" t="s">
        <v>136</v>
      </c>
      <c r="D956" t="s">
        <v>163</v>
      </c>
      <c r="E956" s="65" t="s">
        <v>150</v>
      </c>
      <c r="F956" s="66">
        <v>1.0830292701721191</v>
      </c>
      <c r="G956" s="66">
        <v>1.4823999404907227</v>
      </c>
      <c r="H956" s="66">
        <v>0.22347085177898407</v>
      </c>
      <c r="I956" s="66">
        <v>67.5</v>
      </c>
      <c r="J956" s="67">
        <v>0</v>
      </c>
    </row>
    <row r="957" spans="1:10" x14ac:dyDescent="0.25">
      <c r="A957" s="3" t="str">
        <f t="shared" si="14"/>
        <v>Climate Zone59/9/2021 (3:58pm-5:00pm)20</v>
      </c>
      <c r="B957" t="s">
        <v>55</v>
      </c>
      <c r="C957" t="s">
        <v>136</v>
      </c>
      <c r="D957" t="s">
        <v>163</v>
      </c>
      <c r="E957" s="65" t="s">
        <v>151</v>
      </c>
      <c r="F957" s="66">
        <v>0.95886856317520142</v>
      </c>
      <c r="G957" s="66">
        <v>1.1213142871856689</v>
      </c>
      <c r="H957" s="66">
        <v>0.14881181716918945</v>
      </c>
      <c r="I957" s="66">
        <v>65.709999084472656</v>
      </c>
      <c r="J957" s="67">
        <v>0</v>
      </c>
    </row>
    <row r="958" spans="1:10" x14ac:dyDescent="0.25">
      <c r="A958" s="3" t="str">
        <f t="shared" si="14"/>
        <v>Climate Zone59/9/2021 (3:58pm-5:00pm)21</v>
      </c>
      <c r="B958" t="s">
        <v>55</v>
      </c>
      <c r="C958" t="s">
        <v>136</v>
      </c>
      <c r="D958" t="s">
        <v>163</v>
      </c>
      <c r="E958" s="65" t="s">
        <v>152</v>
      </c>
      <c r="F958" s="66">
        <v>1.1101620197296143</v>
      </c>
      <c r="G958" s="66">
        <v>1.1779999732971191</v>
      </c>
      <c r="H958" s="66">
        <v>0.14908474683761597</v>
      </c>
      <c r="I958" s="66">
        <v>64.080001831054688</v>
      </c>
      <c r="J958" s="67">
        <v>0</v>
      </c>
    </row>
    <row r="959" spans="1:10" x14ac:dyDescent="0.25">
      <c r="A959" s="3" t="str">
        <f t="shared" si="14"/>
        <v>Climate Zone59/9/2021 (3:58pm-5:00pm)22</v>
      </c>
      <c r="B959" t="s">
        <v>55</v>
      </c>
      <c r="C959" t="s">
        <v>136</v>
      </c>
      <c r="D959" t="s">
        <v>163</v>
      </c>
      <c r="E959" s="65" t="s">
        <v>153</v>
      </c>
      <c r="F959" s="66">
        <v>1.0685049295425415</v>
      </c>
      <c r="G959" s="66">
        <v>1.2026286125183105</v>
      </c>
      <c r="H959" s="66">
        <v>0.23586565256118774</v>
      </c>
      <c r="I959" s="66">
        <v>63.200000762939453</v>
      </c>
      <c r="J959" s="67">
        <v>0</v>
      </c>
    </row>
    <row r="960" spans="1:10" x14ac:dyDescent="0.25">
      <c r="A960" s="3" t="str">
        <f t="shared" si="14"/>
        <v>Climate Zone59/9/2021 (3:58pm-5:00pm)23</v>
      </c>
      <c r="B960" t="s">
        <v>55</v>
      </c>
      <c r="C960" t="s">
        <v>136</v>
      </c>
      <c r="D960" t="s">
        <v>163</v>
      </c>
      <c r="E960" s="65" t="s">
        <v>154</v>
      </c>
      <c r="F960" s="66">
        <v>0.89948678016662598</v>
      </c>
      <c r="G960" s="66">
        <v>1.0443999767303467</v>
      </c>
      <c r="H960" s="66">
        <v>0.1592029482126236</v>
      </c>
      <c r="I960" s="66">
        <v>63.049999237060547</v>
      </c>
      <c r="J960" s="67">
        <v>0</v>
      </c>
    </row>
    <row r="961" spans="1:10" x14ac:dyDescent="0.25">
      <c r="A961" s="3" t="str">
        <f t="shared" si="14"/>
        <v>Climate Zone59/9/2021 (3:58pm-5:00pm)24</v>
      </c>
      <c r="B961" t="s">
        <v>55</v>
      </c>
      <c r="C961" t="s">
        <v>136</v>
      </c>
      <c r="D961" t="s">
        <v>163</v>
      </c>
      <c r="E961" s="65" t="s">
        <v>155</v>
      </c>
      <c r="F961" s="66">
        <v>0.67744243144989014</v>
      </c>
      <c r="G961" s="66">
        <v>0.87805712223052979</v>
      </c>
      <c r="H961" s="66">
        <v>0.18513458967208862</v>
      </c>
      <c r="I961" s="66">
        <v>63.5</v>
      </c>
      <c r="J961" s="67">
        <v>0</v>
      </c>
    </row>
    <row r="962" spans="1:10" x14ac:dyDescent="0.25">
      <c r="A962" s="3" t="str">
        <f t="shared" si="14"/>
        <v>Climate Zone5Average Event Day (5:00pm-6:00pm)1</v>
      </c>
      <c r="B962" t="s">
        <v>55</v>
      </c>
      <c r="C962" t="s">
        <v>136</v>
      </c>
      <c r="D962" t="s">
        <v>164</v>
      </c>
      <c r="E962" s="65" t="s">
        <v>132</v>
      </c>
      <c r="F962" s="66">
        <v>0.75494873523712158</v>
      </c>
      <c r="G962" s="66">
        <v>0.74164813756942749</v>
      </c>
      <c r="H962" s="66">
        <v>6.2118634581565857E-2</v>
      </c>
      <c r="I962" s="66">
        <v>65.473983764648438</v>
      </c>
      <c r="J962" s="67">
        <v>0</v>
      </c>
    </row>
    <row r="963" spans="1:10" x14ac:dyDescent="0.25">
      <c r="A963" s="3" t="str">
        <f t="shared" ref="A963:A1026" si="15">B963&amp;C963&amp;D963&amp;E963</f>
        <v>Climate Zone5Average Event Day (5:00pm-6:00pm)2</v>
      </c>
      <c r="B963" t="s">
        <v>55</v>
      </c>
      <c r="C963" t="s">
        <v>136</v>
      </c>
      <c r="D963" t="s">
        <v>164</v>
      </c>
      <c r="E963" s="65" t="s">
        <v>133</v>
      </c>
      <c r="F963" s="66">
        <v>0.69449859857559204</v>
      </c>
      <c r="G963" s="66">
        <v>0.65365034341812134</v>
      </c>
      <c r="H963" s="66">
        <v>4.3077260255813599E-2</v>
      </c>
      <c r="I963" s="66">
        <v>63.792865753173828</v>
      </c>
      <c r="J963" s="67">
        <v>0</v>
      </c>
    </row>
    <row r="964" spans="1:10" x14ac:dyDescent="0.25">
      <c r="A964" s="3" t="str">
        <f t="shared" si="15"/>
        <v>Climate Zone5Average Event Day (5:00pm-6:00pm)3</v>
      </c>
      <c r="B964" t="s">
        <v>55</v>
      </c>
      <c r="C964" t="s">
        <v>136</v>
      </c>
      <c r="D964" t="s">
        <v>164</v>
      </c>
      <c r="E964" s="65" t="s">
        <v>134</v>
      </c>
      <c r="F964" s="66">
        <v>0.66196930408477783</v>
      </c>
      <c r="G964" s="66">
        <v>0.60994404554367065</v>
      </c>
      <c r="H964" s="66">
        <v>2.9766997322440147E-2</v>
      </c>
      <c r="I964" s="66">
        <v>63.427413940429688</v>
      </c>
      <c r="J964" s="67">
        <v>0</v>
      </c>
    </row>
    <row r="965" spans="1:10" x14ac:dyDescent="0.25">
      <c r="A965" s="3" t="str">
        <f t="shared" si="15"/>
        <v>Climate Zone5Average Event Day (5:00pm-6:00pm)4</v>
      </c>
      <c r="B965" t="s">
        <v>55</v>
      </c>
      <c r="C965" t="s">
        <v>136</v>
      </c>
      <c r="D965" t="s">
        <v>164</v>
      </c>
      <c r="E965" s="65" t="s">
        <v>135</v>
      </c>
      <c r="F965" s="66">
        <v>0.65260893106460571</v>
      </c>
      <c r="G965" s="66">
        <v>0.5652167797088623</v>
      </c>
      <c r="H965" s="66">
        <v>3.0984697863459587E-2</v>
      </c>
      <c r="I965" s="66">
        <v>63.203285217285156</v>
      </c>
      <c r="J965" s="67">
        <v>0</v>
      </c>
    </row>
    <row r="966" spans="1:10" x14ac:dyDescent="0.25">
      <c r="A966" s="3" t="str">
        <f t="shared" si="15"/>
        <v>Climate Zone5Average Event Day (5:00pm-6:00pm)5</v>
      </c>
      <c r="B966" t="s">
        <v>55</v>
      </c>
      <c r="C966" t="s">
        <v>136</v>
      </c>
      <c r="D966" t="s">
        <v>164</v>
      </c>
      <c r="E966" s="65" t="s">
        <v>136</v>
      </c>
      <c r="F966" s="66">
        <v>0.6427190899848938</v>
      </c>
      <c r="G966" s="66">
        <v>0.57544058561325073</v>
      </c>
      <c r="H966" s="66">
        <v>3.9634078741073608E-2</v>
      </c>
      <c r="I966" s="66">
        <v>62.643707275390625</v>
      </c>
      <c r="J966" s="67">
        <v>0</v>
      </c>
    </row>
    <row r="967" spans="1:10" x14ac:dyDescent="0.25">
      <c r="A967" s="3" t="str">
        <f t="shared" si="15"/>
        <v>Climate Zone5Average Event Day (5:00pm-6:00pm)6</v>
      </c>
      <c r="B967" t="s">
        <v>55</v>
      </c>
      <c r="C967" t="s">
        <v>136</v>
      </c>
      <c r="D967" t="s">
        <v>164</v>
      </c>
      <c r="E967" s="65" t="s">
        <v>137</v>
      </c>
      <c r="F967" s="66">
        <v>0.68265241384506226</v>
      </c>
      <c r="G967" s="66">
        <v>0.61015385389328003</v>
      </c>
      <c r="H967" s="66">
        <v>4.4187549501657486E-2</v>
      </c>
      <c r="I967" s="66">
        <v>62.009651184082031</v>
      </c>
      <c r="J967" s="67">
        <v>0</v>
      </c>
    </row>
    <row r="968" spans="1:10" x14ac:dyDescent="0.25">
      <c r="A968" s="3" t="str">
        <f t="shared" si="15"/>
        <v>Climate Zone5Average Event Day (5:00pm-6:00pm)7</v>
      </c>
      <c r="B968" t="s">
        <v>55</v>
      </c>
      <c r="C968" t="s">
        <v>136</v>
      </c>
      <c r="D968" t="s">
        <v>164</v>
      </c>
      <c r="E968" s="65" t="s">
        <v>138</v>
      </c>
      <c r="F968" s="66">
        <v>0.75475269556045532</v>
      </c>
      <c r="G968" s="66">
        <v>0.66313284635543823</v>
      </c>
      <c r="H968" s="66">
        <v>3.7205807864665985E-2</v>
      </c>
      <c r="I968" s="66">
        <v>61.896083831787109</v>
      </c>
      <c r="J968" s="67">
        <v>0</v>
      </c>
    </row>
    <row r="969" spans="1:10" x14ac:dyDescent="0.25">
      <c r="A969" s="3" t="str">
        <f t="shared" si="15"/>
        <v>Climate Zone5Average Event Day (5:00pm-6:00pm)8</v>
      </c>
      <c r="B969" t="s">
        <v>55</v>
      </c>
      <c r="C969" t="s">
        <v>136</v>
      </c>
      <c r="D969" t="s">
        <v>164</v>
      </c>
      <c r="E969" s="65" t="s">
        <v>139</v>
      </c>
      <c r="F969" s="66">
        <v>0.80953186750411987</v>
      </c>
      <c r="G969" s="66">
        <v>0.802223801612854</v>
      </c>
      <c r="H969" s="66">
        <v>4.8867650330066681E-2</v>
      </c>
      <c r="I969" s="66">
        <v>62.362586975097656</v>
      </c>
      <c r="J969" s="67">
        <v>0</v>
      </c>
    </row>
    <row r="970" spans="1:10" x14ac:dyDescent="0.25">
      <c r="A970" s="3" t="str">
        <f t="shared" si="15"/>
        <v>Climate Zone5Average Event Day (5:00pm-6:00pm)9</v>
      </c>
      <c r="B970" t="s">
        <v>55</v>
      </c>
      <c r="C970" t="s">
        <v>136</v>
      </c>
      <c r="D970" t="s">
        <v>164</v>
      </c>
      <c r="E970" s="65" t="s">
        <v>140</v>
      </c>
      <c r="F970" s="66">
        <v>0.83681827783584595</v>
      </c>
      <c r="G970" s="66">
        <v>0.77711886167526245</v>
      </c>
      <c r="H970" s="66">
        <v>4.700012132525444E-2</v>
      </c>
      <c r="I970" s="66">
        <v>63.790630340576172</v>
      </c>
      <c r="J970" s="67">
        <v>0</v>
      </c>
    </row>
    <row r="971" spans="1:10" x14ac:dyDescent="0.25">
      <c r="A971" s="3" t="str">
        <f t="shared" si="15"/>
        <v>Climate Zone5Average Event Day (5:00pm-6:00pm)10</v>
      </c>
      <c r="B971" t="s">
        <v>55</v>
      </c>
      <c r="C971" t="s">
        <v>136</v>
      </c>
      <c r="D971" t="s">
        <v>164</v>
      </c>
      <c r="E971" s="65" t="s">
        <v>141</v>
      </c>
      <c r="F971" s="66">
        <v>0.77728867530822754</v>
      </c>
      <c r="G971" s="66">
        <v>0.70260137319564819</v>
      </c>
      <c r="H971" s="66">
        <v>6.4703367650508881E-2</v>
      </c>
      <c r="I971" s="66">
        <v>65.099929809570313</v>
      </c>
      <c r="J971" s="67">
        <v>0</v>
      </c>
    </row>
    <row r="972" spans="1:10" x14ac:dyDescent="0.25">
      <c r="A972" s="3" t="str">
        <f t="shared" si="15"/>
        <v>Climate Zone5Average Event Day (5:00pm-6:00pm)11</v>
      </c>
      <c r="B972" t="s">
        <v>55</v>
      </c>
      <c r="C972" t="s">
        <v>136</v>
      </c>
      <c r="D972" t="s">
        <v>164</v>
      </c>
      <c r="E972" s="65" t="s">
        <v>142</v>
      </c>
      <c r="F972" s="66">
        <v>0.73615586757659912</v>
      </c>
      <c r="G972" s="66">
        <v>0.62937062978744507</v>
      </c>
      <c r="H972" s="66">
        <v>6.1188168823719025E-2</v>
      </c>
      <c r="I972" s="66">
        <v>66.185523986816406</v>
      </c>
      <c r="J972" s="67">
        <v>0</v>
      </c>
    </row>
    <row r="973" spans="1:10" x14ac:dyDescent="0.25">
      <c r="A973" s="3" t="str">
        <f t="shared" si="15"/>
        <v>Climate Zone5Average Event Day (5:00pm-6:00pm)12</v>
      </c>
      <c r="B973" t="s">
        <v>55</v>
      </c>
      <c r="C973" t="s">
        <v>136</v>
      </c>
      <c r="D973" t="s">
        <v>164</v>
      </c>
      <c r="E973" s="65" t="s">
        <v>143</v>
      </c>
      <c r="F973" s="66">
        <v>0.70451486110687256</v>
      </c>
      <c r="G973" s="66">
        <v>0.65952450037002563</v>
      </c>
      <c r="H973" s="66">
        <v>4.9945443868637085E-2</v>
      </c>
      <c r="I973" s="66">
        <v>68.647621154785156</v>
      </c>
      <c r="J973" s="67">
        <v>0</v>
      </c>
    </row>
    <row r="974" spans="1:10" x14ac:dyDescent="0.25">
      <c r="A974" s="3" t="str">
        <f t="shared" si="15"/>
        <v>Climate Zone5Average Event Day (5:00pm-6:00pm)13</v>
      </c>
      <c r="B974" t="s">
        <v>55</v>
      </c>
      <c r="C974" t="s">
        <v>136</v>
      </c>
      <c r="D974" t="s">
        <v>164</v>
      </c>
      <c r="E974" s="65" t="s">
        <v>144</v>
      </c>
      <c r="F974" s="66">
        <v>0.6652565598487854</v>
      </c>
      <c r="G974" s="66">
        <v>0.6721118688583374</v>
      </c>
      <c r="H974" s="66">
        <v>3.3907439559698105E-2</v>
      </c>
      <c r="I974" s="66">
        <v>70.224617004394531</v>
      </c>
      <c r="J974" s="67">
        <v>0</v>
      </c>
    </row>
    <row r="975" spans="1:10" x14ac:dyDescent="0.25">
      <c r="A975" s="3" t="str">
        <f t="shared" si="15"/>
        <v>Climate Zone5Average Event Day (5:00pm-6:00pm)14</v>
      </c>
      <c r="B975" t="s">
        <v>55</v>
      </c>
      <c r="C975" t="s">
        <v>136</v>
      </c>
      <c r="D975" t="s">
        <v>164</v>
      </c>
      <c r="E975" s="65" t="s">
        <v>145</v>
      </c>
      <c r="F975" s="66">
        <v>0.75071543455123901</v>
      </c>
      <c r="G975" s="66">
        <v>0.74386012554168701</v>
      </c>
      <c r="H975" s="66">
        <v>3.3907465636730194E-2</v>
      </c>
      <c r="I975" s="66">
        <v>71.675453186035156</v>
      </c>
      <c r="J975" s="67">
        <v>0</v>
      </c>
    </row>
    <row r="976" spans="1:10" x14ac:dyDescent="0.25">
      <c r="A976" s="3" t="str">
        <f t="shared" si="15"/>
        <v>Climate Zone5Average Event Day (5:00pm-6:00pm)15</v>
      </c>
      <c r="B976" t="s">
        <v>55</v>
      </c>
      <c r="C976" t="s">
        <v>136</v>
      </c>
      <c r="D976" t="s">
        <v>164</v>
      </c>
      <c r="E976" s="65" t="s">
        <v>146</v>
      </c>
      <c r="F976" s="66">
        <v>0.89817792177200317</v>
      </c>
      <c r="G976" s="66">
        <v>0.89173424243927002</v>
      </c>
      <c r="H976" s="66">
        <v>9.1180324554443359E-2</v>
      </c>
      <c r="I976" s="66">
        <v>71.996574401855469</v>
      </c>
      <c r="J976" s="67">
        <v>0</v>
      </c>
    </row>
    <row r="977" spans="1:10" x14ac:dyDescent="0.25">
      <c r="A977" s="3" t="str">
        <f t="shared" si="15"/>
        <v>Climate Zone5Average Event Day (5:00pm-6:00pm)16</v>
      </c>
      <c r="B977" t="s">
        <v>55</v>
      </c>
      <c r="C977" t="s">
        <v>136</v>
      </c>
      <c r="D977" t="s">
        <v>164</v>
      </c>
      <c r="E977" s="65" t="s">
        <v>147</v>
      </c>
      <c r="F977" s="66">
        <v>1.0837835073471069</v>
      </c>
      <c r="G977" s="66">
        <v>1.2039021253585815</v>
      </c>
      <c r="H977" s="66">
        <v>0.12014702707529068</v>
      </c>
      <c r="I977" s="66">
        <v>72.148529052734375</v>
      </c>
      <c r="J977" s="67">
        <v>0</v>
      </c>
    </row>
    <row r="978" spans="1:10" x14ac:dyDescent="0.25">
      <c r="A978" s="3" t="str">
        <f t="shared" si="15"/>
        <v>Climate Zone5Average Event Day (5:00pm-6:00pm)17</v>
      </c>
      <c r="B978" t="s">
        <v>55</v>
      </c>
      <c r="C978" t="s">
        <v>136</v>
      </c>
      <c r="D978" t="s">
        <v>164</v>
      </c>
      <c r="E978" s="65" t="s">
        <v>148</v>
      </c>
      <c r="F978" s="66">
        <v>1.2280263900756836</v>
      </c>
      <c r="G978" s="66">
        <v>1.4439160823822021</v>
      </c>
      <c r="H978" s="66">
        <v>0.17062981426715851</v>
      </c>
      <c r="I978" s="66">
        <v>72.9102783203125</v>
      </c>
      <c r="J978" s="67">
        <v>0</v>
      </c>
    </row>
    <row r="979" spans="1:10" x14ac:dyDescent="0.25">
      <c r="A979" s="3" t="str">
        <f>B979&amp;C979&amp;D979&amp;E979</f>
        <v>Climate Zone5Average Event Day (5:00pm-6:00pm)18</v>
      </c>
      <c r="B979" t="s">
        <v>55</v>
      </c>
      <c r="C979" t="s">
        <v>136</v>
      </c>
      <c r="D979" t="s">
        <v>164</v>
      </c>
      <c r="E979" s="65" t="s">
        <v>149</v>
      </c>
      <c r="F979" s="66">
        <v>1.3573539257049561</v>
      </c>
      <c r="G979" s="66">
        <v>1.6374545097351074</v>
      </c>
      <c r="H979" s="66">
        <v>0.15646272897720337</v>
      </c>
      <c r="I979" s="66">
        <v>71.790000915527344</v>
      </c>
      <c r="J979" s="67">
        <v>0</v>
      </c>
    </row>
    <row r="980" spans="1:10" x14ac:dyDescent="0.25">
      <c r="A980" s="3" t="str">
        <f t="shared" si="15"/>
        <v>Climate Zone5Average Event Day (5:00pm-6:00pm)19</v>
      </c>
      <c r="B980" t="s">
        <v>55</v>
      </c>
      <c r="C980" t="s">
        <v>136</v>
      </c>
      <c r="D980" t="s">
        <v>164</v>
      </c>
      <c r="E980" s="65" t="s">
        <v>150</v>
      </c>
      <c r="F980" s="66">
        <v>1.383563756942749</v>
      </c>
      <c r="G980" s="66">
        <v>1.665439248085022</v>
      </c>
      <c r="H980" s="66">
        <v>0.1688433438539505</v>
      </c>
      <c r="I980" s="66">
        <v>69.047103881835938</v>
      </c>
      <c r="J980" s="67">
        <v>0</v>
      </c>
    </row>
    <row r="981" spans="1:10" x14ac:dyDescent="0.25">
      <c r="A981" s="3" t="str">
        <f t="shared" si="15"/>
        <v>Climate Zone5Average Event Day (5:00pm-6:00pm)20</v>
      </c>
      <c r="B981" t="s">
        <v>55</v>
      </c>
      <c r="C981" t="s">
        <v>136</v>
      </c>
      <c r="D981" t="s">
        <v>164</v>
      </c>
      <c r="E981" s="65" t="s">
        <v>151</v>
      </c>
      <c r="F981" s="66">
        <v>1.1648060083389282</v>
      </c>
      <c r="G981" s="66">
        <v>1.3957756757736206</v>
      </c>
      <c r="H981" s="66">
        <v>0.11157118529081345</v>
      </c>
      <c r="I981" s="66">
        <v>67.099533081054688</v>
      </c>
      <c r="J981" s="67">
        <v>0</v>
      </c>
    </row>
    <row r="982" spans="1:10" x14ac:dyDescent="0.25">
      <c r="A982" s="3" t="str">
        <f t="shared" si="15"/>
        <v>Climate Zone5Average Event Day (5:00pm-6:00pm)21</v>
      </c>
      <c r="B982" t="s">
        <v>55</v>
      </c>
      <c r="C982" t="s">
        <v>136</v>
      </c>
      <c r="D982" t="s">
        <v>164</v>
      </c>
      <c r="E982" s="65" t="s">
        <v>152</v>
      </c>
      <c r="F982" s="66">
        <v>1.1540449857711792</v>
      </c>
      <c r="G982" s="66">
        <v>1.1991214752197266</v>
      </c>
      <c r="H982" s="66">
        <v>7.9644232988357544E-2</v>
      </c>
      <c r="I982" s="66">
        <v>64.56121826171875</v>
      </c>
      <c r="J982" s="67">
        <v>0</v>
      </c>
    </row>
    <row r="983" spans="1:10" x14ac:dyDescent="0.25">
      <c r="A983" s="3" t="str">
        <f t="shared" si="15"/>
        <v>Climate Zone5Average Event Day (5:00pm-6:00pm)22</v>
      </c>
      <c r="B983" t="s">
        <v>55</v>
      </c>
      <c r="C983" t="s">
        <v>136</v>
      </c>
      <c r="D983" t="s">
        <v>164</v>
      </c>
      <c r="E983" s="65" t="s">
        <v>153</v>
      </c>
      <c r="F983" s="66">
        <v>1.2341216802597046</v>
      </c>
      <c r="G983" s="66">
        <v>1.1463738679885864</v>
      </c>
      <c r="H983" s="66">
        <v>7.2826802730560303E-2</v>
      </c>
      <c r="I983" s="66">
        <v>62.919437408447266</v>
      </c>
      <c r="J983" s="67">
        <v>0</v>
      </c>
    </row>
    <row r="984" spans="1:10" x14ac:dyDescent="0.25">
      <c r="A984" s="3" t="str">
        <f t="shared" si="15"/>
        <v>Climate Zone5Average Event Day (5:00pm-6:00pm)23</v>
      </c>
      <c r="B984" t="s">
        <v>55</v>
      </c>
      <c r="C984" t="s">
        <v>136</v>
      </c>
      <c r="D984" t="s">
        <v>164</v>
      </c>
      <c r="E984" s="65" t="s">
        <v>154</v>
      </c>
      <c r="F984" s="66">
        <v>1.0969119071960449</v>
      </c>
      <c r="G984" s="66">
        <v>1.1375887393951416</v>
      </c>
      <c r="H984" s="66">
        <v>0.11326874792575836</v>
      </c>
      <c r="I984" s="66">
        <v>61.67962646484375</v>
      </c>
      <c r="J984" s="67">
        <v>0</v>
      </c>
    </row>
    <row r="985" spans="1:10" x14ac:dyDescent="0.25">
      <c r="A985" s="3" t="str">
        <f t="shared" si="15"/>
        <v>Climate Zone5Average Event Day (5:00pm-6:00pm)24</v>
      </c>
      <c r="B985" t="s">
        <v>55</v>
      </c>
      <c r="C985" t="s">
        <v>136</v>
      </c>
      <c r="D985" t="s">
        <v>164</v>
      </c>
      <c r="E985" s="65" t="s">
        <v>155</v>
      </c>
      <c r="F985" s="66">
        <v>0.93450349569320679</v>
      </c>
      <c r="G985" s="66">
        <v>1.02057945728302</v>
      </c>
      <c r="H985" s="66">
        <v>9.6468590199947357E-2</v>
      </c>
      <c r="I985" s="66">
        <v>61.574298858642578</v>
      </c>
      <c r="J985" s="67">
        <v>0</v>
      </c>
    </row>
    <row r="986" spans="1:10" x14ac:dyDescent="0.25">
      <c r="A986" s="3" t="str">
        <f t="shared" si="15"/>
        <v>Climate Zone66/17/2021 (5:00pm-6:00pm)1</v>
      </c>
      <c r="B986" t="s">
        <v>55</v>
      </c>
      <c r="C986" t="s">
        <v>137</v>
      </c>
      <c r="D986" t="s">
        <v>160</v>
      </c>
      <c r="E986" s="65" t="s">
        <v>132</v>
      </c>
      <c r="F986" s="66">
        <v>0.83602076768875122</v>
      </c>
      <c r="G986" s="66">
        <v>0.863392174243927</v>
      </c>
      <c r="H986" s="66">
        <v>4.6856652945280075E-2</v>
      </c>
      <c r="I986" s="66">
        <v>64.699821472167969</v>
      </c>
      <c r="J986" s="67">
        <v>0</v>
      </c>
    </row>
    <row r="987" spans="1:10" x14ac:dyDescent="0.25">
      <c r="A987" s="3" t="str">
        <f t="shared" si="15"/>
        <v>Climate Zone66/17/2021 (5:00pm-6:00pm)2</v>
      </c>
      <c r="B987" t="s">
        <v>55</v>
      </c>
      <c r="C987" t="s">
        <v>137</v>
      </c>
      <c r="D987" t="s">
        <v>160</v>
      </c>
      <c r="E987" s="65" t="s">
        <v>133</v>
      </c>
      <c r="F987" s="66">
        <v>0.71926987171173096</v>
      </c>
      <c r="G987" s="66">
        <v>0.76898694038391113</v>
      </c>
      <c r="H987" s="66">
        <v>4.3578926473855972E-2</v>
      </c>
      <c r="I987" s="66">
        <v>64.468208312988281</v>
      </c>
      <c r="J987" s="67">
        <v>0</v>
      </c>
    </row>
    <row r="988" spans="1:10" x14ac:dyDescent="0.25">
      <c r="A988" s="3" t="str">
        <f t="shared" si="15"/>
        <v>Climate Zone66/17/2021 (5:00pm-6:00pm)3</v>
      </c>
      <c r="B988" t="s">
        <v>55</v>
      </c>
      <c r="C988" t="s">
        <v>137</v>
      </c>
      <c r="D988" t="s">
        <v>160</v>
      </c>
      <c r="E988" s="65" t="s">
        <v>134</v>
      </c>
      <c r="F988" s="66">
        <v>0.67549556493759155</v>
      </c>
      <c r="G988" s="66">
        <v>0.69113332033157349</v>
      </c>
      <c r="H988" s="66">
        <v>4.2920030653476715E-2</v>
      </c>
      <c r="I988" s="66">
        <v>63.656040191650391</v>
      </c>
      <c r="J988" s="67">
        <v>0</v>
      </c>
    </row>
    <row r="989" spans="1:10" x14ac:dyDescent="0.25">
      <c r="A989" s="3" t="str">
        <f t="shared" si="15"/>
        <v>Climate Zone66/17/2021 (5:00pm-6:00pm)4</v>
      </c>
      <c r="B989" t="s">
        <v>55</v>
      </c>
      <c r="C989" t="s">
        <v>137</v>
      </c>
      <c r="D989" t="s">
        <v>160</v>
      </c>
      <c r="E989" s="65" t="s">
        <v>135</v>
      </c>
      <c r="F989" s="66">
        <v>0.60379385948181152</v>
      </c>
      <c r="G989" s="66">
        <v>0.63780516386032104</v>
      </c>
      <c r="H989" s="66">
        <v>3.3888585865497589E-2</v>
      </c>
      <c r="I989" s="66">
        <v>63.290206909179688</v>
      </c>
      <c r="J989" s="67">
        <v>0</v>
      </c>
    </row>
    <row r="990" spans="1:10" x14ac:dyDescent="0.25">
      <c r="A990" s="3" t="str">
        <f t="shared" si="15"/>
        <v>Climate Zone66/17/2021 (5:00pm-6:00pm)5</v>
      </c>
      <c r="B990" t="s">
        <v>55</v>
      </c>
      <c r="C990" t="s">
        <v>137</v>
      </c>
      <c r="D990" t="s">
        <v>160</v>
      </c>
      <c r="E990" s="65" t="s">
        <v>136</v>
      </c>
      <c r="F990" s="66">
        <v>0.59800803661346436</v>
      </c>
      <c r="G990" s="66">
        <v>0.60967516899108887</v>
      </c>
      <c r="H990" s="66">
        <v>2.8969058766961098E-2</v>
      </c>
      <c r="I990" s="66">
        <v>63.097885131835938</v>
      </c>
      <c r="J990" s="67">
        <v>0</v>
      </c>
    </row>
    <row r="991" spans="1:10" x14ac:dyDescent="0.25">
      <c r="A991" s="3" t="str">
        <f t="shared" si="15"/>
        <v>Climate Zone66/17/2021 (5:00pm-6:00pm)6</v>
      </c>
      <c r="B991" t="s">
        <v>55</v>
      </c>
      <c r="C991" t="s">
        <v>137</v>
      </c>
      <c r="D991" t="s">
        <v>160</v>
      </c>
      <c r="E991" s="65" t="s">
        <v>137</v>
      </c>
      <c r="F991" s="66">
        <v>0.60590755939483643</v>
      </c>
      <c r="G991" s="66">
        <v>0.61281418800354004</v>
      </c>
      <c r="H991" s="66">
        <v>2.1422451362013817E-2</v>
      </c>
      <c r="I991" s="66">
        <v>63.389068603515625</v>
      </c>
      <c r="J991" s="67">
        <v>0</v>
      </c>
    </row>
    <row r="992" spans="1:10" x14ac:dyDescent="0.25">
      <c r="A992" s="3" t="str">
        <f t="shared" si="15"/>
        <v>Climate Zone66/17/2021 (5:00pm-6:00pm)7</v>
      </c>
      <c r="B992" t="s">
        <v>55</v>
      </c>
      <c r="C992" t="s">
        <v>137</v>
      </c>
      <c r="D992" t="s">
        <v>160</v>
      </c>
      <c r="E992" s="65" t="s">
        <v>138</v>
      </c>
      <c r="F992" s="66">
        <v>0.6470375657081604</v>
      </c>
      <c r="G992" s="66">
        <v>0.64300864934921265</v>
      </c>
      <c r="H992" s="66">
        <v>1.8328920006752014E-2</v>
      </c>
      <c r="I992" s="66">
        <v>63.1064453125</v>
      </c>
      <c r="J992" s="67">
        <v>0</v>
      </c>
    </row>
    <row r="993" spans="1:10" x14ac:dyDescent="0.25">
      <c r="A993" s="3" t="str">
        <f t="shared" si="15"/>
        <v>Climate Zone66/17/2021 (5:00pm-6:00pm)8</v>
      </c>
      <c r="B993" t="s">
        <v>55</v>
      </c>
      <c r="C993" t="s">
        <v>137</v>
      </c>
      <c r="D993" t="s">
        <v>160</v>
      </c>
      <c r="E993" s="65" t="s">
        <v>139</v>
      </c>
      <c r="F993" s="66">
        <v>0.65973067283630371</v>
      </c>
      <c r="G993" s="66">
        <v>0.67682039737701416</v>
      </c>
      <c r="H993" s="66">
        <v>2.1861884742975235E-2</v>
      </c>
      <c r="I993" s="66">
        <v>63.157413482666016</v>
      </c>
      <c r="J993" s="67">
        <v>0</v>
      </c>
    </row>
    <row r="994" spans="1:10" x14ac:dyDescent="0.25">
      <c r="A994" s="3" t="str">
        <f t="shared" si="15"/>
        <v>Climate Zone66/17/2021 (5:00pm-6:00pm)9</v>
      </c>
      <c r="B994" t="s">
        <v>55</v>
      </c>
      <c r="C994" t="s">
        <v>137</v>
      </c>
      <c r="D994" t="s">
        <v>160</v>
      </c>
      <c r="E994" s="65" t="s">
        <v>140</v>
      </c>
      <c r="F994" s="66">
        <v>0.69663631916046143</v>
      </c>
      <c r="G994" s="66">
        <v>0.7058526873588562</v>
      </c>
      <c r="H994" s="66">
        <v>2.5487342849373817E-2</v>
      </c>
      <c r="I994" s="66">
        <v>66.297714233398438</v>
      </c>
      <c r="J994" s="67">
        <v>0</v>
      </c>
    </row>
    <row r="995" spans="1:10" x14ac:dyDescent="0.25">
      <c r="A995" s="3" t="str">
        <f t="shared" si="15"/>
        <v>Climate Zone66/17/2021 (5:00pm-6:00pm)10</v>
      </c>
      <c r="B995" t="s">
        <v>55</v>
      </c>
      <c r="C995" t="s">
        <v>137</v>
      </c>
      <c r="D995" t="s">
        <v>160</v>
      </c>
      <c r="E995" s="65" t="s">
        <v>141</v>
      </c>
      <c r="F995" s="66">
        <v>0.717304527759552</v>
      </c>
      <c r="G995" s="66">
        <v>0.68282294273376465</v>
      </c>
      <c r="H995" s="66">
        <v>2.9935956001281738E-2</v>
      </c>
      <c r="I995" s="66">
        <v>68.922698974609375</v>
      </c>
      <c r="J995" s="67">
        <v>0</v>
      </c>
    </row>
    <row r="996" spans="1:10" x14ac:dyDescent="0.25">
      <c r="A996" s="3" t="str">
        <f t="shared" si="15"/>
        <v>Climate Zone66/17/2021 (5:00pm-6:00pm)11</v>
      </c>
      <c r="B996" t="s">
        <v>55</v>
      </c>
      <c r="C996" t="s">
        <v>137</v>
      </c>
      <c r="D996" t="s">
        <v>160</v>
      </c>
      <c r="E996" s="65" t="s">
        <v>142</v>
      </c>
      <c r="F996" s="66">
        <v>0.62901699542999268</v>
      </c>
      <c r="G996" s="66">
        <v>0.61132115125656128</v>
      </c>
      <c r="H996" s="66">
        <v>3.1549185514450073E-2</v>
      </c>
      <c r="I996" s="66">
        <v>69.193717956542969</v>
      </c>
      <c r="J996" s="67">
        <v>0</v>
      </c>
    </row>
    <row r="997" spans="1:10" x14ac:dyDescent="0.25">
      <c r="A997" s="3" t="str">
        <f t="shared" si="15"/>
        <v>Climate Zone66/17/2021 (5:00pm-6:00pm)12</v>
      </c>
      <c r="B997" t="s">
        <v>55</v>
      </c>
      <c r="C997" t="s">
        <v>137</v>
      </c>
      <c r="D997" t="s">
        <v>160</v>
      </c>
      <c r="E997" s="65" t="s">
        <v>143</v>
      </c>
      <c r="F997" s="66">
        <v>0.63957178592681885</v>
      </c>
      <c r="G997" s="66">
        <v>0.60430890321731567</v>
      </c>
      <c r="H997" s="66">
        <v>3.2810505479574203E-2</v>
      </c>
      <c r="I997" s="66">
        <v>71.845306396484375</v>
      </c>
      <c r="J997" s="67">
        <v>0</v>
      </c>
    </row>
    <row r="998" spans="1:10" x14ac:dyDescent="0.25">
      <c r="A998" s="3" t="str">
        <f t="shared" si="15"/>
        <v>Climate Zone66/17/2021 (5:00pm-6:00pm)13</v>
      </c>
      <c r="B998" t="s">
        <v>55</v>
      </c>
      <c r="C998" t="s">
        <v>137</v>
      </c>
      <c r="D998" t="s">
        <v>160</v>
      </c>
      <c r="E998" s="65" t="s">
        <v>144</v>
      </c>
      <c r="F998" s="66">
        <v>0.67996549606323242</v>
      </c>
      <c r="G998" s="66">
        <v>0.64933037757873535</v>
      </c>
      <c r="H998" s="66">
        <v>3.6223955452442169E-2</v>
      </c>
      <c r="I998" s="66">
        <v>73.323143005371094</v>
      </c>
      <c r="J998" s="67">
        <v>0</v>
      </c>
    </row>
    <row r="999" spans="1:10" x14ac:dyDescent="0.25">
      <c r="A999" s="3" t="str">
        <f t="shared" si="15"/>
        <v>Climate Zone66/17/2021 (5:00pm-6:00pm)14</v>
      </c>
      <c r="B999" t="s">
        <v>55</v>
      </c>
      <c r="C999" t="s">
        <v>137</v>
      </c>
      <c r="D999" t="s">
        <v>160</v>
      </c>
      <c r="E999" s="65" t="s">
        <v>145</v>
      </c>
      <c r="F999" s="66">
        <v>0.73423022031784058</v>
      </c>
      <c r="G999" s="66">
        <v>0.71447473764419556</v>
      </c>
      <c r="H999" s="66">
        <v>3.2113231718540192E-2</v>
      </c>
      <c r="I999" s="66">
        <v>72.881103515625</v>
      </c>
      <c r="J999" s="67">
        <v>0</v>
      </c>
    </row>
    <row r="1000" spans="1:10" x14ac:dyDescent="0.25">
      <c r="A1000" s="3" t="str">
        <f t="shared" si="15"/>
        <v>Climate Zone66/17/2021 (5:00pm-6:00pm)15</v>
      </c>
      <c r="B1000" t="s">
        <v>55</v>
      </c>
      <c r="C1000" t="s">
        <v>137</v>
      </c>
      <c r="D1000" t="s">
        <v>160</v>
      </c>
      <c r="E1000" s="65" t="s">
        <v>146</v>
      </c>
      <c r="F1000" s="66">
        <v>0.75895023345947266</v>
      </c>
      <c r="G1000" s="66">
        <v>0.75831913948059082</v>
      </c>
      <c r="H1000" s="66">
        <v>1.9912054762244225E-2</v>
      </c>
      <c r="I1000" s="66">
        <v>73.468582153320313</v>
      </c>
      <c r="J1000" s="67">
        <v>0</v>
      </c>
    </row>
    <row r="1001" spans="1:10" x14ac:dyDescent="0.25">
      <c r="A1001" s="3" t="str">
        <f t="shared" si="15"/>
        <v>Climate Zone66/17/2021 (5:00pm-6:00pm)16</v>
      </c>
      <c r="B1001" t="s">
        <v>55</v>
      </c>
      <c r="C1001" t="s">
        <v>137</v>
      </c>
      <c r="D1001" t="s">
        <v>160</v>
      </c>
      <c r="E1001" s="65" t="s">
        <v>147</v>
      </c>
      <c r="F1001" s="66">
        <v>0.83628159761428833</v>
      </c>
      <c r="G1001" s="66">
        <v>0.83691269159317017</v>
      </c>
      <c r="H1001" s="66">
        <v>1.9912054762244225E-2</v>
      </c>
      <c r="I1001" s="66">
        <v>72.518394470214844</v>
      </c>
      <c r="J1001" s="67">
        <v>0</v>
      </c>
    </row>
    <row r="1002" spans="1:10" x14ac:dyDescent="0.25">
      <c r="A1002" s="3" t="str">
        <f t="shared" si="15"/>
        <v>Climate Zone66/17/2021 (5:00pm-6:00pm)17</v>
      </c>
      <c r="B1002" t="s">
        <v>55</v>
      </c>
      <c r="C1002" t="s">
        <v>137</v>
      </c>
      <c r="D1002" t="s">
        <v>160</v>
      </c>
      <c r="E1002" s="65" t="s">
        <v>148</v>
      </c>
      <c r="F1002" s="66">
        <v>0.95320826768875122</v>
      </c>
      <c r="G1002" s="66">
        <v>0.94645553827285767</v>
      </c>
      <c r="H1002" s="66">
        <v>3.4492537379264832E-2</v>
      </c>
      <c r="I1002" s="66">
        <v>73.146026611328125</v>
      </c>
      <c r="J1002" s="67">
        <v>0</v>
      </c>
    </row>
    <row r="1003" spans="1:10" x14ac:dyDescent="0.25">
      <c r="A1003" s="3" t="str">
        <f t="shared" si="15"/>
        <v>Climate Zone66/17/2021 (5:00pm-6:00pm)18</v>
      </c>
      <c r="B1003" t="s">
        <v>55</v>
      </c>
      <c r="C1003" t="s">
        <v>137</v>
      </c>
      <c r="D1003" t="s">
        <v>160</v>
      </c>
      <c r="E1003" s="65" t="s">
        <v>149</v>
      </c>
      <c r="F1003" s="66">
        <v>1.0843774080276489</v>
      </c>
      <c r="G1003" s="66">
        <v>0.94840389490127563</v>
      </c>
      <c r="H1003" s="66">
        <v>4.0553968399763107E-2</v>
      </c>
      <c r="I1003" s="66">
        <v>72.413383483886719</v>
      </c>
      <c r="J1003" s="67">
        <v>0</v>
      </c>
    </row>
    <row r="1004" spans="1:10" x14ac:dyDescent="0.25">
      <c r="A1004" s="3" t="str">
        <f t="shared" si="15"/>
        <v>Climate Zone66/17/2021 (5:00pm-6:00pm)19</v>
      </c>
      <c r="B1004" t="s">
        <v>55</v>
      </c>
      <c r="C1004" t="s">
        <v>137</v>
      </c>
      <c r="D1004" t="s">
        <v>160</v>
      </c>
      <c r="E1004" s="65" t="s">
        <v>150</v>
      </c>
      <c r="F1004" s="66">
        <v>1.1765949726104736</v>
      </c>
      <c r="G1004" s="66">
        <v>1.1970597505569458</v>
      </c>
      <c r="H1004" s="66">
        <v>4.3407358229160309E-2</v>
      </c>
      <c r="I1004" s="66">
        <v>71.226409912109375</v>
      </c>
      <c r="J1004" s="67">
        <v>0</v>
      </c>
    </row>
    <row r="1005" spans="1:10" x14ac:dyDescent="0.25">
      <c r="A1005" s="3" t="str">
        <f t="shared" si="15"/>
        <v>Climate Zone66/17/2021 (5:00pm-6:00pm)20</v>
      </c>
      <c r="B1005" t="s">
        <v>55</v>
      </c>
      <c r="C1005" t="s">
        <v>137</v>
      </c>
      <c r="D1005" t="s">
        <v>160</v>
      </c>
      <c r="E1005" s="65" t="s">
        <v>151</v>
      </c>
      <c r="F1005" s="66">
        <v>1.1745821237564087</v>
      </c>
      <c r="G1005" s="66">
        <v>1.1724396944046021</v>
      </c>
      <c r="H1005" s="66">
        <v>3.9348609745502472E-2</v>
      </c>
      <c r="I1005" s="66">
        <v>69.306770324707031</v>
      </c>
      <c r="J1005" s="67">
        <v>0</v>
      </c>
    </row>
    <row r="1006" spans="1:10" x14ac:dyDescent="0.25">
      <c r="A1006" s="3" t="str">
        <f t="shared" si="15"/>
        <v>Climate Zone66/17/2021 (5:00pm-6:00pm)21</v>
      </c>
      <c r="B1006" t="s">
        <v>55</v>
      </c>
      <c r="C1006" t="s">
        <v>137</v>
      </c>
      <c r="D1006" t="s">
        <v>160</v>
      </c>
      <c r="E1006" s="65" t="s">
        <v>152</v>
      </c>
      <c r="F1006" s="66">
        <v>1.1875547170639038</v>
      </c>
      <c r="G1006" s="66">
        <v>1.1784453392028809</v>
      </c>
      <c r="H1006" s="66">
        <v>3.8614328950643539E-2</v>
      </c>
      <c r="I1006" s="66">
        <v>66.611968994140625</v>
      </c>
      <c r="J1006" s="67">
        <v>0</v>
      </c>
    </row>
    <row r="1007" spans="1:10" x14ac:dyDescent="0.25">
      <c r="A1007" s="3" t="str">
        <f t="shared" si="15"/>
        <v>Climate Zone66/17/2021 (5:00pm-6:00pm)22</v>
      </c>
      <c r="B1007" t="s">
        <v>55</v>
      </c>
      <c r="C1007" t="s">
        <v>137</v>
      </c>
      <c r="D1007" t="s">
        <v>160</v>
      </c>
      <c r="E1007" s="65" t="s">
        <v>153</v>
      </c>
      <c r="F1007" s="66">
        <v>1.1648385524749756</v>
      </c>
      <c r="G1007" s="66">
        <v>1.1748532056808472</v>
      </c>
      <c r="H1007" s="66">
        <v>4.8563815653324127E-2</v>
      </c>
      <c r="I1007" s="66">
        <v>65.373825073242188</v>
      </c>
      <c r="J1007" s="67">
        <v>0</v>
      </c>
    </row>
    <row r="1008" spans="1:10" x14ac:dyDescent="0.25">
      <c r="A1008" s="3" t="str">
        <f t="shared" si="15"/>
        <v>Climate Zone66/17/2021 (5:00pm-6:00pm)23</v>
      </c>
      <c r="B1008" t="s">
        <v>55</v>
      </c>
      <c r="C1008" t="s">
        <v>137</v>
      </c>
      <c r="D1008" t="s">
        <v>160</v>
      </c>
      <c r="E1008" s="65" t="s">
        <v>154</v>
      </c>
      <c r="F1008" s="66">
        <v>1.1288665533065796</v>
      </c>
      <c r="G1008" s="66">
        <v>1.1029378175735474</v>
      </c>
      <c r="H1008" s="66">
        <v>5.7416725903749466E-2</v>
      </c>
      <c r="I1008" s="66">
        <v>64.60333251953125</v>
      </c>
      <c r="J1008" s="67">
        <v>0</v>
      </c>
    </row>
    <row r="1009" spans="1:10" x14ac:dyDescent="0.25">
      <c r="A1009" s="3" t="str">
        <f t="shared" si="15"/>
        <v>Climate Zone66/17/2021 (5:00pm-6:00pm)24</v>
      </c>
      <c r="B1009" t="s">
        <v>55</v>
      </c>
      <c r="C1009" t="s">
        <v>137</v>
      </c>
      <c r="D1009" t="s">
        <v>160</v>
      </c>
      <c r="E1009" s="65" t="s">
        <v>155</v>
      </c>
      <c r="F1009" s="66">
        <v>0.97903680801391602</v>
      </c>
      <c r="G1009" s="66">
        <v>0.96055752038955688</v>
      </c>
      <c r="H1009" s="66">
        <v>5.5918112397193909E-2</v>
      </c>
      <c r="I1009" s="66">
        <v>64.233871459960938</v>
      </c>
      <c r="J1009" s="67">
        <v>0</v>
      </c>
    </row>
    <row r="1010" spans="1:10" x14ac:dyDescent="0.25">
      <c r="A1010" s="3" t="str">
        <f t="shared" si="15"/>
        <v>Climate Zone67/9/2021 (5:50pm-8:55pm)1</v>
      </c>
      <c r="B1010" t="s">
        <v>55</v>
      </c>
      <c r="C1010" t="s">
        <v>137</v>
      </c>
      <c r="D1010" t="s">
        <v>161</v>
      </c>
      <c r="E1010" s="65" t="s">
        <v>132</v>
      </c>
      <c r="F1010" s="66">
        <v>0.90680217742919922</v>
      </c>
      <c r="G1010" s="66">
        <v>0.90075951814651489</v>
      </c>
      <c r="H1010" s="66">
        <v>4.9139529466629028E-2</v>
      </c>
      <c r="I1010" s="66">
        <v>68.556922912597656</v>
      </c>
      <c r="J1010" s="67">
        <v>0</v>
      </c>
    </row>
    <row r="1011" spans="1:10" x14ac:dyDescent="0.25">
      <c r="A1011" s="3" t="str">
        <f t="shared" si="15"/>
        <v>Climate Zone67/9/2021 (5:50pm-8:55pm)2</v>
      </c>
      <c r="B1011" t="s">
        <v>55</v>
      </c>
      <c r="C1011" t="s">
        <v>137</v>
      </c>
      <c r="D1011" t="s">
        <v>161</v>
      </c>
      <c r="E1011" s="65" t="s">
        <v>133</v>
      </c>
      <c r="F1011" s="66">
        <v>0.79052102565765381</v>
      </c>
      <c r="G1011" s="66">
        <v>0.79705309867858887</v>
      </c>
      <c r="H1011" s="66">
        <v>4.3128207325935364E-2</v>
      </c>
      <c r="I1011" s="66">
        <v>68.271087646484375</v>
      </c>
      <c r="J1011" s="67">
        <v>0</v>
      </c>
    </row>
    <row r="1012" spans="1:10" x14ac:dyDescent="0.25">
      <c r="A1012" s="3" t="str">
        <f t="shared" si="15"/>
        <v>Climate Zone67/9/2021 (5:50pm-8:55pm)3</v>
      </c>
      <c r="B1012" t="s">
        <v>55</v>
      </c>
      <c r="C1012" t="s">
        <v>137</v>
      </c>
      <c r="D1012" t="s">
        <v>161</v>
      </c>
      <c r="E1012" s="65" t="s">
        <v>134</v>
      </c>
      <c r="F1012" s="66">
        <v>0.68599987030029297</v>
      </c>
      <c r="G1012" s="66">
        <v>0.72303217649459839</v>
      </c>
      <c r="H1012" s="66">
        <v>4.029431939125061E-2</v>
      </c>
      <c r="I1012" s="66">
        <v>68.008071899414063</v>
      </c>
      <c r="J1012" s="67">
        <v>0</v>
      </c>
    </row>
    <row r="1013" spans="1:10" x14ac:dyDescent="0.25">
      <c r="A1013" s="3" t="str">
        <f t="shared" si="15"/>
        <v>Climate Zone67/9/2021 (5:50pm-8:55pm)4</v>
      </c>
      <c r="B1013" t="s">
        <v>55</v>
      </c>
      <c r="C1013" t="s">
        <v>137</v>
      </c>
      <c r="D1013" t="s">
        <v>161</v>
      </c>
      <c r="E1013" s="65" t="s">
        <v>135</v>
      </c>
      <c r="F1013" s="66">
        <v>0.64370638132095337</v>
      </c>
      <c r="G1013" s="66">
        <v>0.66100460290908813</v>
      </c>
      <c r="H1013" s="66">
        <v>3.7156436592340469E-2</v>
      </c>
      <c r="I1013" s="66">
        <v>66.989326477050781</v>
      </c>
      <c r="J1013" s="67">
        <v>0</v>
      </c>
    </row>
    <row r="1014" spans="1:10" x14ac:dyDescent="0.25">
      <c r="A1014" s="3" t="str">
        <f t="shared" si="15"/>
        <v>Climate Zone67/9/2021 (5:50pm-8:55pm)5</v>
      </c>
      <c r="B1014" t="s">
        <v>55</v>
      </c>
      <c r="C1014" t="s">
        <v>137</v>
      </c>
      <c r="D1014" t="s">
        <v>161</v>
      </c>
      <c r="E1014" s="65" t="s">
        <v>136</v>
      </c>
      <c r="F1014" s="66">
        <v>0.60224068164825439</v>
      </c>
      <c r="G1014" s="66">
        <v>0.631847083568573</v>
      </c>
      <c r="H1014" s="66">
        <v>2.9058335348963737E-2</v>
      </c>
      <c r="I1014" s="66">
        <v>66.496063232421875</v>
      </c>
      <c r="J1014" s="67">
        <v>0</v>
      </c>
    </row>
    <row r="1015" spans="1:10" x14ac:dyDescent="0.25">
      <c r="A1015" s="3" t="str">
        <f t="shared" si="15"/>
        <v>Climate Zone67/9/2021 (5:50pm-8:55pm)6</v>
      </c>
      <c r="B1015" t="s">
        <v>55</v>
      </c>
      <c r="C1015" t="s">
        <v>137</v>
      </c>
      <c r="D1015" t="s">
        <v>161</v>
      </c>
      <c r="E1015" s="65" t="s">
        <v>137</v>
      </c>
      <c r="F1015" s="66">
        <v>0.60501843690872192</v>
      </c>
      <c r="G1015" s="66">
        <v>0.63019102811813354</v>
      </c>
      <c r="H1015" s="66">
        <v>2.3674465715885162E-2</v>
      </c>
      <c r="I1015" s="66">
        <v>66.947891235351563</v>
      </c>
      <c r="J1015" s="67">
        <v>0</v>
      </c>
    </row>
    <row r="1016" spans="1:10" x14ac:dyDescent="0.25">
      <c r="A1016" s="3" t="str">
        <f t="shared" si="15"/>
        <v>Climate Zone67/9/2021 (5:50pm-8:55pm)7</v>
      </c>
      <c r="B1016" t="s">
        <v>55</v>
      </c>
      <c r="C1016" t="s">
        <v>137</v>
      </c>
      <c r="D1016" t="s">
        <v>161</v>
      </c>
      <c r="E1016" s="65" t="s">
        <v>138</v>
      </c>
      <c r="F1016" s="66">
        <v>0.64477026462554932</v>
      </c>
      <c r="G1016" s="66">
        <v>0.65468192100524902</v>
      </c>
      <c r="H1016" s="66">
        <v>2.0644273608922958E-2</v>
      </c>
      <c r="I1016" s="66">
        <v>66.671852111816406</v>
      </c>
      <c r="J1016" s="67">
        <v>0</v>
      </c>
    </row>
    <row r="1017" spans="1:10" x14ac:dyDescent="0.25">
      <c r="A1017" s="3" t="str">
        <f t="shared" si="15"/>
        <v>Climate Zone67/9/2021 (5:50pm-8:55pm)8</v>
      </c>
      <c r="B1017" t="s">
        <v>55</v>
      </c>
      <c r="C1017" t="s">
        <v>137</v>
      </c>
      <c r="D1017" t="s">
        <v>161</v>
      </c>
      <c r="E1017" s="65" t="s">
        <v>139</v>
      </c>
      <c r="F1017" s="66">
        <v>0.70184153318405151</v>
      </c>
      <c r="G1017" s="66">
        <v>0.68823999166488647</v>
      </c>
      <c r="H1017" s="66">
        <v>2.3073069751262665E-2</v>
      </c>
      <c r="I1017" s="66">
        <v>66.429466247558594</v>
      </c>
      <c r="J1017" s="67">
        <v>0</v>
      </c>
    </row>
    <row r="1018" spans="1:10" x14ac:dyDescent="0.25">
      <c r="A1018" s="3" t="str">
        <f t="shared" si="15"/>
        <v>Climate Zone67/9/2021 (5:50pm-8:55pm)9</v>
      </c>
      <c r="B1018" t="s">
        <v>55</v>
      </c>
      <c r="C1018" t="s">
        <v>137</v>
      </c>
      <c r="D1018" t="s">
        <v>161</v>
      </c>
      <c r="E1018" s="65" t="s">
        <v>140</v>
      </c>
      <c r="F1018" s="66">
        <v>0.68630486726760864</v>
      </c>
      <c r="G1018" s="66">
        <v>0.695273756980896</v>
      </c>
      <c r="H1018" s="66">
        <v>2.4276088923215866E-2</v>
      </c>
      <c r="I1018" s="66">
        <v>68.950126647949219</v>
      </c>
      <c r="J1018" s="67">
        <v>0</v>
      </c>
    </row>
    <row r="1019" spans="1:10" x14ac:dyDescent="0.25">
      <c r="A1019" s="3" t="str">
        <f t="shared" si="15"/>
        <v>Climate Zone67/9/2021 (5:50pm-8:55pm)10</v>
      </c>
      <c r="B1019" t="s">
        <v>55</v>
      </c>
      <c r="C1019" t="s">
        <v>137</v>
      </c>
      <c r="D1019" t="s">
        <v>161</v>
      </c>
      <c r="E1019" s="65" t="s">
        <v>141</v>
      </c>
      <c r="F1019" s="66">
        <v>0.68052303791046143</v>
      </c>
      <c r="G1019" s="66">
        <v>0.69569337368011475</v>
      </c>
      <c r="H1019" s="66">
        <v>3.004341758787632E-2</v>
      </c>
      <c r="I1019" s="66">
        <v>73.517593383789063</v>
      </c>
      <c r="J1019" s="67">
        <v>0</v>
      </c>
    </row>
    <row r="1020" spans="1:10" x14ac:dyDescent="0.25">
      <c r="A1020" s="3" t="str">
        <f t="shared" si="15"/>
        <v>Climate Zone67/9/2021 (5:50pm-8:55pm)11</v>
      </c>
      <c r="B1020" t="s">
        <v>55</v>
      </c>
      <c r="C1020" t="s">
        <v>137</v>
      </c>
      <c r="D1020" t="s">
        <v>161</v>
      </c>
      <c r="E1020" s="65" t="s">
        <v>142</v>
      </c>
      <c r="F1020" s="66">
        <v>0.71044158935546875</v>
      </c>
      <c r="G1020" s="66">
        <v>0.72315162420272827</v>
      </c>
      <c r="H1020" s="66">
        <v>3.3291425555944443E-2</v>
      </c>
      <c r="I1020" s="66">
        <v>77.221542358398438</v>
      </c>
      <c r="J1020" s="67">
        <v>0</v>
      </c>
    </row>
    <row r="1021" spans="1:10" x14ac:dyDescent="0.25">
      <c r="A1021" s="3" t="str">
        <f t="shared" si="15"/>
        <v>Climate Zone67/9/2021 (5:50pm-8:55pm)12</v>
      </c>
      <c r="B1021" t="s">
        <v>55</v>
      </c>
      <c r="C1021" t="s">
        <v>137</v>
      </c>
      <c r="D1021" t="s">
        <v>161</v>
      </c>
      <c r="E1021" s="65" t="s">
        <v>143</v>
      </c>
      <c r="F1021" s="66">
        <v>0.83620423078536987</v>
      </c>
      <c r="G1021" s="66">
        <v>0.77736818790435791</v>
      </c>
      <c r="H1021" s="66">
        <v>4.3771635740995407E-2</v>
      </c>
      <c r="I1021" s="66">
        <v>78.386688232421875</v>
      </c>
      <c r="J1021" s="67">
        <v>0</v>
      </c>
    </row>
    <row r="1022" spans="1:10" x14ac:dyDescent="0.25">
      <c r="A1022" s="3" t="str">
        <f t="shared" si="15"/>
        <v>Climate Zone67/9/2021 (5:50pm-8:55pm)13</v>
      </c>
      <c r="B1022" t="s">
        <v>55</v>
      </c>
      <c r="C1022" t="s">
        <v>137</v>
      </c>
      <c r="D1022" t="s">
        <v>161</v>
      </c>
      <c r="E1022" s="65" t="s">
        <v>144</v>
      </c>
      <c r="F1022" s="66">
        <v>0.85467380285263062</v>
      </c>
      <c r="G1022" s="66">
        <v>0.86579322814941406</v>
      </c>
      <c r="H1022" s="66">
        <v>3.9398539811372757E-2</v>
      </c>
      <c r="I1022" s="66">
        <v>78.98193359375</v>
      </c>
      <c r="J1022" s="67">
        <v>0</v>
      </c>
    </row>
    <row r="1023" spans="1:10" x14ac:dyDescent="0.25">
      <c r="A1023" s="3" t="str">
        <f t="shared" si="15"/>
        <v>Climate Zone67/9/2021 (5:50pm-8:55pm)14</v>
      </c>
      <c r="B1023" t="s">
        <v>55</v>
      </c>
      <c r="C1023" t="s">
        <v>137</v>
      </c>
      <c r="D1023" t="s">
        <v>161</v>
      </c>
      <c r="E1023" s="65" t="s">
        <v>145</v>
      </c>
      <c r="F1023" s="66">
        <v>0.96292757987976074</v>
      </c>
      <c r="G1023" s="66">
        <v>0.94047284126281738</v>
      </c>
      <c r="H1023" s="66">
        <v>3.711405023932457E-2</v>
      </c>
      <c r="I1023" s="66">
        <v>79.095603942871094</v>
      </c>
      <c r="J1023" s="67">
        <v>0</v>
      </c>
    </row>
    <row r="1024" spans="1:10" x14ac:dyDescent="0.25">
      <c r="A1024" s="3" t="str">
        <f t="shared" si="15"/>
        <v>Climate Zone67/9/2021 (5:50pm-8:55pm)15</v>
      </c>
      <c r="B1024" t="s">
        <v>55</v>
      </c>
      <c r="C1024" t="s">
        <v>137</v>
      </c>
      <c r="D1024" t="s">
        <v>161</v>
      </c>
      <c r="E1024" s="65" t="s">
        <v>146</v>
      </c>
      <c r="F1024" s="66">
        <v>1.0510293245315552</v>
      </c>
      <c r="G1024" s="66">
        <v>1.0532286167144775</v>
      </c>
      <c r="H1024" s="66">
        <v>2.1866941824555397E-2</v>
      </c>
      <c r="I1024" s="66">
        <v>79.419181823730469</v>
      </c>
      <c r="J1024" s="67">
        <v>0</v>
      </c>
    </row>
    <row r="1025" spans="1:10" x14ac:dyDescent="0.25">
      <c r="A1025" s="3" t="str">
        <f t="shared" si="15"/>
        <v>Climate Zone67/9/2021 (5:50pm-8:55pm)16</v>
      </c>
      <c r="B1025" t="s">
        <v>55</v>
      </c>
      <c r="C1025" t="s">
        <v>137</v>
      </c>
      <c r="D1025" t="s">
        <v>161</v>
      </c>
      <c r="E1025" s="65" t="s">
        <v>147</v>
      </c>
      <c r="F1025" s="66">
        <v>1.1868594884872437</v>
      </c>
      <c r="G1025" s="66">
        <v>1.1846601963043213</v>
      </c>
      <c r="H1025" s="66">
        <v>2.1866941824555397E-2</v>
      </c>
      <c r="I1025" s="66">
        <v>79.998764038085938</v>
      </c>
      <c r="J1025" s="67">
        <v>0</v>
      </c>
    </row>
    <row r="1026" spans="1:10" x14ac:dyDescent="0.25">
      <c r="A1026" s="3" t="str">
        <f t="shared" si="15"/>
        <v>Climate Zone67/9/2021 (5:50pm-8:55pm)17</v>
      </c>
      <c r="B1026" t="s">
        <v>55</v>
      </c>
      <c r="C1026" t="s">
        <v>137</v>
      </c>
      <c r="D1026" t="s">
        <v>161</v>
      </c>
      <c r="E1026" s="65" t="s">
        <v>148</v>
      </c>
      <c r="F1026" s="66">
        <v>1.2831306457519531</v>
      </c>
      <c r="G1026" s="66">
        <v>1.3154321908950806</v>
      </c>
      <c r="H1026" s="66">
        <v>4.1389178484678268E-2</v>
      </c>
      <c r="I1026" s="66">
        <v>80.713722229003906</v>
      </c>
      <c r="J1026" s="67">
        <v>0</v>
      </c>
    </row>
    <row r="1027" spans="1:10" x14ac:dyDescent="0.25">
      <c r="A1027" s="3" t="str">
        <f t="shared" ref="A1027:A1090" si="16">B1027&amp;C1027&amp;D1027&amp;E1027</f>
        <v>Climate Zone67/9/2021 (5:50pm-8:55pm)18</v>
      </c>
      <c r="B1027" t="s">
        <v>55</v>
      </c>
      <c r="C1027" t="s">
        <v>137</v>
      </c>
      <c r="D1027" t="s">
        <v>161</v>
      </c>
      <c r="E1027" s="65" t="s">
        <v>149</v>
      </c>
      <c r="F1027" s="66">
        <v>1.4348684549331665</v>
      </c>
      <c r="G1027" s="66">
        <v>1.4216023683547974</v>
      </c>
      <c r="H1027" s="66">
        <v>4.6865325421094894E-2</v>
      </c>
      <c r="I1027" s="66">
        <v>80.408401489257813</v>
      </c>
      <c r="J1027" s="67">
        <v>0</v>
      </c>
    </row>
    <row r="1028" spans="1:10" x14ac:dyDescent="0.25">
      <c r="A1028" s="3" t="str">
        <f t="shared" si="16"/>
        <v>Climate Zone67/9/2021 (5:50pm-8:55pm)19</v>
      </c>
      <c r="B1028" t="s">
        <v>55</v>
      </c>
      <c r="C1028" t="s">
        <v>137</v>
      </c>
      <c r="D1028" t="s">
        <v>161</v>
      </c>
      <c r="E1028" s="65" t="s">
        <v>150</v>
      </c>
      <c r="F1028" s="66">
        <v>1.4924051761627197</v>
      </c>
      <c r="G1028" s="66">
        <v>1.3027299642562866</v>
      </c>
      <c r="H1028" s="66">
        <v>4.5609202235937119E-2</v>
      </c>
      <c r="I1028" s="66">
        <v>79.3465576171875</v>
      </c>
      <c r="J1028" s="67">
        <v>0</v>
      </c>
    </row>
    <row r="1029" spans="1:10" x14ac:dyDescent="0.25">
      <c r="A1029" s="3" t="str">
        <f t="shared" si="16"/>
        <v>Climate Zone67/9/2021 (5:50pm-8:55pm)20</v>
      </c>
      <c r="B1029" t="s">
        <v>55</v>
      </c>
      <c r="C1029" t="s">
        <v>137</v>
      </c>
      <c r="D1029" t="s">
        <v>161</v>
      </c>
      <c r="E1029" s="65" t="s">
        <v>151</v>
      </c>
      <c r="F1029" s="66">
        <v>1.45741868019104</v>
      </c>
      <c r="G1029" s="66">
        <v>1.3069881200790405</v>
      </c>
      <c r="H1029" s="66">
        <v>4.4645380228757858E-2</v>
      </c>
      <c r="I1029" s="66">
        <v>76.744483947753906</v>
      </c>
      <c r="J1029" s="67">
        <v>0</v>
      </c>
    </row>
    <row r="1030" spans="1:10" x14ac:dyDescent="0.25">
      <c r="A1030" s="3" t="str">
        <f t="shared" si="16"/>
        <v>Climate Zone67/9/2021 (5:50pm-8:55pm)21</v>
      </c>
      <c r="B1030" t="s">
        <v>55</v>
      </c>
      <c r="C1030" t="s">
        <v>137</v>
      </c>
      <c r="D1030" t="s">
        <v>161</v>
      </c>
      <c r="E1030" s="65" t="s">
        <v>152</v>
      </c>
      <c r="F1030" s="66">
        <v>1.3547153472900391</v>
      </c>
      <c r="G1030" s="66">
        <v>1.3191823959350586</v>
      </c>
      <c r="H1030" s="66">
        <v>5.1478207111358643E-2</v>
      </c>
      <c r="I1030" s="66">
        <v>74.115501403808594</v>
      </c>
      <c r="J1030" s="67">
        <v>0</v>
      </c>
    </row>
    <row r="1031" spans="1:10" x14ac:dyDescent="0.25">
      <c r="A1031" s="3" t="str">
        <f t="shared" si="16"/>
        <v>Climate Zone67/9/2021 (5:50pm-8:55pm)22</v>
      </c>
      <c r="B1031" t="s">
        <v>55</v>
      </c>
      <c r="C1031" t="s">
        <v>137</v>
      </c>
      <c r="D1031" t="s">
        <v>161</v>
      </c>
      <c r="E1031" s="65" t="s">
        <v>153</v>
      </c>
      <c r="F1031" s="66">
        <v>1.3515989780426025</v>
      </c>
      <c r="G1031" s="66">
        <v>1.5250643491744995</v>
      </c>
      <c r="H1031" s="66">
        <v>5.8076847344636917E-2</v>
      </c>
      <c r="I1031" s="66">
        <v>71.173484802246094</v>
      </c>
      <c r="J1031" s="67">
        <v>0</v>
      </c>
    </row>
    <row r="1032" spans="1:10" x14ac:dyDescent="0.25">
      <c r="A1032" s="3" t="str">
        <f t="shared" si="16"/>
        <v>Climate Zone67/9/2021 (5:50pm-8:55pm)23</v>
      </c>
      <c r="B1032" t="s">
        <v>55</v>
      </c>
      <c r="C1032" t="s">
        <v>137</v>
      </c>
      <c r="D1032" t="s">
        <v>161</v>
      </c>
      <c r="E1032" s="65" t="s">
        <v>154</v>
      </c>
      <c r="F1032" s="66">
        <v>1.3334568738937378</v>
      </c>
      <c r="G1032" s="66">
        <v>1.3993040323257446</v>
      </c>
      <c r="H1032" s="66">
        <v>6.0860734432935715E-2</v>
      </c>
      <c r="I1032" s="66">
        <v>70.420013427734375</v>
      </c>
      <c r="J1032" s="67">
        <v>0</v>
      </c>
    </row>
    <row r="1033" spans="1:10" x14ac:dyDescent="0.25">
      <c r="A1033" s="3" t="str">
        <f t="shared" si="16"/>
        <v>Climate Zone67/9/2021 (5:50pm-8:55pm)24</v>
      </c>
      <c r="B1033" t="s">
        <v>55</v>
      </c>
      <c r="C1033" t="s">
        <v>137</v>
      </c>
      <c r="D1033" t="s">
        <v>161</v>
      </c>
      <c r="E1033" s="65" t="s">
        <v>155</v>
      </c>
      <c r="F1033" s="66">
        <v>1.1585366725921631</v>
      </c>
      <c r="G1033" s="66">
        <v>1.2057305574417114</v>
      </c>
      <c r="H1033" s="66">
        <v>5.4018672555685043E-2</v>
      </c>
      <c r="I1033" s="66">
        <v>70.378570556640625</v>
      </c>
      <c r="J1033" s="67">
        <v>0</v>
      </c>
    </row>
    <row r="1034" spans="1:10" x14ac:dyDescent="0.25">
      <c r="A1034" s="3" t="str">
        <f t="shared" si="16"/>
        <v>Climate Zone68/27/2021 (5:00pm-6:00pm)1</v>
      </c>
      <c r="B1034" t="s">
        <v>55</v>
      </c>
      <c r="C1034" t="s">
        <v>137</v>
      </c>
      <c r="D1034" t="s">
        <v>162</v>
      </c>
      <c r="E1034" s="65" t="s">
        <v>132</v>
      </c>
      <c r="F1034" s="66">
        <v>0.96254026889801025</v>
      </c>
      <c r="G1034" s="66">
        <v>0.95918780565261841</v>
      </c>
      <c r="H1034" s="66">
        <v>4.7540448606014252E-2</v>
      </c>
      <c r="I1034" s="66">
        <v>66.426979064941406</v>
      </c>
      <c r="J1034" s="67">
        <v>0</v>
      </c>
    </row>
    <row r="1035" spans="1:10" x14ac:dyDescent="0.25">
      <c r="A1035" s="3" t="str">
        <f t="shared" si="16"/>
        <v>Climate Zone68/27/2021 (5:00pm-6:00pm)2</v>
      </c>
      <c r="B1035" t="s">
        <v>55</v>
      </c>
      <c r="C1035" t="s">
        <v>137</v>
      </c>
      <c r="D1035" t="s">
        <v>162</v>
      </c>
      <c r="E1035" s="65" t="s">
        <v>133</v>
      </c>
      <c r="F1035" s="66">
        <v>0.83938837051391602</v>
      </c>
      <c r="G1035" s="66">
        <v>0.83412152528762817</v>
      </c>
      <c r="H1035" s="66">
        <v>4.17494997382164E-2</v>
      </c>
      <c r="I1035" s="66">
        <v>65.46331787109375</v>
      </c>
      <c r="J1035" s="67">
        <v>0</v>
      </c>
    </row>
    <row r="1036" spans="1:10" x14ac:dyDescent="0.25">
      <c r="A1036" s="3" t="str">
        <f t="shared" si="16"/>
        <v>Climate Zone68/27/2021 (5:00pm-6:00pm)3</v>
      </c>
      <c r="B1036" t="s">
        <v>55</v>
      </c>
      <c r="C1036" t="s">
        <v>137</v>
      </c>
      <c r="D1036" t="s">
        <v>162</v>
      </c>
      <c r="E1036" s="65" t="s">
        <v>134</v>
      </c>
      <c r="F1036" s="66">
        <v>0.75532370805740356</v>
      </c>
      <c r="G1036" s="66">
        <v>0.75004863739013672</v>
      </c>
      <c r="H1036" s="66">
        <v>4.0172416716814041E-2</v>
      </c>
      <c r="I1036" s="66">
        <v>64.7216796875</v>
      </c>
      <c r="J1036" s="67">
        <v>0</v>
      </c>
    </row>
    <row r="1037" spans="1:10" x14ac:dyDescent="0.25">
      <c r="A1037" s="3" t="str">
        <f t="shared" si="16"/>
        <v>Climate Zone68/27/2021 (5:00pm-6:00pm)4</v>
      </c>
      <c r="B1037" t="s">
        <v>55</v>
      </c>
      <c r="C1037" t="s">
        <v>137</v>
      </c>
      <c r="D1037" t="s">
        <v>162</v>
      </c>
      <c r="E1037" s="65" t="s">
        <v>135</v>
      </c>
      <c r="F1037" s="66">
        <v>0.68436139822006226</v>
      </c>
      <c r="G1037" s="66">
        <v>0.68881982564926147</v>
      </c>
      <c r="H1037" s="66">
        <v>2.9843803495168686E-2</v>
      </c>
      <c r="I1037" s="66">
        <v>64.086509704589844</v>
      </c>
      <c r="J1037" s="67">
        <v>0</v>
      </c>
    </row>
    <row r="1038" spans="1:10" x14ac:dyDescent="0.25">
      <c r="A1038" s="3" t="str">
        <f t="shared" si="16"/>
        <v>Climate Zone68/27/2021 (5:00pm-6:00pm)5</v>
      </c>
      <c r="B1038" t="s">
        <v>55</v>
      </c>
      <c r="C1038" t="s">
        <v>137</v>
      </c>
      <c r="D1038" t="s">
        <v>162</v>
      </c>
      <c r="E1038" s="65" t="s">
        <v>136</v>
      </c>
      <c r="F1038" s="66">
        <v>0.64361196756362915</v>
      </c>
      <c r="G1038" s="66">
        <v>0.64772921800613403</v>
      </c>
      <c r="H1038" s="66">
        <v>2.2715279832482338E-2</v>
      </c>
      <c r="I1038" s="66">
        <v>63.484569549560547</v>
      </c>
      <c r="J1038" s="67">
        <v>0</v>
      </c>
    </row>
    <row r="1039" spans="1:10" x14ac:dyDescent="0.25">
      <c r="A1039" s="3" t="str">
        <f t="shared" si="16"/>
        <v>Climate Zone68/27/2021 (5:00pm-6:00pm)6</v>
      </c>
      <c r="B1039" t="s">
        <v>55</v>
      </c>
      <c r="C1039" t="s">
        <v>137</v>
      </c>
      <c r="D1039" t="s">
        <v>162</v>
      </c>
      <c r="E1039" s="65" t="s">
        <v>137</v>
      </c>
      <c r="F1039" s="66">
        <v>0.61529356241226196</v>
      </c>
      <c r="G1039" s="66">
        <v>0.63697117567062378</v>
      </c>
      <c r="H1039" s="66">
        <v>2.2468660026788712E-2</v>
      </c>
      <c r="I1039" s="66">
        <v>62.932010650634766</v>
      </c>
      <c r="J1039" s="67">
        <v>0</v>
      </c>
    </row>
    <row r="1040" spans="1:10" x14ac:dyDescent="0.25">
      <c r="A1040" s="3" t="str">
        <f t="shared" si="16"/>
        <v>Climate Zone68/27/2021 (5:00pm-6:00pm)7</v>
      </c>
      <c r="B1040" t="s">
        <v>55</v>
      </c>
      <c r="C1040" t="s">
        <v>137</v>
      </c>
      <c r="D1040" t="s">
        <v>162</v>
      </c>
      <c r="E1040" s="65" t="s">
        <v>138</v>
      </c>
      <c r="F1040" s="66">
        <v>0.66214346885681152</v>
      </c>
      <c r="G1040" s="66">
        <v>0.68011516332626343</v>
      </c>
      <c r="H1040" s="66">
        <v>2.0855192095041275E-2</v>
      </c>
      <c r="I1040" s="66">
        <v>62.475822448730469</v>
      </c>
      <c r="J1040" s="67">
        <v>0</v>
      </c>
    </row>
    <row r="1041" spans="1:10" x14ac:dyDescent="0.25">
      <c r="A1041" s="3" t="str">
        <f t="shared" si="16"/>
        <v>Climate Zone68/27/2021 (5:00pm-6:00pm)8</v>
      </c>
      <c r="B1041" t="s">
        <v>55</v>
      </c>
      <c r="C1041" t="s">
        <v>137</v>
      </c>
      <c r="D1041" t="s">
        <v>162</v>
      </c>
      <c r="E1041" s="65" t="s">
        <v>139</v>
      </c>
      <c r="F1041" s="66">
        <v>0.70422691106796265</v>
      </c>
      <c r="G1041" s="66">
        <v>0.7006690502166748</v>
      </c>
      <c r="H1041" s="66">
        <v>2.3345122113823891E-2</v>
      </c>
      <c r="I1041" s="66">
        <v>62.373424530029297</v>
      </c>
      <c r="J1041" s="67">
        <v>0</v>
      </c>
    </row>
    <row r="1042" spans="1:10" x14ac:dyDescent="0.25">
      <c r="A1042" s="3" t="str">
        <f t="shared" si="16"/>
        <v>Climate Zone68/27/2021 (5:00pm-6:00pm)9</v>
      </c>
      <c r="B1042" t="s">
        <v>55</v>
      </c>
      <c r="C1042" t="s">
        <v>137</v>
      </c>
      <c r="D1042" t="s">
        <v>162</v>
      </c>
      <c r="E1042" s="65" t="s">
        <v>140</v>
      </c>
      <c r="F1042" s="66">
        <v>0.66330218315124512</v>
      </c>
      <c r="G1042" s="66">
        <v>0.67765164375305176</v>
      </c>
      <c r="H1042" s="66">
        <v>2.2966090589761734E-2</v>
      </c>
      <c r="I1042" s="66">
        <v>64.571098327636719</v>
      </c>
      <c r="J1042" s="67">
        <v>0</v>
      </c>
    </row>
    <row r="1043" spans="1:10" x14ac:dyDescent="0.25">
      <c r="A1043" s="3" t="str">
        <f t="shared" si="16"/>
        <v>Climate Zone68/27/2021 (5:00pm-6:00pm)10</v>
      </c>
      <c r="B1043" t="s">
        <v>55</v>
      </c>
      <c r="C1043" t="s">
        <v>137</v>
      </c>
      <c r="D1043" t="s">
        <v>162</v>
      </c>
      <c r="E1043" s="65" t="s">
        <v>141</v>
      </c>
      <c r="F1043" s="66">
        <v>0.65050226449966431</v>
      </c>
      <c r="G1043" s="66">
        <v>0.65174800157546997</v>
      </c>
      <c r="H1043" s="66">
        <v>2.5530844926834106E-2</v>
      </c>
      <c r="I1043" s="66">
        <v>68.796058654785156</v>
      </c>
      <c r="J1043" s="67">
        <v>0</v>
      </c>
    </row>
    <row r="1044" spans="1:10" x14ac:dyDescent="0.25">
      <c r="A1044" s="3" t="str">
        <f t="shared" si="16"/>
        <v>Climate Zone68/27/2021 (5:00pm-6:00pm)11</v>
      </c>
      <c r="B1044" t="s">
        <v>55</v>
      </c>
      <c r="C1044" t="s">
        <v>137</v>
      </c>
      <c r="D1044" t="s">
        <v>162</v>
      </c>
      <c r="E1044" s="65" t="s">
        <v>142</v>
      </c>
      <c r="F1044" s="66">
        <v>0.6196863055229187</v>
      </c>
      <c r="G1044" s="66">
        <v>0.63494932651519775</v>
      </c>
      <c r="H1044" s="66">
        <v>3.2878991216421127E-2</v>
      </c>
      <c r="I1044" s="66">
        <v>73.445106506347656</v>
      </c>
      <c r="J1044" s="67">
        <v>0</v>
      </c>
    </row>
    <row r="1045" spans="1:10" x14ac:dyDescent="0.25">
      <c r="A1045" s="3" t="str">
        <f t="shared" si="16"/>
        <v>Climate Zone68/27/2021 (5:00pm-6:00pm)12</v>
      </c>
      <c r="B1045" t="s">
        <v>55</v>
      </c>
      <c r="C1045" t="s">
        <v>137</v>
      </c>
      <c r="D1045" t="s">
        <v>162</v>
      </c>
      <c r="E1045" s="65" t="s">
        <v>143</v>
      </c>
      <c r="F1045" s="66">
        <v>0.62361794710159302</v>
      </c>
      <c r="G1045" s="66">
        <v>0.65921425819396973</v>
      </c>
      <c r="H1045" s="66">
        <v>3.4804929047822952E-2</v>
      </c>
      <c r="I1045" s="66">
        <v>76.815208435058594</v>
      </c>
      <c r="J1045" s="67">
        <v>0</v>
      </c>
    </row>
    <row r="1046" spans="1:10" x14ac:dyDescent="0.25">
      <c r="A1046" s="3" t="str">
        <f t="shared" si="16"/>
        <v>Climate Zone68/27/2021 (5:00pm-6:00pm)13</v>
      </c>
      <c r="B1046" t="s">
        <v>55</v>
      </c>
      <c r="C1046" t="s">
        <v>137</v>
      </c>
      <c r="D1046" t="s">
        <v>162</v>
      </c>
      <c r="E1046" s="65" t="s">
        <v>144</v>
      </c>
      <c r="F1046" s="66">
        <v>0.73213791847229004</v>
      </c>
      <c r="G1046" s="66">
        <v>0.75366568565368652</v>
      </c>
      <c r="H1046" s="66">
        <v>3.7815984338521957E-2</v>
      </c>
      <c r="I1046" s="66">
        <v>76.905868530273438</v>
      </c>
      <c r="J1046" s="67">
        <v>0</v>
      </c>
    </row>
    <row r="1047" spans="1:10" x14ac:dyDescent="0.25">
      <c r="A1047" s="3" t="str">
        <f t="shared" si="16"/>
        <v>Climate Zone68/27/2021 (5:00pm-6:00pm)14</v>
      </c>
      <c r="B1047" t="s">
        <v>55</v>
      </c>
      <c r="C1047" t="s">
        <v>137</v>
      </c>
      <c r="D1047" t="s">
        <v>162</v>
      </c>
      <c r="E1047" s="65" t="s">
        <v>145</v>
      </c>
      <c r="F1047" s="66">
        <v>0.84727901220321655</v>
      </c>
      <c r="G1047" s="66">
        <v>0.88598698377609253</v>
      </c>
      <c r="H1047" s="66">
        <v>3.9041094481945038E-2</v>
      </c>
      <c r="I1047" s="66">
        <v>78.5531005859375</v>
      </c>
      <c r="J1047" s="67">
        <v>0</v>
      </c>
    </row>
    <row r="1048" spans="1:10" x14ac:dyDescent="0.25">
      <c r="A1048" s="3" t="str">
        <f t="shared" si="16"/>
        <v>Climate Zone68/27/2021 (5:00pm-6:00pm)15</v>
      </c>
      <c r="B1048" t="s">
        <v>55</v>
      </c>
      <c r="C1048" t="s">
        <v>137</v>
      </c>
      <c r="D1048" t="s">
        <v>162</v>
      </c>
      <c r="E1048" s="65" t="s">
        <v>146</v>
      </c>
      <c r="F1048" s="66">
        <v>1.0204850435256958</v>
      </c>
      <c r="G1048" s="66">
        <v>1.0313118696212769</v>
      </c>
      <c r="H1048" s="66">
        <v>2.1123552694916725E-2</v>
      </c>
      <c r="I1048" s="66">
        <v>79.346923828125</v>
      </c>
      <c r="J1048" s="67">
        <v>0</v>
      </c>
    </row>
    <row r="1049" spans="1:10" x14ac:dyDescent="0.25">
      <c r="A1049" s="3" t="str">
        <f t="shared" si="16"/>
        <v>Climate Zone68/27/2021 (5:00pm-6:00pm)16</v>
      </c>
      <c r="B1049" t="s">
        <v>55</v>
      </c>
      <c r="C1049" t="s">
        <v>137</v>
      </c>
      <c r="D1049" t="s">
        <v>162</v>
      </c>
      <c r="E1049" s="65" t="s">
        <v>147</v>
      </c>
      <c r="F1049" s="66">
        <v>1.2400907278060913</v>
      </c>
      <c r="G1049" s="66">
        <v>1.2292639017105103</v>
      </c>
      <c r="H1049" s="66">
        <v>2.1123552694916725E-2</v>
      </c>
      <c r="I1049" s="66">
        <v>80.129974365234375</v>
      </c>
      <c r="J1049" s="67">
        <v>0</v>
      </c>
    </row>
    <row r="1050" spans="1:10" x14ac:dyDescent="0.25">
      <c r="A1050" s="3" t="str">
        <f t="shared" si="16"/>
        <v>Climate Zone68/27/2021 (5:00pm-6:00pm)17</v>
      </c>
      <c r="B1050" t="s">
        <v>55</v>
      </c>
      <c r="C1050" t="s">
        <v>137</v>
      </c>
      <c r="D1050" t="s">
        <v>162</v>
      </c>
      <c r="E1050" s="65" t="s">
        <v>148</v>
      </c>
      <c r="F1050" s="66">
        <v>1.423992395401001</v>
      </c>
      <c r="G1050" s="66">
        <v>1.3820919990539551</v>
      </c>
      <c r="H1050" s="66">
        <v>3.9518095552921295E-2</v>
      </c>
      <c r="I1050" s="66">
        <v>79.358268737792969</v>
      </c>
      <c r="J1050" s="67">
        <v>0</v>
      </c>
    </row>
    <row r="1051" spans="1:10" x14ac:dyDescent="0.25">
      <c r="A1051" s="3" t="str">
        <f t="shared" si="16"/>
        <v>Climate Zone68/27/2021 (5:00pm-6:00pm)18</v>
      </c>
      <c r="B1051" t="s">
        <v>55</v>
      </c>
      <c r="C1051" t="s">
        <v>137</v>
      </c>
      <c r="D1051" t="s">
        <v>162</v>
      </c>
      <c r="E1051" s="65" t="s">
        <v>149</v>
      </c>
      <c r="F1051" s="66">
        <v>1.5169169902801514</v>
      </c>
      <c r="G1051" s="66">
        <v>1.250612735748291</v>
      </c>
      <c r="H1051" s="66">
        <v>4.653274267911911E-2</v>
      </c>
      <c r="I1051" s="66">
        <v>77.402450561523438</v>
      </c>
      <c r="J1051" s="67">
        <v>0</v>
      </c>
    </row>
    <row r="1052" spans="1:10" x14ac:dyDescent="0.25">
      <c r="A1052" s="3" t="str">
        <f t="shared" si="16"/>
        <v>Climate Zone68/27/2021 (5:00pm-6:00pm)19</v>
      </c>
      <c r="B1052" t="s">
        <v>55</v>
      </c>
      <c r="C1052" t="s">
        <v>137</v>
      </c>
      <c r="D1052" t="s">
        <v>162</v>
      </c>
      <c r="E1052" s="65" t="s">
        <v>150</v>
      </c>
      <c r="F1052" s="66">
        <v>1.5062700510025024</v>
      </c>
      <c r="G1052" s="66">
        <v>1.579303503036499</v>
      </c>
      <c r="H1052" s="66">
        <v>4.7449197620153427E-2</v>
      </c>
      <c r="I1052" s="66">
        <v>76.017585754394531</v>
      </c>
      <c r="J1052" s="67">
        <v>0</v>
      </c>
    </row>
    <row r="1053" spans="1:10" x14ac:dyDescent="0.25">
      <c r="A1053" s="3" t="str">
        <f t="shared" si="16"/>
        <v>Climate Zone68/27/2021 (5:00pm-6:00pm)20</v>
      </c>
      <c r="B1053" t="s">
        <v>55</v>
      </c>
      <c r="C1053" t="s">
        <v>137</v>
      </c>
      <c r="D1053" t="s">
        <v>162</v>
      </c>
      <c r="E1053" s="65" t="s">
        <v>151</v>
      </c>
      <c r="F1053" s="66">
        <v>1.4532953500747681</v>
      </c>
      <c r="G1053" s="66">
        <v>1.4864367246627808</v>
      </c>
      <c r="H1053" s="66">
        <v>4.7974739223718643E-2</v>
      </c>
      <c r="I1053" s="66">
        <v>74.801116943359375</v>
      </c>
      <c r="J1053" s="67">
        <v>0</v>
      </c>
    </row>
    <row r="1054" spans="1:10" x14ac:dyDescent="0.25">
      <c r="A1054" s="3" t="str">
        <f t="shared" si="16"/>
        <v>Climate Zone68/27/2021 (5:00pm-6:00pm)21</v>
      </c>
      <c r="B1054" t="s">
        <v>55</v>
      </c>
      <c r="C1054" t="s">
        <v>137</v>
      </c>
      <c r="D1054" t="s">
        <v>162</v>
      </c>
      <c r="E1054" s="65" t="s">
        <v>152</v>
      </c>
      <c r="F1054" s="66">
        <v>1.4046862125396729</v>
      </c>
      <c r="G1054" s="66">
        <v>1.3997955322265625</v>
      </c>
      <c r="H1054" s="66">
        <v>5.1322661340236664E-2</v>
      </c>
      <c r="I1054" s="66">
        <v>70.595443725585938</v>
      </c>
      <c r="J1054" s="67">
        <v>0</v>
      </c>
    </row>
    <row r="1055" spans="1:10" x14ac:dyDescent="0.25">
      <c r="A1055" s="3" t="str">
        <f t="shared" si="16"/>
        <v>Climate Zone68/27/2021 (5:00pm-6:00pm)22</v>
      </c>
      <c r="B1055" t="s">
        <v>55</v>
      </c>
      <c r="C1055" t="s">
        <v>137</v>
      </c>
      <c r="D1055" t="s">
        <v>162</v>
      </c>
      <c r="E1055" s="65" t="s">
        <v>153</v>
      </c>
      <c r="F1055" s="66">
        <v>1.325379490852356</v>
      </c>
      <c r="G1055" s="66">
        <v>1.3194085359573364</v>
      </c>
      <c r="H1055" s="66">
        <v>5.6316323578357697E-2</v>
      </c>
      <c r="I1055" s="66">
        <v>68.088035583496094</v>
      </c>
      <c r="J1055" s="67">
        <v>0</v>
      </c>
    </row>
    <row r="1056" spans="1:10" x14ac:dyDescent="0.25">
      <c r="A1056" s="3" t="str">
        <f t="shared" si="16"/>
        <v>Climate Zone68/27/2021 (5:00pm-6:00pm)23</v>
      </c>
      <c r="B1056" t="s">
        <v>55</v>
      </c>
      <c r="C1056" t="s">
        <v>137</v>
      </c>
      <c r="D1056" t="s">
        <v>162</v>
      </c>
      <c r="E1056" s="65" t="s">
        <v>154</v>
      </c>
      <c r="F1056" s="66">
        <v>1.2096097469329834</v>
      </c>
      <c r="G1056" s="66">
        <v>1.2142329216003418</v>
      </c>
      <c r="H1056" s="66">
        <v>5.4963193833827972E-2</v>
      </c>
      <c r="I1056" s="66">
        <v>66.80841064453125</v>
      </c>
      <c r="J1056" s="67">
        <v>0</v>
      </c>
    </row>
    <row r="1057" spans="1:10" x14ac:dyDescent="0.25">
      <c r="A1057" s="3" t="str">
        <f t="shared" si="16"/>
        <v>Climate Zone68/27/2021 (5:00pm-6:00pm)24</v>
      </c>
      <c r="B1057" t="s">
        <v>55</v>
      </c>
      <c r="C1057" t="s">
        <v>137</v>
      </c>
      <c r="D1057" t="s">
        <v>162</v>
      </c>
      <c r="E1057" s="65" t="s">
        <v>155</v>
      </c>
      <c r="F1057" s="66">
        <v>1.062519907951355</v>
      </c>
      <c r="G1057" s="66">
        <v>1.0549061298370361</v>
      </c>
      <c r="H1057" s="66">
        <v>5.241703987121582E-2</v>
      </c>
      <c r="I1057" s="66">
        <v>65.642173767089844</v>
      </c>
      <c r="J1057" s="67">
        <v>0</v>
      </c>
    </row>
    <row r="1058" spans="1:10" x14ac:dyDescent="0.25">
      <c r="A1058" s="3" t="str">
        <f t="shared" si="16"/>
        <v>Climate Zone69/9/2021 (3:58pm-5:00pm)1</v>
      </c>
      <c r="B1058" t="s">
        <v>55</v>
      </c>
      <c r="C1058" t="s">
        <v>137</v>
      </c>
      <c r="D1058" t="s">
        <v>163</v>
      </c>
      <c r="E1058" s="65" t="s">
        <v>132</v>
      </c>
      <c r="F1058" s="66">
        <v>0.89296823740005493</v>
      </c>
      <c r="G1058" s="66">
        <v>0.89466005563735962</v>
      </c>
      <c r="H1058" s="66">
        <v>4.4768813997507095E-2</v>
      </c>
      <c r="I1058" s="66">
        <v>64.611991882324219</v>
      </c>
      <c r="J1058" s="67">
        <v>0</v>
      </c>
    </row>
    <row r="1059" spans="1:10" x14ac:dyDescent="0.25">
      <c r="A1059" s="3" t="str">
        <f t="shared" si="16"/>
        <v>Climate Zone69/9/2021 (3:58pm-5:00pm)2</v>
      </c>
      <c r="B1059" t="s">
        <v>55</v>
      </c>
      <c r="C1059" t="s">
        <v>137</v>
      </c>
      <c r="D1059" t="s">
        <v>163</v>
      </c>
      <c r="E1059" s="65" t="s">
        <v>133</v>
      </c>
      <c r="F1059" s="66">
        <v>0.76737397909164429</v>
      </c>
      <c r="G1059" s="66">
        <v>0.79335141181945801</v>
      </c>
      <c r="H1059" s="66">
        <v>4.3056774884462357E-2</v>
      </c>
      <c r="I1059" s="66">
        <v>64.532157897949219</v>
      </c>
      <c r="J1059" s="67">
        <v>0</v>
      </c>
    </row>
    <row r="1060" spans="1:10" x14ac:dyDescent="0.25">
      <c r="A1060" s="3" t="str">
        <f t="shared" si="16"/>
        <v>Climate Zone69/9/2021 (3:58pm-5:00pm)3</v>
      </c>
      <c r="B1060" t="s">
        <v>55</v>
      </c>
      <c r="C1060" t="s">
        <v>137</v>
      </c>
      <c r="D1060" t="s">
        <v>163</v>
      </c>
      <c r="E1060" s="65" t="s">
        <v>134</v>
      </c>
      <c r="F1060" s="66">
        <v>0.6982538104057312</v>
      </c>
      <c r="G1060" s="66">
        <v>0.71869552135467529</v>
      </c>
      <c r="H1060" s="66">
        <v>3.718055784702301E-2</v>
      </c>
      <c r="I1060" s="66">
        <v>64.399307250976563</v>
      </c>
      <c r="J1060" s="67">
        <v>0</v>
      </c>
    </row>
    <row r="1061" spans="1:10" x14ac:dyDescent="0.25">
      <c r="A1061" s="3" t="str">
        <f t="shared" si="16"/>
        <v>Climate Zone69/9/2021 (3:58pm-5:00pm)4</v>
      </c>
      <c r="B1061" t="s">
        <v>55</v>
      </c>
      <c r="C1061" t="s">
        <v>137</v>
      </c>
      <c r="D1061" t="s">
        <v>163</v>
      </c>
      <c r="E1061" s="65" t="s">
        <v>135</v>
      </c>
      <c r="F1061" s="66">
        <v>0.6569373607635498</v>
      </c>
      <c r="G1061" s="66">
        <v>0.66809558868408203</v>
      </c>
      <c r="H1061" s="66">
        <v>3.8415063172578812E-2</v>
      </c>
      <c r="I1061" s="66">
        <v>64.262557983398438</v>
      </c>
      <c r="J1061" s="67">
        <v>0</v>
      </c>
    </row>
    <row r="1062" spans="1:10" x14ac:dyDescent="0.25">
      <c r="A1062" s="3" t="str">
        <f t="shared" si="16"/>
        <v>Climate Zone69/9/2021 (3:58pm-5:00pm)5</v>
      </c>
      <c r="B1062" t="s">
        <v>55</v>
      </c>
      <c r="C1062" t="s">
        <v>137</v>
      </c>
      <c r="D1062" t="s">
        <v>163</v>
      </c>
      <c r="E1062" s="65" t="s">
        <v>136</v>
      </c>
      <c r="F1062" s="66">
        <v>0.64060020446777344</v>
      </c>
      <c r="G1062" s="66">
        <v>0.64072805643081665</v>
      </c>
      <c r="H1062" s="66">
        <v>3.3550102263689041E-2</v>
      </c>
      <c r="I1062" s="66">
        <v>64.621437072753906</v>
      </c>
      <c r="J1062" s="67">
        <v>0</v>
      </c>
    </row>
    <row r="1063" spans="1:10" x14ac:dyDescent="0.25">
      <c r="A1063" s="3" t="str">
        <f t="shared" si="16"/>
        <v>Climate Zone69/9/2021 (3:58pm-5:00pm)6</v>
      </c>
      <c r="B1063" t="s">
        <v>55</v>
      </c>
      <c r="C1063" t="s">
        <v>137</v>
      </c>
      <c r="D1063" t="s">
        <v>163</v>
      </c>
      <c r="E1063" s="65" t="s">
        <v>137</v>
      </c>
      <c r="F1063" s="66">
        <v>0.62700134515762329</v>
      </c>
      <c r="G1063" s="66">
        <v>0.63799196481704712</v>
      </c>
      <c r="H1063" s="66">
        <v>2.5383677333593369E-2</v>
      </c>
      <c r="I1063" s="66">
        <v>65.207855224609375</v>
      </c>
      <c r="J1063" s="67">
        <v>0</v>
      </c>
    </row>
    <row r="1064" spans="1:10" x14ac:dyDescent="0.25">
      <c r="A1064" s="3" t="str">
        <f t="shared" si="16"/>
        <v>Climate Zone69/9/2021 (3:58pm-5:00pm)7</v>
      </c>
      <c r="B1064" t="s">
        <v>55</v>
      </c>
      <c r="C1064" t="s">
        <v>137</v>
      </c>
      <c r="D1064" t="s">
        <v>163</v>
      </c>
      <c r="E1064" s="65" t="s">
        <v>138</v>
      </c>
      <c r="F1064" s="66">
        <v>0.70590585470199585</v>
      </c>
      <c r="G1064" s="66">
        <v>0.69386017322540283</v>
      </c>
      <c r="H1064" s="66">
        <v>2.1947506815195084E-2</v>
      </c>
      <c r="I1064" s="66">
        <v>65.325248718261719</v>
      </c>
      <c r="J1064" s="67">
        <v>0</v>
      </c>
    </row>
    <row r="1065" spans="1:10" x14ac:dyDescent="0.25">
      <c r="A1065" s="3" t="str">
        <f t="shared" si="16"/>
        <v>Climate Zone69/9/2021 (3:58pm-5:00pm)8</v>
      </c>
      <c r="B1065" t="s">
        <v>55</v>
      </c>
      <c r="C1065" t="s">
        <v>137</v>
      </c>
      <c r="D1065" t="s">
        <v>163</v>
      </c>
      <c r="E1065" s="65" t="s">
        <v>139</v>
      </c>
      <c r="F1065" s="66">
        <v>0.78180825710296631</v>
      </c>
      <c r="G1065" s="66">
        <v>0.72781115770339966</v>
      </c>
      <c r="H1065" s="66">
        <v>2.5412669405341148E-2</v>
      </c>
      <c r="I1065" s="66">
        <v>64.858543395996094</v>
      </c>
      <c r="J1065" s="67">
        <v>0</v>
      </c>
    </row>
    <row r="1066" spans="1:10" x14ac:dyDescent="0.25">
      <c r="A1066" s="3" t="str">
        <f t="shared" si="16"/>
        <v>Climate Zone69/9/2021 (3:58pm-5:00pm)9</v>
      </c>
      <c r="B1066" t="s">
        <v>55</v>
      </c>
      <c r="C1066" t="s">
        <v>137</v>
      </c>
      <c r="D1066" t="s">
        <v>163</v>
      </c>
      <c r="E1066" s="65" t="s">
        <v>140</v>
      </c>
      <c r="F1066" s="66">
        <v>0.7453683614730835</v>
      </c>
      <c r="G1066" s="66">
        <v>0.70757150650024414</v>
      </c>
      <c r="H1066" s="66">
        <v>2.3332990705966949E-2</v>
      </c>
      <c r="I1066" s="66">
        <v>65.589012145996094</v>
      </c>
      <c r="J1066" s="67">
        <v>0</v>
      </c>
    </row>
    <row r="1067" spans="1:10" x14ac:dyDescent="0.25">
      <c r="A1067" s="3" t="str">
        <f t="shared" si="16"/>
        <v>Climate Zone69/9/2021 (3:58pm-5:00pm)10</v>
      </c>
      <c r="B1067" t="s">
        <v>55</v>
      </c>
      <c r="C1067" t="s">
        <v>137</v>
      </c>
      <c r="D1067" t="s">
        <v>163</v>
      </c>
      <c r="E1067" s="65" t="s">
        <v>141</v>
      </c>
      <c r="F1067" s="66">
        <v>0.68503111600875854</v>
      </c>
      <c r="G1067" s="66">
        <v>0.67072826623916626</v>
      </c>
      <c r="H1067" s="66">
        <v>2.9474185779690742E-2</v>
      </c>
      <c r="I1067" s="66">
        <v>68.213912963867188</v>
      </c>
      <c r="J1067" s="67">
        <v>0</v>
      </c>
    </row>
    <row r="1068" spans="1:10" x14ac:dyDescent="0.25">
      <c r="A1068" s="3" t="str">
        <f t="shared" si="16"/>
        <v>Climate Zone69/9/2021 (3:58pm-5:00pm)11</v>
      </c>
      <c r="B1068" t="s">
        <v>55</v>
      </c>
      <c r="C1068" t="s">
        <v>137</v>
      </c>
      <c r="D1068" t="s">
        <v>163</v>
      </c>
      <c r="E1068" s="65" t="s">
        <v>142</v>
      </c>
      <c r="F1068" s="66">
        <v>0.64355909824371338</v>
      </c>
      <c r="G1068" s="66">
        <v>0.65519559383392334</v>
      </c>
      <c r="H1068" s="66">
        <v>3.0416699126362801E-2</v>
      </c>
      <c r="I1068" s="66">
        <v>71.05615234375</v>
      </c>
      <c r="J1068" s="67">
        <v>0</v>
      </c>
    </row>
    <row r="1069" spans="1:10" x14ac:dyDescent="0.25">
      <c r="A1069" s="3" t="str">
        <f t="shared" si="16"/>
        <v>Climate Zone69/9/2021 (3:58pm-5:00pm)12</v>
      </c>
      <c r="B1069" t="s">
        <v>55</v>
      </c>
      <c r="C1069" t="s">
        <v>137</v>
      </c>
      <c r="D1069" t="s">
        <v>163</v>
      </c>
      <c r="E1069" s="65" t="s">
        <v>143</v>
      </c>
      <c r="F1069" s="66">
        <v>0.66535067558288574</v>
      </c>
      <c r="G1069" s="66">
        <v>0.68522036075592041</v>
      </c>
      <c r="H1069" s="66">
        <v>3.0577955767512321E-2</v>
      </c>
      <c r="I1069" s="66">
        <v>73.540298461914063</v>
      </c>
      <c r="J1069" s="67">
        <v>0</v>
      </c>
    </row>
    <row r="1070" spans="1:10" x14ac:dyDescent="0.25">
      <c r="A1070" s="3" t="str">
        <f t="shared" si="16"/>
        <v>Climate Zone69/9/2021 (3:58pm-5:00pm)13</v>
      </c>
      <c r="B1070" t="s">
        <v>55</v>
      </c>
      <c r="C1070" t="s">
        <v>137</v>
      </c>
      <c r="D1070" t="s">
        <v>163</v>
      </c>
      <c r="E1070" s="65" t="s">
        <v>144</v>
      </c>
      <c r="F1070" s="66">
        <v>0.75520569086074829</v>
      </c>
      <c r="G1070" s="66">
        <v>0.78109931945800781</v>
      </c>
      <c r="H1070" s="66">
        <v>1.9532570615410805E-2</v>
      </c>
      <c r="I1070" s="66">
        <v>74.63714599609375</v>
      </c>
      <c r="J1070" s="67">
        <v>0</v>
      </c>
    </row>
    <row r="1071" spans="1:10" x14ac:dyDescent="0.25">
      <c r="A1071" s="3" t="str">
        <f t="shared" si="16"/>
        <v>Climate Zone69/9/2021 (3:58pm-5:00pm)14</v>
      </c>
      <c r="B1071" t="s">
        <v>55</v>
      </c>
      <c r="C1071" t="s">
        <v>137</v>
      </c>
      <c r="D1071" t="s">
        <v>163</v>
      </c>
      <c r="E1071" s="65" t="s">
        <v>145</v>
      </c>
      <c r="F1071" s="66">
        <v>0.94990408420562744</v>
      </c>
      <c r="G1071" s="66">
        <v>0.92401039600372314</v>
      </c>
      <c r="H1071" s="66">
        <v>1.9532570615410805E-2</v>
      </c>
      <c r="I1071" s="66">
        <v>76.863265991210938</v>
      </c>
      <c r="J1071" s="67">
        <v>0</v>
      </c>
    </row>
    <row r="1072" spans="1:10" x14ac:dyDescent="0.25">
      <c r="A1072" s="3" t="str">
        <f t="shared" si="16"/>
        <v>Climate Zone69/9/2021 (3:58pm-5:00pm)15</v>
      </c>
      <c r="B1072" t="s">
        <v>55</v>
      </c>
      <c r="C1072" t="s">
        <v>137</v>
      </c>
      <c r="D1072" t="s">
        <v>163</v>
      </c>
      <c r="E1072" s="65" t="s">
        <v>146</v>
      </c>
      <c r="F1072" s="66">
        <v>1.2234655618667603</v>
      </c>
      <c r="G1072" s="66">
        <v>1.1381872892379761</v>
      </c>
      <c r="H1072" s="66">
        <v>4.2563483119010925E-2</v>
      </c>
      <c r="I1072" s="66">
        <v>81.000144958496094</v>
      </c>
      <c r="J1072" s="67">
        <v>0</v>
      </c>
    </row>
    <row r="1073" spans="1:10" x14ac:dyDescent="0.25">
      <c r="A1073" s="3" t="str">
        <f t="shared" si="16"/>
        <v>Climate Zone69/9/2021 (3:58pm-5:00pm)16</v>
      </c>
      <c r="B1073" t="s">
        <v>55</v>
      </c>
      <c r="C1073" t="s">
        <v>137</v>
      </c>
      <c r="D1073" t="s">
        <v>163</v>
      </c>
      <c r="E1073" s="65" t="s">
        <v>147</v>
      </c>
      <c r="F1073" s="66">
        <v>1.4692518711090088</v>
      </c>
      <c r="G1073" s="66">
        <v>1.376453161239624</v>
      </c>
      <c r="H1073" s="66">
        <v>4.8229791224002838E-2</v>
      </c>
      <c r="I1073" s="66">
        <v>84.395774841308594</v>
      </c>
      <c r="J1073" s="67">
        <v>0</v>
      </c>
    </row>
    <row r="1074" spans="1:10" x14ac:dyDescent="0.25">
      <c r="A1074" s="3" t="str">
        <f t="shared" si="16"/>
        <v>Climate Zone69/9/2021 (3:58pm-5:00pm)17</v>
      </c>
      <c r="B1074" t="s">
        <v>55</v>
      </c>
      <c r="C1074" t="s">
        <v>137</v>
      </c>
      <c r="D1074" t="s">
        <v>163</v>
      </c>
      <c r="E1074" s="65" t="s">
        <v>148</v>
      </c>
      <c r="F1074" s="66">
        <v>1.598673939704895</v>
      </c>
      <c r="G1074" s="66">
        <v>1.2582075595855713</v>
      </c>
      <c r="H1074" s="66">
        <v>4.7009561210870743E-2</v>
      </c>
      <c r="I1074" s="66">
        <v>82.069900512695313</v>
      </c>
      <c r="J1074" s="67">
        <v>0</v>
      </c>
    </row>
    <row r="1075" spans="1:10" x14ac:dyDescent="0.25">
      <c r="A1075" s="3" t="str">
        <f t="shared" si="16"/>
        <v>Climate Zone69/9/2021 (3:58pm-5:00pm)18</v>
      </c>
      <c r="B1075" t="s">
        <v>55</v>
      </c>
      <c r="C1075" t="s">
        <v>137</v>
      </c>
      <c r="D1075" t="s">
        <v>163</v>
      </c>
      <c r="E1075" s="65" t="s">
        <v>149</v>
      </c>
      <c r="F1075" s="66">
        <v>1.710267186164856</v>
      </c>
      <c r="G1075" s="66">
        <v>1.6475220918655396</v>
      </c>
      <c r="H1075" s="66">
        <v>4.9620311707258224E-2</v>
      </c>
      <c r="I1075" s="66">
        <v>79.803314208984375</v>
      </c>
      <c r="J1075" s="67">
        <v>0</v>
      </c>
    </row>
    <row r="1076" spans="1:10" x14ac:dyDescent="0.25">
      <c r="A1076" s="3" t="str">
        <f t="shared" si="16"/>
        <v>Climate Zone69/9/2021 (3:58pm-5:00pm)19</v>
      </c>
      <c r="B1076" t="s">
        <v>55</v>
      </c>
      <c r="C1076" t="s">
        <v>137</v>
      </c>
      <c r="D1076" t="s">
        <v>163</v>
      </c>
      <c r="E1076" s="65" t="s">
        <v>150</v>
      </c>
      <c r="F1076" s="66">
        <v>1.6811230182647705</v>
      </c>
      <c r="G1076" s="66">
        <v>1.62598717212677</v>
      </c>
      <c r="H1076" s="66">
        <v>4.9156468361616135E-2</v>
      </c>
      <c r="I1076" s="66">
        <v>77.170539855957031</v>
      </c>
      <c r="J1076" s="67">
        <v>0</v>
      </c>
    </row>
    <row r="1077" spans="1:10" x14ac:dyDescent="0.25">
      <c r="A1077" s="3" t="str">
        <f t="shared" si="16"/>
        <v>Climate Zone69/9/2021 (3:58pm-5:00pm)20</v>
      </c>
      <c r="B1077" t="s">
        <v>55</v>
      </c>
      <c r="C1077" t="s">
        <v>137</v>
      </c>
      <c r="D1077" t="s">
        <v>163</v>
      </c>
      <c r="E1077" s="65" t="s">
        <v>151</v>
      </c>
      <c r="F1077" s="66">
        <v>1.5883370637893677</v>
      </c>
      <c r="G1077" s="66">
        <v>1.5722699165344238</v>
      </c>
      <c r="H1077" s="66">
        <v>4.8913456499576569E-2</v>
      </c>
      <c r="I1077" s="66">
        <v>73.38360595703125</v>
      </c>
      <c r="J1077" s="67">
        <v>0</v>
      </c>
    </row>
    <row r="1078" spans="1:10" x14ac:dyDescent="0.25">
      <c r="A1078" s="3" t="str">
        <f t="shared" si="16"/>
        <v>Climate Zone69/9/2021 (3:58pm-5:00pm)21</v>
      </c>
      <c r="B1078" t="s">
        <v>55</v>
      </c>
      <c r="C1078" t="s">
        <v>137</v>
      </c>
      <c r="D1078" t="s">
        <v>163</v>
      </c>
      <c r="E1078" s="65" t="s">
        <v>152</v>
      </c>
      <c r="F1078" s="66">
        <v>1.5276199579238892</v>
      </c>
      <c r="G1078" s="66">
        <v>1.504818320274353</v>
      </c>
      <c r="H1078" s="66">
        <v>4.9930602312088013E-2</v>
      </c>
      <c r="I1078" s="66">
        <v>70.497665405273438</v>
      </c>
      <c r="J1078" s="67">
        <v>0</v>
      </c>
    </row>
    <row r="1079" spans="1:10" x14ac:dyDescent="0.25">
      <c r="A1079" s="3" t="str">
        <f t="shared" si="16"/>
        <v>Climate Zone69/9/2021 (3:58pm-5:00pm)22</v>
      </c>
      <c r="B1079" t="s">
        <v>55</v>
      </c>
      <c r="C1079" t="s">
        <v>137</v>
      </c>
      <c r="D1079" t="s">
        <v>163</v>
      </c>
      <c r="E1079" s="65" t="s">
        <v>153</v>
      </c>
      <c r="F1079" s="66">
        <v>1.444199800491333</v>
      </c>
      <c r="G1079" s="66">
        <v>1.4104765653610229</v>
      </c>
      <c r="H1079" s="66">
        <v>5.0470579415559769E-2</v>
      </c>
      <c r="I1079" s="66">
        <v>69.193061828613281</v>
      </c>
      <c r="J1079" s="67">
        <v>0</v>
      </c>
    </row>
    <row r="1080" spans="1:10" x14ac:dyDescent="0.25">
      <c r="A1080" s="3" t="str">
        <f t="shared" si="16"/>
        <v>Climate Zone69/9/2021 (3:58pm-5:00pm)23</v>
      </c>
      <c r="B1080" t="s">
        <v>55</v>
      </c>
      <c r="C1080" t="s">
        <v>137</v>
      </c>
      <c r="D1080" t="s">
        <v>163</v>
      </c>
      <c r="E1080" s="65" t="s">
        <v>154</v>
      </c>
      <c r="F1080" s="66">
        <v>1.2902253866195679</v>
      </c>
      <c r="G1080" s="66">
        <v>1.2937303781509399</v>
      </c>
      <c r="H1080" s="66">
        <v>5.9053428471088409E-2</v>
      </c>
      <c r="I1080" s="66">
        <v>67.913070678710938</v>
      </c>
      <c r="J1080" s="67">
        <v>0</v>
      </c>
    </row>
    <row r="1081" spans="1:10" x14ac:dyDescent="0.25">
      <c r="A1081" s="3" t="str">
        <f t="shared" si="16"/>
        <v>Climate Zone69/9/2021 (3:58pm-5:00pm)24</v>
      </c>
      <c r="B1081" t="s">
        <v>55</v>
      </c>
      <c r="C1081" t="s">
        <v>137</v>
      </c>
      <c r="D1081" t="s">
        <v>163</v>
      </c>
      <c r="E1081" s="65" t="s">
        <v>155</v>
      </c>
      <c r="F1081" s="66">
        <v>1.0941600799560547</v>
      </c>
      <c r="G1081" s="66">
        <v>1.0993125438690186</v>
      </c>
      <c r="H1081" s="66">
        <v>5.2290443331003189E-2</v>
      </c>
      <c r="I1081" s="66">
        <v>67.298576354980469</v>
      </c>
      <c r="J1081" s="67">
        <v>0</v>
      </c>
    </row>
    <row r="1082" spans="1:10" x14ac:dyDescent="0.25">
      <c r="A1082" s="3" t="str">
        <f t="shared" si="16"/>
        <v>Climate Zone6Average Event Day (5:00pm-6:00pm)1</v>
      </c>
      <c r="B1082" t="s">
        <v>55</v>
      </c>
      <c r="C1082" t="s">
        <v>137</v>
      </c>
      <c r="D1082" t="s">
        <v>164</v>
      </c>
      <c r="E1082" s="65" t="s">
        <v>132</v>
      </c>
      <c r="F1082" s="66">
        <v>0.86172235012054443</v>
      </c>
      <c r="G1082" s="66">
        <v>0.87290555238723755</v>
      </c>
      <c r="H1082" s="66">
        <v>2.1612666547298431E-2</v>
      </c>
      <c r="I1082" s="66">
        <v>66.46234130859375</v>
      </c>
      <c r="J1082" s="67">
        <v>0</v>
      </c>
    </row>
    <row r="1083" spans="1:10" x14ac:dyDescent="0.25">
      <c r="A1083" s="3" t="str">
        <f t="shared" si="16"/>
        <v>Climate Zone6Average Event Day (5:00pm-6:00pm)2</v>
      </c>
      <c r="B1083" t="s">
        <v>55</v>
      </c>
      <c r="C1083" t="s">
        <v>137</v>
      </c>
      <c r="D1083" t="s">
        <v>164</v>
      </c>
      <c r="E1083" s="65" t="s">
        <v>133</v>
      </c>
      <c r="F1083" s="66">
        <v>0.78178685903549194</v>
      </c>
      <c r="G1083" s="66">
        <v>0.80484789609909058</v>
      </c>
      <c r="H1083" s="66">
        <v>1.5678055584430695E-2</v>
      </c>
      <c r="I1083" s="66">
        <v>65.639015197753906</v>
      </c>
      <c r="J1083" s="67">
        <v>0</v>
      </c>
    </row>
    <row r="1084" spans="1:10" x14ac:dyDescent="0.25">
      <c r="A1084" s="3" t="str">
        <f t="shared" si="16"/>
        <v>Climate Zone6Average Event Day (5:00pm-6:00pm)3</v>
      </c>
      <c r="B1084" t="s">
        <v>55</v>
      </c>
      <c r="C1084" t="s">
        <v>137</v>
      </c>
      <c r="D1084" t="s">
        <v>164</v>
      </c>
      <c r="E1084" s="65" t="s">
        <v>134</v>
      </c>
      <c r="F1084" s="66">
        <v>0.70855695009231567</v>
      </c>
      <c r="G1084" s="66">
        <v>0.7235943078994751</v>
      </c>
      <c r="H1084" s="66">
        <v>1.4239037409424782E-2</v>
      </c>
      <c r="I1084" s="66">
        <v>64.97442626953125</v>
      </c>
      <c r="J1084" s="67">
        <v>0</v>
      </c>
    </row>
    <row r="1085" spans="1:10" x14ac:dyDescent="0.25">
      <c r="A1085" s="3" t="str">
        <f t="shared" si="16"/>
        <v>Climate Zone6Average Event Day (5:00pm-6:00pm)4</v>
      </c>
      <c r="B1085" t="s">
        <v>55</v>
      </c>
      <c r="C1085" t="s">
        <v>137</v>
      </c>
      <c r="D1085" t="s">
        <v>164</v>
      </c>
      <c r="E1085" s="65" t="s">
        <v>135</v>
      </c>
      <c r="F1085" s="66">
        <v>0.6446412205696106</v>
      </c>
      <c r="G1085" s="66">
        <v>0.66907018423080444</v>
      </c>
      <c r="H1085" s="66">
        <v>1.1837012134492397E-2</v>
      </c>
      <c r="I1085" s="66">
        <v>64.567604064941406</v>
      </c>
      <c r="J1085" s="67">
        <v>0</v>
      </c>
    </row>
    <row r="1086" spans="1:10" x14ac:dyDescent="0.25">
      <c r="A1086" s="3" t="str">
        <f t="shared" si="16"/>
        <v>Climate Zone6Average Event Day (5:00pm-6:00pm)5</v>
      </c>
      <c r="B1086" t="s">
        <v>55</v>
      </c>
      <c r="C1086" t="s">
        <v>137</v>
      </c>
      <c r="D1086" t="s">
        <v>164</v>
      </c>
      <c r="E1086" s="65" t="s">
        <v>136</v>
      </c>
      <c r="F1086" s="66">
        <v>0.62429839372634888</v>
      </c>
      <c r="G1086" s="66">
        <v>0.63878160715103149</v>
      </c>
      <c r="H1086" s="66">
        <v>1.2557257898151875E-2</v>
      </c>
      <c r="I1086" s="66">
        <v>64.448928833007813</v>
      </c>
      <c r="J1086" s="67">
        <v>0</v>
      </c>
    </row>
    <row r="1087" spans="1:10" x14ac:dyDescent="0.25">
      <c r="A1087" s="3" t="str">
        <f t="shared" si="16"/>
        <v>Climate Zone6Average Event Day (5:00pm-6:00pm)6</v>
      </c>
      <c r="B1087" t="s">
        <v>55</v>
      </c>
      <c r="C1087" t="s">
        <v>137</v>
      </c>
      <c r="D1087" t="s">
        <v>164</v>
      </c>
      <c r="E1087" s="65" t="s">
        <v>137</v>
      </c>
      <c r="F1087" s="66">
        <v>0.6263577938079834</v>
      </c>
      <c r="G1087" s="66">
        <v>0.63624870777130127</v>
      </c>
      <c r="H1087" s="66">
        <v>1.0544918477535248E-2</v>
      </c>
      <c r="I1087" s="66">
        <v>64.40509033203125</v>
      </c>
      <c r="J1087" s="67">
        <v>0</v>
      </c>
    </row>
    <row r="1088" spans="1:10" x14ac:dyDescent="0.25">
      <c r="A1088" s="3" t="str">
        <f t="shared" si="16"/>
        <v>Climate Zone6Average Event Day (5:00pm-6:00pm)7</v>
      </c>
      <c r="B1088" t="s">
        <v>55</v>
      </c>
      <c r="C1088" t="s">
        <v>137</v>
      </c>
      <c r="D1088" t="s">
        <v>164</v>
      </c>
      <c r="E1088" s="65" t="s">
        <v>138</v>
      </c>
      <c r="F1088" s="66">
        <v>0.65779018402099609</v>
      </c>
      <c r="G1088" s="66">
        <v>0.66232442855834961</v>
      </c>
      <c r="H1088" s="66">
        <v>9.3326102942228317E-3</v>
      </c>
      <c r="I1088" s="66">
        <v>64.305290222167969</v>
      </c>
      <c r="J1088" s="67">
        <v>0</v>
      </c>
    </row>
    <row r="1089" spans="1:10" x14ac:dyDescent="0.25">
      <c r="A1089" s="3" t="str">
        <f t="shared" si="16"/>
        <v>Climate Zone6Average Event Day (5:00pm-6:00pm)8</v>
      </c>
      <c r="B1089" t="s">
        <v>55</v>
      </c>
      <c r="C1089" t="s">
        <v>137</v>
      </c>
      <c r="D1089" t="s">
        <v>164</v>
      </c>
      <c r="E1089" s="65" t="s">
        <v>139</v>
      </c>
      <c r="F1089" s="66">
        <v>0.68513619899749756</v>
      </c>
      <c r="G1089" s="66">
        <v>0.69160425662994385</v>
      </c>
      <c r="H1089" s="66">
        <v>9.7268596291542053E-3</v>
      </c>
      <c r="I1089" s="66">
        <v>64.954177856445313</v>
      </c>
      <c r="J1089" s="67">
        <v>0</v>
      </c>
    </row>
    <row r="1090" spans="1:10" x14ac:dyDescent="0.25">
      <c r="A1090" s="3" t="str">
        <f t="shared" si="16"/>
        <v>Climate Zone6Average Event Day (5:00pm-6:00pm)9</v>
      </c>
      <c r="B1090" t="s">
        <v>55</v>
      </c>
      <c r="C1090" t="s">
        <v>137</v>
      </c>
      <c r="D1090" t="s">
        <v>164</v>
      </c>
      <c r="E1090" s="65" t="s">
        <v>140</v>
      </c>
      <c r="F1090" s="66">
        <v>0.69782483577728271</v>
      </c>
      <c r="G1090" s="66">
        <v>0.70175391435623169</v>
      </c>
      <c r="H1090" s="66">
        <v>1.0887770913541317E-2</v>
      </c>
      <c r="I1090" s="66">
        <v>67.322540283203125</v>
      </c>
      <c r="J1090" s="67">
        <v>0</v>
      </c>
    </row>
    <row r="1091" spans="1:10" x14ac:dyDescent="0.25">
      <c r="A1091" s="3" t="str">
        <f t="shared" ref="A1091:A1154" si="17">B1091&amp;C1091&amp;D1091&amp;E1091</f>
        <v>Climate Zone6Average Event Day (5:00pm-6:00pm)10</v>
      </c>
      <c r="B1091" t="s">
        <v>55</v>
      </c>
      <c r="C1091" t="s">
        <v>137</v>
      </c>
      <c r="D1091" t="s">
        <v>164</v>
      </c>
      <c r="E1091" s="65" t="s">
        <v>141</v>
      </c>
      <c r="F1091" s="66">
        <v>0.69523471593856812</v>
      </c>
      <c r="G1091" s="66">
        <v>0.6913679838180542</v>
      </c>
      <c r="H1091" s="66">
        <v>1.1920567601919174E-2</v>
      </c>
      <c r="I1091" s="66">
        <v>70.145027160644531</v>
      </c>
      <c r="J1091" s="67">
        <v>0</v>
      </c>
    </row>
    <row r="1092" spans="1:10" x14ac:dyDescent="0.25">
      <c r="A1092" s="3" t="str">
        <f t="shared" si="17"/>
        <v>Climate Zone6Average Event Day (5:00pm-6:00pm)11</v>
      </c>
      <c r="B1092" t="s">
        <v>55</v>
      </c>
      <c r="C1092" t="s">
        <v>137</v>
      </c>
      <c r="D1092" t="s">
        <v>164</v>
      </c>
      <c r="E1092" s="65" t="s">
        <v>142</v>
      </c>
      <c r="F1092" s="66">
        <v>0.67481905221939087</v>
      </c>
      <c r="G1092" s="66">
        <v>0.67359566688537598</v>
      </c>
      <c r="H1092" s="66">
        <v>1.4791096560657024E-2</v>
      </c>
      <c r="I1092" s="66">
        <v>72.312248229980469</v>
      </c>
      <c r="J1092" s="67">
        <v>0</v>
      </c>
    </row>
    <row r="1093" spans="1:10" x14ac:dyDescent="0.25">
      <c r="A1093" s="3" t="str">
        <f t="shared" si="17"/>
        <v>Climate Zone6Average Event Day (5:00pm-6:00pm)12</v>
      </c>
      <c r="B1093" t="s">
        <v>55</v>
      </c>
      <c r="C1093" t="s">
        <v>137</v>
      </c>
      <c r="D1093" t="s">
        <v>164</v>
      </c>
      <c r="E1093" s="65" t="s">
        <v>143</v>
      </c>
      <c r="F1093" s="66">
        <v>0.6619449257850647</v>
      </c>
      <c r="G1093" s="66">
        <v>0.69617515802383423</v>
      </c>
      <c r="H1093" s="66">
        <v>1.478717103600502E-2</v>
      </c>
      <c r="I1093" s="66">
        <v>74.673812866210938</v>
      </c>
      <c r="J1093" s="67">
        <v>0</v>
      </c>
    </row>
    <row r="1094" spans="1:10" x14ac:dyDescent="0.25">
      <c r="A1094" s="3" t="str">
        <f t="shared" si="17"/>
        <v>Climate Zone6Average Event Day (5:00pm-6:00pm)13</v>
      </c>
      <c r="B1094" t="s">
        <v>55</v>
      </c>
      <c r="C1094" t="s">
        <v>137</v>
      </c>
      <c r="D1094" t="s">
        <v>164</v>
      </c>
      <c r="E1094" s="65" t="s">
        <v>144</v>
      </c>
      <c r="F1094" s="66">
        <v>0.70837289094924927</v>
      </c>
      <c r="G1094" s="66">
        <v>0.75718802213668823</v>
      </c>
      <c r="H1094" s="66">
        <v>1.4315963722765446E-2</v>
      </c>
      <c r="I1094" s="66">
        <v>75.714866638183594</v>
      </c>
      <c r="J1094" s="67">
        <v>0</v>
      </c>
    </row>
    <row r="1095" spans="1:10" x14ac:dyDescent="0.25">
      <c r="A1095" s="3" t="str">
        <f t="shared" si="17"/>
        <v>Climate Zone6Average Event Day (5:00pm-6:00pm)14</v>
      </c>
      <c r="B1095" t="s">
        <v>55</v>
      </c>
      <c r="C1095" t="s">
        <v>137</v>
      </c>
      <c r="D1095" t="s">
        <v>164</v>
      </c>
      <c r="E1095" s="65" t="s">
        <v>145</v>
      </c>
      <c r="F1095" s="66">
        <v>0.78736943006515503</v>
      </c>
      <c r="G1095" s="66">
        <v>0.8585924506187439</v>
      </c>
      <c r="H1095" s="66">
        <v>1.5052062459290028E-2</v>
      </c>
      <c r="I1095" s="66">
        <v>76.365951538085938</v>
      </c>
      <c r="J1095" s="67">
        <v>0</v>
      </c>
    </row>
    <row r="1096" spans="1:10" x14ac:dyDescent="0.25">
      <c r="A1096" s="3" t="str">
        <f t="shared" si="17"/>
        <v>Climate Zone6Average Event Day (5:00pm-6:00pm)15</v>
      </c>
      <c r="B1096" t="s">
        <v>55</v>
      </c>
      <c r="C1096" t="s">
        <v>137</v>
      </c>
      <c r="D1096" t="s">
        <v>164</v>
      </c>
      <c r="E1096" s="65" t="s">
        <v>146</v>
      </c>
      <c r="F1096" s="66">
        <v>0.92396813631057739</v>
      </c>
      <c r="G1096" s="66">
        <v>0.97421503067016602</v>
      </c>
      <c r="H1096" s="66">
        <v>1.8890950828790665E-2</v>
      </c>
      <c r="I1096" s="66">
        <v>77.40966796875</v>
      </c>
      <c r="J1096" s="67">
        <v>0</v>
      </c>
    </row>
    <row r="1097" spans="1:10" x14ac:dyDescent="0.25">
      <c r="A1097" s="3" t="str">
        <f t="shared" si="17"/>
        <v>Climate Zone6Average Event Day (5:00pm-6:00pm)16</v>
      </c>
      <c r="B1097" t="s">
        <v>55</v>
      </c>
      <c r="C1097" t="s">
        <v>137</v>
      </c>
      <c r="D1097" t="s">
        <v>164</v>
      </c>
      <c r="E1097" s="65" t="s">
        <v>147</v>
      </c>
      <c r="F1097" s="66">
        <v>1.0990638732910156</v>
      </c>
      <c r="G1097" s="66">
        <v>1.1292139291763306</v>
      </c>
      <c r="H1097" s="66">
        <v>1.8119828775525093E-2</v>
      </c>
      <c r="I1097" s="66">
        <v>78.571044921875</v>
      </c>
      <c r="J1097" s="67">
        <v>0</v>
      </c>
    </row>
    <row r="1098" spans="1:10" x14ac:dyDescent="0.25">
      <c r="A1098" s="3" t="str">
        <f t="shared" si="17"/>
        <v>Climate Zone6Average Event Day (5:00pm-6:00pm)17</v>
      </c>
      <c r="B1098" t="s">
        <v>55</v>
      </c>
      <c r="C1098" t="s">
        <v>137</v>
      </c>
      <c r="D1098" t="s">
        <v>164</v>
      </c>
      <c r="E1098" s="65" t="s">
        <v>148</v>
      </c>
      <c r="F1098" s="66">
        <v>1.2865086793899536</v>
      </c>
      <c r="G1098" s="66">
        <v>1.2806302309036255</v>
      </c>
      <c r="H1098" s="66">
        <v>1.853179931640625E-2</v>
      </c>
      <c r="I1098" s="66">
        <v>79.3045654296875</v>
      </c>
      <c r="J1098" s="67">
        <v>0</v>
      </c>
    </row>
    <row r="1099" spans="1:10" x14ac:dyDescent="0.25">
      <c r="A1099" s="3" t="str">
        <f t="shared" si="17"/>
        <v>Climate Zone6Average Event Day (5:00pm-6:00pm)18</v>
      </c>
      <c r="B1099" t="s">
        <v>55</v>
      </c>
      <c r="C1099" t="s">
        <v>137</v>
      </c>
      <c r="D1099" t="s">
        <v>164</v>
      </c>
      <c r="E1099" s="65" t="s">
        <v>149</v>
      </c>
      <c r="F1099" s="66">
        <v>1.4060659408569336</v>
      </c>
      <c r="G1099" s="66">
        <v>1.1892825365066528</v>
      </c>
      <c r="H1099" s="66">
        <v>1.9478242844343185E-2</v>
      </c>
      <c r="I1099" s="66">
        <v>77.789871215820313</v>
      </c>
      <c r="J1099" s="67">
        <v>0</v>
      </c>
    </row>
    <row r="1100" spans="1:10" x14ac:dyDescent="0.25">
      <c r="A1100" s="3" t="str">
        <f t="shared" si="17"/>
        <v>Climate Zone6Average Event Day (5:00pm-6:00pm)19</v>
      </c>
      <c r="B1100" t="s">
        <v>55</v>
      </c>
      <c r="C1100" t="s">
        <v>137</v>
      </c>
      <c r="D1100" t="s">
        <v>164</v>
      </c>
      <c r="E1100" s="65" t="s">
        <v>150</v>
      </c>
      <c r="F1100" s="66">
        <v>1.4440281391143799</v>
      </c>
      <c r="G1100" s="66">
        <v>1.4731155633926392</v>
      </c>
      <c r="H1100" s="66">
        <v>2.3262912407517433E-2</v>
      </c>
      <c r="I1100" s="66">
        <v>75.658149719238281</v>
      </c>
      <c r="J1100" s="67">
        <v>0</v>
      </c>
    </row>
    <row r="1101" spans="1:10" x14ac:dyDescent="0.25">
      <c r="A1101" s="3" t="str">
        <f t="shared" si="17"/>
        <v>Climate Zone6Average Event Day (5:00pm-6:00pm)20</v>
      </c>
      <c r="B1101" t="s">
        <v>55</v>
      </c>
      <c r="C1101" t="s">
        <v>137</v>
      </c>
      <c r="D1101" t="s">
        <v>164</v>
      </c>
      <c r="E1101" s="65" t="s">
        <v>151</v>
      </c>
      <c r="F1101" s="66">
        <v>1.4236650466918945</v>
      </c>
      <c r="G1101" s="66">
        <v>1.4268933534622192</v>
      </c>
      <c r="H1101" s="66">
        <v>2.2199099883437157E-2</v>
      </c>
      <c r="I1101" s="66">
        <v>73.735206604003906</v>
      </c>
      <c r="J1101" s="67">
        <v>0</v>
      </c>
    </row>
    <row r="1102" spans="1:10" x14ac:dyDescent="0.25">
      <c r="A1102" s="3" t="str">
        <f t="shared" si="17"/>
        <v>Climate Zone6Average Event Day (5:00pm-6:00pm)21</v>
      </c>
      <c r="B1102" t="s">
        <v>55</v>
      </c>
      <c r="C1102" t="s">
        <v>137</v>
      </c>
      <c r="D1102" t="s">
        <v>164</v>
      </c>
      <c r="E1102" s="65" t="s">
        <v>152</v>
      </c>
      <c r="F1102" s="66">
        <v>1.3822145462036133</v>
      </c>
      <c r="G1102" s="66">
        <v>1.3823858499526978</v>
      </c>
      <c r="H1102" s="66">
        <v>2.2657487541437149E-2</v>
      </c>
      <c r="I1102" s="66">
        <v>70.177467346191406</v>
      </c>
      <c r="J1102" s="67">
        <v>0</v>
      </c>
    </row>
    <row r="1103" spans="1:10" x14ac:dyDescent="0.25">
      <c r="A1103" s="3" t="str">
        <f t="shared" si="17"/>
        <v>Climate Zone6Average Event Day (5:00pm-6:00pm)22</v>
      </c>
      <c r="B1103" t="s">
        <v>55</v>
      </c>
      <c r="C1103" t="s">
        <v>137</v>
      </c>
      <c r="D1103" t="s">
        <v>164</v>
      </c>
      <c r="E1103" s="65" t="s">
        <v>153</v>
      </c>
      <c r="F1103" s="66">
        <v>1.3307746648788452</v>
      </c>
      <c r="G1103" s="66">
        <v>1.3321645259857178</v>
      </c>
      <c r="H1103" s="66">
        <v>2.3781457915902138E-2</v>
      </c>
      <c r="I1103" s="66">
        <v>67.972267150878906</v>
      </c>
      <c r="J1103" s="67">
        <v>0</v>
      </c>
    </row>
    <row r="1104" spans="1:10" x14ac:dyDescent="0.25">
      <c r="A1104" s="3" t="str">
        <f t="shared" si="17"/>
        <v>Climate Zone6Average Event Day (5:00pm-6:00pm)23</v>
      </c>
      <c r="B1104" t="s">
        <v>55</v>
      </c>
      <c r="C1104" t="s">
        <v>137</v>
      </c>
      <c r="D1104" t="s">
        <v>164</v>
      </c>
      <c r="E1104" s="65" t="s">
        <v>154</v>
      </c>
      <c r="F1104" s="66">
        <v>1.2535102367401123</v>
      </c>
      <c r="G1104" s="66">
        <v>1.2417881488800049</v>
      </c>
      <c r="H1104" s="66">
        <v>2.6005368679761887E-2</v>
      </c>
      <c r="I1104" s="66">
        <v>66.855918884277344</v>
      </c>
      <c r="J1104" s="67">
        <v>0</v>
      </c>
    </row>
    <row r="1105" spans="1:10" x14ac:dyDescent="0.25">
      <c r="A1105" s="3" t="str">
        <f t="shared" si="17"/>
        <v>Climate Zone6Average Event Day (5:00pm-6:00pm)24</v>
      </c>
      <c r="B1105" t="s">
        <v>55</v>
      </c>
      <c r="C1105" t="s">
        <v>137</v>
      </c>
      <c r="D1105" t="s">
        <v>164</v>
      </c>
      <c r="E1105" s="65" t="s">
        <v>155</v>
      </c>
      <c r="F1105" s="66">
        <v>1.105057954788208</v>
      </c>
      <c r="G1105" s="66">
        <v>1.1022878885269165</v>
      </c>
      <c r="H1105" s="66">
        <v>2.9819833114743233E-2</v>
      </c>
      <c r="I1105" s="66">
        <v>65.920463562011719</v>
      </c>
      <c r="J1105" s="67">
        <v>0</v>
      </c>
    </row>
    <row r="1106" spans="1:10" x14ac:dyDescent="0.25">
      <c r="A1106" s="3" t="str">
        <f t="shared" si="17"/>
        <v>Climate Zone86/17/2021 (5:00pm-6:00pm)1</v>
      </c>
      <c r="B1106" t="s">
        <v>55</v>
      </c>
      <c r="C1106" t="s">
        <v>139</v>
      </c>
      <c r="D1106" t="s">
        <v>160</v>
      </c>
      <c r="E1106" s="65" t="s">
        <v>132</v>
      </c>
      <c r="F1106" s="66">
        <v>0.82794243097305298</v>
      </c>
      <c r="G1106" s="66">
        <v>0.83103179931640625</v>
      </c>
      <c r="H1106" s="66">
        <v>2.2548997774720192E-2</v>
      </c>
      <c r="I1106" s="66">
        <v>67.042015075683594</v>
      </c>
      <c r="J1106" s="67">
        <v>0</v>
      </c>
    </row>
    <row r="1107" spans="1:10" x14ac:dyDescent="0.25">
      <c r="A1107" s="3" t="str">
        <f t="shared" si="17"/>
        <v>Climate Zone86/17/2021 (5:00pm-6:00pm)2</v>
      </c>
      <c r="B1107" t="s">
        <v>55</v>
      </c>
      <c r="C1107" t="s">
        <v>139</v>
      </c>
      <c r="D1107" t="s">
        <v>160</v>
      </c>
      <c r="E1107" s="65" t="s">
        <v>133</v>
      </c>
      <c r="F1107" s="66">
        <v>0.70427674055099487</v>
      </c>
      <c r="G1107" s="66">
        <v>0.72901982069015503</v>
      </c>
      <c r="H1107" s="66">
        <v>2.0781790837645531E-2</v>
      </c>
      <c r="I1107" s="66">
        <v>66.432380676269531</v>
      </c>
      <c r="J1107" s="67">
        <v>0</v>
      </c>
    </row>
    <row r="1108" spans="1:10" x14ac:dyDescent="0.25">
      <c r="A1108" s="3" t="str">
        <f t="shared" si="17"/>
        <v>Climate Zone86/17/2021 (5:00pm-6:00pm)3</v>
      </c>
      <c r="B1108" t="s">
        <v>55</v>
      </c>
      <c r="C1108" t="s">
        <v>139</v>
      </c>
      <c r="D1108" t="s">
        <v>160</v>
      </c>
      <c r="E1108" s="65" t="s">
        <v>134</v>
      </c>
      <c r="F1108" s="66">
        <v>0.64433097839355469</v>
      </c>
      <c r="G1108" s="66">
        <v>0.65873420238494873</v>
      </c>
      <c r="H1108" s="66">
        <v>1.804925873875618E-2</v>
      </c>
      <c r="I1108" s="66">
        <v>65.579742431640625</v>
      </c>
      <c r="J1108" s="67">
        <v>0</v>
      </c>
    </row>
    <row r="1109" spans="1:10" x14ac:dyDescent="0.25">
      <c r="A1109" s="3" t="str">
        <f t="shared" si="17"/>
        <v>Climate Zone86/17/2021 (5:00pm-6:00pm)4</v>
      </c>
      <c r="B1109" t="s">
        <v>55</v>
      </c>
      <c r="C1109" t="s">
        <v>139</v>
      </c>
      <c r="D1109" t="s">
        <v>160</v>
      </c>
      <c r="E1109" s="65" t="s">
        <v>135</v>
      </c>
      <c r="F1109" s="66">
        <v>0.60271334648132324</v>
      </c>
      <c r="G1109" s="66">
        <v>0.60856080055236816</v>
      </c>
      <c r="H1109" s="66">
        <v>1.6685144975781441E-2</v>
      </c>
      <c r="I1109" s="66">
        <v>65.066032409667969</v>
      </c>
      <c r="J1109" s="67">
        <v>0</v>
      </c>
    </row>
    <row r="1110" spans="1:10" x14ac:dyDescent="0.25">
      <c r="A1110" s="3" t="str">
        <f t="shared" si="17"/>
        <v>Climate Zone86/17/2021 (5:00pm-6:00pm)5</v>
      </c>
      <c r="B1110" t="s">
        <v>55</v>
      </c>
      <c r="C1110" t="s">
        <v>139</v>
      </c>
      <c r="D1110" t="s">
        <v>160</v>
      </c>
      <c r="E1110" s="65" t="s">
        <v>136</v>
      </c>
      <c r="F1110" s="66">
        <v>0.57411360740661621</v>
      </c>
      <c r="G1110" s="66">
        <v>0.57694494724273682</v>
      </c>
      <c r="H1110" s="66">
        <v>1.5036239288747311E-2</v>
      </c>
      <c r="I1110" s="66">
        <v>64.550163269042969</v>
      </c>
      <c r="J1110" s="67">
        <v>0</v>
      </c>
    </row>
    <row r="1111" spans="1:10" x14ac:dyDescent="0.25">
      <c r="A1111" s="3" t="str">
        <f t="shared" si="17"/>
        <v>Climate Zone86/17/2021 (5:00pm-6:00pm)6</v>
      </c>
      <c r="B1111" t="s">
        <v>55</v>
      </c>
      <c r="C1111" t="s">
        <v>139</v>
      </c>
      <c r="D1111" t="s">
        <v>160</v>
      </c>
      <c r="E1111" s="65" t="s">
        <v>137</v>
      </c>
      <c r="F1111" s="66">
        <v>0.56219112873077393</v>
      </c>
      <c r="G1111" s="66">
        <v>0.5763251781463623</v>
      </c>
      <c r="H1111" s="66">
        <v>1.2680626474320889E-2</v>
      </c>
      <c r="I1111" s="66">
        <v>64.02081298828125</v>
      </c>
      <c r="J1111" s="67">
        <v>0</v>
      </c>
    </row>
    <row r="1112" spans="1:10" x14ac:dyDescent="0.25">
      <c r="A1112" s="3" t="str">
        <f t="shared" si="17"/>
        <v>Climate Zone86/17/2021 (5:00pm-6:00pm)7</v>
      </c>
      <c r="B1112" t="s">
        <v>55</v>
      </c>
      <c r="C1112" t="s">
        <v>139</v>
      </c>
      <c r="D1112" t="s">
        <v>160</v>
      </c>
      <c r="E1112" s="65" t="s">
        <v>138</v>
      </c>
      <c r="F1112" s="66">
        <v>0.59726929664611816</v>
      </c>
      <c r="G1112" s="66">
        <v>0.5933569073677063</v>
      </c>
      <c r="H1112" s="66">
        <v>1.162410993129015E-2</v>
      </c>
      <c r="I1112" s="66">
        <v>63.728652954101563</v>
      </c>
      <c r="J1112" s="67">
        <v>0</v>
      </c>
    </row>
    <row r="1113" spans="1:10" x14ac:dyDescent="0.25">
      <c r="A1113" s="3" t="str">
        <f t="shared" si="17"/>
        <v>Climate Zone86/17/2021 (5:00pm-6:00pm)8</v>
      </c>
      <c r="B1113" t="s">
        <v>55</v>
      </c>
      <c r="C1113" t="s">
        <v>139</v>
      </c>
      <c r="D1113" t="s">
        <v>160</v>
      </c>
      <c r="E1113" s="65" t="s">
        <v>139</v>
      </c>
      <c r="F1113" s="66">
        <v>0.61214077472686768</v>
      </c>
      <c r="G1113" s="66">
        <v>0.61349421739578247</v>
      </c>
      <c r="H1113" s="66">
        <v>1.3972367160022259E-2</v>
      </c>
      <c r="I1113" s="66">
        <v>64.500022888183594</v>
      </c>
      <c r="J1113" s="67">
        <v>0</v>
      </c>
    </row>
    <row r="1114" spans="1:10" x14ac:dyDescent="0.25">
      <c r="A1114" s="3" t="str">
        <f t="shared" si="17"/>
        <v>Climate Zone86/17/2021 (5:00pm-6:00pm)9</v>
      </c>
      <c r="B1114" t="s">
        <v>55</v>
      </c>
      <c r="C1114" t="s">
        <v>139</v>
      </c>
      <c r="D1114" t="s">
        <v>160</v>
      </c>
      <c r="E1114" s="65" t="s">
        <v>140</v>
      </c>
      <c r="F1114" s="66">
        <v>0.63081002235412598</v>
      </c>
      <c r="G1114" s="66">
        <v>0.63732516765594482</v>
      </c>
      <c r="H1114" s="66">
        <v>1.3834109529852867E-2</v>
      </c>
      <c r="I1114" s="66">
        <v>67.034736633300781</v>
      </c>
      <c r="J1114" s="67">
        <v>0</v>
      </c>
    </row>
    <row r="1115" spans="1:10" x14ac:dyDescent="0.25">
      <c r="A1115" s="3" t="str">
        <f t="shared" si="17"/>
        <v>Climate Zone86/17/2021 (5:00pm-6:00pm)10</v>
      </c>
      <c r="B1115" t="s">
        <v>55</v>
      </c>
      <c r="C1115" t="s">
        <v>139</v>
      </c>
      <c r="D1115" t="s">
        <v>160</v>
      </c>
      <c r="E1115" s="65" t="s">
        <v>141</v>
      </c>
      <c r="F1115" s="66">
        <v>0.6111377477645874</v>
      </c>
      <c r="G1115" s="66">
        <v>0.62399613857269287</v>
      </c>
      <c r="H1115" s="66">
        <v>1.9305834546685219E-2</v>
      </c>
      <c r="I1115" s="66">
        <v>68.082901000976563</v>
      </c>
      <c r="J1115" s="67">
        <v>0</v>
      </c>
    </row>
    <row r="1116" spans="1:10" x14ac:dyDescent="0.25">
      <c r="A1116" s="3" t="str">
        <f t="shared" si="17"/>
        <v>Climate Zone86/17/2021 (5:00pm-6:00pm)11</v>
      </c>
      <c r="B1116" t="s">
        <v>55</v>
      </c>
      <c r="C1116" t="s">
        <v>139</v>
      </c>
      <c r="D1116" t="s">
        <v>160</v>
      </c>
      <c r="E1116" s="65" t="s">
        <v>142</v>
      </c>
      <c r="F1116" s="66">
        <v>0.52841699123382568</v>
      </c>
      <c r="G1116" s="66">
        <v>0.56798750162124634</v>
      </c>
      <c r="H1116" s="66">
        <v>2.0072691142559052E-2</v>
      </c>
      <c r="I1116" s="66">
        <v>68.036415100097656</v>
      </c>
      <c r="J1116" s="67">
        <v>0</v>
      </c>
    </row>
    <row r="1117" spans="1:10" x14ac:dyDescent="0.25">
      <c r="A1117" s="3" t="str">
        <f t="shared" si="17"/>
        <v>Climate Zone86/17/2021 (5:00pm-6:00pm)12</v>
      </c>
      <c r="B1117" t="s">
        <v>55</v>
      </c>
      <c r="C1117" t="s">
        <v>139</v>
      </c>
      <c r="D1117" t="s">
        <v>160</v>
      </c>
      <c r="E1117" s="65" t="s">
        <v>143</v>
      </c>
      <c r="F1117" s="66">
        <v>0.56880176067352295</v>
      </c>
      <c r="G1117" s="66">
        <v>0.59164530038833618</v>
      </c>
      <c r="H1117" s="66">
        <v>2.473018690943718E-2</v>
      </c>
      <c r="I1117" s="66">
        <v>72.090568542480469</v>
      </c>
      <c r="J1117" s="67">
        <v>0</v>
      </c>
    </row>
    <row r="1118" spans="1:10" x14ac:dyDescent="0.25">
      <c r="A1118" s="3" t="str">
        <f t="shared" si="17"/>
        <v>Climate Zone86/17/2021 (5:00pm-6:00pm)13</v>
      </c>
      <c r="B1118" t="s">
        <v>55</v>
      </c>
      <c r="C1118" t="s">
        <v>139</v>
      </c>
      <c r="D1118" t="s">
        <v>160</v>
      </c>
      <c r="E1118" s="65" t="s">
        <v>144</v>
      </c>
      <c r="F1118" s="66">
        <v>0.7169986367225647</v>
      </c>
      <c r="G1118" s="66">
        <v>0.70419532060623169</v>
      </c>
      <c r="H1118" s="66">
        <v>2.6015559211373329E-2</v>
      </c>
      <c r="I1118" s="66">
        <v>77.343467712402344</v>
      </c>
      <c r="J1118" s="67">
        <v>0</v>
      </c>
    </row>
    <row r="1119" spans="1:10" x14ac:dyDescent="0.25">
      <c r="A1119" s="3" t="str">
        <f t="shared" si="17"/>
        <v>Climate Zone86/17/2021 (5:00pm-6:00pm)14</v>
      </c>
      <c r="B1119" t="s">
        <v>55</v>
      </c>
      <c r="C1119" t="s">
        <v>139</v>
      </c>
      <c r="D1119" t="s">
        <v>160</v>
      </c>
      <c r="E1119" s="65" t="s">
        <v>145</v>
      </c>
      <c r="F1119" s="66">
        <v>0.84701699018478394</v>
      </c>
      <c r="G1119" s="66">
        <v>0.83798933029174805</v>
      </c>
      <c r="H1119" s="66">
        <v>2.5336205959320068E-2</v>
      </c>
      <c r="I1119" s="66">
        <v>77.959205627441406</v>
      </c>
      <c r="J1119" s="67">
        <v>0</v>
      </c>
    </row>
    <row r="1120" spans="1:10" x14ac:dyDescent="0.25">
      <c r="A1120" s="3" t="str">
        <f t="shared" si="17"/>
        <v>Climate Zone86/17/2021 (5:00pm-6:00pm)15</v>
      </c>
      <c r="B1120" t="s">
        <v>55</v>
      </c>
      <c r="C1120" t="s">
        <v>139</v>
      </c>
      <c r="D1120" t="s">
        <v>160</v>
      </c>
      <c r="E1120" s="65" t="s">
        <v>146</v>
      </c>
      <c r="F1120" s="66">
        <v>0.97253620624542236</v>
      </c>
      <c r="G1120" s="66">
        <v>0.95600044727325439</v>
      </c>
      <c r="H1120" s="66">
        <v>1.4053601771593094E-2</v>
      </c>
      <c r="I1120" s="66">
        <v>76.360824584960938</v>
      </c>
      <c r="J1120" s="67">
        <v>0</v>
      </c>
    </row>
    <row r="1121" spans="1:10" x14ac:dyDescent="0.25">
      <c r="A1121" s="3" t="str">
        <f t="shared" si="17"/>
        <v>Climate Zone86/17/2021 (5:00pm-6:00pm)16</v>
      </c>
      <c r="B1121" t="s">
        <v>55</v>
      </c>
      <c r="C1121" t="s">
        <v>139</v>
      </c>
      <c r="D1121" t="s">
        <v>160</v>
      </c>
      <c r="E1121" s="65" t="s">
        <v>147</v>
      </c>
      <c r="F1121" s="66">
        <v>1.1035020351409912</v>
      </c>
      <c r="G1121" s="66">
        <v>1.1200376749038696</v>
      </c>
      <c r="H1121" s="66">
        <v>1.4053601771593094E-2</v>
      </c>
      <c r="I1121" s="66">
        <v>74.257240295410156</v>
      </c>
      <c r="J1121" s="67">
        <v>0</v>
      </c>
    </row>
    <row r="1122" spans="1:10" x14ac:dyDescent="0.25">
      <c r="A1122" s="3" t="str">
        <f t="shared" si="17"/>
        <v>Climate Zone86/17/2021 (5:00pm-6:00pm)17</v>
      </c>
      <c r="B1122" t="s">
        <v>55</v>
      </c>
      <c r="C1122" t="s">
        <v>139</v>
      </c>
      <c r="D1122" t="s">
        <v>160</v>
      </c>
      <c r="E1122" s="65" t="s">
        <v>148</v>
      </c>
      <c r="F1122" s="66">
        <v>1.2163422107696533</v>
      </c>
      <c r="G1122" s="66">
        <v>1.275842547416687</v>
      </c>
      <c r="H1122" s="66">
        <v>2.8178879991173744E-2</v>
      </c>
      <c r="I1122" s="66">
        <v>75.220268249511719</v>
      </c>
      <c r="J1122" s="67">
        <v>0</v>
      </c>
    </row>
    <row r="1123" spans="1:10" x14ac:dyDescent="0.25">
      <c r="A1123" s="3" t="str">
        <f t="shared" si="17"/>
        <v>Climate Zone86/17/2021 (5:00pm-6:00pm)18</v>
      </c>
      <c r="B1123" t="s">
        <v>55</v>
      </c>
      <c r="C1123" t="s">
        <v>139</v>
      </c>
      <c r="D1123" t="s">
        <v>160</v>
      </c>
      <c r="E1123" s="65" t="s">
        <v>149</v>
      </c>
      <c r="F1123" s="66">
        <v>1.3117146492004395</v>
      </c>
      <c r="G1123" s="66">
        <v>1.1283172369003296</v>
      </c>
      <c r="H1123" s="66">
        <v>3.3092930912971497E-2</v>
      </c>
      <c r="I1123" s="66">
        <v>74.97735595703125</v>
      </c>
      <c r="J1123" s="67">
        <v>0</v>
      </c>
    </row>
    <row r="1124" spans="1:10" x14ac:dyDescent="0.25">
      <c r="A1124" s="3" t="str">
        <f t="shared" si="17"/>
        <v>Climate Zone86/17/2021 (5:00pm-6:00pm)19</v>
      </c>
      <c r="B1124" t="s">
        <v>55</v>
      </c>
      <c r="C1124" t="s">
        <v>139</v>
      </c>
      <c r="D1124" t="s">
        <v>160</v>
      </c>
      <c r="E1124" s="65" t="s">
        <v>150</v>
      </c>
      <c r="F1124" s="66">
        <v>1.4008263349533081</v>
      </c>
      <c r="G1124" s="66">
        <v>1.479826807975769</v>
      </c>
      <c r="H1124" s="66">
        <v>3.1949859112501144E-2</v>
      </c>
      <c r="I1124" s="66">
        <v>73.818283081054688</v>
      </c>
      <c r="J1124" s="67">
        <v>0</v>
      </c>
    </row>
    <row r="1125" spans="1:10" x14ac:dyDescent="0.25">
      <c r="A1125" s="3" t="str">
        <f t="shared" si="17"/>
        <v>Climate Zone86/17/2021 (5:00pm-6:00pm)20</v>
      </c>
      <c r="B1125" t="s">
        <v>55</v>
      </c>
      <c r="C1125" t="s">
        <v>139</v>
      </c>
      <c r="D1125" t="s">
        <v>160</v>
      </c>
      <c r="E1125" s="65" t="s">
        <v>151</v>
      </c>
      <c r="F1125" s="66">
        <v>1.2579320669174194</v>
      </c>
      <c r="G1125" s="66">
        <v>1.3365824222564697</v>
      </c>
      <c r="H1125" s="66">
        <v>2.8525624424219131E-2</v>
      </c>
      <c r="I1125" s="66">
        <v>70.653007507324219</v>
      </c>
      <c r="J1125" s="67">
        <v>0</v>
      </c>
    </row>
    <row r="1126" spans="1:10" x14ac:dyDescent="0.25">
      <c r="A1126" s="3" t="str">
        <f t="shared" si="17"/>
        <v>Climate Zone86/17/2021 (5:00pm-6:00pm)21</v>
      </c>
      <c r="B1126" t="s">
        <v>55</v>
      </c>
      <c r="C1126" t="s">
        <v>139</v>
      </c>
      <c r="D1126" t="s">
        <v>160</v>
      </c>
      <c r="E1126" s="65" t="s">
        <v>152</v>
      </c>
      <c r="F1126" s="66">
        <v>1.2346574068069458</v>
      </c>
      <c r="G1126" s="66">
        <v>1.249659538269043</v>
      </c>
      <c r="H1126" s="66">
        <v>2.5279538705945015E-2</v>
      </c>
      <c r="I1126" s="66">
        <v>67.87359619140625</v>
      </c>
      <c r="J1126" s="67">
        <v>0</v>
      </c>
    </row>
    <row r="1127" spans="1:10" x14ac:dyDescent="0.25">
      <c r="A1127" s="3" t="str">
        <f t="shared" si="17"/>
        <v>Climate Zone86/17/2021 (5:00pm-6:00pm)22</v>
      </c>
      <c r="B1127" t="s">
        <v>55</v>
      </c>
      <c r="C1127" t="s">
        <v>139</v>
      </c>
      <c r="D1127" t="s">
        <v>160</v>
      </c>
      <c r="E1127" s="65" t="s">
        <v>153</v>
      </c>
      <c r="F1127" s="66">
        <v>1.2200673818588257</v>
      </c>
      <c r="G1127" s="66">
        <v>1.1898907423019409</v>
      </c>
      <c r="H1127" s="66">
        <v>2.5010410696268082E-2</v>
      </c>
      <c r="I1127" s="66">
        <v>66.100692749023438</v>
      </c>
      <c r="J1127" s="67">
        <v>0</v>
      </c>
    </row>
    <row r="1128" spans="1:10" x14ac:dyDescent="0.25">
      <c r="A1128" s="3" t="str">
        <f t="shared" si="17"/>
        <v>Climate Zone86/17/2021 (5:00pm-6:00pm)23</v>
      </c>
      <c r="B1128" t="s">
        <v>55</v>
      </c>
      <c r="C1128" t="s">
        <v>139</v>
      </c>
      <c r="D1128" t="s">
        <v>160</v>
      </c>
      <c r="E1128" s="65" t="s">
        <v>154</v>
      </c>
      <c r="F1128" s="66">
        <v>1.1196621656417847</v>
      </c>
      <c r="G1128" s="66">
        <v>1.0898717641830444</v>
      </c>
      <c r="H1128" s="66">
        <v>2.8119022026658058E-2</v>
      </c>
      <c r="I1128" s="66">
        <v>65.517982482910156</v>
      </c>
      <c r="J1128" s="67">
        <v>0</v>
      </c>
    </row>
    <row r="1129" spans="1:10" x14ac:dyDescent="0.25">
      <c r="A1129" s="3" t="str">
        <f t="shared" si="17"/>
        <v>Climate Zone86/17/2021 (5:00pm-6:00pm)24</v>
      </c>
      <c r="B1129" t="s">
        <v>55</v>
      </c>
      <c r="C1129" t="s">
        <v>139</v>
      </c>
      <c r="D1129" t="s">
        <v>160</v>
      </c>
      <c r="E1129" s="65" t="s">
        <v>155</v>
      </c>
      <c r="F1129" s="66">
        <v>0.92139232158660889</v>
      </c>
      <c r="G1129" s="66">
        <v>0.93312555551528931</v>
      </c>
      <c r="H1129" s="66">
        <v>2.6835082098841667E-2</v>
      </c>
      <c r="I1129" s="66">
        <v>65.466285705566406</v>
      </c>
      <c r="J1129" s="67">
        <v>0</v>
      </c>
    </row>
    <row r="1130" spans="1:10" x14ac:dyDescent="0.25">
      <c r="A1130" s="3" t="str">
        <f t="shared" si="17"/>
        <v>Climate Zone87/9/2021 (5:50pm-8:55pm)1</v>
      </c>
      <c r="B1130" t="s">
        <v>55</v>
      </c>
      <c r="C1130" t="s">
        <v>139</v>
      </c>
      <c r="D1130" t="s">
        <v>161</v>
      </c>
      <c r="E1130" s="65" t="s">
        <v>132</v>
      </c>
      <c r="F1130" s="66">
        <v>0.9640192985534668</v>
      </c>
      <c r="G1130" s="66">
        <v>0.88571345806121826</v>
      </c>
      <c r="H1130" s="66">
        <v>2.6164853945374489E-2</v>
      </c>
      <c r="I1130" s="66">
        <v>69.531959533691406</v>
      </c>
      <c r="J1130" s="67">
        <v>0</v>
      </c>
    </row>
    <row r="1131" spans="1:10" x14ac:dyDescent="0.25">
      <c r="A1131" s="3" t="str">
        <f t="shared" si="17"/>
        <v>Climate Zone87/9/2021 (5:50pm-8:55pm)2</v>
      </c>
      <c r="B1131" t="s">
        <v>55</v>
      </c>
      <c r="C1131" t="s">
        <v>139</v>
      </c>
      <c r="D1131" t="s">
        <v>161</v>
      </c>
      <c r="E1131" s="65" t="s">
        <v>133</v>
      </c>
      <c r="F1131" s="66">
        <v>0.83007586002349854</v>
      </c>
      <c r="G1131" s="66">
        <v>0.77419626712799072</v>
      </c>
      <c r="H1131" s="66">
        <v>2.3343268781900406E-2</v>
      </c>
      <c r="I1131" s="66">
        <v>69.34124755859375</v>
      </c>
      <c r="J1131" s="67">
        <v>0</v>
      </c>
    </row>
    <row r="1132" spans="1:10" x14ac:dyDescent="0.25">
      <c r="A1132" s="3" t="str">
        <f t="shared" si="17"/>
        <v>Climate Zone87/9/2021 (5:50pm-8:55pm)3</v>
      </c>
      <c r="B1132" t="s">
        <v>55</v>
      </c>
      <c r="C1132" t="s">
        <v>139</v>
      </c>
      <c r="D1132" t="s">
        <v>161</v>
      </c>
      <c r="E1132" s="65" t="s">
        <v>134</v>
      </c>
      <c r="F1132" s="66">
        <v>0.7229306697845459</v>
      </c>
      <c r="G1132" s="66">
        <v>0.69567716121673584</v>
      </c>
      <c r="H1132" s="66">
        <v>2.3057818412780762E-2</v>
      </c>
      <c r="I1132" s="66">
        <v>69.292251586914063</v>
      </c>
      <c r="J1132" s="67">
        <v>0</v>
      </c>
    </row>
    <row r="1133" spans="1:10" x14ac:dyDescent="0.25">
      <c r="A1133" s="3" t="str">
        <f t="shared" si="17"/>
        <v>Climate Zone87/9/2021 (5:50pm-8:55pm)4</v>
      </c>
      <c r="B1133" t="s">
        <v>55</v>
      </c>
      <c r="C1133" t="s">
        <v>139</v>
      </c>
      <c r="D1133" t="s">
        <v>161</v>
      </c>
      <c r="E1133" s="65" t="s">
        <v>135</v>
      </c>
      <c r="F1133" s="66">
        <v>0.66130894422531128</v>
      </c>
      <c r="G1133" s="66">
        <v>0.64091843366622925</v>
      </c>
      <c r="H1133" s="66">
        <v>2.0584475249052048E-2</v>
      </c>
      <c r="I1133" s="66">
        <v>69.163223266601563</v>
      </c>
      <c r="J1133" s="67">
        <v>0</v>
      </c>
    </row>
    <row r="1134" spans="1:10" x14ac:dyDescent="0.25">
      <c r="A1134" s="3" t="str">
        <f t="shared" si="17"/>
        <v>Climate Zone87/9/2021 (5:50pm-8:55pm)5</v>
      </c>
      <c r="B1134" t="s">
        <v>55</v>
      </c>
      <c r="C1134" t="s">
        <v>139</v>
      </c>
      <c r="D1134" t="s">
        <v>161</v>
      </c>
      <c r="E1134" s="65" t="s">
        <v>136</v>
      </c>
      <c r="F1134" s="66">
        <v>0.61523008346557617</v>
      </c>
      <c r="G1134" s="66">
        <v>0.60899978876113892</v>
      </c>
      <c r="H1134" s="66">
        <v>1.5017608180642128E-2</v>
      </c>
      <c r="I1134" s="66">
        <v>68.768653869628906</v>
      </c>
      <c r="J1134" s="67">
        <v>0</v>
      </c>
    </row>
    <row r="1135" spans="1:10" x14ac:dyDescent="0.25">
      <c r="A1135" s="3" t="str">
        <f t="shared" si="17"/>
        <v>Climate Zone87/9/2021 (5:50pm-8:55pm)6</v>
      </c>
      <c r="B1135" t="s">
        <v>55</v>
      </c>
      <c r="C1135" t="s">
        <v>139</v>
      </c>
      <c r="D1135" t="s">
        <v>161</v>
      </c>
      <c r="E1135" s="65" t="s">
        <v>137</v>
      </c>
      <c r="F1135" s="66">
        <v>0.61036580801010132</v>
      </c>
      <c r="G1135" s="66">
        <v>0.59784954786300659</v>
      </c>
      <c r="H1135" s="66">
        <v>1.1476239189505577E-2</v>
      </c>
      <c r="I1135" s="66">
        <v>68.300689697265625</v>
      </c>
      <c r="J1135" s="67">
        <v>0</v>
      </c>
    </row>
    <row r="1136" spans="1:10" x14ac:dyDescent="0.25">
      <c r="A1136" s="3" t="str">
        <f t="shared" si="17"/>
        <v>Climate Zone87/9/2021 (5:50pm-8:55pm)7</v>
      </c>
      <c r="B1136" t="s">
        <v>55</v>
      </c>
      <c r="C1136" t="s">
        <v>139</v>
      </c>
      <c r="D1136" t="s">
        <v>161</v>
      </c>
      <c r="E1136" s="65" t="s">
        <v>138</v>
      </c>
      <c r="F1136" s="66">
        <v>0.6254737377166748</v>
      </c>
      <c r="G1136" s="66">
        <v>0.61033332347869873</v>
      </c>
      <c r="H1136" s="66">
        <v>1.1474919505417347E-2</v>
      </c>
      <c r="I1136" s="66">
        <v>67.986076354980469</v>
      </c>
      <c r="J1136" s="67">
        <v>0</v>
      </c>
    </row>
    <row r="1137" spans="1:10" x14ac:dyDescent="0.25">
      <c r="A1137" s="3" t="str">
        <f t="shared" si="17"/>
        <v>Climate Zone87/9/2021 (5:50pm-8:55pm)8</v>
      </c>
      <c r="B1137" t="s">
        <v>55</v>
      </c>
      <c r="C1137" t="s">
        <v>139</v>
      </c>
      <c r="D1137" t="s">
        <v>161</v>
      </c>
      <c r="E1137" s="65" t="s">
        <v>139</v>
      </c>
      <c r="F1137" s="66">
        <v>0.65452468395233154</v>
      </c>
      <c r="G1137" s="66">
        <v>0.63987493515014648</v>
      </c>
      <c r="H1137" s="66">
        <v>1.4190392568707466E-2</v>
      </c>
      <c r="I1137" s="66">
        <v>68.915397644042969</v>
      </c>
      <c r="J1137" s="67">
        <v>0</v>
      </c>
    </row>
    <row r="1138" spans="1:10" x14ac:dyDescent="0.25">
      <c r="A1138" s="3" t="str">
        <f t="shared" si="17"/>
        <v>Climate Zone87/9/2021 (5:50pm-8:55pm)9</v>
      </c>
      <c r="B1138" t="s">
        <v>55</v>
      </c>
      <c r="C1138" t="s">
        <v>139</v>
      </c>
      <c r="D1138" t="s">
        <v>161</v>
      </c>
      <c r="E1138" s="65" t="s">
        <v>140</v>
      </c>
      <c r="F1138" s="66">
        <v>0.67341530323028564</v>
      </c>
      <c r="G1138" s="66">
        <v>0.66394972801208496</v>
      </c>
      <c r="H1138" s="66">
        <v>1.5776678919792175E-2</v>
      </c>
      <c r="I1138" s="66">
        <v>71.249580383300781</v>
      </c>
      <c r="J1138" s="67">
        <v>0</v>
      </c>
    </row>
    <row r="1139" spans="1:10" x14ac:dyDescent="0.25">
      <c r="A1139" s="3" t="str">
        <f t="shared" si="17"/>
        <v>Climate Zone87/9/2021 (5:50pm-8:55pm)10</v>
      </c>
      <c r="B1139" t="s">
        <v>55</v>
      </c>
      <c r="C1139" t="s">
        <v>139</v>
      </c>
      <c r="D1139" t="s">
        <v>161</v>
      </c>
      <c r="E1139" s="65" t="s">
        <v>141</v>
      </c>
      <c r="F1139" s="66">
        <v>0.70343679189682007</v>
      </c>
      <c r="G1139" s="66">
        <v>0.69871091842651367</v>
      </c>
      <c r="H1139" s="66">
        <v>1.8980339169502258E-2</v>
      </c>
      <c r="I1139" s="66">
        <v>74.556198120117188</v>
      </c>
      <c r="J1139" s="67">
        <v>0</v>
      </c>
    </row>
    <row r="1140" spans="1:10" x14ac:dyDescent="0.25">
      <c r="A1140" s="3" t="str">
        <f t="shared" si="17"/>
        <v>Climate Zone87/9/2021 (5:50pm-8:55pm)11</v>
      </c>
      <c r="B1140" t="s">
        <v>55</v>
      </c>
      <c r="C1140" t="s">
        <v>139</v>
      </c>
      <c r="D1140" t="s">
        <v>161</v>
      </c>
      <c r="E1140" s="65" t="s">
        <v>142</v>
      </c>
      <c r="F1140" s="66">
        <v>0.76287782192230225</v>
      </c>
      <c r="G1140" s="66">
        <v>0.77423936128616333</v>
      </c>
      <c r="H1140" s="66">
        <v>2.2940592840313911E-2</v>
      </c>
      <c r="I1140" s="66">
        <v>77.965431213378906</v>
      </c>
      <c r="J1140" s="67">
        <v>0</v>
      </c>
    </row>
    <row r="1141" spans="1:10" x14ac:dyDescent="0.25">
      <c r="A1141" s="3" t="str">
        <f t="shared" si="17"/>
        <v>Climate Zone87/9/2021 (5:50pm-8:55pm)12</v>
      </c>
      <c r="B1141" t="s">
        <v>55</v>
      </c>
      <c r="C1141" t="s">
        <v>139</v>
      </c>
      <c r="D1141" t="s">
        <v>161</v>
      </c>
      <c r="E1141" s="65" t="s">
        <v>143</v>
      </c>
      <c r="F1141" s="66">
        <v>0.9103400707244873</v>
      </c>
      <c r="G1141" s="66">
        <v>0.90605437755584717</v>
      </c>
      <c r="H1141" s="66">
        <v>2.7351075783371925E-2</v>
      </c>
      <c r="I1141" s="66">
        <v>80.557106018066406</v>
      </c>
      <c r="J1141" s="67">
        <v>0</v>
      </c>
    </row>
    <row r="1142" spans="1:10" x14ac:dyDescent="0.25">
      <c r="A1142" s="3" t="str">
        <f t="shared" si="17"/>
        <v>Climate Zone87/9/2021 (5:50pm-8:55pm)13</v>
      </c>
      <c r="B1142" t="s">
        <v>55</v>
      </c>
      <c r="C1142" t="s">
        <v>139</v>
      </c>
      <c r="D1142" t="s">
        <v>161</v>
      </c>
      <c r="E1142" s="65" t="s">
        <v>144</v>
      </c>
      <c r="F1142" s="66">
        <v>1.1535776853561401</v>
      </c>
      <c r="G1142" s="66">
        <v>1.1061514616012573</v>
      </c>
      <c r="H1142" s="66">
        <v>2.9043462127447128E-2</v>
      </c>
      <c r="I1142" s="66">
        <v>81.445854187011719</v>
      </c>
      <c r="J1142" s="67">
        <v>0</v>
      </c>
    </row>
    <row r="1143" spans="1:10" x14ac:dyDescent="0.25">
      <c r="A1143" s="3" t="str">
        <f t="shared" si="17"/>
        <v>Climate Zone87/9/2021 (5:50pm-8:55pm)14</v>
      </c>
      <c r="B1143" t="s">
        <v>55</v>
      </c>
      <c r="C1143" t="s">
        <v>139</v>
      </c>
      <c r="D1143" t="s">
        <v>161</v>
      </c>
      <c r="E1143" s="65" t="s">
        <v>145</v>
      </c>
      <c r="F1143" s="66">
        <v>1.3750107288360596</v>
      </c>
      <c r="G1143" s="66">
        <v>1.3191906213760376</v>
      </c>
      <c r="H1143" s="66">
        <v>2.8019001707434654E-2</v>
      </c>
      <c r="I1143" s="66">
        <v>83.186248779296875</v>
      </c>
      <c r="J1143" s="67">
        <v>0</v>
      </c>
    </row>
    <row r="1144" spans="1:10" x14ac:dyDescent="0.25">
      <c r="A1144" s="3" t="str">
        <f t="shared" si="17"/>
        <v>Climate Zone87/9/2021 (5:50pm-8:55pm)15</v>
      </c>
      <c r="B1144" t="s">
        <v>55</v>
      </c>
      <c r="C1144" t="s">
        <v>139</v>
      </c>
      <c r="D1144" t="s">
        <v>161</v>
      </c>
      <c r="E1144" s="65" t="s">
        <v>146</v>
      </c>
      <c r="F1144" s="66">
        <v>1.5103293657302856</v>
      </c>
      <c r="G1144" s="66">
        <v>1.4920271635055542</v>
      </c>
      <c r="H1144" s="66">
        <v>1.6000008210539818E-2</v>
      </c>
      <c r="I1144" s="66">
        <v>83.365036010742188</v>
      </c>
      <c r="J1144" s="67">
        <v>0</v>
      </c>
    </row>
    <row r="1145" spans="1:10" x14ac:dyDescent="0.25">
      <c r="A1145" s="3" t="str">
        <f t="shared" si="17"/>
        <v>Climate Zone87/9/2021 (5:50pm-8:55pm)16</v>
      </c>
      <c r="B1145" t="s">
        <v>55</v>
      </c>
      <c r="C1145" t="s">
        <v>139</v>
      </c>
      <c r="D1145" t="s">
        <v>161</v>
      </c>
      <c r="E1145" s="65" t="s">
        <v>147</v>
      </c>
      <c r="F1145" s="66">
        <v>1.6567519903182983</v>
      </c>
      <c r="G1145" s="66">
        <v>1.6750543117523193</v>
      </c>
      <c r="H1145" s="66">
        <v>1.6000008210539818E-2</v>
      </c>
      <c r="I1145" s="66">
        <v>83.212722778320313</v>
      </c>
      <c r="J1145" s="67">
        <v>0</v>
      </c>
    </row>
    <row r="1146" spans="1:10" x14ac:dyDescent="0.25">
      <c r="A1146" s="3" t="str">
        <f t="shared" si="17"/>
        <v>Climate Zone87/9/2021 (5:50pm-8:55pm)17</v>
      </c>
      <c r="B1146" t="s">
        <v>55</v>
      </c>
      <c r="C1146" t="s">
        <v>139</v>
      </c>
      <c r="D1146" t="s">
        <v>161</v>
      </c>
      <c r="E1146" s="65" t="s">
        <v>148</v>
      </c>
      <c r="F1146" s="66">
        <v>1.8535741567611694</v>
      </c>
      <c r="G1146" s="66">
        <v>1.8158172369003296</v>
      </c>
      <c r="H1146" s="66">
        <v>3.2710015773773193E-2</v>
      </c>
      <c r="I1146" s="66">
        <v>84.201751708984375</v>
      </c>
      <c r="J1146" s="67">
        <v>0</v>
      </c>
    </row>
    <row r="1147" spans="1:10" x14ac:dyDescent="0.25">
      <c r="A1147" s="3" t="str">
        <f t="shared" si="17"/>
        <v>Climate Zone87/9/2021 (5:50pm-8:55pm)18</v>
      </c>
      <c r="B1147" t="s">
        <v>55</v>
      </c>
      <c r="C1147" t="s">
        <v>139</v>
      </c>
      <c r="D1147" t="s">
        <v>161</v>
      </c>
      <c r="E1147" s="65" t="s">
        <v>149</v>
      </c>
      <c r="F1147" s="66">
        <v>1.9609034061431885</v>
      </c>
      <c r="G1147" s="66">
        <v>1.821509838104248</v>
      </c>
      <c r="H1147" s="66">
        <v>3.8031641393899918E-2</v>
      </c>
      <c r="I1147" s="66">
        <v>83.329627990722656</v>
      </c>
      <c r="J1147" s="67">
        <v>0</v>
      </c>
    </row>
    <row r="1148" spans="1:10" x14ac:dyDescent="0.25">
      <c r="A1148" s="3" t="str">
        <f t="shared" si="17"/>
        <v>Climate Zone87/9/2021 (5:50pm-8:55pm)19</v>
      </c>
      <c r="B1148" t="s">
        <v>55</v>
      </c>
      <c r="C1148" t="s">
        <v>139</v>
      </c>
      <c r="D1148" t="s">
        <v>161</v>
      </c>
      <c r="E1148" s="65" t="s">
        <v>150</v>
      </c>
      <c r="F1148" s="66">
        <v>1.9063634872436523</v>
      </c>
      <c r="G1148" s="66">
        <v>1.4781746864318848</v>
      </c>
      <c r="H1148" s="66">
        <v>3.605959564447403E-2</v>
      </c>
      <c r="I1148" s="66">
        <v>82.272056579589844</v>
      </c>
      <c r="J1148" s="67">
        <v>0</v>
      </c>
    </row>
    <row r="1149" spans="1:10" x14ac:dyDescent="0.25">
      <c r="A1149" s="3" t="str">
        <f t="shared" si="17"/>
        <v>Climate Zone87/9/2021 (5:50pm-8:55pm)20</v>
      </c>
      <c r="B1149" t="s">
        <v>55</v>
      </c>
      <c r="C1149" t="s">
        <v>139</v>
      </c>
      <c r="D1149" t="s">
        <v>161</v>
      </c>
      <c r="E1149" s="65" t="s">
        <v>151</v>
      </c>
      <c r="F1149" s="66">
        <v>1.7243763208389282</v>
      </c>
      <c r="G1149" s="66">
        <v>1.4363447427749634</v>
      </c>
      <c r="H1149" s="66">
        <v>3.3714577555656433E-2</v>
      </c>
      <c r="I1149" s="66">
        <v>79.85223388671875</v>
      </c>
      <c r="J1149" s="67">
        <v>0</v>
      </c>
    </row>
    <row r="1150" spans="1:10" x14ac:dyDescent="0.25">
      <c r="A1150" s="3" t="str">
        <f t="shared" si="17"/>
        <v>Climate Zone87/9/2021 (5:50pm-8:55pm)21</v>
      </c>
      <c r="B1150" t="s">
        <v>55</v>
      </c>
      <c r="C1150" t="s">
        <v>139</v>
      </c>
      <c r="D1150" t="s">
        <v>161</v>
      </c>
      <c r="E1150" s="65" t="s">
        <v>152</v>
      </c>
      <c r="F1150" s="66">
        <v>1.5957902669906616</v>
      </c>
      <c r="G1150" s="66">
        <v>1.3949019908905029</v>
      </c>
      <c r="H1150" s="66">
        <v>3.0414881184697151E-2</v>
      </c>
      <c r="I1150" s="66">
        <v>76.472297668457031</v>
      </c>
      <c r="J1150" s="67">
        <v>0</v>
      </c>
    </row>
    <row r="1151" spans="1:10" x14ac:dyDescent="0.25">
      <c r="A1151" s="3" t="str">
        <f t="shared" si="17"/>
        <v>Climate Zone87/9/2021 (5:50pm-8:55pm)22</v>
      </c>
      <c r="B1151" t="s">
        <v>55</v>
      </c>
      <c r="C1151" t="s">
        <v>139</v>
      </c>
      <c r="D1151" t="s">
        <v>161</v>
      </c>
      <c r="E1151" s="65" t="s">
        <v>153</v>
      </c>
      <c r="F1151" s="66">
        <v>1.5309139490127563</v>
      </c>
      <c r="G1151" s="66">
        <v>1.7145109176635742</v>
      </c>
      <c r="H1151" s="66">
        <v>3.0293682590126991E-2</v>
      </c>
      <c r="I1151" s="66">
        <v>74.018074035644531</v>
      </c>
      <c r="J1151" s="67">
        <v>0</v>
      </c>
    </row>
    <row r="1152" spans="1:10" x14ac:dyDescent="0.25">
      <c r="A1152" s="3" t="str">
        <f t="shared" si="17"/>
        <v>Climate Zone87/9/2021 (5:50pm-8:55pm)23</v>
      </c>
      <c r="B1152" t="s">
        <v>55</v>
      </c>
      <c r="C1152" t="s">
        <v>139</v>
      </c>
      <c r="D1152" t="s">
        <v>161</v>
      </c>
      <c r="E1152" s="65" t="s">
        <v>154</v>
      </c>
      <c r="F1152" s="66">
        <v>1.3976285457611084</v>
      </c>
      <c r="G1152" s="66">
        <v>1.5366513729095459</v>
      </c>
      <c r="H1152" s="66">
        <v>3.2931908965110779E-2</v>
      </c>
      <c r="I1152" s="66">
        <v>73.520591735839844</v>
      </c>
      <c r="J1152" s="67">
        <v>0</v>
      </c>
    </row>
    <row r="1153" spans="1:10" x14ac:dyDescent="0.25">
      <c r="A1153" s="3" t="str">
        <f t="shared" si="17"/>
        <v>Climate Zone87/9/2021 (5:50pm-8:55pm)24</v>
      </c>
      <c r="B1153" t="s">
        <v>55</v>
      </c>
      <c r="C1153" t="s">
        <v>139</v>
      </c>
      <c r="D1153" t="s">
        <v>161</v>
      </c>
      <c r="E1153" s="65" t="s">
        <v>155</v>
      </c>
      <c r="F1153" s="66">
        <v>1.2080154418945313</v>
      </c>
      <c r="G1153" s="66">
        <v>1.2665495872497559</v>
      </c>
      <c r="H1153" s="66">
        <v>2.7436094358563423E-2</v>
      </c>
      <c r="I1153" s="66">
        <v>72.487014770507813</v>
      </c>
      <c r="J1153" s="67">
        <v>0</v>
      </c>
    </row>
    <row r="1154" spans="1:10" x14ac:dyDescent="0.25">
      <c r="A1154" s="3" t="str">
        <f t="shared" si="17"/>
        <v>Climate Zone88/27/2021 (5:00pm-6:00pm)1</v>
      </c>
      <c r="B1154" t="s">
        <v>55</v>
      </c>
      <c r="C1154" t="s">
        <v>139</v>
      </c>
      <c r="D1154" t="s">
        <v>162</v>
      </c>
      <c r="E1154" s="65" t="s">
        <v>132</v>
      </c>
      <c r="F1154" s="66">
        <v>0.94321107864379883</v>
      </c>
      <c r="G1154" s="66">
        <v>0.96864122152328491</v>
      </c>
      <c r="H1154" s="66">
        <v>2.6921011507511139E-2</v>
      </c>
      <c r="I1154" s="66">
        <v>71.949836730957031</v>
      </c>
      <c r="J1154" s="67">
        <v>0</v>
      </c>
    </row>
    <row r="1155" spans="1:10" x14ac:dyDescent="0.25">
      <c r="A1155" s="3" t="str">
        <f t="shared" ref="A1155:A1218" si="18">B1155&amp;C1155&amp;D1155&amp;E1155</f>
        <v>Climate Zone88/27/2021 (5:00pm-6:00pm)2</v>
      </c>
      <c r="B1155" t="s">
        <v>55</v>
      </c>
      <c r="C1155" t="s">
        <v>139</v>
      </c>
      <c r="D1155" t="s">
        <v>162</v>
      </c>
      <c r="E1155" s="65" t="s">
        <v>133</v>
      </c>
      <c r="F1155" s="66">
        <v>0.83238285779953003</v>
      </c>
      <c r="G1155" s="66">
        <v>0.82574170827865601</v>
      </c>
      <c r="H1155" s="66">
        <v>2.5154031813144684E-2</v>
      </c>
      <c r="I1155" s="66">
        <v>70.110145568847656</v>
      </c>
      <c r="J1155" s="67">
        <v>0</v>
      </c>
    </row>
    <row r="1156" spans="1:10" x14ac:dyDescent="0.25">
      <c r="A1156" s="3" t="str">
        <f t="shared" si="18"/>
        <v>Climate Zone88/27/2021 (5:00pm-6:00pm)3</v>
      </c>
      <c r="B1156" t="s">
        <v>55</v>
      </c>
      <c r="C1156" t="s">
        <v>139</v>
      </c>
      <c r="D1156" t="s">
        <v>162</v>
      </c>
      <c r="E1156" s="65" t="s">
        <v>134</v>
      </c>
      <c r="F1156" s="66">
        <v>0.73078882694244385</v>
      </c>
      <c r="G1156" s="66">
        <v>0.72484332323074341</v>
      </c>
      <c r="H1156" s="66">
        <v>1.9270243123173714E-2</v>
      </c>
      <c r="I1156" s="66">
        <v>68.752723693847656</v>
      </c>
      <c r="J1156" s="67">
        <v>0</v>
      </c>
    </row>
    <row r="1157" spans="1:10" x14ac:dyDescent="0.25">
      <c r="A1157" s="3" t="str">
        <f t="shared" si="18"/>
        <v>Climate Zone88/27/2021 (5:00pm-6:00pm)4</v>
      </c>
      <c r="B1157" t="s">
        <v>55</v>
      </c>
      <c r="C1157" t="s">
        <v>139</v>
      </c>
      <c r="D1157" t="s">
        <v>162</v>
      </c>
      <c r="E1157" s="65" t="s">
        <v>135</v>
      </c>
      <c r="F1157" s="66">
        <v>0.6561208963394165</v>
      </c>
      <c r="G1157" s="66">
        <v>0.65869778394699097</v>
      </c>
      <c r="H1157" s="66">
        <v>1.8030215054750443E-2</v>
      </c>
      <c r="I1157" s="66">
        <v>68.278587341308594</v>
      </c>
      <c r="J1157" s="67">
        <v>0</v>
      </c>
    </row>
    <row r="1158" spans="1:10" x14ac:dyDescent="0.25">
      <c r="A1158" s="3" t="str">
        <f t="shared" si="18"/>
        <v>Climate Zone88/27/2021 (5:00pm-6:00pm)5</v>
      </c>
      <c r="B1158" t="s">
        <v>55</v>
      </c>
      <c r="C1158" t="s">
        <v>139</v>
      </c>
      <c r="D1158" t="s">
        <v>162</v>
      </c>
      <c r="E1158" s="65" t="s">
        <v>136</v>
      </c>
      <c r="F1158" s="66">
        <v>0.61049681901931763</v>
      </c>
      <c r="G1158" s="66">
        <v>0.61995053291320801</v>
      </c>
      <c r="H1158" s="66">
        <v>1.451871357858181E-2</v>
      </c>
      <c r="I1158" s="66">
        <v>67.986656188964844</v>
      </c>
      <c r="J1158" s="67">
        <v>0</v>
      </c>
    </row>
    <row r="1159" spans="1:10" x14ac:dyDescent="0.25">
      <c r="A1159" s="3" t="str">
        <f t="shared" si="18"/>
        <v>Climate Zone88/27/2021 (5:00pm-6:00pm)6</v>
      </c>
      <c r="B1159" t="s">
        <v>55</v>
      </c>
      <c r="C1159" t="s">
        <v>139</v>
      </c>
      <c r="D1159" t="s">
        <v>162</v>
      </c>
      <c r="E1159" s="65" t="s">
        <v>137</v>
      </c>
      <c r="F1159" s="66">
        <v>0.60433375835418701</v>
      </c>
      <c r="G1159" s="66">
        <v>0.60833263397216797</v>
      </c>
      <c r="H1159" s="66">
        <v>1.2996025383472443E-2</v>
      </c>
      <c r="I1159" s="66">
        <v>67.485565185546875</v>
      </c>
      <c r="J1159" s="67">
        <v>0</v>
      </c>
    </row>
    <row r="1160" spans="1:10" x14ac:dyDescent="0.25">
      <c r="A1160" s="3" t="str">
        <f t="shared" si="18"/>
        <v>Climate Zone88/27/2021 (5:00pm-6:00pm)7</v>
      </c>
      <c r="B1160" t="s">
        <v>55</v>
      </c>
      <c r="C1160" t="s">
        <v>139</v>
      </c>
      <c r="D1160" t="s">
        <v>162</v>
      </c>
      <c r="E1160" s="65" t="s">
        <v>138</v>
      </c>
      <c r="F1160" s="66">
        <v>0.61985957622528076</v>
      </c>
      <c r="G1160" s="66">
        <v>0.63829785585403442</v>
      </c>
      <c r="H1160" s="66">
        <v>1.6442932188510895E-2</v>
      </c>
      <c r="I1160" s="66">
        <v>66.666175842285156</v>
      </c>
      <c r="J1160" s="67">
        <v>0</v>
      </c>
    </row>
    <row r="1161" spans="1:10" x14ac:dyDescent="0.25">
      <c r="A1161" s="3" t="str">
        <f t="shared" si="18"/>
        <v>Climate Zone88/27/2021 (5:00pm-6:00pm)8</v>
      </c>
      <c r="B1161" t="s">
        <v>55</v>
      </c>
      <c r="C1161" t="s">
        <v>139</v>
      </c>
      <c r="D1161" t="s">
        <v>162</v>
      </c>
      <c r="E1161" s="65" t="s">
        <v>139</v>
      </c>
      <c r="F1161" s="66">
        <v>0.62840133905410767</v>
      </c>
      <c r="G1161" s="66">
        <v>0.65184414386749268</v>
      </c>
      <c r="H1161" s="66">
        <v>1.6348926350474358E-2</v>
      </c>
      <c r="I1161" s="66">
        <v>66.705352783203125</v>
      </c>
      <c r="J1161" s="67">
        <v>0</v>
      </c>
    </row>
    <row r="1162" spans="1:10" x14ac:dyDescent="0.25">
      <c r="A1162" s="3" t="str">
        <f t="shared" si="18"/>
        <v>Climate Zone88/27/2021 (5:00pm-6:00pm)9</v>
      </c>
      <c r="B1162" t="s">
        <v>55</v>
      </c>
      <c r="C1162" t="s">
        <v>139</v>
      </c>
      <c r="D1162" t="s">
        <v>162</v>
      </c>
      <c r="E1162" s="65" t="s">
        <v>140</v>
      </c>
      <c r="F1162" s="66">
        <v>0.60205376148223877</v>
      </c>
      <c r="G1162" s="66">
        <v>0.62178635597229004</v>
      </c>
      <c r="H1162" s="66">
        <v>1.7618071287870407E-2</v>
      </c>
      <c r="I1162" s="66">
        <v>68.618385314941406</v>
      </c>
      <c r="J1162" s="67">
        <v>0</v>
      </c>
    </row>
    <row r="1163" spans="1:10" x14ac:dyDescent="0.25">
      <c r="A1163" s="3" t="str">
        <f t="shared" si="18"/>
        <v>Climate Zone88/27/2021 (5:00pm-6:00pm)10</v>
      </c>
      <c r="B1163" t="s">
        <v>55</v>
      </c>
      <c r="C1163" t="s">
        <v>139</v>
      </c>
      <c r="D1163" t="s">
        <v>162</v>
      </c>
      <c r="E1163" s="65" t="s">
        <v>141</v>
      </c>
      <c r="F1163" s="66">
        <v>0.58309668302536011</v>
      </c>
      <c r="G1163" s="66">
        <v>0.60240578651428223</v>
      </c>
      <c r="H1163" s="66">
        <v>1.6533657908439636E-2</v>
      </c>
      <c r="I1163" s="66">
        <v>72.574295043945313</v>
      </c>
      <c r="J1163" s="67">
        <v>0</v>
      </c>
    </row>
    <row r="1164" spans="1:10" x14ac:dyDescent="0.25">
      <c r="A1164" s="3" t="str">
        <f t="shared" si="18"/>
        <v>Climate Zone88/27/2021 (5:00pm-6:00pm)11</v>
      </c>
      <c r="B1164" t="s">
        <v>55</v>
      </c>
      <c r="C1164" t="s">
        <v>139</v>
      </c>
      <c r="D1164" t="s">
        <v>162</v>
      </c>
      <c r="E1164" s="65" t="s">
        <v>142</v>
      </c>
      <c r="F1164" s="66">
        <v>0.60348832607269287</v>
      </c>
      <c r="G1164" s="66">
        <v>0.62653172016143799</v>
      </c>
      <c r="H1164" s="66">
        <v>1.9097970798611641E-2</v>
      </c>
      <c r="I1164" s="66">
        <v>76.889533996582031</v>
      </c>
      <c r="J1164" s="67">
        <v>0</v>
      </c>
    </row>
    <row r="1165" spans="1:10" x14ac:dyDescent="0.25">
      <c r="A1165" s="3" t="str">
        <f t="shared" si="18"/>
        <v>Climate Zone88/27/2021 (5:00pm-6:00pm)12</v>
      </c>
      <c r="B1165" t="s">
        <v>55</v>
      </c>
      <c r="C1165" t="s">
        <v>139</v>
      </c>
      <c r="D1165" t="s">
        <v>162</v>
      </c>
      <c r="E1165" s="65" t="s">
        <v>143</v>
      </c>
      <c r="F1165" s="66">
        <v>0.71262705326080322</v>
      </c>
      <c r="G1165" s="66">
        <v>0.74323338270187378</v>
      </c>
      <c r="H1165" s="66">
        <v>2.40060705691576E-2</v>
      </c>
      <c r="I1165" s="66">
        <v>81.605155944824219</v>
      </c>
      <c r="J1165" s="67">
        <v>0</v>
      </c>
    </row>
    <row r="1166" spans="1:10" x14ac:dyDescent="0.25">
      <c r="A1166" s="3" t="str">
        <f t="shared" si="18"/>
        <v>Climate Zone88/27/2021 (5:00pm-6:00pm)13</v>
      </c>
      <c r="B1166" t="s">
        <v>55</v>
      </c>
      <c r="C1166" t="s">
        <v>139</v>
      </c>
      <c r="D1166" t="s">
        <v>162</v>
      </c>
      <c r="E1166" s="65" t="s">
        <v>144</v>
      </c>
      <c r="F1166" s="66">
        <v>0.94924336671829224</v>
      </c>
      <c r="G1166" s="66">
        <v>0.97013616561889648</v>
      </c>
      <c r="H1166" s="66">
        <v>2.8440391644835472E-2</v>
      </c>
      <c r="I1166" s="66">
        <v>84.754692077636719</v>
      </c>
      <c r="J1166" s="67">
        <v>0</v>
      </c>
    </row>
    <row r="1167" spans="1:10" x14ac:dyDescent="0.25">
      <c r="A1167" s="3" t="str">
        <f t="shared" si="18"/>
        <v>Climate Zone88/27/2021 (5:00pm-6:00pm)14</v>
      </c>
      <c r="B1167" t="s">
        <v>55</v>
      </c>
      <c r="C1167" t="s">
        <v>139</v>
      </c>
      <c r="D1167" t="s">
        <v>162</v>
      </c>
      <c r="E1167" s="65" t="s">
        <v>145</v>
      </c>
      <c r="F1167" s="66">
        <v>1.2449167966842651</v>
      </c>
      <c r="G1167" s="66">
        <v>1.2753283977508545</v>
      </c>
      <c r="H1167" s="66">
        <v>2.8902620077133179E-2</v>
      </c>
      <c r="I1167" s="66">
        <v>86.253143310546875</v>
      </c>
      <c r="J1167" s="67">
        <v>0</v>
      </c>
    </row>
    <row r="1168" spans="1:10" x14ac:dyDescent="0.25">
      <c r="A1168" s="3" t="str">
        <f t="shared" si="18"/>
        <v>Climate Zone88/27/2021 (5:00pm-6:00pm)15</v>
      </c>
      <c r="B1168" t="s">
        <v>55</v>
      </c>
      <c r="C1168" t="s">
        <v>139</v>
      </c>
      <c r="D1168" t="s">
        <v>162</v>
      </c>
      <c r="E1168" s="65" t="s">
        <v>146</v>
      </c>
      <c r="F1168" s="66">
        <v>1.5756974220275879</v>
      </c>
      <c r="G1168" s="66">
        <v>1.5881692171096802</v>
      </c>
      <c r="H1168" s="66">
        <v>1.627633161842823E-2</v>
      </c>
      <c r="I1168" s="66">
        <v>86.4801025390625</v>
      </c>
      <c r="J1168" s="67">
        <v>0</v>
      </c>
    </row>
    <row r="1169" spans="1:10" x14ac:dyDescent="0.25">
      <c r="A1169" s="3" t="str">
        <f t="shared" si="18"/>
        <v>Climate Zone88/27/2021 (5:00pm-6:00pm)16</v>
      </c>
      <c r="B1169" t="s">
        <v>55</v>
      </c>
      <c r="C1169" t="s">
        <v>139</v>
      </c>
      <c r="D1169" t="s">
        <v>162</v>
      </c>
      <c r="E1169" s="65" t="s">
        <v>147</v>
      </c>
      <c r="F1169" s="66">
        <v>1.9369888305664063</v>
      </c>
      <c r="G1169" s="66">
        <v>1.9245171546936035</v>
      </c>
      <c r="H1169" s="66">
        <v>1.627633161842823E-2</v>
      </c>
      <c r="I1169" s="66">
        <v>87.494590759277344</v>
      </c>
      <c r="J1169" s="67">
        <v>0</v>
      </c>
    </row>
    <row r="1170" spans="1:10" x14ac:dyDescent="0.25">
      <c r="A1170" s="3" t="str">
        <f t="shared" si="18"/>
        <v>Climate Zone88/27/2021 (5:00pm-6:00pm)17</v>
      </c>
      <c r="B1170" t="s">
        <v>55</v>
      </c>
      <c r="C1170" t="s">
        <v>139</v>
      </c>
      <c r="D1170" t="s">
        <v>162</v>
      </c>
      <c r="E1170" s="65" t="s">
        <v>148</v>
      </c>
      <c r="F1170" s="66">
        <v>2.050220251083374</v>
      </c>
      <c r="G1170" s="66">
        <v>2.120673656463623</v>
      </c>
      <c r="H1170" s="66">
        <v>3.0812239274382591E-2</v>
      </c>
      <c r="I1170" s="66">
        <v>86.445823669433594</v>
      </c>
      <c r="J1170" s="67">
        <v>0</v>
      </c>
    </row>
    <row r="1171" spans="1:10" x14ac:dyDescent="0.25">
      <c r="A1171" s="3" t="str">
        <f t="shared" si="18"/>
        <v>Climate Zone88/27/2021 (5:00pm-6:00pm)18</v>
      </c>
      <c r="B1171" t="s">
        <v>55</v>
      </c>
      <c r="C1171" t="s">
        <v>139</v>
      </c>
      <c r="D1171" t="s">
        <v>162</v>
      </c>
      <c r="E1171" s="65" t="s">
        <v>149</v>
      </c>
      <c r="F1171" s="66">
        <v>2.1207942962646484</v>
      </c>
      <c r="G1171" s="66">
        <v>1.6403802633285522</v>
      </c>
      <c r="H1171" s="66">
        <v>3.4174267202615738E-2</v>
      </c>
      <c r="I1171" s="66">
        <v>83.315628051757813</v>
      </c>
      <c r="J1171" s="67">
        <v>0</v>
      </c>
    </row>
    <row r="1172" spans="1:10" x14ac:dyDescent="0.25">
      <c r="A1172" s="3" t="str">
        <f t="shared" si="18"/>
        <v>Climate Zone88/27/2021 (5:00pm-6:00pm)19</v>
      </c>
      <c r="B1172" t="s">
        <v>55</v>
      </c>
      <c r="C1172" t="s">
        <v>139</v>
      </c>
      <c r="D1172" t="s">
        <v>162</v>
      </c>
      <c r="E1172" s="65" t="s">
        <v>150</v>
      </c>
      <c r="F1172" s="66">
        <v>2.0818936824798584</v>
      </c>
      <c r="G1172" s="66">
        <v>2.1693522930145264</v>
      </c>
      <c r="H1172" s="66">
        <v>3.7534944713115692E-2</v>
      </c>
      <c r="I1172" s="66">
        <v>81.74798583984375</v>
      </c>
      <c r="J1172" s="67">
        <v>0</v>
      </c>
    </row>
    <row r="1173" spans="1:10" x14ac:dyDescent="0.25">
      <c r="A1173" s="3" t="str">
        <f t="shared" si="18"/>
        <v>Climate Zone88/27/2021 (5:00pm-6:00pm)20</v>
      </c>
      <c r="B1173" t="s">
        <v>55</v>
      </c>
      <c r="C1173" t="s">
        <v>139</v>
      </c>
      <c r="D1173" t="s">
        <v>162</v>
      </c>
      <c r="E1173" s="65" t="s">
        <v>151</v>
      </c>
      <c r="F1173" s="66">
        <v>1.880774974822998</v>
      </c>
      <c r="G1173" s="66">
        <v>1.9459056854248047</v>
      </c>
      <c r="H1173" s="66">
        <v>3.5611432045698166E-2</v>
      </c>
      <c r="I1173" s="66">
        <v>80.041465759277344</v>
      </c>
      <c r="J1173" s="67">
        <v>0</v>
      </c>
    </row>
    <row r="1174" spans="1:10" x14ac:dyDescent="0.25">
      <c r="A1174" s="3" t="str">
        <f t="shared" si="18"/>
        <v>Climate Zone88/27/2021 (5:00pm-6:00pm)21</v>
      </c>
      <c r="B1174" t="s">
        <v>55</v>
      </c>
      <c r="C1174" t="s">
        <v>139</v>
      </c>
      <c r="D1174" t="s">
        <v>162</v>
      </c>
      <c r="E1174" s="65" t="s">
        <v>152</v>
      </c>
      <c r="F1174" s="66">
        <v>1.6936013698577881</v>
      </c>
      <c r="G1174" s="66">
        <v>1.7478035688400269</v>
      </c>
      <c r="H1174" s="66">
        <v>3.368004783987999E-2</v>
      </c>
      <c r="I1174" s="66">
        <v>76.1512451171875</v>
      </c>
      <c r="J1174" s="67">
        <v>0</v>
      </c>
    </row>
    <row r="1175" spans="1:10" x14ac:dyDescent="0.25">
      <c r="A1175" s="3" t="str">
        <f t="shared" si="18"/>
        <v>Climate Zone88/27/2021 (5:00pm-6:00pm)22</v>
      </c>
      <c r="B1175" t="s">
        <v>55</v>
      </c>
      <c r="C1175" t="s">
        <v>139</v>
      </c>
      <c r="D1175" t="s">
        <v>162</v>
      </c>
      <c r="E1175" s="65" t="s">
        <v>153</v>
      </c>
      <c r="F1175" s="66">
        <v>1.5711642503738403</v>
      </c>
      <c r="G1175" s="66">
        <v>1.571891188621521</v>
      </c>
      <c r="H1175" s="66">
        <v>2.946227602660656E-2</v>
      </c>
      <c r="I1175" s="66">
        <v>72.506820678710938</v>
      </c>
      <c r="J1175" s="67">
        <v>0</v>
      </c>
    </row>
    <row r="1176" spans="1:10" x14ac:dyDescent="0.25">
      <c r="A1176" s="3" t="str">
        <f t="shared" si="18"/>
        <v>Climate Zone88/27/2021 (5:00pm-6:00pm)23</v>
      </c>
      <c r="B1176" t="s">
        <v>55</v>
      </c>
      <c r="C1176" t="s">
        <v>139</v>
      </c>
      <c r="D1176" t="s">
        <v>162</v>
      </c>
      <c r="E1176" s="65" t="s">
        <v>154</v>
      </c>
      <c r="F1176" s="66">
        <v>1.3943263292312622</v>
      </c>
      <c r="G1176" s="66">
        <v>1.3923680782318115</v>
      </c>
      <c r="H1176" s="66">
        <v>2.6658158749341965E-2</v>
      </c>
      <c r="I1176" s="66">
        <v>70.925529479980469</v>
      </c>
      <c r="J1176" s="67">
        <v>0</v>
      </c>
    </row>
    <row r="1177" spans="1:10" x14ac:dyDescent="0.25">
      <c r="A1177" s="3" t="str">
        <f t="shared" si="18"/>
        <v>Climate Zone88/27/2021 (5:00pm-6:00pm)24</v>
      </c>
      <c r="B1177" t="s">
        <v>55</v>
      </c>
      <c r="C1177" t="s">
        <v>139</v>
      </c>
      <c r="D1177" t="s">
        <v>162</v>
      </c>
      <c r="E1177" s="65" t="s">
        <v>155</v>
      </c>
      <c r="F1177" s="66">
        <v>1.1688944101333618</v>
      </c>
      <c r="G1177" s="66">
        <v>1.1703704595565796</v>
      </c>
      <c r="H1177" s="66">
        <v>2.6747735217213631E-2</v>
      </c>
      <c r="I1177" s="66">
        <v>69.496177673339844</v>
      </c>
      <c r="J1177" s="67">
        <v>0</v>
      </c>
    </row>
    <row r="1178" spans="1:10" x14ac:dyDescent="0.25">
      <c r="A1178" s="3" t="str">
        <f t="shared" si="18"/>
        <v>Climate Zone89/9/2021 (3:58pm-5:00pm)1</v>
      </c>
      <c r="B1178" t="s">
        <v>55</v>
      </c>
      <c r="C1178" t="s">
        <v>139</v>
      </c>
      <c r="D1178" t="s">
        <v>163</v>
      </c>
      <c r="E1178" s="65" t="s">
        <v>132</v>
      </c>
      <c r="F1178" s="66">
        <v>0.86898303031921387</v>
      </c>
      <c r="G1178" s="66">
        <v>0.88585847616195679</v>
      </c>
      <c r="H1178" s="66">
        <v>2.7604741975665092E-2</v>
      </c>
      <c r="I1178" s="66">
        <v>68.548896789550781</v>
      </c>
      <c r="J1178" s="67">
        <v>0</v>
      </c>
    </row>
    <row r="1179" spans="1:10" x14ac:dyDescent="0.25">
      <c r="A1179" s="3" t="str">
        <f t="shared" si="18"/>
        <v>Climate Zone89/9/2021 (3:58pm-5:00pm)2</v>
      </c>
      <c r="B1179" t="s">
        <v>55</v>
      </c>
      <c r="C1179" t="s">
        <v>139</v>
      </c>
      <c r="D1179" t="s">
        <v>163</v>
      </c>
      <c r="E1179" s="65" t="s">
        <v>133</v>
      </c>
      <c r="F1179" s="66">
        <v>0.77554666996002197</v>
      </c>
      <c r="G1179" s="66">
        <v>0.77691650390625</v>
      </c>
      <c r="H1179" s="66">
        <v>2.3053893819451332E-2</v>
      </c>
      <c r="I1179" s="66">
        <v>68.758995056152344</v>
      </c>
      <c r="J1179" s="67">
        <v>0</v>
      </c>
    </row>
    <row r="1180" spans="1:10" x14ac:dyDescent="0.25">
      <c r="A1180" s="3" t="str">
        <f t="shared" si="18"/>
        <v>Climate Zone89/9/2021 (3:58pm-5:00pm)3</v>
      </c>
      <c r="B1180" t="s">
        <v>55</v>
      </c>
      <c r="C1180" t="s">
        <v>139</v>
      </c>
      <c r="D1180" t="s">
        <v>163</v>
      </c>
      <c r="E1180" s="65" t="s">
        <v>134</v>
      </c>
      <c r="F1180" s="66">
        <v>0.70171517133712769</v>
      </c>
      <c r="G1180" s="66">
        <v>0.70094788074493408</v>
      </c>
      <c r="H1180" s="66">
        <v>2.2354250773787498E-2</v>
      </c>
      <c r="I1180" s="66">
        <v>68.532936096191406</v>
      </c>
      <c r="J1180" s="67">
        <v>0</v>
      </c>
    </row>
    <row r="1181" spans="1:10" x14ac:dyDescent="0.25">
      <c r="A1181" s="3" t="str">
        <f t="shared" si="18"/>
        <v>Climate Zone89/9/2021 (3:58pm-5:00pm)4</v>
      </c>
      <c r="B1181" t="s">
        <v>55</v>
      </c>
      <c r="C1181" t="s">
        <v>139</v>
      </c>
      <c r="D1181" t="s">
        <v>163</v>
      </c>
      <c r="E1181" s="65" t="s">
        <v>135</v>
      </c>
      <c r="F1181" s="66">
        <v>0.65884995460510254</v>
      </c>
      <c r="G1181" s="66">
        <v>0.65019148588180542</v>
      </c>
      <c r="H1181" s="66">
        <v>1.9506689161062241E-2</v>
      </c>
      <c r="I1181" s="66">
        <v>68.344169616699219</v>
      </c>
      <c r="J1181" s="67">
        <v>0</v>
      </c>
    </row>
    <row r="1182" spans="1:10" x14ac:dyDescent="0.25">
      <c r="A1182" s="3" t="str">
        <f t="shared" si="18"/>
        <v>Climate Zone89/9/2021 (3:58pm-5:00pm)5</v>
      </c>
      <c r="B1182" t="s">
        <v>55</v>
      </c>
      <c r="C1182" t="s">
        <v>139</v>
      </c>
      <c r="D1182" t="s">
        <v>163</v>
      </c>
      <c r="E1182" s="65" t="s">
        <v>136</v>
      </c>
      <c r="F1182" s="66">
        <v>0.62365669012069702</v>
      </c>
      <c r="G1182" s="66">
        <v>0.62115764617919922</v>
      </c>
      <c r="H1182" s="66">
        <v>1.4812236651778221E-2</v>
      </c>
      <c r="I1182" s="66">
        <v>68.598236083984375</v>
      </c>
      <c r="J1182" s="67">
        <v>0</v>
      </c>
    </row>
    <row r="1183" spans="1:10" x14ac:dyDescent="0.25">
      <c r="A1183" s="3" t="str">
        <f t="shared" si="18"/>
        <v>Climate Zone89/9/2021 (3:58pm-5:00pm)6</v>
      </c>
      <c r="B1183" t="s">
        <v>55</v>
      </c>
      <c r="C1183" t="s">
        <v>139</v>
      </c>
      <c r="D1183" t="s">
        <v>163</v>
      </c>
      <c r="E1183" s="65" t="s">
        <v>137</v>
      </c>
      <c r="F1183" s="66">
        <v>0.61690318584442139</v>
      </c>
      <c r="G1183" s="66">
        <v>0.62245571613311768</v>
      </c>
      <c r="H1183" s="66">
        <v>1.3531319797039032E-2</v>
      </c>
      <c r="I1183" s="66">
        <v>68.486907958984375</v>
      </c>
      <c r="J1183" s="67">
        <v>0</v>
      </c>
    </row>
    <row r="1184" spans="1:10" x14ac:dyDescent="0.25">
      <c r="A1184" s="3" t="str">
        <f t="shared" si="18"/>
        <v>Climate Zone89/9/2021 (3:58pm-5:00pm)7</v>
      </c>
      <c r="B1184" t="s">
        <v>55</v>
      </c>
      <c r="C1184" t="s">
        <v>139</v>
      </c>
      <c r="D1184" t="s">
        <v>163</v>
      </c>
      <c r="E1184" s="65" t="s">
        <v>138</v>
      </c>
      <c r="F1184" s="66">
        <v>0.65842413902282715</v>
      </c>
      <c r="G1184" s="66">
        <v>0.66458791494369507</v>
      </c>
      <c r="H1184" s="66">
        <v>1.1872192844748497E-2</v>
      </c>
      <c r="I1184" s="66">
        <v>68.754714965820313</v>
      </c>
      <c r="J1184" s="67">
        <v>0</v>
      </c>
    </row>
    <row r="1185" spans="1:10" x14ac:dyDescent="0.25">
      <c r="A1185" s="3" t="str">
        <f t="shared" si="18"/>
        <v>Climate Zone89/9/2021 (3:58pm-5:00pm)8</v>
      </c>
      <c r="B1185" t="s">
        <v>55</v>
      </c>
      <c r="C1185" t="s">
        <v>139</v>
      </c>
      <c r="D1185" t="s">
        <v>163</v>
      </c>
      <c r="E1185" s="65" t="s">
        <v>139</v>
      </c>
      <c r="F1185" s="66">
        <v>0.67562878131866455</v>
      </c>
      <c r="G1185" s="66">
        <v>0.68392378091812134</v>
      </c>
      <c r="H1185" s="66">
        <v>1.3212108053267002E-2</v>
      </c>
      <c r="I1185" s="66">
        <v>68.878890991210938</v>
      </c>
      <c r="J1185" s="67">
        <v>0</v>
      </c>
    </row>
    <row r="1186" spans="1:10" x14ac:dyDescent="0.25">
      <c r="A1186" s="3" t="str">
        <f t="shared" si="18"/>
        <v>Climate Zone89/9/2021 (3:58pm-5:00pm)9</v>
      </c>
      <c r="B1186" t="s">
        <v>55</v>
      </c>
      <c r="C1186" t="s">
        <v>139</v>
      </c>
      <c r="D1186" t="s">
        <v>163</v>
      </c>
      <c r="E1186" s="65" t="s">
        <v>140</v>
      </c>
      <c r="F1186" s="66">
        <v>0.6497272253036499</v>
      </c>
      <c r="G1186" s="66">
        <v>0.66113835573196411</v>
      </c>
      <c r="H1186" s="66">
        <v>2.0235558971762657E-2</v>
      </c>
      <c r="I1186" s="66">
        <v>69.845962524414063</v>
      </c>
      <c r="J1186" s="67">
        <v>0</v>
      </c>
    </row>
    <row r="1187" spans="1:10" x14ac:dyDescent="0.25">
      <c r="A1187" s="3" t="str">
        <f t="shared" si="18"/>
        <v>Climate Zone89/9/2021 (3:58pm-5:00pm)10</v>
      </c>
      <c r="B1187" t="s">
        <v>55</v>
      </c>
      <c r="C1187" t="s">
        <v>139</v>
      </c>
      <c r="D1187" t="s">
        <v>163</v>
      </c>
      <c r="E1187" s="65" t="s">
        <v>141</v>
      </c>
      <c r="F1187" s="66">
        <v>0.64318227767944336</v>
      </c>
      <c r="G1187" s="66">
        <v>0.65658557415008545</v>
      </c>
      <c r="H1187" s="66">
        <v>2.2688465192914009E-2</v>
      </c>
      <c r="I1187" s="66">
        <v>72.6591796875</v>
      </c>
      <c r="J1187" s="67">
        <v>0</v>
      </c>
    </row>
    <row r="1188" spans="1:10" x14ac:dyDescent="0.25">
      <c r="A1188" s="3" t="str">
        <f t="shared" si="18"/>
        <v>Climate Zone89/9/2021 (3:58pm-5:00pm)11</v>
      </c>
      <c r="B1188" t="s">
        <v>55</v>
      </c>
      <c r="C1188" t="s">
        <v>139</v>
      </c>
      <c r="D1188" t="s">
        <v>163</v>
      </c>
      <c r="E1188" s="65" t="s">
        <v>142</v>
      </c>
      <c r="F1188" s="66">
        <v>0.69788968563079834</v>
      </c>
      <c r="G1188" s="66">
        <v>0.69093286991119385</v>
      </c>
      <c r="H1188" s="66">
        <v>2.1740704774856567E-2</v>
      </c>
      <c r="I1188" s="66">
        <v>76.39105224609375</v>
      </c>
      <c r="J1188" s="67">
        <v>0</v>
      </c>
    </row>
    <row r="1189" spans="1:10" x14ac:dyDescent="0.25">
      <c r="A1189" s="3" t="str">
        <f t="shared" si="18"/>
        <v>Climate Zone89/9/2021 (3:58pm-5:00pm)12</v>
      </c>
      <c r="B1189" t="s">
        <v>55</v>
      </c>
      <c r="C1189" t="s">
        <v>139</v>
      </c>
      <c r="D1189" t="s">
        <v>163</v>
      </c>
      <c r="E1189" s="65" t="s">
        <v>143</v>
      </c>
      <c r="F1189" s="66">
        <v>0.82543867826461792</v>
      </c>
      <c r="G1189" s="66">
        <v>0.81140965223312378</v>
      </c>
      <c r="H1189" s="66">
        <v>2.2729627788066864E-2</v>
      </c>
      <c r="I1189" s="66">
        <v>79.400650024414063</v>
      </c>
      <c r="J1189" s="67">
        <v>0</v>
      </c>
    </row>
    <row r="1190" spans="1:10" x14ac:dyDescent="0.25">
      <c r="A1190" s="3" t="str">
        <f t="shared" si="18"/>
        <v>Climate Zone89/9/2021 (3:58pm-5:00pm)13</v>
      </c>
      <c r="B1190" t="s">
        <v>55</v>
      </c>
      <c r="C1190" t="s">
        <v>139</v>
      </c>
      <c r="D1190" t="s">
        <v>163</v>
      </c>
      <c r="E1190" s="65" t="s">
        <v>144</v>
      </c>
      <c r="F1190" s="66">
        <v>1.035611629486084</v>
      </c>
      <c r="G1190" s="66">
        <v>1.0279889106750488</v>
      </c>
      <c r="H1190" s="66">
        <v>1.5437121503055096E-2</v>
      </c>
      <c r="I1190" s="66">
        <v>81.290702819824219</v>
      </c>
      <c r="J1190" s="67">
        <v>0</v>
      </c>
    </row>
    <row r="1191" spans="1:10" x14ac:dyDescent="0.25">
      <c r="A1191" s="3" t="str">
        <f t="shared" si="18"/>
        <v>Climate Zone89/9/2021 (3:58pm-5:00pm)14</v>
      </c>
      <c r="B1191" t="s">
        <v>55</v>
      </c>
      <c r="C1191" t="s">
        <v>139</v>
      </c>
      <c r="D1191" t="s">
        <v>163</v>
      </c>
      <c r="E1191" s="65" t="s">
        <v>145</v>
      </c>
      <c r="F1191" s="66">
        <v>1.3106315135955811</v>
      </c>
      <c r="G1191" s="66">
        <v>1.3182542324066162</v>
      </c>
      <c r="H1191" s="66">
        <v>1.5437120571732521E-2</v>
      </c>
      <c r="I1191" s="66">
        <v>82.958831787109375</v>
      </c>
      <c r="J1191" s="67">
        <v>0</v>
      </c>
    </row>
    <row r="1192" spans="1:10" x14ac:dyDescent="0.25">
      <c r="A1192" s="3" t="str">
        <f t="shared" si="18"/>
        <v>Climate Zone89/9/2021 (3:58pm-5:00pm)15</v>
      </c>
      <c r="B1192" t="s">
        <v>55</v>
      </c>
      <c r="C1192" t="s">
        <v>139</v>
      </c>
      <c r="D1192" t="s">
        <v>163</v>
      </c>
      <c r="E1192" s="65" t="s">
        <v>146</v>
      </c>
      <c r="F1192" s="66">
        <v>1.6368186473846436</v>
      </c>
      <c r="G1192" s="66">
        <v>1.6344907283782959</v>
      </c>
      <c r="H1192" s="66">
        <v>3.1676143407821655E-2</v>
      </c>
      <c r="I1192" s="66">
        <v>84.404251098632813</v>
      </c>
      <c r="J1192" s="67">
        <v>0</v>
      </c>
    </row>
    <row r="1193" spans="1:10" x14ac:dyDescent="0.25">
      <c r="A1193" s="3" t="str">
        <f t="shared" si="18"/>
        <v>Climate Zone89/9/2021 (3:58pm-5:00pm)16</v>
      </c>
      <c r="B1193" t="s">
        <v>55</v>
      </c>
      <c r="C1193" t="s">
        <v>139</v>
      </c>
      <c r="D1193" t="s">
        <v>163</v>
      </c>
      <c r="E1193" s="65" t="s">
        <v>147</v>
      </c>
      <c r="F1193" s="66">
        <v>2.0601158142089844</v>
      </c>
      <c r="G1193" s="66">
        <v>1.992999792098999</v>
      </c>
      <c r="H1193" s="66">
        <v>3.7251327186822891E-2</v>
      </c>
      <c r="I1193" s="66">
        <v>88.009735107421875</v>
      </c>
      <c r="J1193" s="67">
        <v>0</v>
      </c>
    </row>
    <row r="1194" spans="1:10" x14ac:dyDescent="0.25">
      <c r="A1194" s="3" t="str">
        <f t="shared" si="18"/>
        <v>Climate Zone89/9/2021 (3:58pm-5:00pm)17</v>
      </c>
      <c r="B1194" t="s">
        <v>55</v>
      </c>
      <c r="C1194" t="s">
        <v>139</v>
      </c>
      <c r="D1194" t="s">
        <v>163</v>
      </c>
      <c r="E1194" s="65" t="s">
        <v>148</v>
      </c>
      <c r="F1194" s="66">
        <v>2.263681173324585</v>
      </c>
      <c r="G1194" s="66">
        <v>1.6294386386871338</v>
      </c>
      <c r="H1194" s="66">
        <v>3.9173044264316559E-2</v>
      </c>
      <c r="I1194" s="66">
        <v>89.677536010742188</v>
      </c>
      <c r="J1194" s="67">
        <v>0</v>
      </c>
    </row>
    <row r="1195" spans="1:10" x14ac:dyDescent="0.25">
      <c r="A1195" s="3" t="str">
        <f t="shared" si="18"/>
        <v>Climate Zone89/9/2021 (3:58pm-5:00pm)18</v>
      </c>
      <c r="B1195" t="s">
        <v>55</v>
      </c>
      <c r="C1195" t="s">
        <v>139</v>
      </c>
      <c r="D1195" t="s">
        <v>163</v>
      </c>
      <c r="E1195" s="65" t="s">
        <v>149</v>
      </c>
      <c r="F1195" s="66">
        <v>2.2361059188842773</v>
      </c>
      <c r="G1195" s="66">
        <v>2.2572267055511475</v>
      </c>
      <c r="H1195" s="66">
        <v>3.7881575524806976E-2</v>
      </c>
      <c r="I1195" s="66">
        <v>86.674713134765625</v>
      </c>
      <c r="J1195" s="67">
        <v>0</v>
      </c>
    </row>
    <row r="1196" spans="1:10" x14ac:dyDescent="0.25">
      <c r="A1196" s="3" t="str">
        <f t="shared" si="18"/>
        <v>Climate Zone89/9/2021 (3:58pm-5:00pm)19</v>
      </c>
      <c r="B1196" t="s">
        <v>55</v>
      </c>
      <c r="C1196" t="s">
        <v>139</v>
      </c>
      <c r="D1196" t="s">
        <v>163</v>
      </c>
      <c r="E1196" s="65" t="s">
        <v>150</v>
      </c>
      <c r="F1196" s="66">
        <v>2.0643937587738037</v>
      </c>
      <c r="G1196" s="66">
        <v>2.1372849941253662</v>
      </c>
      <c r="H1196" s="66">
        <v>3.6654211580753326E-2</v>
      </c>
      <c r="I1196" s="66">
        <v>83.307144165039063</v>
      </c>
      <c r="J1196" s="67">
        <v>0</v>
      </c>
    </row>
    <row r="1197" spans="1:10" x14ac:dyDescent="0.25">
      <c r="A1197" s="3" t="str">
        <f t="shared" si="18"/>
        <v>Climate Zone89/9/2021 (3:58pm-5:00pm)20</v>
      </c>
      <c r="B1197" t="s">
        <v>55</v>
      </c>
      <c r="C1197" t="s">
        <v>139</v>
      </c>
      <c r="D1197" t="s">
        <v>163</v>
      </c>
      <c r="E1197" s="65" t="s">
        <v>151</v>
      </c>
      <c r="F1197" s="66">
        <v>1.8532248735427856</v>
      </c>
      <c r="G1197" s="66">
        <v>1.9177255630493164</v>
      </c>
      <c r="H1197" s="66">
        <v>3.4833833575248718E-2</v>
      </c>
      <c r="I1197" s="66">
        <v>79.256744384765625</v>
      </c>
      <c r="J1197" s="67">
        <v>0</v>
      </c>
    </row>
    <row r="1198" spans="1:10" x14ac:dyDescent="0.25">
      <c r="A1198" s="3" t="str">
        <f t="shared" si="18"/>
        <v>Climate Zone89/9/2021 (3:58pm-5:00pm)21</v>
      </c>
      <c r="B1198" t="s">
        <v>55</v>
      </c>
      <c r="C1198" t="s">
        <v>139</v>
      </c>
      <c r="D1198" t="s">
        <v>163</v>
      </c>
      <c r="E1198" s="65" t="s">
        <v>152</v>
      </c>
      <c r="F1198" s="66">
        <v>1.7254223823547363</v>
      </c>
      <c r="G1198" s="66">
        <v>1.7611736059188843</v>
      </c>
      <c r="H1198" s="66">
        <v>3.0689539387822151E-2</v>
      </c>
      <c r="I1198" s="66">
        <v>75.220634460449219</v>
      </c>
      <c r="J1198" s="67">
        <v>0</v>
      </c>
    </row>
    <row r="1199" spans="1:10" x14ac:dyDescent="0.25">
      <c r="A1199" s="3" t="str">
        <f t="shared" si="18"/>
        <v>Climate Zone89/9/2021 (3:58pm-5:00pm)22</v>
      </c>
      <c r="B1199" t="s">
        <v>55</v>
      </c>
      <c r="C1199" t="s">
        <v>139</v>
      </c>
      <c r="D1199" t="s">
        <v>163</v>
      </c>
      <c r="E1199" s="65" t="s">
        <v>153</v>
      </c>
      <c r="F1199" s="66">
        <v>1.5868072509765625</v>
      </c>
      <c r="G1199" s="66">
        <v>1.6134536266326904</v>
      </c>
      <c r="H1199" s="66">
        <v>3.0040675774216652E-2</v>
      </c>
      <c r="I1199" s="66">
        <v>73.306594848632813</v>
      </c>
      <c r="J1199" s="67">
        <v>0</v>
      </c>
    </row>
    <row r="1200" spans="1:10" x14ac:dyDescent="0.25">
      <c r="A1200" s="3" t="str">
        <f t="shared" si="18"/>
        <v>Climate Zone89/9/2021 (3:58pm-5:00pm)23</v>
      </c>
      <c r="B1200" t="s">
        <v>55</v>
      </c>
      <c r="C1200" t="s">
        <v>139</v>
      </c>
      <c r="D1200" t="s">
        <v>163</v>
      </c>
      <c r="E1200" s="65" t="s">
        <v>154</v>
      </c>
      <c r="F1200" s="66">
        <v>1.415063738822937</v>
      </c>
      <c r="G1200" s="66">
        <v>1.4092205762863159</v>
      </c>
      <c r="H1200" s="66">
        <v>3.0554383993148804E-2</v>
      </c>
      <c r="I1200" s="66">
        <v>71.474006652832031</v>
      </c>
      <c r="J1200" s="67">
        <v>0</v>
      </c>
    </row>
    <row r="1201" spans="1:10" x14ac:dyDescent="0.25">
      <c r="A1201" s="3" t="str">
        <f t="shared" si="18"/>
        <v>Climate Zone89/9/2021 (3:58pm-5:00pm)24</v>
      </c>
      <c r="B1201" t="s">
        <v>55</v>
      </c>
      <c r="C1201" t="s">
        <v>139</v>
      </c>
      <c r="D1201" t="s">
        <v>163</v>
      </c>
      <c r="E1201" s="65" t="s">
        <v>155</v>
      </c>
      <c r="F1201" s="66">
        <v>1.1550606489181519</v>
      </c>
      <c r="G1201" s="66">
        <v>1.1627874374389648</v>
      </c>
      <c r="H1201" s="66">
        <v>2.867148257791996E-2</v>
      </c>
      <c r="I1201" s="66">
        <v>70.553604125976563</v>
      </c>
      <c r="J1201" s="67">
        <v>0</v>
      </c>
    </row>
    <row r="1202" spans="1:10" x14ac:dyDescent="0.25">
      <c r="A1202" s="3" t="str">
        <f t="shared" si="18"/>
        <v>Climate Zone8Average Event Day (5:00pm-6:00pm)1</v>
      </c>
      <c r="B1202" t="s">
        <v>55</v>
      </c>
      <c r="C1202" t="s">
        <v>139</v>
      </c>
      <c r="D1202" t="s">
        <v>164</v>
      </c>
      <c r="E1202" s="65" t="s">
        <v>132</v>
      </c>
      <c r="F1202" s="66">
        <v>0.86858886480331421</v>
      </c>
      <c r="G1202" s="66">
        <v>0.85748875141143799</v>
      </c>
      <c r="H1202" s="66">
        <v>1.1261753737926483E-2</v>
      </c>
      <c r="I1202" s="66">
        <v>69.429420471191406</v>
      </c>
      <c r="J1202" s="67">
        <v>0</v>
      </c>
    </row>
    <row r="1203" spans="1:10" x14ac:dyDescent="0.25">
      <c r="A1203" s="3" t="str">
        <f t="shared" si="18"/>
        <v>Climate Zone8Average Event Day (5:00pm-6:00pm)2</v>
      </c>
      <c r="B1203" t="s">
        <v>55</v>
      </c>
      <c r="C1203" t="s">
        <v>139</v>
      </c>
      <c r="D1203" t="s">
        <v>164</v>
      </c>
      <c r="E1203" s="65" t="s">
        <v>133</v>
      </c>
      <c r="F1203" s="66">
        <v>0.78239160776138306</v>
      </c>
      <c r="G1203" s="66">
        <v>0.78357183933258057</v>
      </c>
      <c r="H1203" s="66">
        <v>1.1392083019018173E-2</v>
      </c>
      <c r="I1203" s="66">
        <v>68.582557678222656</v>
      </c>
      <c r="J1203" s="67">
        <v>0</v>
      </c>
    </row>
    <row r="1204" spans="1:10" x14ac:dyDescent="0.25">
      <c r="A1204" s="3" t="str">
        <f t="shared" si="18"/>
        <v>Climate Zone8Average Event Day (5:00pm-6:00pm)3</v>
      </c>
      <c r="B1204" t="s">
        <v>55</v>
      </c>
      <c r="C1204" t="s">
        <v>139</v>
      </c>
      <c r="D1204" t="s">
        <v>164</v>
      </c>
      <c r="E1204" s="65" t="s">
        <v>134</v>
      </c>
      <c r="F1204" s="66">
        <v>0.70288211107254028</v>
      </c>
      <c r="G1204" s="66">
        <v>0.69999289512634277</v>
      </c>
      <c r="H1204" s="66">
        <v>9.9809598177671432E-3</v>
      </c>
      <c r="I1204" s="66">
        <v>68.047065734863281</v>
      </c>
      <c r="J1204" s="67">
        <v>0</v>
      </c>
    </row>
    <row r="1205" spans="1:10" x14ac:dyDescent="0.25">
      <c r="A1205" s="3" t="str">
        <f t="shared" si="18"/>
        <v>Climate Zone8Average Event Day (5:00pm-6:00pm)4</v>
      </c>
      <c r="B1205" t="s">
        <v>55</v>
      </c>
      <c r="C1205" t="s">
        <v>139</v>
      </c>
      <c r="D1205" t="s">
        <v>164</v>
      </c>
      <c r="E1205" s="65" t="s">
        <v>135</v>
      </c>
      <c r="F1205" s="66">
        <v>0.64445281028747559</v>
      </c>
      <c r="G1205" s="66">
        <v>0.64403420686721802</v>
      </c>
      <c r="H1205" s="66">
        <v>9.5237605273723602E-3</v>
      </c>
      <c r="I1205" s="66">
        <v>67.644371032714844</v>
      </c>
      <c r="J1205" s="67">
        <v>0</v>
      </c>
    </row>
    <row r="1206" spans="1:10" x14ac:dyDescent="0.25">
      <c r="A1206" s="3" t="str">
        <f t="shared" si="18"/>
        <v>Climate Zone8Average Event Day (5:00pm-6:00pm)5</v>
      </c>
      <c r="B1206" t="s">
        <v>55</v>
      </c>
      <c r="C1206" t="s">
        <v>139</v>
      </c>
      <c r="D1206" t="s">
        <v>164</v>
      </c>
      <c r="E1206" s="65" t="s">
        <v>136</v>
      </c>
      <c r="F1206" s="66">
        <v>0.61422246694564819</v>
      </c>
      <c r="G1206" s="66">
        <v>0.61103242635726929</v>
      </c>
      <c r="H1206" s="66">
        <v>7.9510370269417763E-3</v>
      </c>
      <c r="I1206" s="66">
        <v>67.277923583984375</v>
      </c>
      <c r="J1206" s="67">
        <v>0</v>
      </c>
    </row>
    <row r="1207" spans="1:10" x14ac:dyDescent="0.25">
      <c r="A1207" s="3" t="str">
        <f t="shared" si="18"/>
        <v>Climate Zone8Average Event Day (5:00pm-6:00pm)6</v>
      </c>
      <c r="B1207" t="s">
        <v>55</v>
      </c>
      <c r="C1207" t="s">
        <v>139</v>
      </c>
      <c r="D1207" t="s">
        <v>164</v>
      </c>
      <c r="E1207" s="65" t="s">
        <v>137</v>
      </c>
      <c r="F1207" s="66">
        <v>0.60484522581100464</v>
      </c>
      <c r="G1207" s="66">
        <v>0.60391998291015625</v>
      </c>
      <c r="H1207" s="66">
        <v>6.1728847213089466E-3</v>
      </c>
      <c r="I1207" s="66">
        <v>67.004096984863281</v>
      </c>
      <c r="J1207" s="67">
        <v>0</v>
      </c>
    </row>
    <row r="1208" spans="1:10" x14ac:dyDescent="0.25">
      <c r="A1208" s="3" t="str">
        <f t="shared" si="18"/>
        <v>Climate Zone8Average Event Day (5:00pm-6:00pm)7</v>
      </c>
      <c r="B1208" t="s">
        <v>55</v>
      </c>
      <c r="C1208" t="s">
        <v>139</v>
      </c>
      <c r="D1208" t="s">
        <v>164</v>
      </c>
      <c r="E1208" s="65" t="s">
        <v>138</v>
      </c>
      <c r="F1208" s="66">
        <v>0.62400192022323608</v>
      </c>
      <c r="G1208" s="66">
        <v>0.62339478731155396</v>
      </c>
      <c r="H1208" s="66">
        <v>5.9170406311750412E-3</v>
      </c>
      <c r="I1208" s="66">
        <v>66.925498962402344</v>
      </c>
      <c r="J1208" s="67">
        <v>0</v>
      </c>
    </row>
    <row r="1209" spans="1:10" x14ac:dyDescent="0.25">
      <c r="A1209" s="3" t="str">
        <f t="shared" si="18"/>
        <v>Climate Zone8Average Event Day (5:00pm-6:00pm)8</v>
      </c>
      <c r="B1209" t="s">
        <v>55</v>
      </c>
      <c r="C1209" t="s">
        <v>139</v>
      </c>
      <c r="D1209" t="s">
        <v>164</v>
      </c>
      <c r="E1209" s="65" t="s">
        <v>139</v>
      </c>
      <c r="F1209" s="66">
        <v>0.6446189284324646</v>
      </c>
      <c r="G1209" s="66">
        <v>0.64834123849868774</v>
      </c>
      <c r="H1209" s="66">
        <v>5.9157628566026688E-3</v>
      </c>
      <c r="I1209" s="66">
        <v>67.772125244140625</v>
      </c>
      <c r="J1209" s="67">
        <v>0</v>
      </c>
    </row>
    <row r="1210" spans="1:10" x14ac:dyDescent="0.25">
      <c r="A1210" s="3" t="str">
        <f t="shared" si="18"/>
        <v>Climate Zone8Average Event Day (5:00pm-6:00pm)9</v>
      </c>
      <c r="B1210" t="s">
        <v>55</v>
      </c>
      <c r="C1210" t="s">
        <v>139</v>
      </c>
      <c r="D1210" t="s">
        <v>164</v>
      </c>
      <c r="E1210" s="65" t="s">
        <v>140</v>
      </c>
      <c r="F1210" s="66">
        <v>0.65576553344726563</v>
      </c>
      <c r="G1210" s="66">
        <v>0.66042613983154297</v>
      </c>
      <c r="H1210" s="66">
        <v>6.8094367161393166E-3</v>
      </c>
      <c r="I1210" s="66">
        <v>69.739021301269531</v>
      </c>
      <c r="J1210" s="67">
        <v>0</v>
      </c>
    </row>
    <row r="1211" spans="1:10" x14ac:dyDescent="0.25">
      <c r="A1211" s="3" t="str">
        <f t="shared" si="18"/>
        <v>Climate Zone8Average Event Day (5:00pm-6:00pm)10</v>
      </c>
      <c r="B1211" t="s">
        <v>55</v>
      </c>
      <c r="C1211" t="s">
        <v>139</v>
      </c>
      <c r="D1211" t="s">
        <v>164</v>
      </c>
      <c r="E1211" s="65" t="s">
        <v>141</v>
      </c>
      <c r="F1211" s="66">
        <v>0.65894705057144165</v>
      </c>
      <c r="G1211" s="66">
        <v>0.66553407907485962</v>
      </c>
      <c r="H1211" s="66">
        <v>8.9507829397916794E-3</v>
      </c>
      <c r="I1211" s="66">
        <v>72.113311767578125</v>
      </c>
      <c r="J1211" s="67">
        <v>0</v>
      </c>
    </row>
    <row r="1212" spans="1:10" x14ac:dyDescent="0.25">
      <c r="A1212" s="3" t="str">
        <f t="shared" si="18"/>
        <v>Climate Zone8Average Event Day (5:00pm-6:00pm)11</v>
      </c>
      <c r="B1212" t="s">
        <v>55</v>
      </c>
      <c r="C1212" t="s">
        <v>139</v>
      </c>
      <c r="D1212" t="s">
        <v>164</v>
      </c>
      <c r="E1212" s="65" t="s">
        <v>142</v>
      </c>
      <c r="F1212" s="66">
        <v>0.6831367015838623</v>
      </c>
      <c r="G1212" s="66">
        <v>0.6892818808555603</v>
      </c>
      <c r="H1212" s="66">
        <v>9.7507704049348831E-3</v>
      </c>
      <c r="I1212" s="66">
        <v>74.520309448242188</v>
      </c>
      <c r="J1212" s="67">
        <v>0</v>
      </c>
    </row>
    <row r="1213" spans="1:10" x14ac:dyDescent="0.25">
      <c r="A1213" s="3" t="str">
        <f t="shared" si="18"/>
        <v>Climate Zone8Average Event Day (5:00pm-6:00pm)12</v>
      </c>
      <c r="B1213" t="s">
        <v>55</v>
      </c>
      <c r="C1213" t="s">
        <v>139</v>
      </c>
      <c r="D1213" t="s">
        <v>164</v>
      </c>
      <c r="E1213" s="65" t="s">
        <v>143</v>
      </c>
      <c r="F1213" s="66">
        <v>0.80189359188079834</v>
      </c>
      <c r="G1213" s="66">
        <v>0.78292977809906006</v>
      </c>
      <c r="H1213" s="66">
        <v>1.0121471248567104E-2</v>
      </c>
      <c r="I1213" s="66">
        <v>77.864776611328125</v>
      </c>
      <c r="J1213" s="67">
        <v>0</v>
      </c>
    </row>
    <row r="1214" spans="1:10" x14ac:dyDescent="0.25">
      <c r="A1214" s="3" t="str">
        <f t="shared" si="18"/>
        <v>Climate Zone8Average Event Day (5:00pm-6:00pm)13</v>
      </c>
      <c r="B1214" t="s">
        <v>55</v>
      </c>
      <c r="C1214" t="s">
        <v>139</v>
      </c>
      <c r="D1214" t="s">
        <v>164</v>
      </c>
      <c r="E1214" s="65" t="s">
        <v>144</v>
      </c>
      <c r="F1214" s="66">
        <v>0.996246337890625</v>
      </c>
      <c r="G1214" s="66">
        <v>0.95102429389953613</v>
      </c>
      <c r="H1214" s="66">
        <v>8.755810558795929E-3</v>
      </c>
      <c r="I1214" s="66">
        <v>81.158241271972656</v>
      </c>
      <c r="J1214" s="67">
        <v>0</v>
      </c>
    </row>
    <row r="1215" spans="1:10" x14ac:dyDescent="0.25">
      <c r="A1215" s="3" t="str">
        <f t="shared" si="18"/>
        <v>Climate Zone8Average Event Day (5:00pm-6:00pm)14</v>
      </c>
      <c r="B1215" t="s">
        <v>55</v>
      </c>
      <c r="C1215" t="s">
        <v>139</v>
      </c>
      <c r="D1215" t="s">
        <v>164</v>
      </c>
      <c r="E1215" s="65" t="s">
        <v>145</v>
      </c>
      <c r="F1215" s="66">
        <v>1.1973228454589844</v>
      </c>
      <c r="G1215" s="66">
        <v>1.157680869102478</v>
      </c>
      <c r="H1215" s="66">
        <v>9.2952456325292587E-3</v>
      </c>
      <c r="I1215" s="66">
        <v>82.199607849121094</v>
      </c>
      <c r="J1215" s="67">
        <v>0</v>
      </c>
    </row>
    <row r="1216" spans="1:10" x14ac:dyDescent="0.25">
      <c r="A1216" s="3" t="str">
        <f t="shared" si="18"/>
        <v>Climate Zone8Average Event Day (5:00pm-6:00pm)15</v>
      </c>
      <c r="B1216" t="s">
        <v>55</v>
      </c>
      <c r="C1216" t="s">
        <v>139</v>
      </c>
      <c r="D1216" t="s">
        <v>164</v>
      </c>
      <c r="E1216" s="65" t="s">
        <v>146</v>
      </c>
      <c r="F1216" s="66">
        <v>1.4102641344070435</v>
      </c>
      <c r="G1216" s="66">
        <v>1.3830811977386475</v>
      </c>
      <c r="H1216" s="66">
        <v>1.2643576599657536E-2</v>
      </c>
      <c r="I1216" s="66">
        <v>82.227294921875</v>
      </c>
      <c r="J1216" s="67">
        <v>0</v>
      </c>
    </row>
    <row r="1217" spans="1:10" x14ac:dyDescent="0.25">
      <c r="A1217" s="3" t="str">
        <f t="shared" si="18"/>
        <v>Climate Zone8Average Event Day (5:00pm-6:00pm)16</v>
      </c>
      <c r="B1217" t="s">
        <v>55</v>
      </c>
      <c r="C1217" t="s">
        <v>139</v>
      </c>
      <c r="D1217" t="s">
        <v>164</v>
      </c>
      <c r="E1217" s="65" t="s">
        <v>147</v>
      </c>
      <c r="F1217" s="66">
        <v>1.6519027948379517</v>
      </c>
      <c r="G1217" s="66">
        <v>1.6218011379241943</v>
      </c>
      <c r="H1217" s="66">
        <v>1.4598476700484753E-2</v>
      </c>
      <c r="I1217" s="66">
        <v>82.5535888671875</v>
      </c>
      <c r="J1217" s="67">
        <v>0</v>
      </c>
    </row>
    <row r="1218" spans="1:10" x14ac:dyDescent="0.25">
      <c r="A1218" s="3" t="str">
        <f t="shared" si="18"/>
        <v>Climate Zone8Average Event Day (5:00pm-6:00pm)17</v>
      </c>
      <c r="B1218" t="s">
        <v>55</v>
      </c>
      <c r="C1218" t="s">
        <v>139</v>
      </c>
      <c r="D1218" t="s">
        <v>164</v>
      </c>
      <c r="E1218" s="65" t="s">
        <v>148</v>
      </c>
      <c r="F1218" s="66">
        <v>1.8326733112335205</v>
      </c>
      <c r="G1218" s="66">
        <v>1.800264835357666</v>
      </c>
      <c r="H1218" s="66">
        <v>1.5157733112573624E-2</v>
      </c>
      <c r="I1218" s="66">
        <v>83.212776184082031</v>
      </c>
      <c r="J1218" s="67">
        <v>0</v>
      </c>
    </row>
    <row r="1219" spans="1:10" x14ac:dyDescent="0.25">
      <c r="A1219" s="3" t="str">
        <f t="shared" ref="A1219:A1282" si="19">B1219&amp;C1219&amp;D1219&amp;E1219</f>
        <v>Climate Zone8Average Event Day (5:00pm-6:00pm)18</v>
      </c>
      <c r="B1219" t="s">
        <v>55</v>
      </c>
      <c r="C1219" t="s">
        <v>139</v>
      </c>
      <c r="D1219" t="s">
        <v>164</v>
      </c>
      <c r="E1219" s="65" t="s">
        <v>149</v>
      </c>
      <c r="F1219" s="66">
        <v>1.9096256494522095</v>
      </c>
      <c r="G1219" s="66">
        <v>1.4674571752548218</v>
      </c>
      <c r="H1219" s="66">
        <v>1.5494062565267086E-2</v>
      </c>
      <c r="I1219" s="66">
        <v>82.523170471191406</v>
      </c>
      <c r="J1219" s="67">
        <v>0</v>
      </c>
    </row>
    <row r="1220" spans="1:10" x14ac:dyDescent="0.25">
      <c r="A1220" s="3" t="str">
        <f t="shared" si="19"/>
        <v>Climate Zone8Average Event Day (5:00pm-6:00pm)19</v>
      </c>
      <c r="B1220" t="s">
        <v>55</v>
      </c>
      <c r="C1220" t="s">
        <v>139</v>
      </c>
      <c r="D1220" t="s">
        <v>164</v>
      </c>
      <c r="E1220" s="65" t="s">
        <v>150</v>
      </c>
      <c r="F1220" s="66">
        <v>1.9102945327758789</v>
      </c>
      <c r="G1220" s="66">
        <v>1.9656496047973633</v>
      </c>
      <c r="H1220" s="66">
        <v>1.9081918522715569E-2</v>
      </c>
      <c r="I1220" s="66">
        <v>80.702247619628906</v>
      </c>
      <c r="J1220" s="67">
        <v>0</v>
      </c>
    </row>
    <row r="1221" spans="1:10" x14ac:dyDescent="0.25">
      <c r="A1221" s="3" t="str">
        <f t="shared" si="19"/>
        <v>Climate Zone8Average Event Day (5:00pm-6:00pm)20</v>
      </c>
      <c r="B1221" t="s">
        <v>55</v>
      </c>
      <c r="C1221" t="s">
        <v>139</v>
      </c>
      <c r="D1221" t="s">
        <v>164</v>
      </c>
      <c r="E1221" s="65" t="s">
        <v>151</v>
      </c>
      <c r="F1221" s="66">
        <v>1.7371488809585571</v>
      </c>
      <c r="G1221" s="66">
        <v>1.8035587072372437</v>
      </c>
      <c r="H1221" s="66">
        <v>1.8421167507767677E-2</v>
      </c>
      <c r="I1221" s="66">
        <v>77.953132629394531</v>
      </c>
      <c r="J1221" s="67">
        <v>0</v>
      </c>
    </row>
    <row r="1222" spans="1:10" x14ac:dyDescent="0.25">
      <c r="A1222" s="3" t="str">
        <f t="shared" si="19"/>
        <v>Climate Zone8Average Event Day (5:00pm-6:00pm)21</v>
      </c>
      <c r="B1222" t="s">
        <v>55</v>
      </c>
      <c r="C1222" t="s">
        <v>139</v>
      </c>
      <c r="D1222" t="s">
        <v>164</v>
      </c>
      <c r="E1222" s="65" t="s">
        <v>152</v>
      </c>
      <c r="F1222" s="66">
        <v>1.5966130495071411</v>
      </c>
      <c r="G1222" s="66">
        <v>1.6358879804611206</v>
      </c>
      <c r="H1222" s="66">
        <v>1.6540251672267914E-2</v>
      </c>
      <c r="I1222" s="66">
        <v>74.384902954101563</v>
      </c>
      <c r="J1222" s="67">
        <v>0</v>
      </c>
    </row>
    <row r="1223" spans="1:10" x14ac:dyDescent="0.25">
      <c r="A1223" s="3" t="str">
        <f t="shared" si="19"/>
        <v>Climate Zone8Average Event Day (5:00pm-6:00pm)22</v>
      </c>
      <c r="B1223" t="s">
        <v>55</v>
      </c>
      <c r="C1223" t="s">
        <v>139</v>
      </c>
      <c r="D1223" t="s">
        <v>164</v>
      </c>
      <c r="E1223" s="65" t="s">
        <v>153</v>
      </c>
      <c r="F1223" s="66">
        <v>1.5077930688858032</v>
      </c>
      <c r="G1223" s="66">
        <v>1.5056004524230957</v>
      </c>
      <c r="H1223" s="66">
        <v>1.4808451756834984E-2</v>
      </c>
      <c r="I1223" s="66">
        <v>71.242645263671875</v>
      </c>
      <c r="J1223" s="67">
        <v>0</v>
      </c>
    </row>
    <row r="1224" spans="1:10" x14ac:dyDescent="0.25">
      <c r="A1224" s="3" t="str">
        <f t="shared" si="19"/>
        <v>Climate Zone8Average Event Day (5:00pm-6:00pm)23</v>
      </c>
      <c r="B1224" t="s">
        <v>55</v>
      </c>
      <c r="C1224" t="s">
        <v>139</v>
      </c>
      <c r="D1224" t="s">
        <v>164</v>
      </c>
      <c r="E1224" s="65" t="s">
        <v>154</v>
      </c>
      <c r="F1224" s="66">
        <v>1.3690222501754761</v>
      </c>
      <c r="G1224" s="66">
        <v>1.3634523153305054</v>
      </c>
      <c r="H1224" s="66">
        <v>1.4832450076937675E-2</v>
      </c>
      <c r="I1224" s="66">
        <v>69.888313293457031</v>
      </c>
      <c r="J1224" s="67">
        <v>0</v>
      </c>
    </row>
    <row r="1225" spans="1:10" x14ac:dyDescent="0.25">
      <c r="A1225" s="3" t="str">
        <f t="shared" si="19"/>
        <v>Climate Zone8Average Event Day (5:00pm-6:00pm)24</v>
      </c>
      <c r="B1225" t="s">
        <v>55</v>
      </c>
      <c r="C1225" t="s">
        <v>139</v>
      </c>
      <c r="D1225" t="s">
        <v>164</v>
      </c>
      <c r="E1225" s="65" t="s">
        <v>155</v>
      </c>
      <c r="F1225" s="66">
        <v>1.1686328649520874</v>
      </c>
      <c r="G1225" s="66">
        <v>1.1693685054779053</v>
      </c>
      <c r="H1225" s="66">
        <v>1.3662394136190414E-2</v>
      </c>
      <c r="I1225" s="66">
        <v>68.790557861328125</v>
      </c>
      <c r="J1225" s="67">
        <v>0</v>
      </c>
    </row>
    <row r="1226" spans="1:10" x14ac:dyDescent="0.25">
      <c r="A1226" s="3" t="str">
        <f t="shared" si="19"/>
        <v>Climate Zone96/17/2021 (5:00pm-6:00pm)1</v>
      </c>
      <c r="B1226" t="s">
        <v>55</v>
      </c>
      <c r="C1226" t="s">
        <v>140</v>
      </c>
      <c r="D1226" t="s">
        <v>160</v>
      </c>
      <c r="E1226" s="65" t="s">
        <v>132</v>
      </c>
      <c r="F1226" s="66">
        <v>1.017337441444397</v>
      </c>
      <c r="G1226" s="66">
        <v>0.99529194831848145</v>
      </c>
      <c r="H1226" s="66">
        <v>2.3081444203853607E-2</v>
      </c>
      <c r="I1226" s="66">
        <v>68.143974304199219</v>
      </c>
      <c r="J1226" s="67">
        <v>0</v>
      </c>
    </row>
    <row r="1227" spans="1:10" x14ac:dyDescent="0.25">
      <c r="A1227" s="3" t="str">
        <f t="shared" si="19"/>
        <v>Climate Zone96/17/2021 (5:00pm-6:00pm)2</v>
      </c>
      <c r="B1227" t="s">
        <v>55</v>
      </c>
      <c r="C1227" t="s">
        <v>140</v>
      </c>
      <c r="D1227" t="s">
        <v>160</v>
      </c>
      <c r="E1227" s="65" t="s">
        <v>133</v>
      </c>
      <c r="F1227" s="66">
        <v>0.87048232555389404</v>
      </c>
      <c r="G1227" s="66">
        <v>0.85181474685668945</v>
      </c>
      <c r="H1227" s="66">
        <v>2.0948857069015503E-2</v>
      </c>
      <c r="I1227" s="66">
        <v>67.993186950683594</v>
      </c>
      <c r="J1227" s="67">
        <v>0</v>
      </c>
    </row>
    <row r="1228" spans="1:10" x14ac:dyDescent="0.25">
      <c r="A1228" s="3" t="str">
        <f t="shared" si="19"/>
        <v>Climate Zone96/17/2021 (5:00pm-6:00pm)3</v>
      </c>
      <c r="B1228" t="s">
        <v>55</v>
      </c>
      <c r="C1228" t="s">
        <v>140</v>
      </c>
      <c r="D1228" t="s">
        <v>160</v>
      </c>
      <c r="E1228" s="65" t="s">
        <v>134</v>
      </c>
      <c r="F1228" s="66">
        <v>0.75921100378036499</v>
      </c>
      <c r="G1228" s="66">
        <v>0.75834548473358154</v>
      </c>
      <c r="H1228" s="66">
        <v>2.1933555603027344E-2</v>
      </c>
      <c r="I1228" s="66">
        <v>67.647361755371094</v>
      </c>
      <c r="J1228" s="67">
        <v>0</v>
      </c>
    </row>
    <row r="1229" spans="1:10" x14ac:dyDescent="0.25">
      <c r="A1229" s="3" t="str">
        <f t="shared" si="19"/>
        <v>Climate Zone96/17/2021 (5:00pm-6:00pm)4</v>
      </c>
      <c r="B1229" t="s">
        <v>55</v>
      </c>
      <c r="C1229" t="s">
        <v>140</v>
      </c>
      <c r="D1229" t="s">
        <v>160</v>
      </c>
      <c r="E1229" s="65" t="s">
        <v>135</v>
      </c>
      <c r="F1229" s="66">
        <v>0.69740283489227295</v>
      </c>
      <c r="G1229" s="66">
        <v>0.69081509113311768</v>
      </c>
      <c r="H1229" s="66">
        <v>2.386978454887867E-2</v>
      </c>
      <c r="I1229" s="66">
        <v>66.796012878417969</v>
      </c>
      <c r="J1229" s="67">
        <v>0</v>
      </c>
    </row>
    <row r="1230" spans="1:10" x14ac:dyDescent="0.25">
      <c r="A1230" s="3" t="str">
        <f t="shared" si="19"/>
        <v>Climate Zone96/17/2021 (5:00pm-6:00pm)5</v>
      </c>
      <c r="B1230" t="s">
        <v>55</v>
      </c>
      <c r="C1230" t="s">
        <v>140</v>
      </c>
      <c r="D1230" t="s">
        <v>160</v>
      </c>
      <c r="E1230" s="65" t="s">
        <v>136</v>
      </c>
      <c r="F1230" s="66">
        <v>0.6461905837059021</v>
      </c>
      <c r="G1230" s="66">
        <v>0.65332901477813721</v>
      </c>
      <c r="H1230" s="66">
        <v>2.1464448422193527E-2</v>
      </c>
      <c r="I1230" s="66">
        <v>66.173332214355469</v>
      </c>
      <c r="J1230" s="67">
        <v>0</v>
      </c>
    </row>
    <row r="1231" spans="1:10" x14ac:dyDescent="0.25">
      <c r="A1231" s="3" t="str">
        <f t="shared" si="19"/>
        <v>Climate Zone96/17/2021 (5:00pm-6:00pm)6</v>
      </c>
      <c r="B1231" t="s">
        <v>55</v>
      </c>
      <c r="C1231" t="s">
        <v>140</v>
      </c>
      <c r="D1231" t="s">
        <v>160</v>
      </c>
      <c r="E1231" s="65" t="s">
        <v>137</v>
      </c>
      <c r="F1231" s="66">
        <v>0.63169902563095093</v>
      </c>
      <c r="G1231" s="66">
        <v>0.64311277866363525</v>
      </c>
      <c r="H1231" s="66">
        <v>1.5215933322906494E-2</v>
      </c>
      <c r="I1231" s="66">
        <v>65.81427001953125</v>
      </c>
      <c r="J1231" s="67">
        <v>0</v>
      </c>
    </row>
    <row r="1232" spans="1:10" x14ac:dyDescent="0.25">
      <c r="A1232" s="3" t="str">
        <f t="shared" si="19"/>
        <v>Climate Zone96/17/2021 (5:00pm-6:00pm)7</v>
      </c>
      <c r="B1232" t="s">
        <v>55</v>
      </c>
      <c r="C1232" t="s">
        <v>140</v>
      </c>
      <c r="D1232" t="s">
        <v>160</v>
      </c>
      <c r="E1232" s="65" t="s">
        <v>138</v>
      </c>
      <c r="F1232" s="66">
        <v>0.64995735883712769</v>
      </c>
      <c r="G1232" s="66">
        <v>0.65919184684753418</v>
      </c>
      <c r="H1232" s="66">
        <v>1.5486250631511211E-2</v>
      </c>
      <c r="I1232" s="66">
        <v>66.140510559082031</v>
      </c>
      <c r="J1232" s="67">
        <v>0</v>
      </c>
    </row>
    <row r="1233" spans="1:10" x14ac:dyDescent="0.25">
      <c r="A1233" s="3" t="str">
        <f t="shared" si="19"/>
        <v>Climate Zone96/17/2021 (5:00pm-6:00pm)8</v>
      </c>
      <c r="B1233" t="s">
        <v>55</v>
      </c>
      <c r="C1233" t="s">
        <v>140</v>
      </c>
      <c r="D1233" t="s">
        <v>160</v>
      </c>
      <c r="E1233" s="65" t="s">
        <v>139</v>
      </c>
      <c r="F1233" s="66">
        <v>0.68066251277923584</v>
      </c>
      <c r="G1233" s="66">
        <v>0.69175779819488525</v>
      </c>
      <c r="H1233" s="66">
        <v>1.5661248937249184E-2</v>
      </c>
      <c r="I1233" s="66">
        <v>68.345848083496094</v>
      </c>
      <c r="J1233" s="67">
        <v>0</v>
      </c>
    </row>
    <row r="1234" spans="1:10" x14ac:dyDescent="0.25">
      <c r="A1234" s="3" t="str">
        <f t="shared" si="19"/>
        <v>Climate Zone96/17/2021 (5:00pm-6:00pm)9</v>
      </c>
      <c r="B1234" t="s">
        <v>55</v>
      </c>
      <c r="C1234" t="s">
        <v>140</v>
      </c>
      <c r="D1234" t="s">
        <v>160</v>
      </c>
      <c r="E1234" s="65" t="s">
        <v>140</v>
      </c>
      <c r="F1234" s="66">
        <v>0.71318542957305908</v>
      </c>
      <c r="G1234" s="66">
        <v>0.73358392715454102</v>
      </c>
      <c r="H1234" s="66">
        <v>1.8027376383543015E-2</v>
      </c>
      <c r="I1234" s="66">
        <v>73.934967041015625</v>
      </c>
      <c r="J1234" s="67">
        <v>0</v>
      </c>
    </row>
    <row r="1235" spans="1:10" x14ac:dyDescent="0.25">
      <c r="A1235" s="3" t="str">
        <f t="shared" si="19"/>
        <v>Climate Zone96/17/2021 (5:00pm-6:00pm)10</v>
      </c>
      <c r="B1235" t="s">
        <v>55</v>
      </c>
      <c r="C1235" t="s">
        <v>140</v>
      </c>
      <c r="D1235" t="s">
        <v>160</v>
      </c>
      <c r="E1235" s="65" t="s">
        <v>141</v>
      </c>
      <c r="F1235" s="66">
        <v>0.79098188877105713</v>
      </c>
      <c r="G1235" s="66">
        <v>0.79373198747634888</v>
      </c>
      <c r="H1235" s="66">
        <v>2.1892230957746506E-2</v>
      </c>
      <c r="I1235" s="66">
        <v>78.358734130859375</v>
      </c>
      <c r="J1235" s="67">
        <v>0</v>
      </c>
    </row>
    <row r="1236" spans="1:10" x14ac:dyDescent="0.25">
      <c r="A1236" s="3" t="str">
        <f t="shared" si="19"/>
        <v>Climate Zone96/17/2021 (5:00pm-6:00pm)11</v>
      </c>
      <c r="B1236" t="s">
        <v>55</v>
      </c>
      <c r="C1236" t="s">
        <v>140</v>
      </c>
      <c r="D1236" t="s">
        <v>160</v>
      </c>
      <c r="E1236" s="65" t="s">
        <v>142</v>
      </c>
      <c r="F1236" s="66">
        <v>0.87868142127990723</v>
      </c>
      <c r="G1236" s="66">
        <v>0.87089669704437256</v>
      </c>
      <c r="H1236" s="66">
        <v>2.4476367980241776E-2</v>
      </c>
      <c r="I1236" s="66">
        <v>78.386711120605469</v>
      </c>
      <c r="J1236" s="67">
        <v>0</v>
      </c>
    </row>
    <row r="1237" spans="1:10" x14ac:dyDescent="0.25">
      <c r="A1237" s="3" t="str">
        <f t="shared" si="19"/>
        <v>Climate Zone96/17/2021 (5:00pm-6:00pm)12</v>
      </c>
      <c r="B1237" t="s">
        <v>55</v>
      </c>
      <c r="C1237" t="s">
        <v>140</v>
      </c>
      <c r="D1237" t="s">
        <v>160</v>
      </c>
      <c r="E1237" s="65" t="s">
        <v>143</v>
      </c>
      <c r="F1237" s="66">
        <v>0.94995981454849243</v>
      </c>
      <c r="G1237" s="66">
        <v>0.95950353145599365</v>
      </c>
      <c r="H1237" s="66">
        <v>2.8111850842833519E-2</v>
      </c>
      <c r="I1237" s="66">
        <v>82.016326904296875</v>
      </c>
      <c r="J1237" s="67">
        <v>0</v>
      </c>
    </row>
    <row r="1238" spans="1:10" x14ac:dyDescent="0.25">
      <c r="A1238" s="3" t="str">
        <f t="shared" si="19"/>
        <v>Climate Zone96/17/2021 (5:00pm-6:00pm)13</v>
      </c>
      <c r="B1238" t="s">
        <v>55</v>
      </c>
      <c r="C1238" t="s">
        <v>140</v>
      </c>
      <c r="D1238" t="s">
        <v>160</v>
      </c>
      <c r="E1238" s="65" t="s">
        <v>144</v>
      </c>
      <c r="F1238" s="66">
        <v>1.1993790864944458</v>
      </c>
      <c r="G1238" s="66">
        <v>1.1764196157455444</v>
      </c>
      <c r="H1238" s="66">
        <v>3.294236958026886E-2</v>
      </c>
      <c r="I1238" s="66">
        <v>84.103431701660156</v>
      </c>
      <c r="J1238" s="67">
        <v>0</v>
      </c>
    </row>
    <row r="1239" spans="1:10" x14ac:dyDescent="0.25">
      <c r="A1239" s="3" t="str">
        <f t="shared" si="19"/>
        <v>Climate Zone96/17/2021 (5:00pm-6:00pm)14</v>
      </c>
      <c r="B1239" t="s">
        <v>55</v>
      </c>
      <c r="C1239" t="s">
        <v>140</v>
      </c>
      <c r="D1239" t="s">
        <v>160</v>
      </c>
      <c r="E1239" s="65" t="s">
        <v>145</v>
      </c>
      <c r="F1239" s="66">
        <v>1.516543984413147</v>
      </c>
      <c r="G1239" s="66">
        <v>1.4740679264068604</v>
      </c>
      <c r="H1239" s="66">
        <v>3.2991088926792145E-2</v>
      </c>
      <c r="I1239" s="66">
        <v>87.438064575195313</v>
      </c>
      <c r="J1239" s="67">
        <v>0</v>
      </c>
    </row>
    <row r="1240" spans="1:10" x14ac:dyDescent="0.25">
      <c r="A1240" s="3" t="str">
        <f t="shared" si="19"/>
        <v>Climate Zone96/17/2021 (5:00pm-6:00pm)15</v>
      </c>
      <c r="B1240" t="s">
        <v>55</v>
      </c>
      <c r="C1240" t="s">
        <v>140</v>
      </c>
      <c r="D1240" t="s">
        <v>160</v>
      </c>
      <c r="E1240" s="65" t="s">
        <v>146</v>
      </c>
      <c r="F1240" s="66">
        <v>1.7610728740692139</v>
      </c>
      <c r="G1240" s="66">
        <v>1.7625583410263062</v>
      </c>
      <c r="H1240" s="66">
        <v>1.9356636330485344E-2</v>
      </c>
      <c r="I1240" s="66">
        <v>91.320022583007813</v>
      </c>
      <c r="J1240" s="67">
        <v>0</v>
      </c>
    </row>
    <row r="1241" spans="1:10" x14ac:dyDescent="0.25">
      <c r="A1241" s="3" t="str">
        <f t="shared" si="19"/>
        <v>Climate Zone96/17/2021 (5:00pm-6:00pm)16</v>
      </c>
      <c r="B1241" t="s">
        <v>55</v>
      </c>
      <c r="C1241" t="s">
        <v>140</v>
      </c>
      <c r="D1241" t="s">
        <v>160</v>
      </c>
      <c r="E1241" s="65" t="s">
        <v>147</v>
      </c>
      <c r="F1241" s="66">
        <v>1.99591064453125</v>
      </c>
      <c r="G1241" s="66">
        <v>1.9944251775741577</v>
      </c>
      <c r="H1241" s="66">
        <v>1.9356636330485344E-2</v>
      </c>
      <c r="I1241" s="66">
        <v>90.639503479003906</v>
      </c>
      <c r="J1241" s="67">
        <v>0</v>
      </c>
    </row>
    <row r="1242" spans="1:10" x14ac:dyDescent="0.25">
      <c r="A1242" s="3" t="str">
        <f t="shared" si="19"/>
        <v>Climate Zone96/17/2021 (5:00pm-6:00pm)17</v>
      </c>
      <c r="B1242" t="s">
        <v>55</v>
      </c>
      <c r="C1242" t="s">
        <v>140</v>
      </c>
      <c r="D1242" t="s">
        <v>160</v>
      </c>
      <c r="E1242" s="65" t="s">
        <v>148</v>
      </c>
      <c r="F1242" s="66">
        <v>2.1975154876708984</v>
      </c>
      <c r="G1242" s="66">
        <v>2.169381856918335</v>
      </c>
      <c r="H1242" s="66">
        <v>3.71265709400177E-2</v>
      </c>
      <c r="I1242" s="66">
        <v>89.221931457519531</v>
      </c>
      <c r="J1242" s="67">
        <v>0</v>
      </c>
    </row>
    <row r="1243" spans="1:10" x14ac:dyDescent="0.25">
      <c r="A1243" s="3" t="str">
        <f t="shared" si="19"/>
        <v>Climate Zone96/17/2021 (5:00pm-6:00pm)18</v>
      </c>
      <c r="B1243" t="s">
        <v>55</v>
      </c>
      <c r="C1243" t="s">
        <v>140</v>
      </c>
      <c r="D1243" t="s">
        <v>160</v>
      </c>
      <c r="E1243" s="65" t="s">
        <v>149</v>
      </c>
      <c r="F1243" s="66">
        <v>2.2520153522491455</v>
      </c>
      <c r="G1243" s="66">
        <v>1.6771681308746338</v>
      </c>
      <c r="H1243" s="66">
        <v>4.3386802077293396E-2</v>
      </c>
      <c r="I1243" s="66">
        <v>87.197662353515625</v>
      </c>
      <c r="J1243" s="67">
        <v>0</v>
      </c>
    </row>
    <row r="1244" spans="1:10" x14ac:dyDescent="0.25">
      <c r="A1244" s="3" t="str">
        <f t="shared" si="19"/>
        <v>Climate Zone96/17/2021 (5:00pm-6:00pm)19</v>
      </c>
      <c r="B1244" t="s">
        <v>55</v>
      </c>
      <c r="C1244" t="s">
        <v>140</v>
      </c>
      <c r="D1244" t="s">
        <v>160</v>
      </c>
      <c r="E1244" s="65" t="s">
        <v>150</v>
      </c>
      <c r="F1244" s="66">
        <v>2.1709170341491699</v>
      </c>
      <c r="G1244" s="66">
        <v>2.2239782810211182</v>
      </c>
      <c r="H1244" s="66">
        <v>4.3684251606464386E-2</v>
      </c>
      <c r="I1244" s="66">
        <v>84.780525207519531</v>
      </c>
      <c r="J1244" s="67">
        <v>0</v>
      </c>
    </row>
    <row r="1245" spans="1:10" x14ac:dyDescent="0.25">
      <c r="A1245" s="3" t="str">
        <f t="shared" si="19"/>
        <v>Climate Zone96/17/2021 (5:00pm-6:00pm)20</v>
      </c>
      <c r="B1245" t="s">
        <v>55</v>
      </c>
      <c r="C1245" t="s">
        <v>140</v>
      </c>
      <c r="D1245" t="s">
        <v>160</v>
      </c>
      <c r="E1245" s="65" t="s">
        <v>151</v>
      </c>
      <c r="F1245" s="66">
        <v>1.9629662036895752</v>
      </c>
      <c r="G1245" s="66">
        <v>2.0214531421661377</v>
      </c>
      <c r="H1245" s="66">
        <v>4.3550435453653336E-2</v>
      </c>
      <c r="I1245" s="66">
        <v>81.781013488769531</v>
      </c>
      <c r="J1245" s="67">
        <v>0</v>
      </c>
    </row>
    <row r="1246" spans="1:10" x14ac:dyDescent="0.25">
      <c r="A1246" s="3" t="str">
        <f t="shared" si="19"/>
        <v>Climate Zone96/17/2021 (5:00pm-6:00pm)21</v>
      </c>
      <c r="B1246" t="s">
        <v>55</v>
      </c>
      <c r="C1246" t="s">
        <v>140</v>
      </c>
      <c r="D1246" t="s">
        <v>160</v>
      </c>
      <c r="E1246" s="65" t="s">
        <v>152</v>
      </c>
      <c r="F1246" s="66">
        <v>1.7401199340820313</v>
      </c>
      <c r="G1246" s="66">
        <v>1.7889696359634399</v>
      </c>
      <c r="H1246" s="66">
        <v>4.1874460875988007E-2</v>
      </c>
      <c r="I1246" s="66">
        <v>77.70550537109375</v>
      </c>
      <c r="J1246" s="67">
        <v>0</v>
      </c>
    </row>
    <row r="1247" spans="1:10" x14ac:dyDescent="0.25">
      <c r="A1247" s="3" t="str">
        <f t="shared" si="19"/>
        <v>Climate Zone96/17/2021 (5:00pm-6:00pm)22</v>
      </c>
      <c r="B1247" t="s">
        <v>55</v>
      </c>
      <c r="C1247" t="s">
        <v>140</v>
      </c>
      <c r="D1247" t="s">
        <v>160</v>
      </c>
      <c r="E1247" s="65" t="s">
        <v>153</v>
      </c>
      <c r="F1247" s="66">
        <v>1.6198054552078247</v>
      </c>
      <c r="G1247" s="66">
        <v>1.6342434883117676</v>
      </c>
      <c r="H1247" s="66">
        <v>3.7299048155546188E-2</v>
      </c>
      <c r="I1247" s="66">
        <v>73.510795593261719</v>
      </c>
      <c r="J1247" s="67">
        <v>0</v>
      </c>
    </row>
    <row r="1248" spans="1:10" x14ac:dyDescent="0.25">
      <c r="A1248" s="3" t="str">
        <f t="shared" si="19"/>
        <v>Climate Zone96/17/2021 (5:00pm-6:00pm)23</v>
      </c>
      <c r="B1248" t="s">
        <v>55</v>
      </c>
      <c r="C1248" t="s">
        <v>140</v>
      </c>
      <c r="D1248" t="s">
        <v>160</v>
      </c>
      <c r="E1248" s="65" t="s">
        <v>154</v>
      </c>
      <c r="F1248" s="66">
        <v>1.3884975910186768</v>
      </c>
      <c r="G1248" s="66">
        <v>1.4177261590957642</v>
      </c>
      <c r="H1248" s="66">
        <v>3.449954092502594E-2</v>
      </c>
      <c r="I1248" s="66">
        <v>70.851814270019531</v>
      </c>
      <c r="J1248" s="67">
        <v>0</v>
      </c>
    </row>
    <row r="1249" spans="1:10" x14ac:dyDescent="0.25">
      <c r="A1249" s="3" t="str">
        <f t="shared" si="19"/>
        <v>Climate Zone96/17/2021 (5:00pm-6:00pm)24</v>
      </c>
      <c r="B1249" t="s">
        <v>55</v>
      </c>
      <c r="C1249" t="s">
        <v>140</v>
      </c>
      <c r="D1249" t="s">
        <v>160</v>
      </c>
      <c r="E1249" s="65" t="s">
        <v>155</v>
      </c>
      <c r="F1249" s="66">
        <v>1.1913934946060181</v>
      </c>
      <c r="G1249" s="66">
        <v>1.1725068092346191</v>
      </c>
      <c r="H1249" s="66">
        <v>3.4223955124616623E-2</v>
      </c>
      <c r="I1249" s="66">
        <v>68.353263854980469</v>
      </c>
      <c r="J1249" s="67">
        <v>0</v>
      </c>
    </row>
    <row r="1250" spans="1:10" x14ac:dyDescent="0.25">
      <c r="A1250" s="3" t="str">
        <f t="shared" si="19"/>
        <v>Climate Zone97/9/2021 (5:50pm-8:55pm)1</v>
      </c>
      <c r="B1250" t="s">
        <v>55</v>
      </c>
      <c r="C1250" t="s">
        <v>140</v>
      </c>
      <c r="D1250" t="s">
        <v>161</v>
      </c>
      <c r="E1250" s="65" t="s">
        <v>132</v>
      </c>
      <c r="F1250" s="66">
        <v>1.0182442665100098</v>
      </c>
      <c r="G1250" s="66">
        <v>1.0251060724258423</v>
      </c>
      <c r="H1250" s="66">
        <v>3.2793190330266953E-2</v>
      </c>
      <c r="I1250" s="66">
        <v>71.431228637695313</v>
      </c>
      <c r="J1250" s="67">
        <v>0</v>
      </c>
    </row>
    <row r="1251" spans="1:10" x14ac:dyDescent="0.25">
      <c r="A1251" s="3" t="str">
        <f t="shared" si="19"/>
        <v>Climate Zone97/9/2021 (5:50pm-8:55pm)2</v>
      </c>
      <c r="B1251" t="s">
        <v>55</v>
      </c>
      <c r="C1251" t="s">
        <v>140</v>
      </c>
      <c r="D1251" t="s">
        <v>161</v>
      </c>
      <c r="E1251" s="65" t="s">
        <v>133</v>
      </c>
      <c r="F1251" s="66">
        <v>0.86495870351791382</v>
      </c>
      <c r="G1251" s="66">
        <v>0.87635666131973267</v>
      </c>
      <c r="H1251" s="66">
        <v>2.6336245238780975E-2</v>
      </c>
      <c r="I1251" s="66">
        <v>70.276824951171875</v>
      </c>
      <c r="J1251" s="67">
        <v>0</v>
      </c>
    </row>
    <row r="1252" spans="1:10" x14ac:dyDescent="0.25">
      <c r="A1252" s="3" t="str">
        <f t="shared" si="19"/>
        <v>Climate Zone97/9/2021 (5:50pm-8:55pm)3</v>
      </c>
      <c r="B1252" t="s">
        <v>55</v>
      </c>
      <c r="C1252" t="s">
        <v>140</v>
      </c>
      <c r="D1252" t="s">
        <v>161</v>
      </c>
      <c r="E1252" s="65" t="s">
        <v>134</v>
      </c>
      <c r="F1252" s="66">
        <v>0.76419436931610107</v>
      </c>
      <c r="G1252" s="66">
        <v>0.77591824531555176</v>
      </c>
      <c r="H1252" s="66">
        <v>2.2988799959421158E-2</v>
      </c>
      <c r="I1252" s="66">
        <v>69.216529846191406</v>
      </c>
      <c r="J1252" s="67">
        <v>0</v>
      </c>
    </row>
    <row r="1253" spans="1:10" x14ac:dyDescent="0.25">
      <c r="A1253" s="3" t="str">
        <f t="shared" si="19"/>
        <v>Climate Zone97/9/2021 (5:50pm-8:55pm)4</v>
      </c>
      <c r="B1253" t="s">
        <v>55</v>
      </c>
      <c r="C1253" t="s">
        <v>140</v>
      </c>
      <c r="D1253" t="s">
        <v>161</v>
      </c>
      <c r="E1253" s="65" t="s">
        <v>135</v>
      </c>
      <c r="F1253" s="66">
        <v>0.6940726637840271</v>
      </c>
      <c r="G1253" s="66">
        <v>0.71042680740356445</v>
      </c>
      <c r="H1253" s="66">
        <v>1.7708543688058853E-2</v>
      </c>
      <c r="I1253" s="66">
        <v>68.434097290039063</v>
      </c>
      <c r="J1253" s="67">
        <v>0</v>
      </c>
    </row>
    <row r="1254" spans="1:10" x14ac:dyDescent="0.25">
      <c r="A1254" s="3" t="str">
        <f t="shared" si="19"/>
        <v>Climate Zone97/9/2021 (5:50pm-8:55pm)5</v>
      </c>
      <c r="B1254" t="s">
        <v>55</v>
      </c>
      <c r="C1254" t="s">
        <v>140</v>
      </c>
      <c r="D1254" t="s">
        <v>161</v>
      </c>
      <c r="E1254" s="65" t="s">
        <v>136</v>
      </c>
      <c r="F1254" s="66">
        <v>0.66220360994338989</v>
      </c>
      <c r="G1254" s="66">
        <v>0.67105633020401001</v>
      </c>
      <c r="H1254" s="66">
        <v>1.6633609309792519E-2</v>
      </c>
      <c r="I1254" s="66">
        <v>67.505241394042969</v>
      </c>
      <c r="J1254" s="67">
        <v>0</v>
      </c>
    </row>
    <row r="1255" spans="1:10" x14ac:dyDescent="0.25">
      <c r="A1255" s="3" t="str">
        <f t="shared" si="19"/>
        <v>Climate Zone97/9/2021 (5:50pm-8:55pm)6</v>
      </c>
      <c r="B1255" t="s">
        <v>55</v>
      </c>
      <c r="C1255" t="s">
        <v>140</v>
      </c>
      <c r="D1255" t="s">
        <v>161</v>
      </c>
      <c r="E1255" s="65" t="s">
        <v>137</v>
      </c>
      <c r="F1255" s="66">
        <v>0.65551799535751343</v>
      </c>
      <c r="G1255" s="66">
        <v>0.65911370515823364</v>
      </c>
      <c r="H1255" s="66">
        <v>1.4685835689306259E-2</v>
      </c>
      <c r="I1255" s="66">
        <v>67.129188537597656</v>
      </c>
      <c r="J1255" s="67">
        <v>0</v>
      </c>
    </row>
    <row r="1256" spans="1:10" x14ac:dyDescent="0.25">
      <c r="A1256" s="3" t="str">
        <f t="shared" si="19"/>
        <v>Climate Zone97/9/2021 (5:50pm-8:55pm)7</v>
      </c>
      <c r="B1256" t="s">
        <v>55</v>
      </c>
      <c r="C1256" t="s">
        <v>140</v>
      </c>
      <c r="D1256" t="s">
        <v>161</v>
      </c>
      <c r="E1256" s="65" t="s">
        <v>138</v>
      </c>
      <c r="F1256" s="66">
        <v>0.6685558557510376</v>
      </c>
      <c r="G1256" s="66">
        <v>0.67051541805267334</v>
      </c>
      <c r="H1256" s="66">
        <v>1.2820315547287464E-2</v>
      </c>
      <c r="I1256" s="66">
        <v>66.751472473144531</v>
      </c>
      <c r="J1256" s="67">
        <v>0</v>
      </c>
    </row>
    <row r="1257" spans="1:10" x14ac:dyDescent="0.25">
      <c r="A1257" s="3" t="str">
        <f t="shared" si="19"/>
        <v>Climate Zone97/9/2021 (5:50pm-8:55pm)8</v>
      </c>
      <c r="B1257" t="s">
        <v>55</v>
      </c>
      <c r="C1257" t="s">
        <v>140</v>
      </c>
      <c r="D1257" t="s">
        <v>161</v>
      </c>
      <c r="E1257" s="65" t="s">
        <v>139</v>
      </c>
      <c r="F1257" s="66">
        <v>0.71226722002029419</v>
      </c>
      <c r="G1257" s="66">
        <v>0.70960968732833862</v>
      </c>
      <c r="H1257" s="66">
        <v>1.6583655029535294E-2</v>
      </c>
      <c r="I1257" s="66">
        <v>66.774635314941406</v>
      </c>
      <c r="J1257" s="67">
        <v>0</v>
      </c>
    </row>
    <row r="1258" spans="1:10" x14ac:dyDescent="0.25">
      <c r="A1258" s="3" t="str">
        <f t="shared" si="19"/>
        <v>Climate Zone97/9/2021 (5:50pm-8:55pm)9</v>
      </c>
      <c r="B1258" t="s">
        <v>55</v>
      </c>
      <c r="C1258" t="s">
        <v>140</v>
      </c>
      <c r="D1258" t="s">
        <v>161</v>
      </c>
      <c r="E1258" s="65" t="s">
        <v>140</v>
      </c>
      <c r="F1258" s="66">
        <v>0.74112099409103394</v>
      </c>
      <c r="G1258" s="66">
        <v>0.75612646341323853</v>
      </c>
      <c r="H1258" s="66">
        <v>2.0503494888544083E-2</v>
      </c>
      <c r="I1258" s="66">
        <v>69.447380065917969</v>
      </c>
      <c r="J1258" s="67">
        <v>0</v>
      </c>
    </row>
    <row r="1259" spans="1:10" x14ac:dyDescent="0.25">
      <c r="A1259" s="3" t="str">
        <f t="shared" si="19"/>
        <v>Climate Zone97/9/2021 (5:50pm-8:55pm)10</v>
      </c>
      <c r="B1259" t="s">
        <v>55</v>
      </c>
      <c r="C1259" t="s">
        <v>140</v>
      </c>
      <c r="D1259" t="s">
        <v>161</v>
      </c>
      <c r="E1259" s="65" t="s">
        <v>141</v>
      </c>
      <c r="F1259" s="66">
        <v>0.82924491167068481</v>
      </c>
      <c r="G1259" s="66">
        <v>0.81495779752731323</v>
      </c>
      <c r="H1259" s="66">
        <v>2.393745630979538E-2</v>
      </c>
      <c r="I1259" s="66">
        <v>72.927597045898438</v>
      </c>
      <c r="J1259" s="67">
        <v>0</v>
      </c>
    </row>
    <row r="1260" spans="1:10" x14ac:dyDescent="0.25">
      <c r="A1260" s="3" t="str">
        <f t="shared" si="19"/>
        <v>Climate Zone97/9/2021 (5:50pm-8:55pm)11</v>
      </c>
      <c r="B1260" t="s">
        <v>55</v>
      </c>
      <c r="C1260" t="s">
        <v>140</v>
      </c>
      <c r="D1260" t="s">
        <v>161</v>
      </c>
      <c r="E1260" s="65" t="s">
        <v>142</v>
      </c>
      <c r="F1260" s="66">
        <v>0.99576747417449951</v>
      </c>
      <c r="G1260" s="66">
        <v>0.95730972290039063</v>
      </c>
      <c r="H1260" s="66">
        <v>3.1604941934347153E-2</v>
      </c>
      <c r="I1260" s="66">
        <v>81.69061279296875</v>
      </c>
      <c r="J1260" s="67">
        <v>0</v>
      </c>
    </row>
    <row r="1261" spans="1:10" x14ac:dyDescent="0.25">
      <c r="A1261" s="3" t="str">
        <f t="shared" si="19"/>
        <v>Climate Zone97/9/2021 (5:50pm-8:55pm)12</v>
      </c>
      <c r="B1261" t="s">
        <v>55</v>
      </c>
      <c r="C1261" t="s">
        <v>140</v>
      </c>
      <c r="D1261" t="s">
        <v>161</v>
      </c>
      <c r="E1261" s="65" t="s">
        <v>143</v>
      </c>
      <c r="F1261" s="66">
        <v>1.2450848817825317</v>
      </c>
      <c r="G1261" s="66">
        <v>1.210284948348999</v>
      </c>
      <c r="H1261" s="66">
        <v>3.4075282514095306E-2</v>
      </c>
      <c r="I1261" s="66">
        <v>86.31915283203125</v>
      </c>
      <c r="J1261" s="67">
        <v>0</v>
      </c>
    </row>
    <row r="1262" spans="1:10" x14ac:dyDescent="0.25">
      <c r="A1262" s="3" t="str">
        <f t="shared" si="19"/>
        <v>Climate Zone97/9/2021 (5:50pm-8:55pm)13</v>
      </c>
      <c r="B1262" t="s">
        <v>55</v>
      </c>
      <c r="C1262" t="s">
        <v>140</v>
      </c>
      <c r="D1262" t="s">
        <v>161</v>
      </c>
      <c r="E1262" s="65" t="s">
        <v>144</v>
      </c>
      <c r="F1262" s="66">
        <v>1.6327810287475586</v>
      </c>
      <c r="G1262" s="66">
        <v>1.5522576570510864</v>
      </c>
      <c r="H1262" s="66">
        <v>3.6928702145814896E-2</v>
      </c>
      <c r="I1262" s="66">
        <v>89.79962158203125</v>
      </c>
      <c r="J1262" s="67">
        <v>0</v>
      </c>
    </row>
    <row r="1263" spans="1:10" x14ac:dyDescent="0.25">
      <c r="A1263" s="3" t="str">
        <f t="shared" si="19"/>
        <v>Climate Zone97/9/2021 (5:50pm-8:55pm)14</v>
      </c>
      <c r="B1263" t="s">
        <v>55</v>
      </c>
      <c r="C1263" t="s">
        <v>140</v>
      </c>
      <c r="D1263" t="s">
        <v>161</v>
      </c>
      <c r="E1263" s="65" t="s">
        <v>145</v>
      </c>
      <c r="F1263" s="66">
        <v>1.9456938505172729</v>
      </c>
      <c r="G1263" s="66">
        <v>1.9056968688964844</v>
      </c>
      <c r="H1263" s="66">
        <v>3.5388108342885971E-2</v>
      </c>
      <c r="I1263" s="66">
        <v>92.211166381835938</v>
      </c>
      <c r="J1263" s="67">
        <v>0</v>
      </c>
    </row>
    <row r="1264" spans="1:10" x14ac:dyDescent="0.25">
      <c r="A1264" s="3" t="str">
        <f t="shared" si="19"/>
        <v>Climate Zone97/9/2021 (5:50pm-8:55pm)15</v>
      </c>
      <c r="B1264" t="s">
        <v>55</v>
      </c>
      <c r="C1264" t="s">
        <v>140</v>
      </c>
      <c r="D1264" t="s">
        <v>161</v>
      </c>
      <c r="E1264" s="65" t="s">
        <v>146</v>
      </c>
      <c r="F1264" s="66">
        <v>2.1918690204620361</v>
      </c>
      <c r="G1264" s="66">
        <v>2.1908433437347412</v>
      </c>
      <c r="H1264" s="66">
        <v>2.1498341113328934E-2</v>
      </c>
      <c r="I1264" s="66">
        <v>92.883476257324219</v>
      </c>
      <c r="J1264" s="67">
        <v>0</v>
      </c>
    </row>
    <row r="1265" spans="1:10" x14ac:dyDescent="0.25">
      <c r="A1265" s="3" t="str">
        <f t="shared" si="19"/>
        <v>Climate Zone97/9/2021 (5:50pm-8:55pm)16</v>
      </c>
      <c r="B1265" t="s">
        <v>55</v>
      </c>
      <c r="C1265" t="s">
        <v>140</v>
      </c>
      <c r="D1265" t="s">
        <v>161</v>
      </c>
      <c r="E1265" s="65" t="s">
        <v>147</v>
      </c>
      <c r="F1265" s="66">
        <v>2.4261617660522461</v>
      </c>
      <c r="G1265" s="66">
        <v>2.427187442779541</v>
      </c>
      <c r="H1265" s="66">
        <v>2.1498341113328934E-2</v>
      </c>
      <c r="I1265" s="66">
        <v>92.900177001953125</v>
      </c>
      <c r="J1265" s="67">
        <v>0</v>
      </c>
    </row>
    <row r="1266" spans="1:10" x14ac:dyDescent="0.25">
      <c r="A1266" s="3" t="str">
        <f t="shared" si="19"/>
        <v>Climate Zone97/9/2021 (5:50pm-8:55pm)17</v>
      </c>
      <c r="B1266" t="s">
        <v>55</v>
      </c>
      <c r="C1266" t="s">
        <v>140</v>
      </c>
      <c r="D1266" t="s">
        <v>161</v>
      </c>
      <c r="E1266" s="65" t="s">
        <v>148</v>
      </c>
      <c r="F1266" s="66">
        <v>2.600839376449585</v>
      </c>
      <c r="G1266" s="66">
        <v>2.5844309329986572</v>
      </c>
      <c r="H1266" s="66">
        <v>3.8568660616874695E-2</v>
      </c>
      <c r="I1266" s="66">
        <v>92.792274475097656</v>
      </c>
      <c r="J1266" s="67">
        <v>0</v>
      </c>
    </row>
    <row r="1267" spans="1:10" x14ac:dyDescent="0.25">
      <c r="A1267" s="3" t="str">
        <f t="shared" si="19"/>
        <v>Climate Zone97/9/2021 (5:50pm-8:55pm)18</v>
      </c>
      <c r="B1267" t="s">
        <v>55</v>
      </c>
      <c r="C1267" t="s">
        <v>140</v>
      </c>
      <c r="D1267" t="s">
        <v>161</v>
      </c>
      <c r="E1267" s="65" t="s">
        <v>149</v>
      </c>
      <c r="F1267" s="66">
        <v>2.6903121471405029</v>
      </c>
      <c r="G1267" s="66">
        <v>2.5635478496551514</v>
      </c>
      <c r="H1267" s="66">
        <v>4.3825283646583557E-2</v>
      </c>
      <c r="I1267" s="66">
        <v>92.142120361328125</v>
      </c>
      <c r="J1267" s="67">
        <v>0</v>
      </c>
    </row>
    <row r="1268" spans="1:10" x14ac:dyDescent="0.25">
      <c r="A1268" s="3" t="str">
        <f t="shared" si="19"/>
        <v>Climate Zone97/9/2021 (5:50pm-8:55pm)19</v>
      </c>
      <c r="B1268" t="s">
        <v>55</v>
      </c>
      <c r="C1268" t="s">
        <v>140</v>
      </c>
      <c r="D1268" t="s">
        <v>161</v>
      </c>
      <c r="E1268" s="65" t="s">
        <v>150</v>
      </c>
      <c r="F1268" s="66">
        <v>2.5893704891204834</v>
      </c>
      <c r="G1268" s="66">
        <v>1.9168468713760376</v>
      </c>
      <c r="H1268" s="66">
        <v>4.7570917755365372E-2</v>
      </c>
      <c r="I1268" s="66">
        <v>90.510795593261719</v>
      </c>
      <c r="J1268" s="67">
        <v>0</v>
      </c>
    </row>
    <row r="1269" spans="1:10" x14ac:dyDescent="0.25">
      <c r="A1269" s="3" t="str">
        <f t="shared" si="19"/>
        <v>Climate Zone97/9/2021 (5:50pm-8:55pm)20</v>
      </c>
      <c r="B1269" t="s">
        <v>55</v>
      </c>
      <c r="C1269" t="s">
        <v>140</v>
      </c>
      <c r="D1269" t="s">
        <v>161</v>
      </c>
      <c r="E1269" s="65" t="s">
        <v>151</v>
      </c>
      <c r="F1269" s="66">
        <v>2.3306949138641357</v>
      </c>
      <c r="G1269" s="66">
        <v>1.8191123008728027</v>
      </c>
      <c r="H1269" s="66">
        <v>4.1899055242538452E-2</v>
      </c>
      <c r="I1269" s="66">
        <v>87.639938354492188</v>
      </c>
      <c r="J1269" s="67">
        <v>0</v>
      </c>
    </row>
    <row r="1270" spans="1:10" x14ac:dyDescent="0.25">
      <c r="A1270" s="3" t="str">
        <f t="shared" si="19"/>
        <v>Climate Zone97/9/2021 (5:50pm-8:55pm)21</v>
      </c>
      <c r="B1270" t="s">
        <v>55</v>
      </c>
      <c r="C1270" t="s">
        <v>140</v>
      </c>
      <c r="D1270" t="s">
        <v>161</v>
      </c>
      <c r="E1270" s="65" t="s">
        <v>152</v>
      </c>
      <c r="F1270" s="66">
        <v>2.1184000968933105</v>
      </c>
      <c r="G1270" s="66">
        <v>1.7048726081848145</v>
      </c>
      <c r="H1270" s="66">
        <v>4.0258917957544327E-2</v>
      </c>
      <c r="I1270" s="66">
        <v>83.439826965332031</v>
      </c>
      <c r="J1270" s="67">
        <v>0</v>
      </c>
    </row>
    <row r="1271" spans="1:10" x14ac:dyDescent="0.25">
      <c r="A1271" s="3" t="str">
        <f t="shared" si="19"/>
        <v>Climate Zone97/9/2021 (5:50pm-8:55pm)22</v>
      </c>
      <c r="B1271" t="s">
        <v>55</v>
      </c>
      <c r="C1271" t="s">
        <v>140</v>
      </c>
      <c r="D1271" t="s">
        <v>161</v>
      </c>
      <c r="E1271" s="65" t="s">
        <v>153</v>
      </c>
      <c r="F1271" s="66">
        <v>1.8723243474960327</v>
      </c>
      <c r="G1271" s="66">
        <v>2.1541609764099121</v>
      </c>
      <c r="H1271" s="66">
        <v>3.6734968423843384E-2</v>
      </c>
      <c r="I1271" s="66">
        <v>78.76422119140625</v>
      </c>
      <c r="J1271" s="67">
        <v>0</v>
      </c>
    </row>
    <row r="1272" spans="1:10" x14ac:dyDescent="0.25">
      <c r="A1272" s="3" t="str">
        <f t="shared" si="19"/>
        <v>Climate Zone97/9/2021 (5:50pm-8:55pm)23</v>
      </c>
      <c r="B1272" t="s">
        <v>55</v>
      </c>
      <c r="C1272" t="s">
        <v>140</v>
      </c>
      <c r="D1272" t="s">
        <v>161</v>
      </c>
      <c r="E1272" s="65" t="s">
        <v>154</v>
      </c>
      <c r="F1272" s="66">
        <v>1.6371462345123291</v>
      </c>
      <c r="G1272" s="66">
        <v>1.8870394229888916</v>
      </c>
      <c r="H1272" s="66">
        <v>3.5603057593107224E-2</v>
      </c>
      <c r="I1272" s="66">
        <v>76.445159912109375</v>
      </c>
      <c r="J1272" s="67">
        <v>0</v>
      </c>
    </row>
    <row r="1273" spans="1:10" x14ac:dyDescent="0.25">
      <c r="A1273" s="3" t="str">
        <f t="shared" si="19"/>
        <v>Climate Zone97/9/2021 (5:50pm-8:55pm)24</v>
      </c>
      <c r="B1273" t="s">
        <v>55</v>
      </c>
      <c r="C1273" t="s">
        <v>140</v>
      </c>
      <c r="D1273" t="s">
        <v>161</v>
      </c>
      <c r="E1273" s="65" t="s">
        <v>155</v>
      </c>
      <c r="F1273" s="66">
        <v>1.378547191619873</v>
      </c>
      <c r="G1273" s="66">
        <v>1.5262249708175659</v>
      </c>
      <c r="H1273" s="66">
        <v>3.288549929857254E-2</v>
      </c>
      <c r="I1273" s="66">
        <v>75.190864562988281</v>
      </c>
      <c r="J1273" s="67">
        <v>0</v>
      </c>
    </row>
    <row r="1274" spans="1:10" x14ac:dyDescent="0.25">
      <c r="A1274" s="3" t="str">
        <f t="shared" si="19"/>
        <v>Climate Zone98/27/2021 (5:00pm-6:00pm)1</v>
      </c>
      <c r="B1274" t="s">
        <v>55</v>
      </c>
      <c r="C1274" t="s">
        <v>140</v>
      </c>
      <c r="D1274" t="s">
        <v>162</v>
      </c>
      <c r="E1274" s="65" t="s">
        <v>132</v>
      </c>
      <c r="F1274" s="66">
        <v>0.96085816621780396</v>
      </c>
      <c r="G1274" s="66">
        <v>0.94450455904006958</v>
      </c>
      <c r="H1274" s="66">
        <v>2.9717439785599709E-2</v>
      </c>
      <c r="I1274" s="66">
        <v>71.669563293457031</v>
      </c>
      <c r="J1274" s="67">
        <v>0</v>
      </c>
    </row>
    <row r="1275" spans="1:10" x14ac:dyDescent="0.25">
      <c r="A1275" s="3" t="str">
        <f t="shared" si="19"/>
        <v>Climate Zone98/27/2021 (5:00pm-6:00pm)2</v>
      </c>
      <c r="B1275" t="s">
        <v>55</v>
      </c>
      <c r="C1275" t="s">
        <v>140</v>
      </c>
      <c r="D1275" t="s">
        <v>162</v>
      </c>
      <c r="E1275" s="65" t="s">
        <v>133</v>
      </c>
      <c r="F1275" s="66">
        <v>0.80231606960296631</v>
      </c>
      <c r="G1275" s="66">
        <v>0.80528157949447632</v>
      </c>
      <c r="H1275" s="66">
        <v>2.1443609148263931E-2</v>
      </c>
      <c r="I1275" s="66">
        <v>69.945587158203125</v>
      </c>
      <c r="J1275" s="67">
        <v>0</v>
      </c>
    </row>
    <row r="1276" spans="1:10" x14ac:dyDescent="0.25">
      <c r="A1276" s="3" t="str">
        <f t="shared" si="19"/>
        <v>Climate Zone98/27/2021 (5:00pm-6:00pm)3</v>
      </c>
      <c r="B1276" t="s">
        <v>55</v>
      </c>
      <c r="C1276" t="s">
        <v>140</v>
      </c>
      <c r="D1276" t="s">
        <v>162</v>
      </c>
      <c r="E1276" s="65" t="s">
        <v>134</v>
      </c>
      <c r="F1276" s="66">
        <v>0.69336879253387451</v>
      </c>
      <c r="G1276" s="66">
        <v>0.71127879619598389</v>
      </c>
      <c r="H1276" s="66">
        <v>2.468162402510643E-2</v>
      </c>
      <c r="I1276" s="66">
        <v>68.16400146484375</v>
      </c>
      <c r="J1276" s="67">
        <v>0</v>
      </c>
    </row>
    <row r="1277" spans="1:10" x14ac:dyDescent="0.25">
      <c r="A1277" s="3" t="str">
        <f t="shared" si="19"/>
        <v>Climate Zone98/27/2021 (5:00pm-6:00pm)4</v>
      </c>
      <c r="B1277" t="s">
        <v>55</v>
      </c>
      <c r="C1277" t="s">
        <v>140</v>
      </c>
      <c r="D1277" t="s">
        <v>162</v>
      </c>
      <c r="E1277" s="65" t="s">
        <v>135</v>
      </c>
      <c r="F1277" s="66">
        <v>0.64974707365036011</v>
      </c>
      <c r="G1277" s="66">
        <v>0.65111255645751953</v>
      </c>
      <c r="H1277" s="66">
        <v>2.2624596953392029E-2</v>
      </c>
      <c r="I1277" s="66">
        <v>66.965934753417969</v>
      </c>
      <c r="J1277" s="67">
        <v>0</v>
      </c>
    </row>
    <row r="1278" spans="1:10" x14ac:dyDescent="0.25">
      <c r="A1278" s="3" t="str">
        <f t="shared" si="19"/>
        <v>Climate Zone98/27/2021 (5:00pm-6:00pm)5</v>
      </c>
      <c r="B1278" t="s">
        <v>55</v>
      </c>
      <c r="C1278" t="s">
        <v>140</v>
      </c>
      <c r="D1278" t="s">
        <v>162</v>
      </c>
      <c r="E1278" s="65" t="s">
        <v>136</v>
      </c>
      <c r="F1278" s="66">
        <v>0.62461692094802856</v>
      </c>
      <c r="G1278" s="66">
        <v>0.6156432032585144</v>
      </c>
      <c r="H1278" s="66">
        <v>1.3602007180452347E-2</v>
      </c>
      <c r="I1278" s="66">
        <v>65.948844909667969</v>
      </c>
      <c r="J1278" s="67">
        <v>0</v>
      </c>
    </row>
    <row r="1279" spans="1:10" x14ac:dyDescent="0.25">
      <c r="A1279" s="3" t="str">
        <f t="shared" si="19"/>
        <v>Climate Zone98/27/2021 (5:00pm-6:00pm)6</v>
      </c>
      <c r="B1279" t="s">
        <v>55</v>
      </c>
      <c r="C1279" t="s">
        <v>140</v>
      </c>
      <c r="D1279" t="s">
        <v>162</v>
      </c>
      <c r="E1279" s="65" t="s">
        <v>137</v>
      </c>
      <c r="F1279" s="66">
        <v>0.6292191743850708</v>
      </c>
      <c r="G1279" s="66">
        <v>0.61007201671600342</v>
      </c>
      <c r="H1279" s="66">
        <v>1.1627262458205223E-2</v>
      </c>
      <c r="I1279" s="66">
        <v>64.86492919921875</v>
      </c>
      <c r="J1279" s="67">
        <v>0</v>
      </c>
    </row>
    <row r="1280" spans="1:10" x14ac:dyDescent="0.25">
      <c r="A1280" s="3" t="str">
        <f t="shared" si="19"/>
        <v>Climate Zone98/27/2021 (5:00pm-6:00pm)7</v>
      </c>
      <c r="B1280" t="s">
        <v>55</v>
      </c>
      <c r="C1280" t="s">
        <v>140</v>
      </c>
      <c r="D1280" t="s">
        <v>162</v>
      </c>
      <c r="E1280" s="65" t="s">
        <v>138</v>
      </c>
      <c r="F1280" s="66">
        <v>0.65941303968429565</v>
      </c>
      <c r="G1280" s="66">
        <v>0.64297622442245483</v>
      </c>
      <c r="H1280" s="66">
        <v>2.5231506675481796E-2</v>
      </c>
      <c r="I1280" s="66">
        <v>64.324348449707031</v>
      </c>
      <c r="J1280" s="67">
        <v>0</v>
      </c>
    </row>
    <row r="1281" spans="1:10" x14ac:dyDescent="0.25">
      <c r="A1281" s="3" t="str">
        <f t="shared" si="19"/>
        <v>Climate Zone98/27/2021 (5:00pm-6:00pm)8</v>
      </c>
      <c r="B1281" t="s">
        <v>55</v>
      </c>
      <c r="C1281" t="s">
        <v>140</v>
      </c>
      <c r="D1281" t="s">
        <v>162</v>
      </c>
      <c r="E1281" s="65" t="s">
        <v>139</v>
      </c>
      <c r="F1281" s="66">
        <v>0.65753316879272461</v>
      </c>
      <c r="G1281" s="66">
        <v>0.65393978357315063</v>
      </c>
      <c r="H1281" s="66">
        <v>1.0007474571466446E-2</v>
      </c>
      <c r="I1281" s="66">
        <v>64.667999267578125</v>
      </c>
      <c r="J1281" s="67">
        <v>0</v>
      </c>
    </row>
    <row r="1282" spans="1:10" x14ac:dyDescent="0.25">
      <c r="A1282" s="3" t="str">
        <f t="shared" si="19"/>
        <v>Climate Zone98/27/2021 (5:00pm-6:00pm)9</v>
      </c>
      <c r="B1282" t="s">
        <v>55</v>
      </c>
      <c r="C1282" t="s">
        <v>140</v>
      </c>
      <c r="D1282" t="s">
        <v>162</v>
      </c>
      <c r="E1282" s="65" t="s">
        <v>140</v>
      </c>
      <c r="F1282" s="66">
        <v>0.6277775764465332</v>
      </c>
      <c r="G1282" s="66">
        <v>0.63276153802871704</v>
      </c>
      <c r="H1282" s="66">
        <v>1.2862587347626686E-2</v>
      </c>
      <c r="I1282" s="66">
        <v>69.145881652832031</v>
      </c>
      <c r="J1282" s="67">
        <v>0</v>
      </c>
    </row>
    <row r="1283" spans="1:10" x14ac:dyDescent="0.25">
      <c r="A1283" s="3" t="str">
        <f t="shared" ref="A1283:A1346" si="20">B1283&amp;C1283&amp;D1283&amp;E1283</f>
        <v>Climate Zone98/27/2021 (5:00pm-6:00pm)10</v>
      </c>
      <c r="B1283" t="s">
        <v>55</v>
      </c>
      <c r="C1283" t="s">
        <v>140</v>
      </c>
      <c r="D1283" t="s">
        <v>162</v>
      </c>
      <c r="E1283" s="65" t="s">
        <v>141</v>
      </c>
      <c r="F1283" s="66">
        <v>0.63122886419296265</v>
      </c>
      <c r="G1283" s="66">
        <v>0.62410086393356323</v>
      </c>
      <c r="H1283" s="66">
        <v>1.5342321246862411E-2</v>
      </c>
      <c r="I1283" s="66">
        <v>76.555198669433594</v>
      </c>
      <c r="J1283" s="67">
        <v>0</v>
      </c>
    </row>
    <row r="1284" spans="1:10" x14ac:dyDescent="0.25">
      <c r="A1284" s="3" t="str">
        <f t="shared" si="20"/>
        <v>Climate Zone98/27/2021 (5:00pm-6:00pm)11</v>
      </c>
      <c r="B1284" t="s">
        <v>55</v>
      </c>
      <c r="C1284" t="s">
        <v>140</v>
      </c>
      <c r="D1284" t="s">
        <v>162</v>
      </c>
      <c r="E1284" s="65" t="s">
        <v>142</v>
      </c>
      <c r="F1284" s="66">
        <v>0.65086567401885986</v>
      </c>
      <c r="G1284" s="66">
        <v>0.66438198089599609</v>
      </c>
      <c r="H1284" s="66">
        <v>1.9428841769695282E-2</v>
      </c>
      <c r="I1284" s="66">
        <v>82.286735534667969</v>
      </c>
      <c r="J1284" s="67">
        <v>0</v>
      </c>
    </row>
    <row r="1285" spans="1:10" x14ac:dyDescent="0.25">
      <c r="A1285" s="3" t="str">
        <f t="shared" si="20"/>
        <v>Climate Zone98/27/2021 (5:00pm-6:00pm)12</v>
      </c>
      <c r="B1285" t="s">
        <v>55</v>
      </c>
      <c r="C1285" t="s">
        <v>140</v>
      </c>
      <c r="D1285" t="s">
        <v>162</v>
      </c>
      <c r="E1285" s="65" t="s">
        <v>143</v>
      </c>
      <c r="F1285" s="66">
        <v>0.78113263845443726</v>
      </c>
      <c r="G1285" s="66">
        <v>0.80104655027389526</v>
      </c>
      <c r="H1285" s="66">
        <v>2.3305851966142654E-2</v>
      </c>
      <c r="I1285" s="66">
        <v>86.869598388671875</v>
      </c>
      <c r="J1285" s="67">
        <v>0</v>
      </c>
    </row>
    <row r="1286" spans="1:10" x14ac:dyDescent="0.25">
      <c r="A1286" s="3" t="str">
        <f t="shared" si="20"/>
        <v>Climate Zone98/27/2021 (5:00pm-6:00pm)13</v>
      </c>
      <c r="B1286" t="s">
        <v>55</v>
      </c>
      <c r="C1286" t="s">
        <v>140</v>
      </c>
      <c r="D1286" t="s">
        <v>162</v>
      </c>
      <c r="E1286" s="65" t="s">
        <v>144</v>
      </c>
      <c r="F1286" s="66">
        <v>1.0663574934005737</v>
      </c>
      <c r="G1286" s="66">
        <v>1.0724581480026245</v>
      </c>
      <c r="H1286" s="66">
        <v>2.797173336148262E-2</v>
      </c>
      <c r="I1286" s="66">
        <v>90.450332641601563</v>
      </c>
      <c r="J1286" s="67">
        <v>0</v>
      </c>
    </row>
    <row r="1287" spans="1:10" x14ac:dyDescent="0.25">
      <c r="A1287" s="3" t="str">
        <f t="shared" si="20"/>
        <v>Climate Zone98/27/2021 (5:00pm-6:00pm)14</v>
      </c>
      <c r="B1287" t="s">
        <v>55</v>
      </c>
      <c r="C1287" t="s">
        <v>140</v>
      </c>
      <c r="D1287" t="s">
        <v>162</v>
      </c>
      <c r="E1287" s="65" t="s">
        <v>145</v>
      </c>
      <c r="F1287" s="66">
        <v>1.4639338254928589</v>
      </c>
      <c r="G1287" s="66">
        <v>1.4405453205108643</v>
      </c>
      <c r="H1287" s="66">
        <v>3.3061861991882324E-2</v>
      </c>
      <c r="I1287" s="66">
        <v>93.531867980957031</v>
      </c>
      <c r="J1287" s="67">
        <v>0</v>
      </c>
    </row>
    <row r="1288" spans="1:10" x14ac:dyDescent="0.25">
      <c r="A1288" s="3" t="str">
        <f t="shared" si="20"/>
        <v>Climate Zone98/27/2021 (5:00pm-6:00pm)15</v>
      </c>
      <c r="B1288" t="s">
        <v>55</v>
      </c>
      <c r="C1288" t="s">
        <v>140</v>
      </c>
      <c r="D1288" t="s">
        <v>162</v>
      </c>
      <c r="E1288" s="65" t="s">
        <v>146</v>
      </c>
      <c r="F1288" s="66">
        <v>1.880918025970459</v>
      </c>
      <c r="G1288" s="66">
        <v>1.8484220504760742</v>
      </c>
      <c r="H1288" s="66">
        <v>2.0086046308279037E-2</v>
      </c>
      <c r="I1288" s="66">
        <v>95.444305419921875</v>
      </c>
      <c r="J1288" s="67">
        <v>0</v>
      </c>
    </row>
    <row r="1289" spans="1:10" x14ac:dyDescent="0.25">
      <c r="A1289" s="3" t="str">
        <f t="shared" si="20"/>
        <v>Climate Zone98/27/2021 (5:00pm-6:00pm)16</v>
      </c>
      <c r="B1289" t="s">
        <v>55</v>
      </c>
      <c r="C1289" t="s">
        <v>140</v>
      </c>
      <c r="D1289" t="s">
        <v>162</v>
      </c>
      <c r="E1289" s="65" t="s">
        <v>147</v>
      </c>
      <c r="F1289" s="66">
        <v>2.2218904495239258</v>
      </c>
      <c r="G1289" s="66">
        <v>2.2543864250183105</v>
      </c>
      <c r="H1289" s="66">
        <v>2.0086048170924187E-2</v>
      </c>
      <c r="I1289" s="66">
        <v>96.322105407714844</v>
      </c>
      <c r="J1289" s="67">
        <v>0</v>
      </c>
    </row>
    <row r="1290" spans="1:10" x14ac:dyDescent="0.25">
      <c r="A1290" s="3" t="str">
        <f t="shared" si="20"/>
        <v>Climate Zone98/27/2021 (5:00pm-6:00pm)17</v>
      </c>
      <c r="B1290" t="s">
        <v>55</v>
      </c>
      <c r="C1290" t="s">
        <v>140</v>
      </c>
      <c r="D1290" t="s">
        <v>162</v>
      </c>
      <c r="E1290" s="65" t="s">
        <v>148</v>
      </c>
      <c r="F1290" s="66">
        <v>2.5762040615081787</v>
      </c>
      <c r="G1290" s="66">
        <v>2.555483341217041</v>
      </c>
      <c r="H1290" s="66">
        <v>4.1302766650915146E-2</v>
      </c>
      <c r="I1290" s="66">
        <v>95.819412231445313</v>
      </c>
      <c r="J1290" s="67">
        <v>0</v>
      </c>
    </row>
    <row r="1291" spans="1:10" x14ac:dyDescent="0.25">
      <c r="A1291" s="3" t="str">
        <f t="shared" si="20"/>
        <v>Climate Zone98/27/2021 (5:00pm-6:00pm)18</v>
      </c>
      <c r="B1291" t="s">
        <v>55</v>
      </c>
      <c r="C1291" t="s">
        <v>140</v>
      </c>
      <c r="D1291" t="s">
        <v>162</v>
      </c>
      <c r="E1291" s="65" t="s">
        <v>149</v>
      </c>
      <c r="F1291" s="66">
        <v>2.7009356021881104</v>
      </c>
      <c r="G1291" s="66">
        <v>1.957182765007019</v>
      </c>
      <c r="H1291" s="66">
        <v>4.6020504087209702E-2</v>
      </c>
      <c r="I1291" s="66">
        <v>94.071151733398438</v>
      </c>
      <c r="J1291" s="67">
        <v>0</v>
      </c>
    </row>
    <row r="1292" spans="1:10" x14ac:dyDescent="0.25">
      <c r="A1292" s="3" t="str">
        <f t="shared" si="20"/>
        <v>Climate Zone98/27/2021 (5:00pm-6:00pm)19</v>
      </c>
      <c r="B1292" t="s">
        <v>55</v>
      </c>
      <c r="C1292" t="s">
        <v>140</v>
      </c>
      <c r="D1292" t="s">
        <v>162</v>
      </c>
      <c r="E1292" s="65" t="s">
        <v>150</v>
      </c>
      <c r="F1292" s="66">
        <v>2.5756583213806152</v>
      </c>
      <c r="G1292" s="66">
        <v>2.6006765365600586</v>
      </c>
      <c r="H1292" s="66">
        <v>4.4607337564229965E-2</v>
      </c>
      <c r="I1292" s="66">
        <v>90.845565795898438</v>
      </c>
      <c r="J1292" s="67">
        <v>0</v>
      </c>
    </row>
    <row r="1293" spans="1:10" x14ac:dyDescent="0.25">
      <c r="A1293" s="3" t="str">
        <f t="shared" si="20"/>
        <v>Climate Zone98/27/2021 (5:00pm-6:00pm)20</v>
      </c>
      <c r="B1293" t="s">
        <v>55</v>
      </c>
      <c r="C1293" t="s">
        <v>140</v>
      </c>
      <c r="D1293" t="s">
        <v>162</v>
      </c>
      <c r="E1293" s="65" t="s">
        <v>151</v>
      </c>
      <c r="F1293" s="66">
        <v>2.2375471591949463</v>
      </c>
      <c r="G1293" s="66">
        <v>2.3712658882141113</v>
      </c>
      <c r="H1293" s="66">
        <v>4.3426912277936935E-2</v>
      </c>
      <c r="I1293" s="66">
        <v>87.141487121582031</v>
      </c>
      <c r="J1293" s="67">
        <v>0</v>
      </c>
    </row>
    <row r="1294" spans="1:10" x14ac:dyDescent="0.25">
      <c r="A1294" s="3" t="str">
        <f t="shared" si="20"/>
        <v>Climate Zone98/27/2021 (5:00pm-6:00pm)21</v>
      </c>
      <c r="B1294" t="s">
        <v>55</v>
      </c>
      <c r="C1294" t="s">
        <v>140</v>
      </c>
      <c r="D1294" t="s">
        <v>162</v>
      </c>
      <c r="E1294" s="65" t="s">
        <v>152</v>
      </c>
      <c r="F1294" s="66">
        <v>1.9718003273010254</v>
      </c>
      <c r="G1294" s="66">
        <v>2.090385913848877</v>
      </c>
      <c r="H1294" s="66">
        <v>4.1195068508386612E-2</v>
      </c>
      <c r="I1294" s="66">
        <v>81.479469299316406</v>
      </c>
      <c r="J1294" s="67">
        <v>0</v>
      </c>
    </row>
    <row r="1295" spans="1:10" x14ac:dyDescent="0.25">
      <c r="A1295" s="3" t="str">
        <f t="shared" si="20"/>
        <v>Climate Zone98/27/2021 (5:00pm-6:00pm)22</v>
      </c>
      <c r="B1295" t="s">
        <v>55</v>
      </c>
      <c r="C1295" t="s">
        <v>140</v>
      </c>
      <c r="D1295" t="s">
        <v>162</v>
      </c>
      <c r="E1295" s="65" t="s">
        <v>153</v>
      </c>
      <c r="F1295" s="66">
        <v>1.7182139158248901</v>
      </c>
      <c r="G1295" s="66">
        <v>1.8134365081787109</v>
      </c>
      <c r="H1295" s="66">
        <v>3.6719731986522675E-2</v>
      </c>
      <c r="I1295" s="66">
        <v>76.967254638671875</v>
      </c>
      <c r="J1295" s="67">
        <v>0</v>
      </c>
    </row>
    <row r="1296" spans="1:10" x14ac:dyDescent="0.25">
      <c r="A1296" s="3" t="str">
        <f t="shared" si="20"/>
        <v>Climate Zone98/27/2021 (5:00pm-6:00pm)23</v>
      </c>
      <c r="B1296" t="s">
        <v>55</v>
      </c>
      <c r="C1296" t="s">
        <v>140</v>
      </c>
      <c r="D1296" t="s">
        <v>162</v>
      </c>
      <c r="E1296" s="65" t="s">
        <v>154</v>
      </c>
      <c r="F1296" s="66">
        <v>1.5023379325866699</v>
      </c>
      <c r="G1296" s="66">
        <v>1.5274169445037842</v>
      </c>
      <c r="H1296" s="66">
        <v>3.3819705247879028E-2</v>
      </c>
      <c r="I1296" s="66">
        <v>73.907432556152344</v>
      </c>
      <c r="J1296" s="67">
        <v>0</v>
      </c>
    </row>
    <row r="1297" spans="1:10" x14ac:dyDescent="0.25">
      <c r="A1297" s="3" t="str">
        <f t="shared" si="20"/>
        <v>Climate Zone98/27/2021 (5:00pm-6:00pm)24</v>
      </c>
      <c r="B1297" t="s">
        <v>55</v>
      </c>
      <c r="C1297" t="s">
        <v>140</v>
      </c>
      <c r="D1297" t="s">
        <v>162</v>
      </c>
      <c r="E1297" s="65" t="s">
        <v>155</v>
      </c>
      <c r="F1297" s="66">
        <v>1.2164087295532227</v>
      </c>
      <c r="G1297" s="66">
        <v>1.2520661354064941</v>
      </c>
      <c r="H1297" s="66">
        <v>2.974809892475605E-2</v>
      </c>
      <c r="I1297" s="66">
        <v>71.610389709472656</v>
      </c>
      <c r="J1297" s="67">
        <v>0</v>
      </c>
    </row>
    <row r="1298" spans="1:10" x14ac:dyDescent="0.25">
      <c r="A1298" s="3" t="str">
        <f t="shared" si="20"/>
        <v>Climate Zone99/9/2021 (3:58pm-5:00pm)1</v>
      </c>
      <c r="B1298" t="s">
        <v>55</v>
      </c>
      <c r="C1298" t="s">
        <v>140</v>
      </c>
      <c r="D1298" t="s">
        <v>163</v>
      </c>
      <c r="E1298" s="65" t="s">
        <v>132</v>
      </c>
      <c r="F1298" s="66">
        <v>1.0134685039520264</v>
      </c>
      <c r="G1298" s="66">
        <v>0.98073184490203857</v>
      </c>
      <c r="H1298" s="66">
        <v>3.2436706125736237E-2</v>
      </c>
      <c r="I1298" s="66">
        <v>67.137260437011719</v>
      </c>
      <c r="J1298" s="67">
        <v>0</v>
      </c>
    </row>
    <row r="1299" spans="1:10" x14ac:dyDescent="0.25">
      <c r="A1299" s="3" t="str">
        <f t="shared" si="20"/>
        <v>Climate Zone99/9/2021 (3:58pm-5:00pm)2</v>
      </c>
      <c r="B1299" t="s">
        <v>55</v>
      </c>
      <c r="C1299" t="s">
        <v>140</v>
      </c>
      <c r="D1299" t="s">
        <v>163</v>
      </c>
      <c r="E1299" s="65" t="s">
        <v>133</v>
      </c>
      <c r="F1299" s="66">
        <v>0.85067635774612427</v>
      </c>
      <c r="G1299" s="66">
        <v>0.84373199939727783</v>
      </c>
      <c r="H1299" s="66">
        <v>2.9003392904996872E-2</v>
      </c>
      <c r="I1299" s="66">
        <v>66.950813293457031</v>
      </c>
      <c r="J1299" s="67">
        <v>0</v>
      </c>
    </row>
    <row r="1300" spans="1:10" x14ac:dyDescent="0.25">
      <c r="A1300" s="3" t="str">
        <f t="shared" si="20"/>
        <v>Climate Zone99/9/2021 (3:58pm-5:00pm)3</v>
      </c>
      <c r="B1300" t="s">
        <v>55</v>
      </c>
      <c r="C1300" t="s">
        <v>140</v>
      </c>
      <c r="D1300" t="s">
        <v>163</v>
      </c>
      <c r="E1300" s="65" t="s">
        <v>134</v>
      </c>
      <c r="F1300" s="66">
        <v>0.77948457002639771</v>
      </c>
      <c r="G1300" s="66">
        <v>0.7526506781578064</v>
      </c>
      <c r="H1300" s="66">
        <v>2.401387132704258E-2</v>
      </c>
      <c r="I1300" s="66">
        <v>67.267135620117188</v>
      </c>
      <c r="J1300" s="67">
        <v>0</v>
      </c>
    </row>
    <row r="1301" spans="1:10" x14ac:dyDescent="0.25">
      <c r="A1301" s="3" t="str">
        <f t="shared" si="20"/>
        <v>Climate Zone99/9/2021 (3:58pm-5:00pm)4</v>
      </c>
      <c r="B1301" t="s">
        <v>55</v>
      </c>
      <c r="C1301" t="s">
        <v>140</v>
      </c>
      <c r="D1301" t="s">
        <v>163</v>
      </c>
      <c r="E1301" s="65" t="s">
        <v>135</v>
      </c>
      <c r="F1301" s="66">
        <v>0.7318156361579895</v>
      </c>
      <c r="G1301" s="66">
        <v>0.69482231140136719</v>
      </c>
      <c r="H1301" s="66">
        <v>2.204429917037487E-2</v>
      </c>
      <c r="I1301" s="66">
        <v>67.609535217285156</v>
      </c>
      <c r="J1301" s="67">
        <v>0</v>
      </c>
    </row>
    <row r="1302" spans="1:10" x14ac:dyDescent="0.25">
      <c r="A1302" s="3" t="str">
        <f t="shared" si="20"/>
        <v>Climate Zone99/9/2021 (3:58pm-5:00pm)5</v>
      </c>
      <c r="B1302" t="s">
        <v>55</v>
      </c>
      <c r="C1302" t="s">
        <v>140</v>
      </c>
      <c r="D1302" t="s">
        <v>163</v>
      </c>
      <c r="E1302" s="65" t="s">
        <v>136</v>
      </c>
      <c r="F1302" s="66">
        <v>0.69197946786880493</v>
      </c>
      <c r="G1302" s="66">
        <v>0.662273108959198</v>
      </c>
      <c r="H1302" s="66">
        <v>1.6859903931617737E-2</v>
      </c>
      <c r="I1302" s="66">
        <v>68.131767272949219</v>
      </c>
      <c r="J1302" s="67">
        <v>0</v>
      </c>
    </row>
    <row r="1303" spans="1:10" x14ac:dyDescent="0.25">
      <c r="A1303" s="3" t="str">
        <f t="shared" si="20"/>
        <v>Climate Zone99/9/2021 (3:58pm-5:00pm)6</v>
      </c>
      <c r="B1303" t="s">
        <v>55</v>
      </c>
      <c r="C1303" t="s">
        <v>140</v>
      </c>
      <c r="D1303" t="s">
        <v>163</v>
      </c>
      <c r="E1303" s="65" t="s">
        <v>137</v>
      </c>
      <c r="F1303" s="66">
        <v>0.67999029159545898</v>
      </c>
      <c r="G1303" s="66">
        <v>0.66654038429260254</v>
      </c>
      <c r="H1303" s="66">
        <v>1.5917949378490448E-2</v>
      </c>
      <c r="I1303" s="66">
        <v>69.549629211425781</v>
      </c>
      <c r="J1303" s="67">
        <v>0</v>
      </c>
    </row>
    <row r="1304" spans="1:10" x14ac:dyDescent="0.25">
      <c r="A1304" s="3" t="str">
        <f t="shared" si="20"/>
        <v>Climate Zone99/9/2021 (3:58pm-5:00pm)7</v>
      </c>
      <c r="B1304" t="s">
        <v>55</v>
      </c>
      <c r="C1304" t="s">
        <v>140</v>
      </c>
      <c r="D1304" t="s">
        <v>163</v>
      </c>
      <c r="E1304" s="65" t="s">
        <v>138</v>
      </c>
      <c r="F1304" s="66">
        <v>0.73003029823303223</v>
      </c>
      <c r="G1304" s="66">
        <v>0.71182650327682495</v>
      </c>
      <c r="H1304" s="66">
        <v>1.5598708763718605E-2</v>
      </c>
      <c r="I1304" s="66">
        <v>70.800430297851563</v>
      </c>
      <c r="J1304" s="67">
        <v>0</v>
      </c>
    </row>
    <row r="1305" spans="1:10" x14ac:dyDescent="0.25">
      <c r="A1305" s="3" t="str">
        <f t="shared" si="20"/>
        <v>Climate Zone99/9/2021 (3:58pm-5:00pm)8</v>
      </c>
      <c r="B1305" t="s">
        <v>55</v>
      </c>
      <c r="C1305" t="s">
        <v>140</v>
      </c>
      <c r="D1305" t="s">
        <v>163</v>
      </c>
      <c r="E1305" s="65" t="s">
        <v>139</v>
      </c>
      <c r="F1305" s="66">
        <v>0.73651570081710815</v>
      </c>
      <c r="G1305" s="66">
        <v>0.73425549268722534</v>
      </c>
      <c r="H1305" s="66">
        <v>1.8342219293117523E-2</v>
      </c>
      <c r="I1305" s="66">
        <v>69.946708679199219</v>
      </c>
      <c r="J1305" s="67">
        <v>0</v>
      </c>
    </row>
    <row r="1306" spans="1:10" x14ac:dyDescent="0.25">
      <c r="A1306" s="3" t="str">
        <f t="shared" si="20"/>
        <v>Climate Zone99/9/2021 (3:58pm-5:00pm)9</v>
      </c>
      <c r="B1306" t="s">
        <v>55</v>
      </c>
      <c r="C1306" t="s">
        <v>140</v>
      </c>
      <c r="D1306" t="s">
        <v>163</v>
      </c>
      <c r="E1306" s="65" t="s">
        <v>140</v>
      </c>
      <c r="F1306" s="66">
        <v>0.75817191600799561</v>
      </c>
      <c r="G1306" s="66">
        <v>0.73733973503112793</v>
      </c>
      <c r="H1306" s="66">
        <v>1.7584551125764847E-2</v>
      </c>
      <c r="I1306" s="66">
        <v>70.675758361816406</v>
      </c>
      <c r="J1306" s="67">
        <v>0</v>
      </c>
    </row>
    <row r="1307" spans="1:10" x14ac:dyDescent="0.25">
      <c r="A1307" s="3" t="str">
        <f t="shared" si="20"/>
        <v>Climate Zone99/9/2021 (3:58pm-5:00pm)10</v>
      </c>
      <c r="B1307" t="s">
        <v>55</v>
      </c>
      <c r="C1307" t="s">
        <v>140</v>
      </c>
      <c r="D1307" t="s">
        <v>163</v>
      </c>
      <c r="E1307" s="65" t="s">
        <v>141</v>
      </c>
      <c r="F1307" s="66">
        <v>0.74978327751159668</v>
      </c>
      <c r="G1307" s="66">
        <v>0.76981496810913086</v>
      </c>
      <c r="H1307" s="66">
        <v>2.110636979341507E-2</v>
      </c>
      <c r="I1307" s="66">
        <v>74.529273986816406</v>
      </c>
      <c r="J1307" s="67">
        <v>0</v>
      </c>
    </row>
    <row r="1308" spans="1:10" x14ac:dyDescent="0.25">
      <c r="A1308" s="3" t="str">
        <f t="shared" si="20"/>
        <v>Climate Zone99/9/2021 (3:58pm-5:00pm)11</v>
      </c>
      <c r="B1308" t="s">
        <v>55</v>
      </c>
      <c r="C1308" t="s">
        <v>140</v>
      </c>
      <c r="D1308" t="s">
        <v>163</v>
      </c>
      <c r="E1308" s="65" t="s">
        <v>142</v>
      </c>
      <c r="F1308" s="66">
        <v>0.87348353862762451</v>
      </c>
      <c r="G1308" s="66">
        <v>0.8602558970451355</v>
      </c>
      <c r="H1308" s="66">
        <v>2.4889908730983734E-2</v>
      </c>
      <c r="I1308" s="66">
        <v>78.619422912597656</v>
      </c>
      <c r="J1308" s="67">
        <v>0</v>
      </c>
    </row>
    <row r="1309" spans="1:10" x14ac:dyDescent="0.25">
      <c r="A1309" s="3" t="str">
        <f t="shared" si="20"/>
        <v>Climate Zone99/9/2021 (3:58pm-5:00pm)12</v>
      </c>
      <c r="B1309" t="s">
        <v>55</v>
      </c>
      <c r="C1309" t="s">
        <v>140</v>
      </c>
      <c r="D1309" t="s">
        <v>163</v>
      </c>
      <c r="E1309" s="65" t="s">
        <v>143</v>
      </c>
      <c r="F1309" s="66">
        <v>1.0621651411056519</v>
      </c>
      <c r="G1309" s="66">
        <v>1.0562018156051636</v>
      </c>
      <c r="H1309" s="66">
        <v>2.8620874509215355E-2</v>
      </c>
      <c r="I1309" s="66">
        <v>83.036727905273438</v>
      </c>
      <c r="J1309" s="67">
        <v>0</v>
      </c>
    </row>
    <row r="1310" spans="1:10" x14ac:dyDescent="0.25">
      <c r="A1310" s="3" t="str">
        <f t="shared" si="20"/>
        <v>Climate Zone99/9/2021 (3:58pm-5:00pm)13</v>
      </c>
      <c r="B1310" t="s">
        <v>55</v>
      </c>
      <c r="C1310" t="s">
        <v>140</v>
      </c>
      <c r="D1310" t="s">
        <v>163</v>
      </c>
      <c r="E1310" s="65" t="s">
        <v>144</v>
      </c>
      <c r="F1310" s="66">
        <v>1.3886457681655884</v>
      </c>
      <c r="G1310" s="66">
        <v>1.3716380596160889</v>
      </c>
      <c r="H1310" s="66">
        <v>1.732882484793663E-2</v>
      </c>
      <c r="I1310" s="66">
        <v>86.424896240234375</v>
      </c>
      <c r="J1310" s="67">
        <v>0</v>
      </c>
    </row>
    <row r="1311" spans="1:10" x14ac:dyDescent="0.25">
      <c r="A1311" s="3" t="str">
        <f t="shared" si="20"/>
        <v>Climate Zone99/9/2021 (3:58pm-5:00pm)14</v>
      </c>
      <c r="B1311" t="s">
        <v>55</v>
      </c>
      <c r="C1311" t="s">
        <v>140</v>
      </c>
      <c r="D1311" t="s">
        <v>163</v>
      </c>
      <c r="E1311" s="65" t="s">
        <v>145</v>
      </c>
      <c r="F1311" s="66">
        <v>1.7211369276046753</v>
      </c>
      <c r="G1311" s="66">
        <v>1.7381446361541748</v>
      </c>
      <c r="H1311" s="66">
        <v>1.732882484793663E-2</v>
      </c>
      <c r="I1311" s="66">
        <v>89.640602111816406</v>
      </c>
      <c r="J1311" s="67">
        <v>0</v>
      </c>
    </row>
    <row r="1312" spans="1:10" x14ac:dyDescent="0.25">
      <c r="A1312" s="3" t="str">
        <f t="shared" si="20"/>
        <v>Climate Zone99/9/2021 (3:58pm-5:00pm)15</v>
      </c>
      <c r="B1312" t="s">
        <v>55</v>
      </c>
      <c r="C1312" t="s">
        <v>140</v>
      </c>
      <c r="D1312" t="s">
        <v>163</v>
      </c>
      <c r="E1312" s="65" t="s">
        <v>146</v>
      </c>
      <c r="F1312" s="66">
        <v>2.0705759525299072</v>
      </c>
      <c r="G1312" s="66">
        <v>2.0909843444824219</v>
      </c>
      <c r="H1312" s="66">
        <v>3.7322882562875748E-2</v>
      </c>
      <c r="I1312" s="66">
        <v>92.005455017089844</v>
      </c>
      <c r="J1312" s="67">
        <v>0</v>
      </c>
    </row>
    <row r="1313" spans="1:10" x14ac:dyDescent="0.25">
      <c r="A1313" s="3" t="str">
        <f t="shared" si="20"/>
        <v>Climate Zone99/9/2021 (3:58pm-5:00pm)16</v>
      </c>
      <c r="B1313" t="s">
        <v>55</v>
      </c>
      <c r="C1313" t="s">
        <v>140</v>
      </c>
      <c r="D1313" t="s">
        <v>163</v>
      </c>
      <c r="E1313" s="65" t="s">
        <v>147</v>
      </c>
      <c r="F1313" s="66">
        <v>2.4585797786712646</v>
      </c>
      <c r="G1313" s="66">
        <v>2.4449436664581299</v>
      </c>
      <c r="H1313" s="66">
        <v>4.3285243213176727E-2</v>
      </c>
      <c r="I1313" s="66">
        <v>93.767196655273438</v>
      </c>
      <c r="J1313" s="67">
        <v>0</v>
      </c>
    </row>
    <row r="1314" spans="1:10" x14ac:dyDescent="0.25">
      <c r="A1314" s="3" t="str">
        <f t="shared" si="20"/>
        <v>Climate Zone99/9/2021 (3:58pm-5:00pm)17</v>
      </c>
      <c r="B1314" t="s">
        <v>55</v>
      </c>
      <c r="C1314" t="s">
        <v>140</v>
      </c>
      <c r="D1314" t="s">
        <v>163</v>
      </c>
      <c r="E1314" s="65" t="s">
        <v>148</v>
      </c>
      <c r="F1314" s="66">
        <v>2.6659555435180664</v>
      </c>
      <c r="G1314" s="66">
        <v>1.9465011358261108</v>
      </c>
      <c r="H1314" s="66">
        <v>4.5165989547967911E-2</v>
      </c>
      <c r="I1314" s="66">
        <v>93.934043884277344</v>
      </c>
      <c r="J1314" s="67">
        <v>0</v>
      </c>
    </row>
    <row r="1315" spans="1:10" x14ac:dyDescent="0.25">
      <c r="A1315" s="3" t="str">
        <f t="shared" si="20"/>
        <v>Climate Zone99/9/2021 (3:58pm-5:00pm)18</v>
      </c>
      <c r="B1315" t="s">
        <v>55</v>
      </c>
      <c r="C1315" t="s">
        <v>140</v>
      </c>
      <c r="D1315" t="s">
        <v>163</v>
      </c>
      <c r="E1315" s="65" t="s">
        <v>149</v>
      </c>
      <c r="F1315" s="66">
        <v>2.7596826553344727</v>
      </c>
      <c r="G1315" s="66">
        <v>2.7671277523040771</v>
      </c>
      <c r="H1315" s="66">
        <v>4.6904657036066055E-2</v>
      </c>
      <c r="I1315" s="66">
        <v>93.360870361328125</v>
      </c>
      <c r="J1315" s="67">
        <v>0</v>
      </c>
    </row>
    <row r="1316" spans="1:10" x14ac:dyDescent="0.25">
      <c r="A1316" s="3" t="str">
        <f t="shared" si="20"/>
        <v>Climate Zone99/9/2021 (3:58pm-5:00pm)19</v>
      </c>
      <c r="B1316" t="s">
        <v>55</v>
      </c>
      <c r="C1316" t="s">
        <v>140</v>
      </c>
      <c r="D1316" t="s">
        <v>163</v>
      </c>
      <c r="E1316" s="65" t="s">
        <v>150</v>
      </c>
      <c r="F1316" s="66">
        <v>2.6478304862976074</v>
      </c>
      <c r="G1316" s="66">
        <v>2.7108564376831055</v>
      </c>
      <c r="H1316" s="66">
        <v>4.3592244386672974E-2</v>
      </c>
      <c r="I1316" s="66">
        <v>90.861297607421875</v>
      </c>
      <c r="J1316" s="67">
        <v>0</v>
      </c>
    </row>
    <row r="1317" spans="1:10" x14ac:dyDescent="0.25">
      <c r="A1317" s="3" t="str">
        <f t="shared" si="20"/>
        <v>Climate Zone99/9/2021 (3:58pm-5:00pm)20</v>
      </c>
      <c r="B1317" t="s">
        <v>55</v>
      </c>
      <c r="C1317" t="s">
        <v>140</v>
      </c>
      <c r="D1317" t="s">
        <v>163</v>
      </c>
      <c r="E1317" s="65" t="s">
        <v>151</v>
      </c>
      <c r="F1317" s="66">
        <v>2.325167179107666</v>
      </c>
      <c r="G1317" s="66">
        <v>2.419403076171875</v>
      </c>
      <c r="H1317" s="66">
        <v>4.0262535214424133E-2</v>
      </c>
      <c r="I1317" s="66">
        <v>86.695671081542969</v>
      </c>
      <c r="J1317" s="67">
        <v>0</v>
      </c>
    </row>
    <row r="1318" spans="1:10" x14ac:dyDescent="0.25">
      <c r="A1318" s="3" t="str">
        <f t="shared" si="20"/>
        <v>Climate Zone99/9/2021 (3:58pm-5:00pm)21</v>
      </c>
      <c r="B1318" t="s">
        <v>55</v>
      </c>
      <c r="C1318" t="s">
        <v>140</v>
      </c>
      <c r="D1318" t="s">
        <v>163</v>
      </c>
      <c r="E1318" s="65" t="s">
        <v>152</v>
      </c>
      <c r="F1318" s="66">
        <v>2.0825846195220947</v>
      </c>
      <c r="G1318" s="66">
        <v>2.1837036609649658</v>
      </c>
      <c r="H1318" s="66">
        <v>3.6574535071849823E-2</v>
      </c>
      <c r="I1318" s="66">
        <v>81.58612060546875</v>
      </c>
      <c r="J1318" s="67">
        <v>0</v>
      </c>
    </row>
    <row r="1319" spans="1:10" x14ac:dyDescent="0.25">
      <c r="A1319" s="3" t="str">
        <f t="shared" si="20"/>
        <v>Climate Zone99/9/2021 (3:58pm-5:00pm)22</v>
      </c>
      <c r="B1319" t="s">
        <v>55</v>
      </c>
      <c r="C1319" t="s">
        <v>140</v>
      </c>
      <c r="D1319" t="s">
        <v>163</v>
      </c>
      <c r="E1319" s="65" t="s">
        <v>153</v>
      </c>
      <c r="F1319" s="66">
        <v>1.8972402811050415</v>
      </c>
      <c r="G1319" s="66">
        <v>1.924748420715332</v>
      </c>
      <c r="H1319" s="66">
        <v>3.5518709570169449E-2</v>
      </c>
      <c r="I1319" s="66">
        <v>77.51202392578125</v>
      </c>
      <c r="J1319" s="67">
        <v>0</v>
      </c>
    </row>
    <row r="1320" spans="1:10" x14ac:dyDescent="0.25">
      <c r="A1320" s="3" t="str">
        <f t="shared" si="20"/>
        <v>Climate Zone99/9/2021 (3:58pm-5:00pm)23</v>
      </c>
      <c r="B1320" t="s">
        <v>55</v>
      </c>
      <c r="C1320" t="s">
        <v>140</v>
      </c>
      <c r="D1320" t="s">
        <v>163</v>
      </c>
      <c r="E1320" s="65" t="s">
        <v>154</v>
      </c>
      <c r="F1320" s="66">
        <v>1.5812308788299561</v>
      </c>
      <c r="G1320" s="66">
        <v>1.6265274286270142</v>
      </c>
      <c r="H1320" s="66">
        <v>3.4750908613204956E-2</v>
      </c>
      <c r="I1320" s="66">
        <v>74.934158325195313</v>
      </c>
      <c r="J1320" s="67">
        <v>0</v>
      </c>
    </row>
    <row r="1321" spans="1:10" x14ac:dyDescent="0.25">
      <c r="A1321" s="3" t="str">
        <f t="shared" si="20"/>
        <v>Climate Zone99/9/2021 (3:58pm-5:00pm)24</v>
      </c>
      <c r="B1321" t="s">
        <v>55</v>
      </c>
      <c r="C1321" t="s">
        <v>140</v>
      </c>
      <c r="D1321" t="s">
        <v>163</v>
      </c>
      <c r="E1321" s="65" t="s">
        <v>155</v>
      </c>
      <c r="F1321" s="66">
        <v>1.2828607559204102</v>
      </c>
      <c r="G1321" s="66">
        <v>1.3163390159606934</v>
      </c>
      <c r="H1321" s="66">
        <v>3.5939306020736694E-2</v>
      </c>
      <c r="I1321" s="66">
        <v>72.8846435546875</v>
      </c>
      <c r="J1321" s="67">
        <v>0</v>
      </c>
    </row>
    <row r="1322" spans="1:10" x14ac:dyDescent="0.25">
      <c r="A1322" s="3" t="str">
        <f t="shared" si="20"/>
        <v>Climate Zone9Average Event Day (5:00pm-6:00pm)1</v>
      </c>
      <c r="B1322" t="s">
        <v>55</v>
      </c>
      <c r="C1322" t="s">
        <v>140</v>
      </c>
      <c r="D1322" t="s">
        <v>164</v>
      </c>
      <c r="E1322" s="65" t="s">
        <v>132</v>
      </c>
      <c r="F1322" s="66">
        <v>0.95008176565170288</v>
      </c>
      <c r="G1322" s="66">
        <v>0.93890869617462158</v>
      </c>
      <c r="H1322" s="66">
        <v>1.4007983729243279E-2</v>
      </c>
      <c r="I1322" s="66">
        <v>69.983444213867188</v>
      </c>
      <c r="J1322" s="67">
        <v>0</v>
      </c>
    </row>
    <row r="1323" spans="1:10" x14ac:dyDescent="0.25">
      <c r="A1323" s="3" t="str">
        <f t="shared" si="20"/>
        <v>Climate Zone9Average Event Day (5:00pm-6:00pm)2</v>
      </c>
      <c r="B1323" t="s">
        <v>55</v>
      </c>
      <c r="C1323" t="s">
        <v>140</v>
      </c>
      <c r="D1323" t="s">
        <v>164</v>
      </c>
      <c r="E1323" s="65" t="s">
        <v>133</v>
      </c>
      <c r="F1323" s="66">
        <v>0.86307632923126221</v>
      </c>
      <c r="G1323" s="66">
        <v>0.85319662094116211</v>
      </c>
      <c r="H1323" s="66">
        <v>1.3057373464107513E-2</v>
      </c>
      <c r="I1323" s="66">
        <v>68.511825561523438</v>
      </c>
      <c r="J1323" s="67">
        <v>0</v>
      </c>
    </row>
    <row r="1324" spans="1:10" x14ac:dyDescent="0.25">
      <c r="A1324" s="3" t="str">
        <f t="shared" si="20"/>
        <v>Climate Zone9Average Event Day (5:00pm-6:00pm)3</v>
      </c>
      <c r="B1324" t="s">
        <v>55</v>
      </c>
      <c r="C1324" t="s">
        <v>140</v>
      </c>
      <c r="D1324" t="s">
        <v>164</v>
      </c>
      <c r="E1324" s="65" t="s">
        <v>134</v>
      </c>
      <c r="F1324" s="66">
        <v>0.75048315525054932</v>
      </c>
      <c r="G1324" s="66">
        <v>0.75582396984100342</v>
      </c>
      <c r="H1324" s="66">
        <v>1.2939012609422207E-2</v>
      </c>
      <c r="I1324" s="66">
        <v>67.741195678710938</v>
      </c>
      <c r="J1324" s="67">
        <v>0</v>
      </c>
    </row>
    <row r="1325" spans="1:10" x14ac:dyDescent="0.25">
      <c r="A1325" s="3" t="str">
        <f t="shared" si="20"/>
        <v>Climate Zone9Average Event Day (5:00pm-6:00pm)4</v>
      </c>
      <c r="B1325" t="s">
        <v>55</v>
      </c>
      <c r="C1325" t="s">
        <v>140</v>
      </c>
      <c r="D1325" t="s">
        <v>164</v>
      </c>
      <c r="E1325" s="65" t="s">
        <v>135</v>
      </c>
      <c r="F1325" s="66">
        <v>0.69971632957458496</v>
      </c>
      <c r="G1325" s="66">
        <v>0.69134408235549927</v>
      </c>
      <c r="H1325" s="66">
        <v>1.1207357048988342E-2</v>
      </c>
      <c r="I1325" s="66">
        <v>67.098121643066406</v>
      </c>
      <c r="J1325" s="67">
        <v>0</v>
      </c>
    </row>
    <row r="1326" spans="1:10" x14ac:dyDescent="0.25">
      <c r="A1326" s="3" t="str">
        <f t="shared" si="20"/>
        <v>Climate Zone9Average Event Day (5:00pm-6:00pm)5</v>
      </c>
      <c r="B1326" t="s">
        <v>55</v>
      </c>
      <c r="C1326" t="s">
        <v>140</v>
      </c>
      <c r="D1326" t="s">
        <v>164</v>
      </c>
      <c r="E1326" s="65" t="s">
        <v>136</v>
      </c>
      <c r="F1326" s="66">
        <v>0.66659319400787354</v>
      </c>
      <c r="G1326" s="66">
        <v>0.65572237968444824</v>
      </c>
      <c r="H1326" s="66">
        <v>8.1470068544149399E-3</v>
      </c>
      <c r="I1326" s="66">
        <v>66.674667358398438</v>
      </c>
      <c r="J1326" s="67">
        <v>0</v>
      </c>
    </row>
    <row r="1327" spans="1:10" x14ac:dyDescent="0.25">
      <c r="A1327" s="3" t="str">
        <f t="shared" si="20"/>
        <v>Climate Zone9Average Event Day (5:00pm-6:00pm)6</v>
      </c>
      <c r="B1327" t="s">
        <v>55</v>
      </c>
      <c r="C1327" t="s">
        <v>140</v>
      </c>
      <c r="D1327" t="s">
        <v>164</v>
      </c>
      <c r="E1327" s="65" t="s">
        <v>137</v>
      </c>
      <c r="F1327" s="66">
        <v>0.65751922130584717</v>
      </c>
      <c r="G1327" s="66">
        <v>0.64654415845870972</v>
      </c>
      <c r="H1327" s="66">
        <v>6.6476408392190933E-3</v>
      </c>
      <c r="I1327" s="66">
        <v>66.354576110839844</v>
      </c>
      <c r="J1327" s="67">
        <v>0</v>
      </c>
    </row>
    <row r="1328" spans="1:10" x14ac:dyDescent="0.25">
      <c r="A1328" s="3" t="str">
        <f t="shared" si="20"/>
        <v>Climate Zone9Average Event Day (5:00pm-6:00pm)7</v>
      </c>
      <c r="B1328" t="s">
        <v>55</v>
      </c>
      <c r="C1328" t="s">
        <v>140</v>
      </c>
      <c r="D1328" t="s">
        <v>164</v>
      </c>
      <c r="E1328" s="65" t="s">
        <v>138</v>
      </c>
      <c r="F1328" s="66">
        <v>0.67775166034698486</v>
      </c>
      <c r="G1328" s="66">
        <v>0.66963732242584229</v>
      </c>
      <c r="H1328" s="66">
        <v>8.409564383327961E-3</v>
      </c>
      <c r="I1328" s="66">
        <v>66.686767578125</v>
      </c>
      <c r="J1328" s="67">
        <v>0</v>
      </c>
    </row>
    <row r="1329" spans="1:10" x14ac:dyDescent="0.25">
      <c r="A1329" s="3" t="str">
        <f t="shared" si="20"/>
        <v>Climate Zone9Average Event Day (5:00pm-6:00pm)8</v>
      </c>
      <c r="B1329" t="s">
        <v>55</v>
      </c>
      <c r="C1329" t="s">
        <v>140</v>
      </c>
      <c r="D1329" t="s">
        <v>164</v>
      </c>
      <c r="E1329" s="65" t="s">
        <v>139</v>
      </c>
      <c r="F1329" s="66">
        <v>0.70480912923812866</v>
      </c>
      <c r="G1329" s="66">
        <v>0.70350015163421631</v>
      </c>
      <c r="H1329" s="66">
        <v>6.6990926861763E-3</v>
      </c>
      <c r="I1329" s="66">
        <v>68.214057922363281</v>
      </c>
      <c r="J1329" s="67">
        <v>0</v>
      </c>
    </row>
    <row r="1330" spans="1:10" x14ac:dyDescent="0.25">
      <c r="A1330" s="3" t="str">
        <f t="shared" si="20"/>
        <v>Climate Zone9Average Event Day (5:00pm-6:00pm)9</v>
      </c>
      <c r="B1330" t="s">
        <v>55</v>
      </c>
      <c r="C1330" t="s">
        <v>140</v>
      </c>
      <c r="D1330" t="s">
        <v>164</v>
      </c>
      <c r="E1330" s="65" t="s">
        <v>140</v>
      </c>
      <c r="F1330" s="66">
        <v>0.73185759782791138</v>
      </c>
      <c r="G1330" s="66">
        <v>0.72916990518569946</v>
      </c>
      <c r="H1330" s="66">
        <v>8.0607254058122635E-3</v>
      </c>
      <c r="I1330" s="66">
        <v>71.375282287597656</v>
      </c>
      <c r="J1330" s="67">
        <v>0</v>
      </c>
    </row>
    <row r="1331" spans="1:10" x14ac:dyDescent="0.25">
      <c r="A1331" s="3" t="str">
        <f t="shared" si="20"/>
        <v>Climate Zone9Average Event Day (5:00pm-6:00pm)10</v>
      </c>
      <c r="B1331" t="s">
        <v>55</v>
      </c>
      <c r="C1331" t="s">
        <v>140</v>
      </c>
      <c r="D1331" t="s">
        <v>164</v>
      </c>
      <c r="E1331" s="65" t="s">
        <v>141</v>
      </c>
      <c r="F1331" s="66">
        <v>0.80154144763946533</v>
      </c>
      <c r="G1331" s="66">
        <v>0.77873879671096802</v>
      </c>
      <c r="H1331" s="66">
        <v>1.007231418043375E-2</v>
      </c>
      <c r="I1331" s="66">
        <v>76.843429565429688</v>
      </c>
      <c r="J1331" s="67">
        <v>0</v>
      </c>
    </row>
    <row r="1332" spans="1:10" x14ac:dyDescent="0.25">
      <c r="A1332" s="3" t="str">
        <f t="shared" si="20"/>
        <v>Climate Zone9Average Event Day (5:00pm-6:00pm)11</v>
      </c>
      <c r="B1332" t="s">
        <v>55</v>
      </c>
      <c r="C1332" t="s">
        <v>140</v>
      </c>
      <c r="D1332" t="s">
        <v>164</v>
      </c>
      <c r="E1332" s="65" t="s">
        <v>142</v>
      </c>
      <c r="F1332" s="66">
        <v>0.89058393239974976</v>
      </c>
      <c r="G1332" s="66">
        <v>0.87977594137191772</v>
      </c>
      <c r="H1332" s="66">
        <v>1.1684896424412727E-2</v>
      </c>
      <c r="I1332" s="66">
        <v>80.38653564453125</v>
      </c>
      <c r="J1332" s="67">
        <v>0</v>
      </c>
    </row>
    <row r="1333" spans="1:10" x14ac:dyDescent="0.25">
      <c r="A1333" s="3" t="str">
        <f t="shared" si="20"/>
        <v>Climate Zone9Average Event Day (5:00pm-6:00pm)12</v>
      </c>
      <c r="B1333" t="s">
        <v>55</v>
      </c>
      <c r="C1333" t="s">
        <v>140</v>
      </c>
      <c r="D1333" t="s">
        <v>164</v>
      </c>
      <c r="E1333" s="65" t="s">
        <v>143</v>
      </c>
      <c r="F1333" s="66">
        <v>1.0807336568832397</v>
      </c>
      <c r="G1333" s="66">
        <v>1.0442826747894287</v>
      </c>
      <c r="H1333" s="66">
        <v>1.3479717075824738E-2</v>
      </c>
      <c r="I1333" s="66">
        <v>84.3291015625</v>
      </c>
      <c r="J1333" s="67">
        <v>0</v>
      </c>
    </row>
    <row r="1334" spans="1:10" x14ac:dyDescent="0.25">
      <c r="A1334" s="3" t="str">
        <f t="shared" si="20"/>
        <v>Climate Zone9Average Event Day (5:00pm-6:00pm)13</v>
      </c>
      <c r="B1334" t="s">
        <v>55</v>
      </c>
      <c r="C1334" t="s">
        <v>140</v>
      </c>
      <c r="D1334" t="s">
        <v>164</v>
      </c>
      <c r="E1334" s="65" t="s">
        <v>144</v>
      </c>
      <c r="F1334" s="66">
        <v>1.3610283136367798</v>
      </c>
      <c r="G1334" s="66">
        <v>1.3037428855895996</v>
      </c>
      <c r="H1334" s="66">
        <v>1.4507362619042397E-2</v>
      </c>
      <c r="I1334" s="66">
        <v>87.445159912109375</v>
      </c>
      <c r="J1334" s="67">
        <v>0</v>
      </c>
    </row>
    <row r="1335" spans="1:10" x14ac:dyDescent="0.25">
      <c r="A1335" s="3" t="str">
        <f t="shared" si="20"/>
        <v>Climate Zone9Average Event Day (5:00pm-6:00pm)14</v>
      </c>
      <c r="B1335" t="s">
        <v>55</v>
      </c>
      <c r="C1335" t="s">
        <v>140</v>
      </c>
      <c r="D1335" t="s">
        <v>164</v>
      </c>
      <c r="E1335" s="65" t="s">
        <v>145</v>
      </c>
      <c r="F1335" s="66">
        <v>1.6924482583999634</v>
      </c>
      <c r="G1335" s="66">
        <v>1.620120644569397</v>
      </c>
      <c r="H1335" s="66">
        <v>1.483484823256731E-2</v>
      </c>
      <c r="I1335" s="66">
        <v>90.062713623046875</v>
      </c>
      <c r="J1335" s="67">
        <v>0</v>
      </c>
    </row>
    <row r="1336" spans="1:10" x14ac:dyDescent="0.25">
      <c r="A1336" s="3" t="str">
        <f t="shared" si="20"/>
        <v>Climate Zone9Average Event Day (5:00pm-6:00pm)15</v>
      </c>
      <c r="B1336" t="s">
        <v>55</v>
      </c>
      <c r="C1336" t="s">
        <v>140</v>
      </c>
      <c r="D1336" t="s">
        <v>164</v>
      </c>
      <c r="E1336" s="65" t="s">
        <v>146</v>
      </c>
      <c r="F1336" s="66">
        <v>1.9876676797866821</v>
      </c>
      <c r="G1336" s="66">
        <v>1.9444539546966553</v>
      </c>
      <c r="H1336" s="66">
        <v>1.8177337944507599E-2</v>
      </c>
      <c r="I1336" s="66">
        <v>92.32220458984375</v>
      </c>
      <c r="J1336" s="67">
        <v>0</v>
      </c>
    </row>
    <row r="1337" spans="1:10" x14ac:dyDescent="0.25">
      <c r="A1337" s="3" t="str">
        <f t="shared" si="20"/>
        <v>Climate Zone9Average Event Day (5:00pm-6:00pm)16</v>
      </c>
      <c r="B1337" t="s">
        <v>55</v>
      </c>
      <c r="C1337" t="s">
        <v>140</v>
      </c>
      <c r="D1337" t="s">
        <v>164</v>
      </c>
      <c r="E1337" s="65" t="s">
        <v>147</v>
      </c>
      <c r="F1337" s="66">
        <v>2.24607253074646</v>
      </c>
      <c r="G1337" s="66">
        <v>2.2307307720184326</v>
      </c>
      <c r="H1337" s="66">
        <v>1.8897697329521179E-2</v>
      </c>
      <c r="I1337" s="66">
        <v>92.926116943359375</v>
      </c>
      <c r="J1337" s="67">
        <v>0</v>
      </c>
    </row>
    <row r="1338" spans="1:10" x14ac:dyDescent="0.25">
      <c r="A1338" s="3" t="str">
        <f t="shared" si="20"/>
        <v>Climate Zone9Average Event Day (5:00pm-6:00pm)17</v>
      </c>
      <c r="B1338" t="s">
        <v>55</v>
      </c>
      <c r="C1338" t="s">
        <v>140</v>
      </c>
      <c r="D1338" t="s">
        <v>164</v>
      </c>
      <c r="E1338" s="65" t="s">
        <v>148</v>
      </c>
      <c r="F1338" s="66">
        <v>2.4926614761352539</v>
      </c>
      <c r="G1338" s="66">
        <v>2.4321956634521484</v>
      </c>
      <c r="H1338" s="66">
        <v>2.0387943834066391E-2</v>
      </c>
      <c r="I1338" s="66">
        <v>92.715568542480469</v>
      </c>
      <c r="J1338" s="67">
        <v>0</v>
      </c>
    </row>
    <row r="1339" spans="1:10" x14ac:dyDescent="0.25">
      <c r="A1339" s="3" t="str">
        <f t="shared" si="20"/>
        <v>Climate Zone9Average Event Day (5:00pm-6:00pm)18</v>
      </c>
      <c r="B1339" t="s">
        <v>55</v>
      </c>
      <c r="C1339" t="s">
        <v>140</v>
      </c>
      <c r="D1339" t="s">
        <v>164</v>
      </c>
      <c r="E1339" s="65" t="s">
        <v>149</v>
      </c>
      <c r="F1339" s="66">
        <v>2.5642611980438232</v>
      </c>
      <c r="G1339" s="66">
        <v>1.8734089136123657</v>
      </c>
      <c r="H1339" s="66">
        <v>2.0914787426590919E-2</v>
      </c>
      <c r="I1339" s="66">
        <v>91.401229858398438</v>
      </c>
      <c r="J1339" s="67">
        <v>0</v>
      </c>
    </row>
    <row r="1340" spans="1:10" x14ac:dyDescent="0.25">
      <c r="A1340" s="3" t="str">
        <f t="shared" si="20"/>
        <v>Climate Zone9Average Event Day (5:00pm-6:00pm)19</v>
      </c>
      <c r="B1340" t="s">
        <v>55</v>
      </c>
      <c r="C1340" t="s">
        <v>140</v>
      </c>
      <c r="D1340" t="s">
        <v>164</v>
      </c>
      <c r="E1340" s="65" t="s">
        <v>150</v>
      </c>
      <c r="F1340" s="66">
        <v>2.5176811218261719</v>
      </c>
      <c r="G1340" s="66">
        <v>2.5282244682312012</v>
      </c>
      <c r="H1340" s="66">
        <v>2.3276768624782562E-2</v>
      </c>
      <c r="I1340" s="66">
        <v>89.624588012695313</v>
      </c>
      <c r="J1340" s="67">
        <v>0</v>
      </c>
    </row>
    <row r="1341" spans="1:10" x14ac:dyDescent="0.25">
      <c r="A1341" s="3" t="str">
        <f t="shared" si="20"/>
        <v>Climate Zone9Average Event Day (5:00pm-6:00pm)20</v>
      </c>
      <c r="B1341" t="s">
        <v>55</v>
      </c>
      <c r="C1341" t="s">
        <v>140</v>
      </c>
      <c r="D1341" t="s">
        <v>164</v>
      </c>
      <c r="E1341" s="65" t="s">
        <v>151</v>
      </c>
      <c r="F1341" s="66">
        <v>2.2944889068603516</v>
      </c>
      <c r="G1341" s="66">
        <v>2.3651790618896484</v>
      </c>
      <c r="H1341" s="66">
        <v>2.1605510264635086E-2</v>
      </c>
      <c r="I1341" s="66">
        <v>86.557380676269531</v>
      </c>
      <c r="J1341" s="67">
        <v>0</v>
      </c>
    </row>
    <row r="1342" spans="1:10" x14ac:dyDescent="0.25">
      <c r="A1342" s="3" t="str">
        <f t="shared" si="20"/>
        <v>Climate Zone9Average Event Day (5:00pm-6:00pm)21</v>
      </c>
      <c r="B1342" t="s">
        <v>55</v>
      </c>
      <c r="C1342" t="s">
        <v>140</v>
      </c>
      <c r="D1342" t="s">
        <v>164</v>
      </c>
      <c r="E1342" s="65" t="s">
        <v>152</v>
      </c>
      <c r="F1342" s="66">
        <v>2.0191323757171631</v>
      </c>
      <c r="G1342" s="66">
        <v>2.0971832275390625</v>
      </c>
      <c r="H1342" s="66">
        <v>1.9282912835478783E-2</v>
      </c>
      <c r="I1342" s="66">
        <v>81.927291870117188</v>
      </c>
      <c r="J1342" s="67">
        <v>0</v>
      </c>
    </row>
    <row r="1343" spans="1:10" x14ac:dyDescent="0.25">
      <c r="A1343" s="3" t="str">
        <f t="shared" si="20"/>
        <v>Climate Zone9Average Event Day (5:00pm-6:00pm)22</v>
      </c>
      <c r="B1343" t="s">
        <v>55</v>
      </c>
      <c r="C1343" t="s">
        <v>140</v>
      </c>
      <c r="D1343" t="s">
        <v>164</v>
      </c>
      <c r="E1343" s="65" t="s">
        <v>153</v>
      </c>
      <c r="F1343" s="66">
        <v>1.8125536441802979</v>
      </c>
      <c r="G1343" s="66">
        <v>1.8752473592758179</v>
      </c>
      <c r="H1343" s="66">
        <v>1.9621286541223526E-2</v>
      </c>
      <c r="I1343" s="66">
        <v>77.324974060058594</v>
      </c>
      <c r="J1343" s="67">
        <v>0</v>
      </c>
    </row>
    <row r="1344" spans="1:10" x14ac:dyDescent="0.25">
      <c r="A1344" s="3" t="str">
        <f t="shared" si="20"/>
        <v>Climate Zone9Average Event Day (5:00pm-6:00pm)23</v>
      </c>
      <c r="B1344" t="s">
        <v>55</v>
      </c>
      <c r="C1344" t="s">
        <v>140</v>
      </c>
      <c r="D1344" t="s">
        <v>164</v>
      </c>
      <c r="E1344" s="65" t="s">
        <v>154</v>
      </c>
      <c r="F1344" s="66">
        <v>1.5978772640228271</v>
      </c>
      <c r="G1344" s="66">
        <v>1.6217044591903687</v>
      </c>
      <c r="H1344" s="66">
        <v>1.8534235656261444E-2</v>
      </c>
      <c r="I1344" s="66">
        <v>74.06536865234375</v>
      </c>
      <c r="J1344" s="67">
        <v>0</v>
      </c>
    </row>
    <row r="1345" spans="1:10" x14ac:dyDescent="0.25">
      <c r="A1345" s="3" t="str">
        <f t="shared" si="20"/>
        <v>Climate Zone9Average Event Day (5:00pm-6:00pm)24</v>
      </c>
      <c r="B1345" t="s">
        <v>55</v>
      </c>
      <c r="C1345" t="s">
        <v>140</v>
      </c>
      <c r="D1345" t="s">
        <v>164</v>
      </c>
      <c r="E1345" s="65" t="s">
        <v>155</v>
      </c>
      <c r="F1345" s="66">
        <v>1.3305443525314331</v>
      </c>
      <c r="G1345" s="66">
        <v>1.3489882946014404</v>
      </c>
      <c r="H1345" s="66">
        <v>1.576911099255085E-2</v>
      </c>
      <c r="I1345" s="66">
        <v>71.607231140136719</v>
      </c>
      <c r="J1345" s="67">
        <v>0</v>
      </c>
    </row>
    <row r="1346" spans="1:10" x14ac:dyDescent="0.25">
      <c r="A1346" s="3" t="str">
        <f t="shared" si="20"/>
        <v>AC Cycling %10010/14/2020 (6:00pm-7:00pm)1</v>
      </c>
      <c r="B1346" t="s">
        <v>56</v>
      </c>
      <c r="C1346" t="s">
        <v>156</v>
      </c>
      <c r="D1346" t="s">
        <v>158</v>
      </c>
      <c r="E1346" s="65" t="s">
        <v>132</v>
      </c>
      <c r="F1346" s="66">
        <v>0.52091825008392334</v>
      </c>
      <c r="G1346" s="66">
        <v>0.61702591180801392</v>
      </c>
      <c r="H1346" s="66">
        <v>7.5247429311275482E-2</v>
      </c>
      <c r="I1346" s="66">
        <v>77.658645629882813</v>
      </c>
      <c r="J1346" s="67">
        <v>0</v>
      </c>
    </row>
    <row r="1347" spans="1:10" x14ac:dyDescent="0.25">
      <c r="A1347" s="3" t="str">
        <f t="shared" ref="A1347:A1410" si="21">B1347&amp;C1347&amp;D1347&amp;E1347</f>
        <v>AC Cycling %10010/14/2020 (6:00pm-7:00pm)2</v>
      </c>
      <c r="B1347" t="s">
        <v>56</v>
      </c>
      <c r="C1347" t="s">
        <v>156</v>
      </c>
      <c r="D1347" t="s">
        <v>158</v>
      </c>
      <c r="E1347" s="65" t="s">
        <v>133</v>
      </c>
      <c r="F1347" s="66">
        <v>0.55200409889221191</v>
      </c>
      <c r="G1347" s="66">
        <v>0.54991543292999268</v>
      </c>
      <c r="H1347" s="66">
        <v>5.6272048503160477E-2</v>
      </c>
      <c r="I1347" s="66">
        <v>75.050804138183594</v>
      </c>
      <c r="J1347" s="67">
        <v>0</v>
      </c>
    </row>
    <row r="1348" spans="1:10" x14ac:dyDescent="0.25">
      <c r="A1348" s="3" t="str">
        <f t="shared" si="21"/>
        <v>AC Cycling %10010/14/2020 (6:00pm-7:00pm)3</v>
      </c>
      <c r="B1348" t="s">
        <v>56</v>
      </c>
      <c r="C1348" t="s">
        <v>156</v>
      </c>
      <c r="D1348" t="s">
        <v>158</v>
      </c>
      <c r="E1348" s="65" t="s">
        <v>134</v>
      </c>
      <c r="F1348" s="66">
        <v>0.46425038576126099</v>
      </c>
      <c r="G1348" s="66">
        <v>0.50815433263778687</v>
      </c>
      <c r="H1348" s="66">
        <v>5.3942602127790451E-2</v>
      </c>
      <c r="I1348" s="66">
        <v>73.844070434570313</v>
      </c>
      <c r="J1348" s="67">
        <v>0</v>
      </c>
    </row>
    <row r="1349" spans="1:10" x14ac:dyDescent="0.25">
      <c r="A1349" s="3" t="str">
        <f t="shared" si="21"/>
        <v>AC Cycling %10010/14/2020 (6:00pm-7:00pm)4</v>
      </c>
      <c r="B1349" t="s">
        <v>56</v>
      </c>
      <c r="C1349" t="s">
        <v>156</v>
      </c>
      <c r="D1349" t="s">
        <v>158</v>
      </c>
      <c r="E1349" s="65" t="s">
        <v>135</v>
      </c>
      <c r="F1349" s="66">
        <v>0.46642407774925232</v>
      </c>
      <c r="G1349" s="66">
        <v>0.47145432233810425</v>
      </c>
      <c r="H1349" s="66">
        <v>4.4034454971551895E-2</v>
      </c>
      <c r="I1349" s="66">
        <v>70.262283325195313</v>
      </c>
      <c r="J1349" s="67">
        <v>0</v>
      </c>
    </row>
    <row r="1350" spans="1:10" x14ac:dyDescent="0.25">
      <c r="A1350" s="3" t="str">
        <f t="shared" si="21"/>
        <v>AC Cycling %10010/14/2020 (6:00pm-7:00pm)5</v>
      </c>
      <c r="B1350" t="s">
        <v>56</v>
      </c>
      <c r="C1350" t="s">
        <v>156</v>
      </c>
      <c r="D1350" t="s">
        <v>158</v>
      </c>
      <c r="E1350" s="65" t="s">
        <v>136</v>
      </c>
      <c r="F1350" s="66">
        <v>0.47542476654052734</v>
      </c>
      <c r="G1350" s="66">
        <v>0.49167221784591675</v>
      </c>
      <c r="H1350" s="66">
        <v>5.1168292760848999E-2</v>
      </c>
      <c r="I1350" s="66">
        <v>68.557472229003906</v>
      </c>
      <c r="J1350" s="67">
        <v>0</v>
      </c>
    </row>
    <row r="1351" spans="1:10" x14ac:dyDescent="0.25">
      <c r="A1351" s="3" t="str">
        <f t="shared" si="21"/>
        <v>AC Cycling %10010/14/2020 (6:00pm-7:00pm)6</v>
      </c>
      <c r="B1351" t="s">
        <v>56</v>
      </c>
      <c r="C1351" t="s">
        <v>156</v>
      </c>
      <c r="D1351" t="s">
        <v>158</v>
      </c>
      <c r="E1351" s="65" t="s">
        <v>137</v>
      </c>
      <c r="F1351" s="66">
        <v>0.51046961545944214</v>
      </c>
      <c r="G1351" s="66">
        <v>0.50428086519241333</v>
      </c>
      <c r="H1351" s="66">
        <v>4.2199566960334778E-2</v>
      </c>
      <c r="I1351" s="66">
        <v>66.4237060546875</v>
      </c>
      <c r="J1351" s="67">
        <v>0</v>
      </c>
    </row>
    <row r="1352" spans="1:10" x14ac:dyDescent="0.25">
      <c r="A1352" s="3" t="str">
        <f t="shared" si="21"/>
        <v>AC Cycling %10010/14/2020 (6:00pm-7:00pm)7</v>
      </c>
      <c r="B1352" t="s">
        <v>56</v>
      </c>
      <c r="C1352" t="s">
        <v>156</v>
      </c>
      <c r="D1352" t="s">
        <v>158</v>
      </c>
      <c r="E1352" s="65" t="s">
        <v>138</v>
      </c>
      <c r="F1352" s="66">
        <v>0.56891030073165894</v>
      </c>
      <c r="G1352" s="66">
        <v>0.56480866670608521</v>
      </c>
      <c r="H1352" s="66">
        <v>6.1504393815994263E-2</v>
      </c>
      <c r="I1352" s="66">
        <v>65.991912841796875</v>
      </c>
      <c r="J1352" s="67">
        <v>0</v>
      </c>
    </row>
    <row r="1353" spans="1:10" x14ac:dyDescent="0.25">
      <c r="A1353" s="3" t="str">
        <f t="shared" si="21"/>
        <v>AC Cycling %10010/14/2020 (6:00pm-7:00pm)8</v>
      </c>
      <c r="B1353" t="s">
        <v>56</v>
      </c>
      <c r="C1353" t="s">
        <v>156</v>
      </c>
      <c r="D1353" t="s">
        <v>158</v>
      </c>
      <c r="E1353" s="65" t="s">
        <v>139</v>
      </c>
      <c r="F1353" s="66">
        <v>0.52612912654876709</v>
      </c>
      <c r="G1353" s="66">
        <v>0.48284196853637695</v>
      </c>
      <c r="H1353" s="66">
        <v>7.1467138826847076E-2</v>
      </c>
      <c r="I1353" s="66">
        <v>63.365802764892578</v>
      </c>
      <c r="J1353" s="67">
        <v>0</v>
      </c>
    </row>
    <row r="1354" spans="1:10" x14ac:dyDescent="0.25">
      <c r="A1354" s="3" t="str">
        <f t="shared" si="21"/>
        <v>AC Cycling %10010/14/2020 (6:00pm-7:00pm)9</v>
      </c>
      <c r="B1354" t="s">
        <v>56</v>
      </c>
      <c r="C1354" t="s">
        <v>156</v>
      </c>
      <c r="D1354" t="s">
        <v>158</v>
      </c>
      <c r="E1354" s="65" t="s">
        <v>140</v>
      </c>
      <c r="F1354" s="66">
        <v>0.37344598770141602</v>
      </c>
      <c r="G1354" s="66">
        <v>0.37891235947608948</v>
      </c>
      <c r="H1354" s="66">
        <v>8.2186706364154816E-2</v>
      </c>
      <c r="I1354" s="66">
        <v>66.382469177246094</v>
      </c>
      <c r="J1354" s="67">
        <v>0</v>
      </c>
    </row>
    <row r="1355" spans="1:10" x14ac:dyDescent="0.25">
      <c r="A1355" s="3" t="str">
        <f t="shared" si="21"/>
        <v>AC Cycling %10010/14/2020 (6:00pm-7:00pm)10</v>
      </c>
      <c r="B1355" t="s">
        <v>56</v>
      </c>
      <c r="C1355" t="s">
        <v>156</v>
      </c>
      <c r="D1355" t="s">
        <v>158</v>
      </c>
      <c r="E1355" s="65" t="s">
        <v>141</v>
      </c>
      <c r="F1355" s="66">
        <v>0.27535220980644226</v>
      </c>
      <c r="G1355" s="66">
        <v>0.30855000019073486</v>
      </c>
      <c r="H1355" s="66">
        <v>8.5831120610237122E-2</v>
      </c>
      <c r="I1355" s="66">
        <v>71.362342834472656</v>
      </c>
      <c r="J1355" s="67">
        <v>0</v>
      </c>
    </row>
    <row r="1356" spans="1:10" x14ac:dyDescent="0.25">
      <c r="A1356" s="3" t="str">
        <f t="shared" si="21"/>
        <v>AC Cycling %10010/14/2020 (6:00pm-7:00pm)11</v>
      </c>
      <c r="B1356" t="s">
        <v>56</v>
      </c>
      <c r="C1356" t="s">
        <v>156</v>
      </c>
      <c r="D1356" t="s">
        <v>158</v>
      </c>
      <c r="E1356" s="65" t="s">
        <v>142</v>
      </c>
      <c r="F1356" s="66">
        <v>0.30183780193328857</v>
      </c>
      <c r="G1356" s="66">
        <v>0.26998209953308105</v>
      </c>
      <c r="H1356" s="66">
        <v>0.10920784622430801</v>
      </c>
      <c r="I1356" s="66">
        <v>77.680862426757813</v>
      </c>
      <c r="J1356" s="67">
        <v>0</v>
      </c>
    </row>
    <row r="1357" spans="1:10" x14ac:dyDescent="0.25">
      <c r="A1357" s="3" t="str">
        <f t="shared" si="21"/>
        <v>AC Cycling %10010/14/2020 (6:00pm-7:00pm)12</v>
      </c>
      <c r="B1357" t="s">
        <v>56</v>
      </c>
      <c r="C1357" t="s">
        <v>156</v>
      </c>
      <c r="D1357" t="s">
        <v>158</v>
      </c>
      <c r="E1357" s="65" t="s">
        <v>143</v>
      </c>
      <c r="F1357" s="66">
        <v>0.41562402248382568</v>
      </c>
      <c r="G1357" s="66">
        <v>0.36431974172592163</v>
      </c>
      <c r="H1357" s="66">
        <v>0.12571103870868683</v>
      </c>
      <c r="I1357" s="66">
        <v>83.805557250976563</v>
      </c>
      <c r="J1357" s="67">
        <v>0</v>
      </c>
    </row>
    <row r="1358" spans="1:10" x14ac:dyDescent="0.25">
      <c r="A1358" s="3" t="str">
        <f t="shared" si="21"/>
        <v>AC Cycling %10010/14/2020 (6:00pm-7:00pm)13</v>
      </c>
      <c r="B1358" t="s">
        <v>56</v>
      </c>
      <c r="C1358" t="s">
        <v>156</v>
      </c>
      <c r="D1358" t="s">
        <v>158</v>
      </c>
      <c r="E1358" s="65" t="s">
        <v>144</v>
      </c>
      <c r="F1358" s="66">
        <v>0.59820097684860229</v>
      </c>
      <c r="G1358" s="66">
        <v>0.60951483249664307</v>
      </c>
      <c r="H1358" s="66">
        <v>0.14381317794322968</v>
      </c>
      <c r="I1358" s="66">
        <v>87.814811706542969</v>
      </c>
      <c r="J1358" s="67">
        <v>0</v>
      </c>
    </row>
    <row r="1359" spans="1:10" x14ac:dyDescent="0.25">
      <c r="A1359" s="3" t="str">
        <f t="shared" si="21"/>
        <v>AC Cycling %10010/14/2020 (6:00pm-7:00pm)14</v>
      </c>
      <c r="B1359" t="s">
        <v>56</v>
      </c>
      <c r="C1359" t="s">
        <v>156</v>
      </c>
      <c r="D1359" t="s">
        <v>158</v>
      </c>
      <c r="E1359" s="65" t="s">
        <v>145</v>
      </c>
      <c r="F1359" s="66">
        <v>0.73930823802947998</v>
      </c>
      <c r="G1359" s="66">
        <v>0.90621852874755859</v>
      </c>
      <c r="H1359" s="66">
        <v>0.14196325838565826</v>
      </c>
      <c r="I1359" s="66">
        <v>92.411727905273438</v>
      </c>
      <c r="J1359" s="67">
        <v>0</v>
      </c>
    </row>
    <row r="1360" spans="1:10" x14ac:dyDescent="0.25">
      <c r="A1360" s="3" t="str">
        <f t="shared" si="21"/>
        <v>AC Cycling %10010/14/2020 (6:00pm-7:00pm)15</v>
      </c>
      <c r="B1360" t="s">
        <v>56</v>
      </c>
      <c r="C1360" t="s">
        <v>156</v>
      </c>
      <c r="D1360" t="s">
        <v>158</v>
      </c>
      <c r="E1360" s="65" t="s">
        <v>146</v>
      </c>
      <c r="F1360" s="66">
        <v>1.1726100444793701</v>
      </c>
      <c r="G1360" s="66">
        <v>1.2469463348388672</v>
      </c>
      <c r="H1360" s="66">
        <v>0.14703597128391266</v>
      </c>
      <c r="I1360" s="66">
        <v>96.500617980957031</v>
      </c>
      <c r="J1360" s="67">
        <v>0</v>
      </c>
    </row>
    <row r="1361" spans="1:10" x14ac:dyDescent="0.25">
      <c r="A1361" s="3" t="str">
        <f t="shared" si="21"/>
        <v>AC Cycling %10010/14/2020 (6:00pm-7:00pm)16</v>
      </c>
      <c r="B1361" t="s">
        <v>56</v>
      </c>
      <c r="C1361" t="s">
        <v>156</v>
      </c>
      <c r="D1361" t="s">
        <v>158</v>
      </c>
      <c r="E1361" s="65" t="s">
        <v>147</v>
      </c>
      <c r="F1361" s="66">
        <v>1.585625171661377</v>
      </c>
      <c r="G1361" s="66">
        <v>1.5116623640060425</v>
      </c>
      <c r="H1361" s="66">
        <v>9.2035792768001556E-2</v>
      </c>
      <c r="I1361" s="66">
        <v>98.60308837890625</v>
      </c>
      <c r="J1361" s="67">
        <v>0</v>
      </c>
    </row>
    <row r="1362" spans="1:10" x14ac:dyDescent="0.25">
      <c r="A1362" s="3" t="str">
        <f t="shared" si="21"/>
        <v>AC Cycling %10010/14/2020 (6:00pm-7:00pm)17</v>
      </c>
      <c r="B1362" t="s">
        <v>56</v>
      </c>
      <c r="C1362" t="s">
        <v>156</v>
      </c>
      <c r="D1362" t="s">
        <v>158</v>
      </c>
      <c r="E1362" s="65" t="s">
        <v>148</v>
      </c>
      <c r="F1362" s="66">
        <v>1.7257908582687378</v>
      </c>
      <c r="G1362" s="66">
        <v>1.7997536659240723</v>
      </c>
      <c r="H1362" s="66">
        <v>9.2035792768001556E-2</v>
      </c>
      <c r="I1362" s="66">
        <v>100.99135589599609</v>
      </c>
      <c r="J1362" s="67">
        <v>0</v>
      </c>
    </row>
    <row r="1363" spans="1:10" x14ac:dyDescent="0.25">
      <c r="A1363" s="3" t="str">
        <f t="shared" si="21"/>
        <v>AC Cycling %10010/14/2020 (6:00pm-7:00pm)18</v>
      </c>
      <c r="B1363" t="s">
        <v>56</v>
      </c>
      <c r="C1363" t="s">
        <v>156</v>
      </c>
      <c r="D1363" t="s">
        <v>158</v>
      </c>
      <c r="E1363" s="65" t="s">
        <v>149</v>
      </c>
      <c r="F1363" s="66">
        <v>1.8008410930633545</v>
      </c>
      <c r="G1363" s="66">
        <v>1.8904820680618286</v>
      </c>
      <c r="H1363" s="66">
        <v>0.16893289983272552</v>
      </c>
      <c r="I1363" s="66">
        <v>100.18888854980469</v>
      </c>
      <c r="J1363" s="67">
        <v>0</v>
      </c>
    </row>
    <row r="1364" spans="1:10" x14ac:dyDescent="0.25">
      <c r="A1364" s="3" t="str">
        <f t="shared" si="21"/>
        <v>AC Cycling %10010/14/2020 (6:00pm-7:00pm)19</v>
      </c>
      <c r="B1364" t="s">
        <v>56</v>
      </c>
      <c r="C1364" t="s">
        <v>156</v>
      </c>
      <c r="D1364" t="s">
        <v>158</v>
      </c>
      <c r="E1364" s="65" t="s">
        <v>150</v>
      </c>
      <c r="F1364" s="66">
        <v>1.7952200174331665</v>
      </c>
      <c r="G1364" s="66">
        <v>1.3501938581466675</v>
      </c>
      <c r="H1364" s="66">
        <v>0.168474942445755</v>
      </c>
      <c r="I1364" s="66">
        <v>97.762344360351563</v>
      </c>
      <c r="J1364" s="67">
        <v>0</v>
      </c>
    </row>
    <row r="1365" spans="1:10" x14ac:dyDescent="0.25">
      <c r="A1365" s="3" t="str">
        <f t="shared" si="21"/>
        <v>AC Cycling %10010/14/2020 (6:00pm-7:00pm)20</v>
      </c>
      <c r="B1365" t="s">
        <v>56</v>
      </c>
      <c r="C1365" t="s">
        <v>156</v>
      </c>
      <c r="D1365" t="s">
        <v>158</v>
      </c>
      <c r="E1365" s="65" t="s">
        <v>151</v>
      </c>
      <c r="F1365" s="66">
        <v>1.4795737266540527</v>
      </c>
      <c r="G1365" s="66">
        <v>1.5623080730438232</v>
      </c>
      <c r="H1365" s="66">
        <v>0.16220693290233612</v>
      </c>
      <c r="I1365" s="66">
        <v>92.051849365234375</v>
      </c>
      <c r="J1365" s="67">
        <v>0</v>
      </c>
    </row>
    <row r="1366" spans="1:10" x14ac:dyDescent="0.25">
      <c r="A1366" s="3" t="str">
        <f t="shared" si="21"/>
        <v>AC Cycling %10010/14/2020 (6:00pm-7:00pm)21</v>
      </c>
      <c r="B1366" t="s">
        <v>56</v>
      </c>
      <c r="C1366" t="s">
        <v>156</v>
      </c>
      <c r="D1366" t="s">
        <v>158</v>
      </c>
      <c r="E1366" s="65" t="s">
        <v>152</v>
      </c>
      <c r="F1366" s="66">
        <v>1.2645056247711182</v>
      </c>
      <c r="G1366" s="66">
        <v>1.277674674987793</v>
      </c>
      <c r="H1366" s="66">
        <v>0.16790634393692017</v>
      </c>
      <c r="I1366" s="66">
        <v>88.553703308105469</v>
      </c>
      <c r="J1366" s="67">
        <v>0</v>
      </c>
    </row>
    <row r="1367" spans="1:10" x14ac:dyDescent="0.25">
      <c r="A1367" s="3" t="str">
        <f t="shared" si="21"/>
        <v>AC Cycling %10010/14/2020 (6:00pm-7:00pm)22</v>
      </c>
      <c r="B1367" t="s">
        <v>56</v>
      </c>
      <c r="C1367" t="s">
        <v>156</v>
      </c>
      <c r="D1367" t="s">
        <v>158</v>
      </c>
      <c r="E1367" s="65" t="s">
        <v>153</v>
      </c>
      <c r="F1367" s="66">
        <v>1.0137624740600586</v>
      </c>
      <c r="G1367" s="66">
        <v>1.043250560760498</v>
      </c>
      <c r="H1367" s="66">
        <v>0.135647252202034</v>
      </c>
      <c r="I1367" s="66">
        <v>85.361114501953125</v>
      </c>
      <c r="J1367" s="67">
        <v>0</v>
      </c>
    </row>
    <row r="1368" spans="1:10" x14ac:dyDescent="0.25">
      <c r="A1368" s="3" t="str">
        <f t="shared" si="21"/>
        <v>AC Cycling %10010/14/2020 (6:00pm-7:00pm)23</v>
      </c>
      <c r="B1368" t="s">
        <v>56</v>
      </c>
      <c r="C1368" t="s">
        <v>156</v>
      </c>
      <c r="D1368" t="s">
        <v>158</v>
      </c>
      <c r="E1368" s="65" t="s">
        <v>154</v>
      </c>
      <c r="F1368" s="66">
        <v>0.8227773904800415</v>
      </c>
      <c r="G1368" s="66">
        <v>0.89547282457351685</v>
      </c>
      <c r="H1368" s="66">
        <v>0.10035929828882217</v>
      </c>
      <c r="I1368" s="66">
        <v>83.559257507324219</v>
      </c>
      <c r="J1368" s="67">
        <v>0</v>
      </c>
    </row>
    <row r="1369" spans="1:10" x14ac:dyDescent="0.25">
      <c r="A1369" s="3" t="str">
        <f t="shared" si="21"/>
        <v>AC Cycling %10010/14/2020 (6:00pm-7:00pm)24</v>
      </c>
      <c r="B1369" t="s">
        <v>56</v>
      </c>
      <c r="C1369" t="s">
        <v>156</v>
      </c>
      <c r="D1369" t="s">
        <v>158</v>
      </c>
      <c r="E1369" s="65" t="s">
        <v>155</v>
      </c>
      <c r="F1369" s="66">
        <v>0.78966802358627319</v>
      </c>
      <c r="G1369" s="66">
        <v>0.7647327184677124</v>
      </c>
      <c r="H1369" s="66">
        <v>0.10227811336517334</v>
      </c>
      <c r="I1369" s="66">
        <v>79.170989990234375</v>
      </c>
      <c r="J1369" s="67">
        <v>0</v>
      </c>
    </row>
    <row r="1370" spans="1:10" x14ac:dyDescent="0.25">
      <c r="A1370" s="3" t="str">
        <f t="shared" si="21"/>
        <v>AC Cycling %10010/15/2020 (6:00pm-7:00pm)1</v>
      </c>
      <c r="B1370" t="s">
        <v>56</v>
      </c>
      <c r="C1370" t="s">
        <v>156</v>
      </c>
      <c r="D1370" t="s">
        <v>159</v>
      </c>
      <c r="E1370" s="65" t="s">
        <v>132</v>
      </c>
      <c r="F1370" s="66">
        <v>0.51941245794296265</v>
      </c>
      <c r="G1370" s="66">
        <v>0.6730036735534668</v>
      </c>
      <c r="H1370" s="66">
        <v>0.10385971516370773</v>
      </c>
      <c r="I1370" s="66">
        <v>76.464813232421875</v>
      </c>
      <c r="J1370" s="67">
        <v>0</v>
      </c>
    </row>
    <row r="1371" spans="1:10" x14ac:dyDescent="0.25">
      <c r="A1371" s="3" t="str">
        <f t="shared" si="21"/>
        <v>AC Cycling %10010/15/2020 (6:00pm-7:00pm)2</v>
      </c>
      <c r="B1371" t="s">
        <v>56</v>
      </c>
      <c r="C1371" t="s">
        <v>156</v>
      </c>
      <c r="D1371" t="s">
        <v>159</v>
      </c>
      <c r="E1371" s="65" t="s">
        <v>133</v>
      </c>
      <c r="F1371" s="66">
        <v>0.63723272085189819</v>
      </c>
      <c r="G1371" s="66">
        <v>0.61413580179214478</v>
      </c>
      <c r="H1371" s="66">
        <v>0.10581814497709274</v>
      </c>
      <c r="I1371" s="66">
        <v>75.469139099121094</v>
      </c>
      <c r="J1371" s="67">
        <v>0</v>
      </c>
    </row>
    <row r="1372" spans="1:10" x14ac:dyDescent="0.25">
      <c r="A1372" s="3" t="str">
        <f t="shared" si="21"/>
        <v>AC Cycling %10010/15/2020 (6:00pm-7:00pm)3</v>
      </c>
      <c r="B1372" t="s">
        <v>56</v>
      </c>
      <c r="C1372" t="s">
        <v>156</v>
      </c>
      <c r="D1372" t="s">
        <v>159</v>
      </c>
      <c r="E1372" s="65" t="s">
        <v>134</v>
      </c>
      <c r="F1372" s="66">
        <v>0.59288948774337769</v>
      </c>
      <c r="G1372" s="66">
        <v>0.54112344980239868</v>
      </c>
      <c r="H1372" s="66">
        <v>9.1993801295757294E-2</v>
      </c>
      <c r="I1372" s="66">
        <v>77.938087463378906</v>
      </c>
      <c r="J1372" s="67">
        <v>0</v>
      </c>
    </row>
    <row r="1373" spans="1:10" x14ac:dyDescent="0.25">
      <c r="A1373" s="3" t="str">
        <f t="shared" si="21"/>
        <v>AC Cycling %10010/15/2020 (6:00pm-7:00pm)4</v>
      </c>
      <c r="B1373" t="s">
        <v>56</v>
      </c>
      <c r="C1373" t="s">
        <v>156</v>
      </c>
      <c r="D1373" t="s">
        <v>159</v>
      </c>
      <c r="E1373" s="65" t="s">
        <v>135</v>
      </c>
      <c r="F1373" s="66">
        <v>0.5278739333152771</v>
      </c>
      <c r="G1373" s="66">
        <v>0.53486853837966919</v>
      </c>
      <c r="H1373" s="66">
        <v>7.8393816947937012E-2</v>
      </c>
      <c r="I1373" s="66">
        <v>75.828826904296875</v>
      </c>
      <c r="J1373" s="67">
        <v>0</v>
      </c>
    </row>
    <row r="1374" spans="1:10" x14ac:dyDescent="0.25">
      <c r="A1374" s="3" t="str">
        <f t="shared" si="21"/>
        <v>AC Cycling %10010/15/2020 (6:00pm-7:00pm)5</v>
      </c>
      <c r="B1374" t="s">
        <v>56</v>
      </c>
      <c r="C1374" t="s">
        <v>156</v>
      </c>
      <c r="D1374" t="s">
        <v>159</v>
      </c>
      <c r="E1374" s="65" t="s">
        <v>136</v>
      </c>
      <c r="F1374" s="66">
        <v>0.49876850843429565</v>
      </c>
      <c r="G1374" s="66">
        <v>0.56778579950332642</v>
      </c>
      <c r="H1374" s="66">
        <v>7.5479015707969666E-2</v>
      </c>
      <c r="I1374" s="66">
        <v>72.239692687988281</v>
      </c>
      <c r="J1374" s="67">
        <v>0</v>
      </c>
    </row>
    <row r="1375" spans="1:10" x14ac:dyDescent="0.25">
      <c r="A1375" s="3" t="str">
        <f t="shared" si="21"/>
        <v>AC Cycling %10010/15/2020 (6:00pm-7:00pm)6</v>
      </c>
      <c r="B1375" t="s">
        <v>56</v>
      </c>
      <c r="C1375" t="s">
        <v>156</v>
      </c>
      <c r="D1375" t="s">
        <v>159</v>
      </c>
      <c r="E1375" s="65" t="s">
        <v>137</v>
      </c>
      <c r="F1375" s="66">
        <v>0.60077965259552002</v>
      </c>
      <c r="G1375" s="66">
        <v>0.59627097845077515</v>
      </c>
      <c r="H1375" s="66">
        <v>8.8507086038589478E-2</v>
      </c>
      <c r="I1375" s="66">
        <v>69.020309448242188</v>
      </c>
      <c r="J1375" s="67">
        <v>0</v>
      </c>
    </row>
    <row r="1376" spans="1:10" x14ac:dyDescent="0.25">
      <c r="A1376" s="3" t="str">
        <f t="shared" si="21"/>
        <v>AC Cycling %10010/15/2020 (6:00pm-7:00pm)7</v>
      </c>
      <c r="B1376" t="s">
        <v>56</v>
      </c>
      <c r="C1376" t="s">
        <v>156</v>
      </c>
      <c r="D1376" t="s">
        <v>159</v>
      </c>
      <c r="E1376" s="65" t="s">
        <v>138</v>
      </c>
      <c r="F1376" s="66">
        <v>0.50768023729324341</v>
      </c>
      <c r="G1376" s="66">
        <v>0.58046913146972656</v>
      </c>
      <c r="H1376" s="66">
        <v>9.8534978926181793E-2</v>
      </c>
      <c r="I1376" s="66">
        <v>66.98358154296875</v>
      </c>
      <c r="J1376" s="67">
        <v>0</v>
      </c>
    </row>
    <row r="1377" spans="1:10" x14ac:dyDescent="0.25">
      <c r="A1377" s="3" t="str">
        <f t="shared" si="21"/>
        <v>AC Cycling %10010/15/2020 (6:00pm-7:00pm)8</v>
      </c>
      <c r="B1377" t="s">
        <v>56</v>
      </c>
      <c r="C1377" t="s">
        <v>156</v>
      </c>
      <c r="D1377" t="s">
        <v>159</v>
      </c>
      <c r="E1377" s="65" t="s">
        <v>139</v>
      </c>
      <c r="F1377" s="66">
        <v>0.65860152244567871</v>
      </c>
      <c r="G1377" s="66">
        <v>0.56085187196731567</v>
      </c>
      <c r="H1377" s="66">
        <v>0.1035124659538269</v>
      </c>
      <c r="I1377" s="66">
        <v>66.627037048339844</v>
      </c>
      <c r="J1377" s="67">
        <v>0</v>
      </c>
    </row>
    <row r="1378" spans="1:10" x14ac:dyDescent="0.25">
      <c r="A1378" s="3" t="str">
        <f t="shared" si="21"/>
        <v>AC Cycling %10010/15/2020 (6:00pm-7:00pm)9</v>
      </c>
      <c r="B1378" t="s">
        <v>56</v>
      </c>
      <c r="C1378" t="s">
        <v>156</v>
      </c>
      <c r="D1378" t="s">
        <v>159</v>
      </c>
      <c r="E1378" s="65" t="s">
        <v>140</v>
      </c>
      <c r="F1378" s="66">
        <v>0.36109387874603271</v>
      </c>
      <c r="G1378" s="66">
        <v>0.4295271635055542</v>
      </c>
      <c r="H1378" s="66">
        <v>0.16188371181488037</v>
      </c>
      <c r="I1378" s="66">
        <v>66.216484069824219</v>
      </c>
      <c r="J1378" s="67">
        <v>0</v>
      </c>
    </row>
    <row r="1379" spans="1:10" x14ac:dyDescent="0.25">
      <c r="A1379" s="3" t="str">
        <f t="shared" si="21"/>
        <v>AC Cycling %10010/15/2020 (6:00pm-7:00pm)10</v>
      </c>
      <c r="B1379" t="s">
        <v>56</v>
      </c>
      <c r="C1379" t="s">
        <v>156</v>
      </c>
      <c r="D1379" t="s">
        <v>159</v>
      </c>
      <c r="E1379" s="65" t="s">
        <v>141</v>
      </c>
      <c r="F1379" s="66">
        <v>0.25533503293991089</v>
      </c>
      <c r="G1379" s="66">
        <v>0.32416853308677673</v>
      </c>
      <c r="H1379" s="66">
        <v>0.13192747533321381</v>
      </c>
      <c r="I1379" s="66">
        <v>70.479690551757813</v>
      </c>
      <c r="J1379" s="67">
        <v>0</v>
      </c>
    </row>
    <row r="1380" spans="1:10" x14ac:dyDescent="0.25">
      <c r="A1380" s="3" t="str">
        <f t="shared" si="21"/>
        <v>AC Cycling %10010/15/2020 (6:00pm-7:00pm)11</v>
      </c>
      <c r="B1380" t="s">
        <v>56</v>
      </c>
      <c r="C1380" t="s">
        <v>156</v>
      </c>
      <c r="D1380" t="s">
        <v>159</v>
      </c>
      <c r="E1380" s="65" t="s">
        <v>142</v>
      </c>
      <c r="F1380" s="66">
        <v>0.43509918451309204</v>
      </c>
      <c r="G1380" s="66">
        <v>0.36357161402702332</v>
      </c>
      <c r="H1380" s="66">
        <v>0.16363552212715149</v>
      </c>
      <c r="I1380" s="66">
        <v>77.484565734863281</v>
      </c>
      <c r="J1380" s="67">
        <v>0</v>
      </c>
    </row>
    <row r="1381" spans="1:10" x14ac:dyDescent="0.25">
      <c r="A1381" s="3" t="str">
        <f t="shared" si="21"/>
        <v>AC Cycling %10010/15/2020 (6:00pm-7:00pm)12</v>
      </c>
      <c r="B1381" t="s">
        <v>56</v>
      </c>
      <c r="C1381" t="s">
        <v>156</v>
      </c>
      <c r="D1381" t="s">
        <v>159</v>
      </c>
      <c r="E1381" s="65" t="s">
        <v>143</v>
      </c>
      <c r="F1381" s="66">
        <v>0.39318493008613586</v>
      </c>
      <c r="G1381" s="66">
        <v>0.43597900867462158</v>
      </c>
      <c r="H1381" s="66">
        <v>0.23581407964229584</v>
      </c>
      <c r="I1381" s="66">
        <v>84.099998474121094</v>
      </c>
      <c r="J1381" s="67">
        <v>0</v>
      </c>
    </row>
    <row r="1382" spans="1:10" x14ac:dyDescent="0.25">
      <c r="A1382" s="3" t="str">
        <f t="shared" si="21"/>
        <v>AC Cycling %10010/15/2020 (6:00pm-7:00pm)13</v>
      </c>
      <c r="B1382" t="s">
        <v>56</v>
      </c>
      <c r="C1382" t="s">
        <v>156</v>
      </c>
      <c r="D1382" t="s">
        <v>159</v>
      </c>
      <c r="E1382" s="65" t="s">
        <v>144</v>
      </c>
      <c r="F1382" s="66">
        <v>0.55648559331893921</v>
      </c>
      <c r="G1382" s="66">
        <v>0.67931663990020752</v>
      </c>
      <c r="H1382" s="66">
        <v>0.22629067301750183</v>
      </c>
      <c r="I1382" s="66">
        <v>88.719749450683594</v>
      </c>
      <c r="J1382" s="67">
        <v>0</v>
      </c>
    </row>
    <row r="1383" spans="1:10" x14ac:dyDescent="0.25">
      <c r="A1383" s="3" t="str">
        <f t="shared" si="21"/>
        <v>AC Cycling %10010/15/2020 (6:00pm-7:00pm)14</v>
      </c>
      <c r="B1383" t="s">
        <v>56</v>
      </c>
      <c r="C1383" t="s">
        <v>156</v>
      </c>
      <c r="D1383" t="s">
        <v>159</v>
      </c>
      <c r="E1383" s="65" t="s">
        <v>145</v>
      </c>
      <c r="F1383" s="66">
        <v>1.0566974878311157</v>
      </c>
      <c r="G1383" s="66">
        <v>0.98273825645446777</v>
      </c>
      <c r="H1383" s="66">
        <v>0.22021804749965668</v>
      </c>
      <c r="I1383" s="66">
        <v>93.014816284179688</v>
      </c>
      <c r="J1383" s="67">
        <v>0</v>
      </c>
    </row>
    <row r="1384" spans="1:10" x14ac:dyDescent="0.25">
      <c r="A1384" s="3" t="str">
        <f t="shared" si="21"/>
        <v>AC Cycling %10010/15/2020 (6:00pm-7:00pm)15</v>
      </c>
      <c r="B1384" t="s">
        <v>56</v>
      </c>
      <c r="C1384" t="s">
        <v>156</v>
      </c>
      <c r="D1384" t="s">
        <v>159</v>
      </c>
      <c r="E1384" s="65" t="s">
        <v>146</v>
      </c>
      <c r="F1384" s="66">
        <v>1.1778649091720581</v>
      </c>
      <c r="G1384" s="66">
        <v>1.1701086759567261</v>
      </c>
      <c r="H1384" s="66">
        <v>0.20999178290367126</v>
      </c>
      <c r="I1384" s="66">
        <v>95.910491943359375</v>
      </c>
      <c r="J1384" s="67">
        <v>0</v>
      </c>
    </row>
    <row r="1385" spans="1:10" x14ac:dyDescent="0.25">
      <c r="A1385" s="3" t="str">
        <f t="shared" si="21"/>
        <v>AC Cycling %10010/15/2020 (6:00pm-7:00pm)16</v>
      </c>
      <c r="B1385" t="s">
        <v>56</v>
      </c>
      <c r="C1385" t="s">
        <v>156</v>
      </c>
      <c r="D1385" t="s">
        <v>159</v>
      </c>
      <c r="E1385" s="65" t="s">
        <v>147</v>
      </c>
      <c r="F1385" s="66">
        <v>1.5076735019683838</v>
      </c>
      <c r="G1385" s="66">
        <v>1.5241457223892212</v>
      </c>
      <c r="H1385" s="66">
        <v>0.12004289031028748</v>
      </c>
      <c r="I1385" s="66">
        <v>98.401237487792969</v>
      </c>
      <c r="J1385" s="67">
        <v>0</v>
      </c>
    </row>
    <row r="1386" spans="1:10" x14ac:dyDescent="0.25">
      <c r="A1386" s="3" t="str">
        <f t="shared" si="21"/>
        <v>AC Cycling %10010/15/2020 (6:00pm-7:00pm)17</v>
      </c>
      <c r="B1386" t="s">
        <v>56</v>
      </c>
      <c r="C1386" t="s">
        <v>156</v>
      </c>
      <c r="D1386" t="s">
        <v>159</v>
      </c>
      <c r="E1386" s="65" t="s">
        <v>148</v>
      </c>
      <c r="F1386" s="66">
        <v>1.8269307613372803</v>
      </c>
      <c r="G1386" s="66">
        <v>1.8104586601257324</v>
      </c>
      <c r="H1386" s="66">
        <v>0.12004289031028748</v>
      </c>
      <c r="I1386" s="66">
        <v>99.793212890625</v>
      </c>
      <c r="J1386" s="67">
        <v>0</v>
      </c>
    </row>
    <row r="1387" spans="1:10" x14ac:dyDescent="0.25">
      <c r="A1387" s="3" t="str">
        <f t="shared" si="21"/>
        <v>AC Cycling %10010/15/2020 (6:00pm-7:00pm)18</v>
      </c>
      <c r="B1387" t="s">
        <v>56</v>
      </c>
      <c r="C1387" t="s">
        <v>156</v>
      </c>
      <c r="D1387" t="s">
        <v>159</v>
      </c>
      <c r="E1387" s="65" t="s">
        <v>149</v>
      </c>
      <c r="F1387" s="66">
        <v>1.8246074914932251</v>
      </c>
      <c r="G1387" s="66">
        <v>1.8994499444961548</v>
      </c>
      <c r="H1387" s="66">
        <v>0.21982689201831818</v>
      </c>
      <c r="I1387" s="66">
        <v>100.08395385742188</v>
      </c>
      <c r="J1387" s="67">
        <v>0</v>
      </c>
    </row>
    <row r="1388" spans="1:10" x14ac:dyDescent="0.25">
      <c r="A1388" s="3" t="str">
        <f t="shared" si="21"/>
        <v>AC Cycling %10010/15/2020 (6:00pm-7:00pm)19</v>
      </c>
      <c r="B1388" t="s">
        <v>56</v>
      </c>
      <c r="C1388" t="s">
        <v>156</v>
      </c>
      <c r="D1388" t="s">
        <v>159</v>
      </c>
      <c r="E1388" s="65" t="s">
        <v>150</v>
      </c>
      <c r="F1388" s="66">
        <v>1.6638319492340088</v>
      </c>
      <c r="G1388" s="66">
        <v>1.3938685655593872</v>
      </c>
      <c r="H1388" s="66">
        <v>0.2215617448091507</v>
      </c>
      <c r="I1388" s="66">
        <v>99.566047668457031</v>
      </c>
      <c r="J1388" s="67">
        <v>0</v>
      </c>
    </row>
    <row r="1389" spans="1:10" x14ac:dyDescent="0.25">
      <c r="A1389" s="3" t="str">
        <f t="shared" si="21"/>
        <v>AC Cycling %10010/15/2020 (6:00pm-7:00pm)20</v>
      </c>
      <c r="B1389" t="s">
        <v>56</v>
      </c>
      <c r="C1389" t="s">
        <v>156</v>
      </c>
      <c r="D1389" t="s">
        <v>159</v>
      </c>
      <c r="E1389" s="65" t="s">
        <v>151</v>
      </c>
      <c r="F1389" s="66">
        <v>1.5763219594955444</v>
      </c>
      <c r="G1389" s="66">
        <v>1.7501159906387329</v>
      </c>
      <c r="H1389" s="66">
        <v>0.22522349655628204</v>
      </c>
      <c r="I1389" s="66">
        <v>94.763580322265625</v>
      </c>
      <c r="J1389" s="67">
        <v>0</v>
      </c>
    </row>
    <row r="1390" spans="1:10" x14ac:dyDescent="0.25">
      <c r="A1390" s="3" t="str">
        <f t="shared" si="21"/>
        <v>AC Cycling %10010/15/2020 (6:00pm-7:00pm)21</v>
      </c>
      <c r="B1390" t="s">
        <v>56</v>
      </c>
      <c r="C1390" t="s">
        <v>156</v>
      </c>
      <c r="D1390" t="s">
        <v>159</v>
      </c>
      <c r="E1390" s="65" t="s">
        <v>152</v>
      </c>
      <c r="F1390" s="66">
        <v>1.3726060390472412</v>
      </c>
      <c r="G1390" s="66">
        <v>1.374390721321106</v>
      </c>
      <c r="H1390" s="66">
        <v>0.22076456248760223</v>
      </c>
      <c r="I1390" s="66">
        <v>91.859878540039063</v>
      </c>
      <c r="J1390" s="67">
        <v>0</v>
      </c>
    </row>
    <row r="1391" spans="1:10" x14ac:dyDescent="0.25">
      <c r="A1391" s="3" t="str">
        <f t="shared" si="21"/>
        <v>AC Cycling %10010/15/2020 (6:00pm-7:00pm)22</v>
      </c>
      <c r="B1391" t="s">
        <v>56</v>
      </c>
      <c r="C1391" t="s">
        <v>156</v>
      </c>
      <c r="D1391" t="s">
        <v>159</v>
      </c>
      <c r="E1391" s="65" t="s">
        <v>153</v>
      </c>
      <c r="F1391" s="66">
        <v>0.93954497575759888</v>
      </c>
      <c r="G1391" s="66">
        <v>1.1952846050262451</v>
      </c>
      <c r="H1391" s="66">
        <v>0.18207229673862457</v>
      </c>
      <c r="I1391" s="66">
        <v>88.164199829101563</v>
      </c>
      <c r="J1391" s="67">
        <v>0</v>
      </c>
    </row>
    <row r="1392" spans="1:10" x14ac:dyDescent="0.25">
      <c r="A1392" s="3" t="str">
        <f t="shared" si="21"/>
        <v>AC Cycling %10010/15/2020 (6:00pm-7:00pm)23</v>
      </c>
      <c r="B1392" t="s">
        <v>56</v>
      </c>
      <c r="C1392" t="s">
        <v>156</v>
      </c>
      <c r="D1392" t="s">
        <v>159</v>
      </c>
      <c r="E1392" s="65" t="s">
        <v>154</v>
      </c>
      <c r="F1392" s="66">
        <v>0.92261648178100586</v>
      </c>
      <c r="G1392" s="66">
        <v>0.99649447202682495</v>
      </c>
      <c r="H1392" s="66">
        <v>0.16228252649307251</v>
      </c>
      <c r="I1392" s="66">
        <v>88.629631042480469</v>
      </c>
      <c r="J1392" s="67">
        <v>0</v>
      </c>
    </row>
    <row r="1393" spans="1:10" x14ac:dyDescent="0.25">
      <c r="A1393" s="3" t="str">
        <f t="shared" si="21"/>
        <v>AC Cycling %10010/15/2020 (6:00pm-7:00pm)24</v>
      </c>
      <c r="B1393" t="s">
        <v>56</v>
      </c>
      <c r="C1393" t="s">
        <v>156</v>
      </c>
      <c r="D1393" t="s">
        <v>159</v>
      </c>
      <c r="E1393" s="65" t="s">
        <v>155</v>
      </c>
      <c r="F1393" s="66">
        <v>0.91424137353897095</v>
      </c>
      <c r="G1393" s="66">
        <v>0.85898333787918091</v>
      </c>
      <c r="H1393" s="66">
        <v>0.1493757963180542</v>
      </c>
      <c r="I1393" s="66">
        <v>85.232101440429688</v>
      </c>
      <c r="J1393" s="67">
        <v>0</v>
      </c>
    </row>
    <row r="1394" spans="1:10" x14ac:dyDescent="0.25">
      <c r="A1394" s="3" t="str">
        <f t="shared" si="21"/>
        <v>AC Cycling %1006/17/2021 (5:00pm-6:00pm)1</v>
      </c>
      <c r="B1394" t="s">
        <v>56</v>
      </c>
      <c r="C1394" t="s">
        <v>156</v>
      </c>
      <c r="D1394" t="s">
        <v>160</v>
      </c>
      <c r="E1394" s="65" t="s">
        <v>132</v>
      </c>
      <c r="F1394" s="66">
        <v>1.1285319328308105</v>
      </c>
      <c r="G1394" s="66">
        <v>1.134585976600647</v>
      </c>
      <c r="H1394" s="66">
        <v>1.1586481705307961E-2</v>
      </c>
      <c r="I1394" s="66">
        <v>73.787178039550781</v>
      </c>
      <c r="J1394" s="67">
        <v>0</v>
      </c>
    </row>
    <row r="1395" spans="1:10" x14ac:dyDescent="0.25">
      <c r="A1395" s="3" t="str">
        <f t="shared" si="21"/>
        <v>AC Cycling %1006/17/2021 (5:00pm-6:00pm)2</v>
      </c>
      <c r="B1395" t="s">
        <v>56</v>
      </c>
      <c r="C1395" t="s">
        <v>156</v>
      </c>
      <c r="D1395" t="s">
        <v>160</v>
      </c>
      <c r="E1395" s="65" t="s">
        <v>133</v>
      </c>
      <c r="F1395" s="66">
        <v>0.97538161277770996</v>
      </c>
      <c r="G1395" s="66">
        <v>0.98249602317810059</v>
      </c>
      <c r="H1395" s="66">
        <v>1.0131699964404106E-2</v>
      </c>
      <c r="I1395" s="66">
        <v>72.513999938964844</v>
      </c>
      <c r="J1395" s="67">
        <v>0</v>
      </c>
    </row>
    <row r="1396" spans="1:10" x14ac:dyDescent="0.25">
      <c r="A1396" s="3" t="str">
        <f t="shared" si="21"/>
        <v>AC Cycling %1006/17/2021 (5:00pm-6:00pm)3</v>
      </c>
      <c r="B1396" t="s">
        <v>56</v>
      </c>
      <c r="C1396" t="s">
        <v>156</v>
      </c>
      <c r="D1396" t="s">
        <v>160</v>
      </c>
      <c r="E1396" s="65" t="s">
        <v>134</v>
      </c>
      <c r="F1396" s="66">
        <v>0.86428070068359375</v>
      </c>
      <c r="G1396" s="66">
        <v>0.8785819411277771</v>
      </c>
      <c r="H1396" s="66">
        <v>8.8065359741449356E-3</v>
      </c>
      <c r="I1396" s="66">
        <v>71.45074462890625</v>
      </c>
      <c r="J1396" s="67">
        <v>0</v>
      </c>
    </row>
    <row r="1397" spans="1:10" x14ac:dyDescent="0.25">
      <c r="A1397" s="3" t="str">
        <f t="shared" si="21"/>
        <v>AC Cycling %1006/17/2021 (5:00pm-6:00pm)4</v>
      </c>
      <c r="B1397" t="s">
        <v>56</v>
      </c>
      <c r="C1397" t="s">
        <v>156</v>
      </c>
      <c r="D1397" t="s">
        <v>160</v>
      </c>
      <c r="E1397" s="65" t="s">
        <v>135</v>
      </c>
      <c r="F1397" s="66">
        <v>0.79264801740646362</v>
      </c>
      <c r="G1397" s="66">
        <v>0.80295175313949585</v>
      </c>
      <c r="H1397" s="66">
        <v>8.2401689141988754E-3</v>
      </c>
      <c r="I1397" s="66">
        <v>70.671104431152344</v>
      </c>
      <c r="J1397" s="67">
        <v>0</v>
      </c>
    </row>
    <row r="1398" spans="1:10" x14ac:dyDescent="0.25">
      <c r="A1398" s="3" t="str">
        <f t="shared" si="21"/>
        <v>AC Cycling %1006/17/2021 (5:00pm-6:00pm)5</v>
      </c>
      <c r="B1398" t="s">
        <v>56</v>
      </c>
      <c r="C1398" t="s">
        <v>156</v>
      </c>
      <c r="D1398" t="s">
        <v>160</v>
      </c>
      <c r="E1398" s="65" t="s">
        <v>136</v>
      </c>
      <c r="F1398" s="66">
        <v>0.7442050576210022</v>
      </c>
      <c r="G1398" s="66">
        <v>0.75557196140289307</v>
      </c>
      <c r="H1398" s="66">
        <v>7.5490535236895084E-3</v>
      </c>
      <c r="I1398" s="66">
        <v>69.8734130859375</v>
      </c>
      <c r="J1398" s="67">
        <v>0</v>
      </c>
    </row>
    <row r="1399" spans="1:10" x14ac:dyDescent="0.25">
      <c r="A1399" s="3" t="str">
        <f t="shared" si="21"/>
        <v>AC Cycling %1006/17/2021 (5:00pm-6:00pm)6</v>
      </c>
      <c r="B1399" t="s">
        <v>56</v>
      </c>
      <c r="C1399" t="s">
        <v>156</v>
      </c>
      <c r="D1399" t="s">
        <v>160</v>
      </c>
      <c r="E1399" s="65" t="s">
        <v>137</v>
      </c>
      <c r="F1399" s="66">
        <v>0.73048949241638184</v>
      </c>
      <c r="G1399" s="66">
        <v>0.74149268865585327</v>
      </c>
      <c r="H1399" s="66">
        <v>6.8756272085011005E-3</v>
      </c>
      <c r="I1399" s="66">
        <v>69.382225036621094</v>
      </c>
      <c r="J1399" s="67">
        <v>0</v>
      </c>
    </row>
    <row r="1400" spans="1:10" x14ac:dyDescent="0.25">
      <c r="A1400" s="3" t="str">
        <f t="shared" si="21"/>
        <v>AC Cycling %1006/17/2021 (5:00pm-6:00pm)7</v>
      </c>
      <c r="B1400" t="s">
        <v>56</v>
      </c>
      <c r="C1400" t="s">
        <v>156</v>
      </c>
      <c r="D1400" t="s">
        <v>160</v>
      </c>
      <c r="E1400" s="65" t="s">
        <v>138</v>
      </c>
      <c r="F1400" s="66">
        <v>0.72860097885131836</v>
      </c>
      <c r="G1400" s="66">
        <v>0.74692875146865845</v>
      </c>
      <c r="H1400" s="66">
        <v>8.0443527549505234E-3</v>
      </c>
      <c r="I1400" s="66">
        <v>68.792694091796875</v>
      </c>
      <c r="J1400" s="67">
        <v>0</v>
      </c>
    </row>
    <row r="1401" spans="1:10" x14ac:dyDescent="0.25">
      <c r="A1401" s="3" t="str">
        <f t="shared" si="21"/>
        <v>AC Cycling %1006/17/2021 (5:00pm-6:00pm)8</v>
      </c>
      <c r="B1401" t="s">
        <v>56</v>
      </c>
      <c r="C1401" t="s">
        <v>156</v>
      </c>
      <c r="D1401" t="s">
        <v>160</v>
      </c>
      <c r="E1401" s="65" t="s">
        <v>139</v>
      </c>
      <c r="F1401" s="66">
        <v>0.74937140941619873</v>
      </c>
      <c r="G1401" s="66">
        <v>0.76422744989395142</v>
      </c>
      <c r="H1401" s="66">
        <v>7.7555840834975243E-3</v>
      </c>
      <c r="I1401" s="66">
        <v>69.472373962402344</v>
      </c>
      <c r="J1401" s="67">
        <v>0</v>
      </c>
    </row>
    <row r="1402" spans="1:10" x14ac:dyDescent="0.25">
      <c r="A1402" s="3" t="str">
        <f t="shared" si="21"/>
        <v>AC Cycling %1006/17/2021 (5:00pm-6:00pm)9</v>
      </c>
      <c r="B1402" t="s">
        <v>56</v>
      </c>
      <c r="C1402" t="s">
        <v>156</v>
      </c>
      <c r="D1402" t="s">
        <v>160</v>
      </c>
      <c r="E1402" s="65" t="s">
        <v>140</v>
      </c>
      <c r="F1402" s="66">
        <v>0.79224646091461182</v>
      </c>
      <c r="G1402" s="66">
        <v>0.79530203342437744</v>
      </c>
      <c r="H1402" s="66">
        <v>8.8010840117931366E-3</v>
      </c>
      <c r="I1402" s="66">
        <v>73.360618591308594</v>
      </c>
      <c r="J1402" s="67">
        <v>0</v>
      </c>
    </row>
    <row r="1403" spans="1:10" x14ac:dyDescent="0.25">
      <c r="A1403" s="3" t="str">
        <f t="shared" si="21"/>
        <v>AC Cycling %1006/17/2021 (5:00pm-6:00pm)10</v>
      </c>
      <c r="B1403" t="s">
        <v>56</v>
      </c>
      <c r="C1403" t="s">
        <v>156</v>
      </c>
      <c r="D1403" t="s">
        <v>160</v>
      </c>
      <c r="E1403" s="65" t="s">
        <v>141</v>
      </c>
      <c r="F1403" s="66">
        <v>0.84517651796340942</v>
      </c>
      <c r="G1403" s="66">
        <v>0.84148061275482178</v>
      </c>
      <c r="H1403" s="66">
        <v>1.1416811496019363E-2</v>
      </c>
      <c r="I1403" s="66">
        <v>77.277725219726563</v>
      </c>
      <c r="J1403" s="67">
        <v>0</v>
      </c>
    </row>
    <row r="1404" spans="1:10" x14ac:dyDescent="0.25">
      <c r="A1404" s="3" t="str">
        <f t="shared" si="21"/>
        <v>AC Cycling %1006/17/2021 (5:00pm-6:00pm)11</v>
      </c>
      <c r="B1404" t="s">
        <v>56</v>
      </c>
      <c r="C1404" t="s">
        <v>156</v>
      </c>
      <c r="D1404" t="s">
        <v>160</v>
      </c>
      <c r="E1404" s="65" t="s">
        <v>142</v>
      </c>
      <c r="F1404" s="66">
        <v>0.9356415867805481</v>
      </c>
      <c r="G1404" s="66">
        <v>0.93091350793838501</v>
      </c>
      <c r="H1404" s="66">
        <v>1.3116247951984406E-2</v>
      </c>
      <c r="I1404" s="66">
        <v>80.176338195800781</v>
      </c>
      <c r="J1404" s="67">
        <v>0</v>
      </c>
    </row>
    <row r="1405" spans="1:10" x14ac:dyDescent="0.25">
      <c r="A1405" s="3" t="str">
        <f t="shared" si="21"/>
        <v>AC Cycling %1006/17/2021 (5:00pm-6:00pm)12</v>
      </c>
      <c r="B1405" t="s">
        <v>56</v>
      </c>
      <c r="C1405" t="s">
        <v>156</v>
      </c>
      <c r="D1405" t="s">
        <v>160</v>
      </c>
      <c r="E1405" s="65" t="s">
        <v>143</v>
      </c>
      <c r="F1405" s="66">
        <v>1.1020100116729736</v>
      </c>
      <c r="G1405" s="66">
        <v>1.0897855758666992</v>
      </c>
      <c r="H1405" s="66">
        <v>1.4796886593103409E-2</v>
      </c>
      <c r="I1405" s="66">
        <v>84.92523193359375</v>
      </c>
      <c r="J1405" s="67">
        <v>0</v>
      </c>
    </row>
    <row r="1406" spans="1:10" x14ac:dyDescent="0.25">
      <c r="A1406" s="3" t="str">
        <f t="shared" si="21"/>
        <v>AC Cycling %1006/17/2021 (5:00pm-6:00pm)13</v>
      </c>
      <c r="B1406" t="s">
        <v>56</v>
      </c>
      <c r="C1406" t="s">
        <v>156</v>
      </c>
      <c r="D1406" t="s">
        <v>160</v>
      </c>
      <c r="E1406" s="65" t="s">
        <v>144</v>
      </c>
      <c r="F1406" s="66">
        <v>1.355047345161438</v>
      </c>
      <c r="G1406" s="66">
        <v>1.3295671939849854</v>
      </c>
      <c r="H1406" s="66">
        <v>1.6067808493971825E-2</v>
      </c>
      <c r="I1406" s="66">
        <v>88.745613098144531</v>
      </c>
      <c r="J1406" s="67">
        <v>0</v>
      </c>
    </row>
    <row r="1407" spans="1:10" x14ac:dyDescent="0.25">
      <c r="A1407" s="3" t="str">
        <f t="shared" si="21"/>
        <v>AC Cycling %1006/17/2021 (5:00pm-6:00pm)14</v>
      </c>
      <c r="B1407" t="s">
        <v>56</v>
      </c>
      <c r="C1407" t="s">
        <v>156</v>
      </c>
      <c r="D1407" t="s">
        <v>160</v>
      </c>
      <c r="E1407" s="65" t="s">
        <v>145</v>
      </c>
      <c r="F1407" s="66">
        <v>1.6050254106521606</v>
      </c>
      <c r="G1407" s="66">
        <v>1.5936040878295898</v>
      </c>
      <c r="H1407" s="66">
        <v>1.6047555953264236E-2</v>
      </c>
      <c r="I1407" s="66">
        <v>90.859771728515625</v>
      </c>
      <c r="J1407" s="67">
        <v>0</v>
      </c>
    </row>
    <row r="1408" spans="1:10" x14ac:dyDescent="0.25">
      <c r="A1408" s="3" t="str">
        <f t="shared" si="21"/>
        <v>AC Cycling %1006/17/2021 (5:00pm-6:00pm)15</v>
      </c>
      <c r="B1408" t="s">
        <v>56</v>
      </c>
      <c r="C1408" t="s">
        <v>156</v>
      </c>
      <c r="D1408" t="s">
        <v>160</v>
      </c>
      <c r="E1408" s="65" t="s">
        <v>146</v>
      </c>
      <c r="F1408" s="66">
        <v>1.8439364433288574</v>
      </c>
      <c r="G1408" s="66">
        <v>1.8385951519012451</v>
      </c>
      <c r="H1408" s="66">
        <v>9.0994015336036682E-3</v>
      </c>
      <c r="I1408" s="66">
        <v>92.388282775878906</v>
      </c>
      <c r="J1408" s="67">
        <v>0</v>
      </c>
    </row>
    <row r="1409" spans="1:10" x14ac:dyDescent="0.25">
      <c r="A1409" s="3" t="str">
        <f t="shared" si="21"/>
        <v>AC Cycling %1006/17/2021 (5:00pm-6:00pm)16</v>
      </c>
      <c r="B1409" t="s">
        <v>56</v>
      </c>
      <c r="C1409" t="s">
        <v>156</v>
      </c>
      <c r="D1409" t="s">
        <v>160</v>
      </c>
      <c r="E1409" s="65" t="s">
        <v>147</v>
      </c>
      <c r="F1409" s="66">
        <v>2.0560843944549561</v>
      </c>
      <c r="G1409" s="66">
        <v>2.0614256858825684</v>
      </c>
      <c r="H1409" s="66">
        <v>9.0994015336036682E-3</v>
      </c>
      <c r="I1409" s="66">
        <v>92.08843994140625</v>
      </c>
      <c r="J1409" s="67">
        <v>0</v>
      </c>
    </row>
    <row r="1410" spans="1:10" x14ac:dyDescent="0.25">
      <c r="A1410" s="3" t="str">
        <f t="shared" si="21"/>
        <v>AC Cycling %1006/17/2021 (5:00pm-6:00pm)17</v>
      </c>
      <c r="B1410" t="s">
        <v>56</v>
      </c>
      <c r="C1410" t="s">
        <v>156</v>
      </c>
      <c r="D1410" t="s">
        <v>160</v>
      </c>
      <c r="E1410" s="65" t="s">
        <v>148</v>
      </c>
      <c r="F1410" s="66">
        <v>2.2385556697845459</v>
      </c>
      <c r="G1410" s="66">
        <v>2.228360652923584</v>
      </c>
      <c r="H1410" s="66">
        <v>1.6899231821298599E-2</v>
      </c>
      <c r="I1410" s="66">
        <v>91.379173278808594</v>
      </c>
      <c r="J1410" s="67">
        <v>0</v>
      </c>
    </row>
    <row r="1411" spans="1:10" x14ac:dyDescent="0.25">
      <c r="A1411" s="3" t="str">
        <f t="shared" ref="A1411:A1474" si="22">B1411&amp;C1411&amp;D1411&amp;E1411</f>
        <v>AC Cycling %1006/17/2021 (5:00pm-6:00pm)18</v>
      </c>
      <c r="B1411" t="s">
        <v>56</v>
      </c>
      <c r="C1411" t="s">
        <v>156</v>
      </c>
      <c r="D1411" t="s">
        <v>160</v>
      </c>
      <c r="E1411" s="65" t="s">
        <v>149</v>
      </c>
      <c r="F1411" s="66">
        <v>2.3433856964111328</v>
      </c>
      <c r="G1411" s="66">
        <v>1.5874272584915161</v>
      </c>
      <c r="H1411" s="66">
        <v>1.9512718543410301E-2</v>
      </c>
      <c r="I1411" s="66">
        <v>89.826805114746094</v>
      </c>
      <c r="J1411" s="67">
        <v>0</v>
      </c>
    </row>
    <row r="1412" spans="1:10" x14ac:dyDescent="0.25">
      <c r="A1412" s="3" t="str">
        <f t="shared" si="22"/>
        <v>AC Cycling %1006/17/2021 (5:00pm-6:00pm)19</v>
      </c>
      <c r="B1412" t="s">
        <v>56</v>
      </c>
      <c r="C1412" t="s">
        <v>156</v>
      </c>
      <c r="D1412" t="s">
        <v>160</v>
      </c>
      <c r="E1412" s="65" t="s">
        <v>150</v>
      </c>
      <c r="F1412" s="66">
        <v>2.3218257427215576</v>
      </c>
      <c r="G1412" s="66">
        <v>2.3530769348144531</v>
      </c>
      <c r="H1412" s="66">
        <v>1.9514895975589752E-2</v>
      </c>
      <c r="I1412" s="66">
        <v>87.887237548828125</v>
      </c>
      <c r="J1412" s="67">
        <v>0</v>
      </c>
    </row>
    <row r="1413" spans="1:10" x14ac:dyDescent="0.25">
      <c r="A1413" s="3" t="str">
        <f t="shared" si="22"/>
        <v>AC Cycling %1006/17/2021 (5:00pm-6:00pm)20</v>
      </c>
      <c r="B1413" t="s">
        <v>56</v>
      </c>
      <c r="C1413" t="s">
        <v>156</v>
      </c>
      <c r="D1413" t="s">
        <v>160</v>
      </c>
      <c r="E1413" s="65" t="s">
        <v>151</v>
      </c>
      <c r="F1413" s="66">
        <v>2.1397891044616699</v>
      </c>
      <c r="G1413" s="66">
        <v>2.2165591716766357</v>
      </c>
      <c r="H1413" s="66">
        <v>1.8354970961809158E-2</v>
      </c>
      <c r="I1413" s="66">
        <v>84.911529541015625</v>
      </c>
      <c r="J1413" s="67">
        <v>0</v>
      </c>
    </row>
    <row r="1414" spans="1:10" x14ac:dyDescent="0.25">
      <c r="A1414" s="3" t="str">
        <f t="shared" si="22"/>
        <v>AC Cycling %1006/17/2021 (5:00pm-6:00pm)21</v>
      </c>
      <c r="B1414" t="s">
        <v>56</v>
      </c>
      <c r="C1414" t="s">
        <v>156</v>
      </c>
      <c r="D1414" t="s">
        <v>160</v>
      </c>
      <c r="E1414" s="65" t="s">
        <v>152</v>
      </c>
      <c r="F1414" s="66">
        <v>1.9679415225982666</v>
      </c>
      <c r="G1414" s="66">
        <v>2.0227503776550293</v>
      </c>
      <c r="H1414" s="66">
        <v>1.7047401517629623E-2</v>
      </c>
      <c r="I1414" s="66">
        <v>81.366958618164063</v>
      </c>
      <c r="J1414" s="67">
        <v>0</v>
      </c>
    </row>
    <row r="1415" spans="1:10" x14ac:dyDescent="0.25">
      <c r="A1415" s="3" t="str">
        <f t="shared" si="22"/>
        <v>AC Cycling %1006/17/2021 (5:00pm-6:00pm)22</v>
      </c>
      <c r="B1415" t="s">
        <v>56</v>
      </c>
      <c r="C1415" t="s">
        <v>156</v>
      </c>
      <c r="D1415" t="s">
        <v>160</v>
      </c>
      <c r="E1415" s="65" t="s">
        <v>153</v>
      </c>
      <c r="F1415" s="66">
        <v>1.8439059257507324</v>
      </c>
      <c r="G1415" s="66">
        <v>1.8698793649673462</v>
      </c>
      <c r="H1415" s="66">
        <v>1.6971869394183159E-2</v>
      </c>
      <c r="I1415" s="66">
        <v>78.04302978515625</v>
      </c>
      <c r="J1415" s="67">
        <v>0</v>
      </c>
    </row>
    <row r="1416" spans="1:10" x14ac:dyDescent="0.25">
      <c r="A1416" s="3" t="str">
        <f t="shared" si="22"/>
        <v>AC Cycling %1006/17/2021 (5:00pm-6:00pm)23</v>
      </c>
      <c r="B1416" t="s">
        <v>56</v>
      </c>
      <c r="C1416" t="s">
        <v>156</v>
      </c>
      <c r="D1416" t="s">
        <v>160</v>
      </c>
      <c r="E1416" s="65" t="s">
        <v>154</v>
      </c>
      <c r="F1416" s="66">
        <v>1.6187217235565186</v>
      </c>
      <c r="G1416" s="66">
        <v>1.6359171867370605</v>
      </c>
      <c r="H1416" s="66">
        <v>1.6219465062022209E-2</v>
      </c>
      <c r="I1416" s="66">
        <v>76.320388793945313</v>
      </c>
      <c r="J1416" s="67">
        <v>0</v>
      </c>
    </row>
    <row r="1417" spans="1:10" x14ac:dyDescent="0.25">
      <c r="A1417" s="3" t="str">
        <f t="shared" si="22"/>
        <v>AC Cycling %1006/17/2021 (5:00pm-6:00pm)24</v>
      </c>
      <c r="B1417" t="s">
        <v>56</v>
      </c>
      <c r="C1417" t="s">
        <v>156</v>
      </c>
      <c r="D1417" t="s">
        <v>160</v>
      </c>
      <c r="E1417" s="65" t="s">
        <v>155</v>
      </c>
      <c r="F1417" s="66">
        <v>1.3655353784561157</v>
      </c>
      <c r="G1417" s="66">
        <v>1.3802400827407837</v>
      </c>
      <c r="H1417" s="66">
        <v>1.484223734587431E-2</v>
      </c>
      <c r="I1417" s="66">
        <v>74.238922119140625</v>
      </c>
      <c r="J1417" s="67">
        <v>0</v>
      </c>
    </row>
    <row r="1418" spans="1:10" x14ac:dyDescent="0.25">
      <c r="A1418" s="3" t="str">
        <f t="shared" si="22"/>
        <v>AC Cycling %1007/9/2021 (5:50pm-8:55pm)1</v>
      </c>
      <c r="B1418" t="s">
        <v>56</v>
      </c>
      <c r="C1418" t="s">
        <v>156</v>
      </c>
      <c r="D1418" t="s">
        <v>161</v>
      </c>
      <c r="E1418" s="65" t="s">
        <v>132</v>
      </c>
      <c r="F1418" s="66">
        <v>1.2973402738571167</v>
      </c>
      <c r="G1418" s="66">
        <v>1.2699557542800903</v>
      </c>
      <c r="H1418" s="66">
        <v>1.2478301301598549E-2</v>
      </c>
      <c r="I1418" s="66">
        <v>76.499732971191406</v>
      </c>
      <c r="J1418" s="67">
        <v>0</v>
      </c>
    </row>
    <row r="1419" spans="1:10" x14ac:dyDescent="0.25">
      <c r="A1419" s="3" t="str">
        <f t="shared" si="22"/>
        <v>AC Cycling %1007/9/2021 (5:50pm-8:55pm)2</v>
      </c>
      <c r="B1419" t="s">
        <v>56</v>
      </c>
      <c r="C1419" t="s">
        <v>156</v>
      </c>
      <c r="D1419" t="s">
        <v>161</v>
      </c>
      <c r="E1419" s="65" t="s">
        <v>133</v>
      </c>
      <c r="F1419" s="66">
        <v>1.1259474754333496</v>
      </c>
      <c r="G1419" s="66">
        <v>1.1091724634170532</v>
      </c>
      <c r="H1419" s="66">
        <v>1.0806381702423096E-2</v>
      </c>
      <c r="I1419" s="66">
        <v>75.726409912109375</v>
      </c>
      <c r="J1419" s="67">
        <v>0</v>
      </c>
    </row>
    <row r="1420" spans="1:10" x14ac:dyDescent="0.25">
      <c r="A1420" s="3" t="str">
        <f t="shared" si="22"/>
        <v>AC Cycling %1007/9/2021 (5:50pm-8:55pm)3</v>
      </c>
      <c r="B1420" t="s">
        <v>56</v>
      </c>
      <c r="C1420" t="s">
        <v>156</v>
      </c>
      <c r="D1420" t="s">
        <v>161</v>
      </c>
      <c r="E1420" s="65" t="s">
        <v>134</v>
      </c>
      <c r="F1420" s="66">
        <v>0.99441909790039063</v>
      </c>
      <c r="G1420" s="66">
        <v>0.99145865440368652</v>
      </c>
      <c r="H1420" s="66">
        <v>9.939286857843399E-3</v>
      </c>
      <c r="I1420" s="66">
        <v>74.792488098144531</v>
      </c>
      <c r="J1420" s="67">
        <v>0</v>
      </c>
    </row>
    <row r="1421" spans="1:10" x14ac:dyDescent="0.25">
      <c r="A1421" s="3" t="str">
        <f t="shared" si="22"/>
        <v>AC Cycling %1007/9/2021 (5:50pm-8:55pm)4</v>
      </c>
      <c r="B1421" t="s">
        <v>56</v>
      </c>
      <c r="C1421" t="s">
        <v>156</v>
      </c>
      <c r="D1421" t="s">
        <v>161</v>
      </c>
      <c r="E1421" s="65" t="s">
        <v>135</v>
      </c>
      <c r="F1421" s="66">
        <v>0.90265995264053345</v>
      </c>
      <c r="G1421" s="66">
        <v>0.91019457578659058</v>
      </c>
      <c r="H1421" s="66">
        <v>8.8305734097957611E-3</v>
      </c>
      <c r="I1421" s="66">
        <v>74.112052917480469</v>
      </c>
      <c r="J1421" s="67">
        <v>0</v>
      </c>
    </row>
    <row r="1422" spans="1:10" x14ac:dyDescent="0.25">
      <c r="A1422" s="3" t="str">
        <f t="shared" si="22"/>
        <v>AC Cycling %1007/9/2021 (5:50pm-8:55pm)5</v>
      </c>
      <c r="B1422" t="s">
        <v>56</v>
      </c>
      <c r="C1422" t="s">
        <v>156</v>
      </c>
      <c r="D1422" t="s">
        <v>161</v>
      </c>
      <c r="E1422" s="65" t="s">
        <v>136</v>
      </c>
      <c r="F1422" s="66">
        <v>0.84967708587646484</v>
      </c>
      <c r="G1422" s="66">
        <v>0.85694187879562378</v>
      </c>
      <c r="H1422" s="66">
        <v>7.6967552304267883E-3</v>
      </c>
      <c r="I1422" s="66">
        <v>73.602828979492188</v>
      </c>
      <c r="J1422" s="67">
        <v>0</v>
      </c>
    </row>
    <row r="1423" spans="1:10" x14ac:dyDescent="0.25">
      <c r="A1423" s="3" t="str">
        <f t="shared" si="22"/>
        <v>AC Cycling %1007/9/2021 (5:50pm-8:55pm)6</v>
      </c>
      <c r="B1423" t="s">
        <v>56</v>
      </c>
      <c r="C1423" t="s">
        <v>156</v>
      </c>
      <c r="D1423" t="s">
        <v>161</v>
      </c>
      <c r="E1423" s="65" t="s">
        <v>137</v>
      </c>
      <c r="F1423" s="66">
        <v>0.83071631193161011</v>
      </c>
      <c r="G1423" s="66">
        <v>0.83491861820220947</v>
      </c>
      <c r="H1423" s="66">
        <v>6.7567760124802589E-3</v>
      </c>
      <c r="I1423" s="66">
        <v>72.783920288085938</v>
      </c>
      <c r="J1423" s="67">
        <v>0</v>
      </c>
    </row>
    <row r="1424" spans="1:10" x14ac:dyDescent="0.25">
      <c r="A1424" s="3" t="str">
        <f t="shared" si="22"/>
        <v>AC Cycling %1007/9/2021 (5:50pm-8:55pm)7</v>
      </c>
      <c r="B1424" t="s">
        <v>56</v>
      </c>
      <c r="C1424" t="s">
        <v>156</v>
      </c>
      <c r="D1424" t="s">
        <v>161</v>
      </c>
      <c r="E1424" s="65" t="s">
        <v>138</v>
      </c>
      <c r="F1424" s="66">
        <v>0.84216493368148804</v>
      </c>
      <c r="G1424" s="66">
        <v>0.8376203179359436</v>
      </c>
      <c r="H1424" s="66">
        <v>7.1493107825517654E-3</v>
      </c>
      <c r="I1424" s="66">
        <v>72.249458312988281</v>
      </c>
      <c r="J1424" s="67">
        <v>0</v>
      </c>
    </row>
    <row r="1425" spans="1:10" x14ac:dyDescent="0.25">
      <c r="A1425" s="3" t="str">
        <f t="shared" si="22"/>
        <v>AC Cycling %1007/9/2021 (5:50pm-8:55pm)8</v>
      </c>
      <c r="B1425" t="s">
        <v>56</v>
      </c>
      <c r="C1425" t="s">
        <v>156</v>
      </c>
      <c r="D1425" t="s">
        <v>161</v>
      </c>
      <c r="E1425" s="65" t="s">
        <v>139</v>
      </c>
      <c r="F1425" s="66">
        <v>0.87261563539505005</v>
      </c>
      <c r="G1425" s="66">
        <v>0.86987680196762085</v>
      </c>
      <c r="H1425" s="66">
        <v>8.8239666074514389E-3</v>
      </c>
      <c r="I1425" s="66">
        <v>72.811897277832031</v>
      </c>
      <c r="J1425" s="67">
        <v>0</v>
      </c>
    </row>
    <row r="1426" spans="1:10" x14ac:dyDescent="0.25">
      <c r="A1426" s="3" t="str">
        <f t="shared" si="22"/>
        <v>AC Cycling %1007/9/2021 (5:50pm-8:55pm)9</v>
      </c>
      <c r="B1426" t="s">
        <v>56</v>
      </c>
      <c r="C1426" t="s">
        <v>156</v>
      </c>
      <c r="D1426" t="s">
        <v>161</v>
      </c>
      <c r="E1426" s="65" t="s">
        <v>140</v>
      </c>
      <c r="F1426" s="66">
        <v>0.90947175025939941</v>
      </c>
      <c r="G1426" s="66">
        <v>0.9261932373046875</v>
      </c>
      <c r="H1426" s="66">
        <v>9.7924256697297096E-3</v>
      </c>
      <c r="I1426" s="66">
        <v>75.429634094238281</v>
      </c>
      <c r="J1426" s="67">
        <v>0</v>
      </c>
    </row>
    <row r="1427" spans="1:10" x14ac:dyDescent="0.25">
      <c r="A1427" s="3" t="str">
        <f t="shared" si="22"/>
        <v>AC Cycling %1007/9/2021 (5:50pm-8:55pm)10</v>
      </c>
      <c r="B1427" t="s">
        <v>56</v>
      </c>
      <c r="C1427" t="s">
        <v>156</v>
      </c>
      <c r="D1427" t="s">
        <v>161</v>
      </c>
      <c r="E1427" s="65" t="s">
        <v>141</v>
      </c>
      <c r="F1427" s="66">
        <v>1.0126774311065674</v>
      </c>
      <c r="G1427" s="66">
        <v>1.018183708190918</v>
      </c>
      <c r="H1427" s="66">
        <v>1.2341102585196495E-2</v>
      </c>
      <c r="I1427" s="66">
        <v>79.019721984863281</v>
      </c>
      <c r="J1427" s="67">
        <v>0</v>
      </c>
    </row>
    <row r="1428" spans="1:10" x14ac:dyDescent="0.25">
      <c r="A1428" s="3" t="str">
        <f t="shared" si="22"/>
        <v>AC Cycling %1007/9/2021 (5:50pm-8:55pm)11</v>
      </c>
      <c r="B1428" t="s">
        <v>56</v>
      </c>
      <c r="C1428" t="s">
        <v>156</v>
      </c>
      <c r="D1428" t="s">
        <v>161</v>
      </c>
      <c r="E1428" s="65" t="s">
        <v>142</v>
      </c>
      <c r="F1428" s="66">
        <v>1.1842242479324341</v>
      </c>
      <c r="G1428" s="66">
        <v>1.1722928285598755</v>
      </c>
      <c r="H1428" s="66">
        <v>1.4779784716665745E-2</v>
      </c>
      <c r="I1428" s="66">
        <v>83.393020629882813</v>
      </c>
      <c r="J1428" s="67">
        <v>0</v>
      </c>
    </row>
    <row r="1429" spans="1:10" x14ac:dyDescent="0.25">
      <c r="A1429" s="3" t="str">
        <f t="shared" si="22"/>
        <v>AC Cycling %1007/9/2021 (5:50pm-8:55pm)12</v>
      </c>
      <c r="B1429" t="s">
        <v>56</v>
      </c>
      <c r="C1429" t="s">
        <v>156</v>
      </c>
      <c r="D1429" t="s">
        <v>161</v>
      </c>
      <c r="E1429" s="65" t="s">
        <v>143</v>
      </c>
      <c r="F1429" s="66">
        <v>1.3765048980712891</v>
      </c>
      <c r="G1429" s="66">
        <v>1.398999810218811</v>
      </c>
      <c r="H1429" s="66">
        <v>1.5562728047370911E-2</v>
      </c>
      <c r="I1429" s="66">
        <v>87.025474548339844</v>
      </c>
      <c r="J1429" s="67">
        <v>0</v>
      </c>
    </row>
    <row r="1430" spans="1:10" x14ac:dyDescent="0.25">
      <c r="A1430" s="3" t="str">
        <f t="shared" si="22"/>
        <v>AC Cycling %1007/9/2021 (5:50pm-8:55pm)13</v>
      </c>
      <c r="B1430" t="s">
        <v>56</v>
      </c>
      <c r="C1430" t="s">
        <v>156</v>
      </c>
      <c r="D1430" t="s">
        <v>161</v>
      </c>
      <c r="E1430" s="65" t="s">
        <v>144</v>
      </c>
      <c r="F1430" s="66">
        <v>1.6759488582611084</v>
      </c>
      <c r="G1430" s="66">
        <v>1.6606085300445557</v>
      </c>
      <c r="H1430" s="66">
        <v>1.6676563769578934E-2</v>
      </c>
      <c r="I1430" s="66">
        <v>89.650466918945313</v>
      </c>
      <c r="J1430" s="67">
        <v>0</v>
      </c>
    </row>
    <row r="1431" spans="1:10" x14ac:dyDescent="0.25">
      <c r="A1431" s="3" t="str">
        <f t="shared" si="22"/>
        <v>AC Cycling %1007/9/2021 (5:50pm-8:55pm)14</v>
      </c>
      <c r="B1431" t="s">
        <v>56</v>
      </c>
      <c r="C1431" t="s">
        <v>156</v>
      </c>
      <c r="D1431" t="s">
        <v>161</v>
      </c>
      <c r="E1431" s="65" t="s">
        <v>145</v>
      </c>
      <c r="F1431" s="66">
        <v>1.9237582683563232</v>
      </c>
      <c r="G1431" s="66">
        <v>1.9020646810531616</v>
      </c>
      <c r="H1431" s="66">
        <v>1.7418919131159782E-2</v>
      </c>
      <c r="I1431" s="66">
        <v>91.606674194335938</v>
      </c>
      <c r="J1431" s="67">
        <v>0</v>
      </c>
    </row>
    <row r="1432" spans="1:10" x14ac:dyDescent="0.25">
      <c r="A1432" s="3" t="str">
        <f t="shared" si="22"/>
        <v>AC Cycling %1007/9/2021 (5:50pm-8:55pm)15</v>
      </c>
      <c r="B1432" t="s">
        <v>56</v>
      </c>
      <c r="C1432" t="s">
        <v>156</v>
      </c>
      <c r="D1432" t="s">
        <v>161</v>
      </c>
      <c r="E1432" s="65" t="s">
        <v>146</v>
      </c>
      <c r="F1432" s="66">
        <v>2.1459460258483887</v>
      </c>
      <c r="G1432" s="66">
        <v>2.1546611785888672</v>
      </c>
      <c r="H1432" s="66">
        <v>1.0156778618693352E-2</v>
      </c>
      <c r="I1432" s="66">
        <v>92.941192626953125</v>
      </c>
      <c r="J1432" s="67">
        <v>0</v>
      </c>
    </row>
    <row r="1433" spans="1:10" x14ac:dyDescent="0.25">
      <c r="A1433" s="3" t="str">
        <f t="shared" si="22"/>
        <v>AC Cycling %1007/9/2021 (5:50pm-8:55pm)16</v>
      </c>
      <c r="B1433" t="s">
        <v>56</v>
      </c>
      <c r="C1433" t="s">
        <v>156</v>
      </c>
      <c r="D1433" t="s">
        <v>161</v>
      </c>
      <c r="E1433" s="65" t="s">
        <v>147</v>
      </c>
      <c r="F1433" s="66">
        <v>2.4311261177062988</v>
      </c>
      <c r="G1433" s="66">
        <v>2.4224112033843994</v>
      </c>
      <c r="H1433" s="66">
        <v>1.0156778618693352E-2</v>
      </c>
      <c r="I1433" s="66">
        <v>94.412879943847656</v>
      </c>
      <c r="J1433" s="67">
        <v>0</v>
      </c>
    </row>
    <row r="1434" spans="1:10" x14ac:dyDescent="0.25">
      <c r="A1434" s="3" t="str">
        <f t="shared" si="22"/>
        <v>AC Cycling %1007/9/2021 (5:50pm-8:55pm)17</v>
      </c>
      <c r="B1434" t="s">
        <v>56</v>
      </c>
      <c r="C1434" t="s">
        <v>156</v>
      </c>
      <c r="D1434" t="s">
        <v>161</v>
      </c>
      <c r="E1434" s="65" t="s">
        <v>148</v>
      </c>
      <c r="F1434" s="66">
        <v>2.6256880760192871</v>
      </c>
      <c r="G1434" s="66">
        <v>2.6068174839019775</v>
      </c>
      <c r="H1434" s="66">
        <v>1.8001820892095566E-2</v>
      </c>
      <c r="I1434" s="66">
        <v>95.216033935546875</v>
      </c>
      <c r="J1434" s="67">
        <v>0</v>
      </c>
    </row>
    <row r="1435" spans="1:10" x14ac:dyDescent="0.25">
      <c r="A1435" s="3" t="str">
        <f t="shared" si="22"/>
        <v>AC Cycling %1007/9/2021 (5:50pm-8:55pm)18</v>
      </c>
      <c r="B1435" t="s">
        <v>56</v>
      </c>
      <c r="C1435" t="s">
        <v>156</v>
      </c>
      <c r="D1435" t="s">
        <v>161</v>
      </c>
      <c r="E1435" s="65" t="s">
        <v>149</v>
      </c>
      <c r="F1435" s="66">
        <v>2.7281687259674072</v>
      </c>
      <c r="G1435" s="66">
        <v>2.5846302509307861</v>
      </c>
      <c r="H1435" s="66">
        <v>1.970752514898777E-2</v>
      </c>
      <c r="I1435" s="66">
        <v>94.475440979003906</v>
      </c>
      <c r="J1435" s="67">
        <v>0</v>
      </c>
    </row>
    <row r="1436" spans="1:10" x14ac:dyDescent="0.25">
      <c r="A1436" s="3" t="str">
        <f t="shared" si="22"/>
        <v>AC Cycling %1007/9/2021 (5:50pm-8:55pm)19</v>
      </c>
      <c r="B1436" t="s">
        <v>56</v>
      </c>
      <c r="C1436" t="s">
        <v>156</v>
      </c>
      <c r="D1436" t="s">
        <v>161</v>
      </c>
      <c r="E1436" s="65" t="s">
        <v>150</v>
      </c>
      <c r="F1436" s="66">
        <v>2.6985001564025879</v>
      </c>
      <c r="G1436" s="66">
        <v>1.8404977321624756</v>
      </c>
      <c r="H1436" s="66">
        <v>2.0109307020902634E-2</v>
      </c>
      <c r="I1436" s="66">
        <v>92.729568481445313</v>
      </c>
      <c r="J1436" s="67">
        <v>0</v>
      </c>
    </row>
    <row r="1437" spans="1:10" x14ac:dyDescent="0.25">
      <c r="A1437" s="3" t="str">
        <f t="shared" si="22"/>
        <v>AC Cycling %1007/9/2021 (5:50pm-8:55pm)20</v>
      </c>
      <c r="B1437" t="s">
        <v>56</v>
      </c>
      <c r="C1437" t="s">
        <v>156</v>
      </c>
      <c r="D1437" t="s">
        <v>161</v>
      </c>
      <c r="E1437" s="65" t="s">
        <v>151</v>
      </c>
      <c r="F1437" s="66">
        <v>2.4847390651702881</v>
      </c>
      <c r="G1437" s="66">
        <v>1.8037461042404175</v>
      </c>
      <c r="H1437" s="66">
        <v>1.7935700714588165E-2</v>
      </c>
      <c r="I1437" s="66">
        <v>90.162651062011719</v>
      </c>
      <c r="J1437" s="67">
        <v>0</v>
      </c>
    </row>
    <row r="1438" spans="1:10" x14ac:dyDescent="0.25">
      <c r="A1438" s="3" t="str">
        <f t="shared" si="22"/>
        <v>AC Cycling %1007/9/2021 (5:50pm-8:55pm)21</v>
      </c>
      <c r="B1438" t="s">
        <v>56</v>
      </c>
      <c r="C1438" t="s">
        <v>156</v>
      </c>
      <c r="D1438" t="s">
        <v>161</v>
      </c>
      <c r="E1438" s="65" t="s">
        <v>152</v>
      </c>
      <c r="F1438" s="66">
        <v>2.2685074806213379</v>
      </c>
      <c r="G1438" s="66">
        <v>1.7580310106277466</v>
      </c>
      <c r="H1438" s="66">
        <v>1.7112564295530319E-2</v>
      </c>
      <c r="I1438" s="66">
        <v>86.667427062988281</v>
      </c>
      <c r="J1438" s="67">
        <v>0</v>
      </c>
    </row>
    <row r="1439" spans="1:10" x14ac:dyDescent="0.25">
      <c r="A1439" s="3" t="str">
        <f t="shared" si="22"/>
        <v>AC Cycling %1007/9/2021 (5:50pm-8:55pm)22</v>
      </c>
      <c r="B1439" t="s">
        <v>56</v>
      </c>
      <c r="C1439" t="s">
        <v>156</v>
      </c>
      <c r="D1439" t="s">
        <v>161</v>
      </c>
      <c r="E1439" s="65" t="s">
        <v>153</v>
      </c>
      <c r="F1439" s="66">
        <v>2.0576050281524658</v>
      </c>
      <c r="G1439" s="66">
        <v>2.4839277267456055</v>
      </c>
      <c r="H1439" s="66">
        <v>1.6668334603309631E-2</v>
      </c>
      <c r="I1439" s="66">
        <v>82.8953857421875</v>
      </c>
      <c r="J1439" s="67">
        <v>0</v>
      </c>
    </row>
    <row r="1440" spans="1:10" x14ac:dyDescent="0.25">
      <c r="A1440" s="3" t="str">
        <f t="shared" si="22"/>
        <v>AC Cycling %1007/9/2021 (5:50pm-8:55pm)23</v>
      </c>
      <c r="B1440" t="s">
        <v>56</v>
      </c>
      <c r="C1440" t="s">
        <v>156</v>
      </c>
      <c r="D1440" t="s">
        <v>161</v>
      </c>
      <c r="E1440" s="65" t="s">
        <v>154</v>
      </c>
      <c r="F1440" s="66">
        <v>1.8341976404190063</v>
      </c>
      <c r="G1440" s="66">
        <v>2.2330043315887451</v>
      </c>
      <c r="H1440" s="66">
        <v>1.5857739374041557E-2</v>
      </c>
      <c r="I1440" s="66">
        <v>80.765876770019531</v>
      </c>
      <c r="J1440" s="67">
        <v>0</v>
      </c>
    </row>
    <row r="1441" spans="1:10" x14ac:dyDescent="0.25">
      <c r="A1441" s="3" t="str">
        <f t="shared" si="22"/>
        <v>AC Cycling %1007/9/2021 (5:50pm-8:55pm)24</v>
      </c>
      <c r="B1441" t="s">
        <v>56</v>
      </c>
      <c r="C1441" t="s">
        <v>156</v>
      </c>
      <c r="D1441" t="s">
        <v>161</v>
      </c>
      <c r="E1441" s="65" t="s">
        <v>155</v>
      </c>
      <c r="F1441" s="66">
        <v>1.6013463735580444</v>
      </c>
      <c r="G1441" s="66">
        <v>1.8211171627044678</v>
      </c>
      <c r="H1441" s="66">
        <v>1.3609293848276138E-2</v>
      </c>
      <c r="I1441" s="66">
        <v>79.172897338867188</v>
      </c>
      <c r="J1441" s="67">
        <v>0</v>
      </c>
    </row>
    <row r="1442" spans="1:10" x14ac:dyDescent="0.25">
      <c r="A1442" s="3" t="str">
        <f t="shared" si="22"/>
        <v>AC Cycling %1008/27/2021 (5:00pm-6:00pm)1</v>
      </c>
      <c r="B1442" t="s">
        <v>56</v>
      </c>
      <c r="C1442" t="s">
        <v>156</v>
      </c>
      <c r="D1442" t="s">
        <v>162</v>
      </c>
      <c r="E1442" s="65" t="s">
        <v>132</v>
      </c>
      <c r="F1442" s="66">
        <v>1.102414608001709</v>
      </c>
      <c r="G1442" s="66">
        <v>1.1141188144683838</v>
      </c>
      <c r="H1442" s="66">
        <v>1.1275141499936581E-2</v>
      </c>
      <c r="I1442" s="66">
        <v>75.677322387695313</v>
      </c>
      <c r="J1442" s="67">
        <v>0</v>
      </c>
    </row>
    <row r="1443" spans="1:10" x14ac:dyDescent="0.25">
      <c r="A1443" s="3" t="str">
        <f t="shared" si="22"/>
        <v>AC Cycling %1008/27/2021 (5:00pm-6:00pm)2</v>
      </c>
      <c r="B1443" t="s">
        <v>56</v>
      </c>
      <c r="C1443" t="s">
        <v>156</v>
      </c>
      <c r="D1443" t="s">
        <v>162</v>
      </c>
      <c r="E1443" s="65" t="s">
        <v>133</v>
      </c>
      <c r="F1443" s="66">
        <v>0.95738345384597778</v>
      </c>
      <c r="G1443" s="66">
        <v>0.95523750782012939</v>
      </c>
      <c r="H1443" s="66">
        <v>9.8251374438405037E-3</v>
      </c>
      <c r="I1443" s="66">
        <v>73.767845153808594</v>
      </c>
      <c r="J1443" s="67">
        <v>0</v>
      </c>
    </row>
    <row r="1444" spans="1:10" x14ac:dyDescent="0.25">
      <c r="A1444" s="3" t="str">
        <f t="shared" si="22"/>
        <v>AC Cycling %1008/27/2021 (5:00pm-6:00pm)3</v>
      </c>
      <c r="B1444" t="s">
        <v>56</v>
      </c>
      <c r="C1444" t="s">
        <v>156</v>
      </c>
      <c r="D1444" t="s">
        <v>162</v>
      </c>
      <c r="E1444" s="65" t="s">
        <v>134</v>
      </c>
      <c r="F1444" s="66">
        <v>0.8447115421295166</v>
      </c>
      <c r="G1444" s="66">
        <v>0.84365803003311157</v>
      </c>
      <c r="H1444" s="66">
        <v>9.2227822169661522E-3</v>
      </c>
      <c r="I1444" s="66">
        <v>71.848770141601563</v>
      </c>
      <c r="J1444" s="67">
        <v>0</v>
      </c>
    </row>
    <row r="1445" spans="1:10" x14ac:dyDescent="0.25">
      <c r="A1445" s="3" t="str">
        <f t="shared" si="22"/>
        <v>AC Cycling %1008/27/2021 (5:00pm-6:00pm)4</v>
      </c>
      <c r="B1445" t="s">
        <v>56</v>
      </c>
      <c r="C1445" t="s">
        <v>156</v>
      </c>
      <c r="D1445" t="s">
        <v>162</v>
      </c>
      <c r="E1445" s="65" t="s">
        <v>135</v>
      </c>
      <c r="F1445" s="66">
        <v>0.76675176620483398</v>
      </c>
      <c r="G1445" s="66">
        <v>0.7735971212387085</v>
      </c>
      <c r="H1445" s="66">
        <v>8.0583039671182632E-3</v>
      </c>
      <c r="I1445" s="66">
        <v>70.688331604003906</v>
      </c>
      <c r="J1445" s="67">
        <v>0</v>
      </c>
    </row>
    <row r="1446" spans="1:10" x14ac:dyDescent="0.25">
      <c r="A1446" s="3" t="str">
        <f t="shared" si="22"/>
        <v>AC Cycling %1008/27/2021 (5:00pm-6:00pm)5</v>
      </c>
      <c r="B1446" t="s">
        <v>56</v>
      </c>
      <c r="C1446" t="s">
        <v>156</v>
      </c>
      <c r="D1446" t="s">
        <v>162</v>
      </c>
      <c r="E1446" s="65" t="s">
        <v>136</v>
      </c>
      <c r="F1446" s="66">
        <v>0.7245292067527771</v>
      </c>
      <c r="G1446" s="66">
        <v>0.72887110710144043</v>
      </c>
      <c r="H1446" s="66">
        <v>6.516503170132637E-3</v>
      </c>
      <c r="I1446" s="66">
        <v>69.419097900390625</v>
      </c>
      <c r="J1446" s="67">
        <v>0</v>
      </c>
    </row>
    <row r="1447" spans="1:10" x14ac:dyDescent="0.25">
      <c r="A1447" s="3" t="str">
        <f t="shared" si="22"/>
        <v>AC Cycling %1008/27/2021 (5:00pm-6:00pm)6</v>
      </c>
      <c r="B1447" t="s">
        <v>56</v>
      </c>
      <c r="C1447" t="s">
        <v>156</v>
      </c>
      <c r="D1447" t="s">
        <v>162</v>
      </c>
      <c r="E1447" s="65" t="s">
        <v>137</v>
      </c>
      <c r="F1447" s="66">
        <v>0.72076320648193359</v>
      </c>
      <c r="G1447" s="66">
        <v>0.72005373239517212</v>
      </c>
      <c r="H1447" s="66">
        <v>5.8232243172824383E-3</v>
      </c>
      <c r="I1447" s="66">
        <v>68.522392272949219</v>
      </c>
      <c r="J1447" s="67">
        <v>0</v>
      </c>
    </row>
    <row r="1448" spans="1:10" x14ac:dyDescent="0.25">
      <c r="A1448" s="3" t="str">
        <f t="shared" si="22"/>
        <v>AC Cycling %1008/27/2021 (5:00pm-6:00pm)7</v>
      </c>
      <c r="B1448" t="s">
        <v>56</v>
      </c>
      <c r="C1448" t="s">
        <v>156</v>
      </c>
      <c r="D1448" t="s">
        <v>162</v>
      </c>
      <c r="E1448" s="65" t="s">
        <v>138</v>
      </c>
      <c r="F1448" s="66">
        <v>0.74436008930206299</v>
      </c>
      <c r="G1448" s="66">
        <v>0.7442353367805481</v>
      </c>
      <c r="H1448" s="66">
        <v>6.060255691409111E-3</v>
      </c>
      <c r="I1448" s="66">
        <v>67.5220947265625</v>
      </c>
      <c r="J1448" s="67">
        <v>0</v>
      </c>
    </row>
    <row r="1449" spans="1:10" x14ac:dyDescent="0.25">
      <c r="A1449" s="3" t="str">
        <f t="shared" si="22"/>
        <v>AC Cycling %1008/27/2021 (5:00pm-6:00pm)8</v>
      </c>
      <c r="B1449" t="s">
        <v>56</v>
      </c>
      <c r="C1449" t="s">
        <v>156</v>
      </c>
      <c r="D1449" t="s">
        <v>162</v>
      </c>
      <c r="E1449" s="65" t="s">
        <v>139</v>
      </c>
      <c r="F1449" s="66">
        <v>0.73498892784118652</v>
      </c>
      <c r="G1449" s="66">
        <v>0.73498797416687012</v>
      </c>
      <c r="H1449" s="66">
        <v>6.2146061100065708E-3</v>
      </c>
      <c r="I1449" s="66">
        <v>67.228416442871094</v>
      </c>
      <c r="J1449" s="67">
        <v>0</v>
      </c>
    </row>
    <row r="1450" spans="1:10" x14ac:dyDescent="0.25">
      <c r="A1450" s="3" t="str">
        <f t="shared" si="22"/>
        <v>AC Cycling %1008/27/2021 (5:00pm-6:00pm)9</v>
      </c>
      <c r="B1450" t="s">
        <v>56</v>
      </c>
      <c r="C1450" t="s">
        <v>156</v>
      </c>
      <c r="D1450" t="s">
        <v>162</v>
      </c>
      <c r="E1450" s="65" t="s">
        <v>140</v>
      </c>
      <c r="F1450" s="66">
        <v>0.69417023658752441</v>
      </c>
      <c r="G1450" s="66">
        <v>0.70252311229705811</v>
      </c>
      <c r="H1450" s="66">
        <v>8.5016656666994095E-3</v>
      </c>
      <c r="I1450" s="66">
        <v>70.207633972167969</v>
      </c>
      <c r="J1450" s="67">
        <v>0</v>
      </c>
    </row>
    <row r="1451" spans="1:10" x14ac:dyDescent="0.25">
      <c r="A1451" s="3" t="str">
        <f t="shared" si="22"/>
        <v>AC Cycling %1008/27/2021 (5:00pm-6:00pm)10</v>
      </c>
      <c r="B1451" t="s">
        <v>56</v>
      </c>
      <c r="C1451" t="s">
        <v>156</v>
      </c>
      <c r="D1451" t="s">
        <v>162</v>
      </c>
      <c r="E1451" s="65" t="s">
        <v>141</v>
      </c>
      <c r="F1451" s="66">
        <v>0.69915854930877686</v>
      </c>
      <c r="G1451" s="66">
        <v>0.69458264112472534</v>
      </c>
      <c r="H1451" s="66">
        <v>9.7036445513367653E-3</v>
      </c>
      <c r="I1451" s="66">
        <v>76.206581115722656</v>
      </c>
      <c r="J1451" s="67">
        <v>0</v>
      </c>
    </row>
    <row r="1452" spans="1:10" x14ac:dyDescent="0.25">
      <c r="A1452" s="3" t="str">
        <f t="shared" si="22"/>
        <v>AC Cycling %1008/27/2021 (5:00pm-6:00pm)11</v>
      </c>
      <c r="B1452" t="s">
        <v>56</v>
      </c>
      <c r="C1452" t="s">
        <v>156</v>
      </c>
      <c r="D1452" t="s">
        <v>162</v>
      </c>
      <c r="E1452" s="65" t="s">
        <v>142</v>
      </c>
      <c r="F1452" s="66">
        <v>0.75330531597137451</v>
      </c>
      <c r="G1452" s="66">
        <v>0.75379651784896851</v>
      </c>
      <c r="H1452" s="66">
        <v>1.1125822551548481E-2</v>
      </c>
      <c r="I1452" s="66">
        <v>82.022659301757813</v>
      </c>
      <c r="J1452" s="67">
        <v>0</v>
      </c>
    </row>
    <row r="1453" spans="1:10" x14ac:dyDescent="0.25">
      <c r="A1453" s="3" t="str">
        <f t="shared" si="22"/>
        <v>AC Cycling %1008/27/2021 (5:00pm-6:00pm)12</v>
      </c>
      <c r="B1453" t="s">
        <v>56</v>
      </c>
      <c r="C1453" t="s">
        <v>156</v>
      </c>
      <c r="D1453" t="s">
        <v>162</v>
      </c>
      <c r="E1453" s="65" t="s">
        <v>143</v>
      </c>
      <c r="F1453" s="66">
        <v>0.91764813661575317</v>
      </c>
      <c r="G1453" s="66">
        <v>0.92186707258224487</v>
      </c>
      <c r="H1453" s="66">
        <v>1.3148185797035694E-2</v>
      </c>
      <c r="I1453" s="66">
        <v>86.715248107910156</v>
      </c>
      <c r="J1453" s="67">
        <v>0</v>
      </c>
    </row>
    <row r="1454" spans="1:10" x14ac:dyDescent="0.25">
      <c r="A1454" s="3" t="str">
        <f t="shared" si="22"/>
        <v>AC Cycling %1008/27/2021 (5:00pm-6:00pm)13</v>
      </c>
      <c r="B1454" t="s">
        <v>56</v>
      </c>
      <c r="C1454" t="s">
        <v>156</v>
      </c>
      <c r="D1454" t="s">
        <v>162</v>
      </c>
      <c r="E1454" s="65" t="s">
        <v>144</v>
      </c>
      <c r="F1454" s="66">
        <v>1.1951462030410767</v>
      </c>
      <c r="G1454" s="66">
        <v>1.2003246545791626</v>
      </c>
      <c r="H1454" s="66">
        <v>1.5801675617694855E-2</v>
      </c>
      <c r="I1454" s="66">
        <v>90.670120239257813</v>
      </c>
      <c r="J1454" s="67">
        <v>0</v>
      </c>
    </row>
    <row r="1455" spans="1:10" x14ac:dyDescent="0.25">
      <c r="A1455" s="3" t="str">
        <f t="shared" si="22"/>
        <v>AC Cycling %1008/27/2021 (5:00pm-6:00pm)14</v>
      </c>
      <c r="B1455" t="s">
        <v>56</v>
      </c>
      <c r="C1455" t="s">
        <v>156</v>
      </c>
      <c r="D1455" t="s">
        <v>162</v>
      </c>
      <c r="E1455" s="65" t="s">
        <v>145</v>
      </c>
      <c r="F1455" s="66">
        <v>1.5587416887283325</v>
      </c>
      <c r="G1455" s="66">
        <v>1.5514397621154785</v>
      </c>
      <c r="H1455" s="66">
        <v>1.5903156250715256E-2</v>
      </c>
      <c r="I1455" s="66">
        <v>93.69024658203125</v>
      </c>
      <c r="J1455" s="67">
        <v>0</v>
      </c>
    </row>
    <row r="1456" spans="1:10" x14ac:dyDescent="0.25">
      <c r="A1456" s="3" t="str">
        <f t="shared" si="22"/>
        <v>AC Cycling %1008/27/2021 (5:00pm-6:00pm)15</v>
      </c>
      <c r="B1456" t="s">
        <v>56</v>
      </c>
      <c r="C1456" t="s">
        <v>156</v>
      </c>
      <c r="D1456" t="s">
        <v>162</v>
      </c>
      <c r="E1456" s="65" t="s">
        <v>146</v>
      </c>
      <c r="F1456" s="66">
        <v>1.91507887840271</v>
      </c>
      <c r="G1456" s="66">
        <v>1.9203643798828125</v>
      </c>
      <c r="H1456" s="66">
        <v>9.7506558522582054E-3</v>
      </c>
      <c r="I1456" s="66">
        <v>95.631263732910156</v>
      </c>
      <c r="J1456" s="67">
        <v>0</v>
      </c>
    </row>
    <row r="1457" spans="1:10" x14ac:dyDescent="0.25">
      <c r="A1457" s="3" t="str">
        <f t="shared" si="22"/>
        <v>AC Cycling %1008/27/2021 (5:00pm-6:00pm)16</v>
      </c>
      <c r="B1457" t="s">
        <v>56</v>
      </c>
      <c r="C1457" t="s">
        <v>156</v>
      </c>
      <c r="D1457" t="s">
        <v>162</v>
      </c>
      <c r="E1457" s="65" t="s">
        <v>147</v>
      </c>
      <c r="F1457" s="66">
        <v>2.2956140041351318</v>
      </c>
      <c r="G1457" s="66">
        <v>2.2903285026550293</v>
      </c>
      <c r="H1457" s="66">
        <v>9.7506558522582054E-3</v>
      </c>
      <c r="I1457" s="66">
        <v>97.1021728515625</v>
      </c>
      <c r="J1457" s="67">
        <v>0</v>
      </c>
    </row>
    <row r="1458" spans="1:10" x14ac:dyDescent="0.25">
      <c r="A1458" s="3" t="str">
        <f t="shared" si="22"/>
        <v>AC Cycling %1008/27/2021 (5:00pm-6:00pm)17</v>
      </c>
      <c r="B1458" t="s">
        <v>56</v>
      </c>
      <c r="C1458" t="s">
        <v>156</v>
      </c>
      <c r="D1458" t="s">
        <v>162</v>
      </c>
      <c r="E1458" s="65" t="s">
        <v>148</v>
      </c>
      <c r="F1458" s="66">
        <v>2.5764262676239014</v>
      </c>
      <c r="G1458" s="66">
        <v>2.5758874416351318</v>
      </c>
      <c r="H1458" s="66">
        <v>1.8426576629281044E-2</v>
      </c>
      <c r="I1458" s="66">
        <v>96.929275512695313</v>
      </c>
      <c r="J1458" s="67">
        <v>0</v>
      </c>
    </row>
    <row r="1459" spans="1:10" x14ac:dyDescent="0.25">
      <c r="A1459" s="3" t="str">
        <f t="shared" si="22"/>
        <v>AC Cycling %1008/27/2021 (5:00pm-6:00pm)18</v>
      </c>
      <c r="B1459" t="s">
        <v>56</v>
      </c>
      <c r="C1459" t="s">
        <v>156</v>
      </c>
      <c r="D1459" t="s">
        <v>162</v>
      </c>
      <c r="E1459" s="65" t="s">
        <v>149</v>
      </c>
      <c r="F1459" s="66">
        <v>2.7085261344909668</v>
      </c>
      <c r="G1459" s="66">
        <v>1.8432861566543579</v>
      </c>
      <c r="H1459" s="66">
        <v>1.9209481775760651E-2</v>
      </c>
      <c r="I1459" s="66">
        <v>95.537460327148438</v>
      </c>
      <c r="J1459" s="67">
        <v>0</v>
      </c>
    </row>
    <row r="1460" spans="1:10" x14ac:dyDescent="0.25">
      <c r="A1460" s="3" t="str">
        <f t="shared" si="22"/>
        <v>AC Cycling %1008/27/2021 (5:00pm-6:00pm)19</v>
      </c>
      <c r="B1460" t="s">
        <v>56</v>
      </c>
      <c r="C1460" t="s">
        <v>156</v>
      </c>
      <c r="D1460" t="s">
        <v>162</v>
      </c>
      <c r="E1460" s="65" t="s">
        <v>150</v>
      </c>
      <c r="F1460" s="66">
        <v>2.6126108169555664</v>
      </c>
      <c r="G1460" s="66">
        <v>2.7230527400970459</v>
      </c>
      <c r="H1460" s="66">
        <v>2.0170003175735474E-2</v>
      </c>
      <c r="I1460" s="66">
        <v>93.643463134765625</v>
      </c>
      <c r="J1460" s="67">
        <v>0</v>
      </c>
    </row>
    <row r="1461" spans="1:10" x14ac:dyDescent="0.25">
      <c r="A1461" s="3" t="str">
        <f t="shared" si="22"/>
        <v>AC Cycling %1008/27/2021 (5:00pm-6:00pm)20</v>
      </c>
      <c r="B1461" t="s">
        <v>56</v>
      </c>
      <c r="C1461" t="s">
        <v>156</v>
      </c>
      <c r="D1461" t="s">
        <v>162</v>
      </c>
      <c r="E1461" s="65" t="s">
        <v>151</v>
      </c>
      <c r="F1461" s="66">
        <v>2.3704335689544678</v>
      </c>
      <c r="G1461" s="66">
        <v>2.5344994068145752</v>
      </c>
      <c r="H1461" s="66">
        <v>1.7998717725276947E-2</v>
      </c>
      <c r="I1461" s="66">
        <v>90.502250671386719</v>
      </c>
      <c r="J1461" s="67">
        <v>0</v>
      </c>
    </row>
    <row r="1462" spans="1:10" x14ac:dyDescent="0.25">
      <c r="A1462" s="3" t="str">
        <f t="shared" si="22"/>
        <v>AC Cycling %1008/27/2021 (5:00pm-6:00pm)21</v>
      </c>
      <c r="B1462" t="s">
        <v>56</v>
      </c>
      <c r="C1462" t="s">
        <v>156</v>
      </c>
      <c r="D1462" t="s">
        <v>162</v>
      </c>
      <c r="E1462" s="65" t="s">
        <v>152</v>
      </c>
      <c r="F1462" s="66">
        <v>2.1417202949523926</v>
      </c>
      <c r="G1462" s="66">
        <v>2.263167142868042</v>
      </c>
      <c r="H1462" s="66">
        <v>1.7731508240103722E-2</v>
      </c>
      <c r="I1462" s="66">
        <v>85.6697998046875</v>
      </c>
      <c r="J1462" s="67">
        <v>0</v>
      </c>
    </row>
    <row r="1463" spans="1:10" x14ac:dyDescent="0.25">
      <c r="A1463" s="3" t="str">
        <f t="shared" si="22"/>
        <v>AC Cycling %1008/27/2021 (5:00pm-6:00pm)22</v>
      </c>
      <c r="B1463" t="s">
        <v>56</v>
      </c>
      <c r="C1463" t="s">
        <v>156</v>
      </c>
      <c r="D1463" t="s">
        <v>162</v>
      </c>
      <c r="E1463" s="65" t="s">
        <v>153</v>
      </c>
      <c r="F1463" s="66">
        <v>1.9271693229675293</v>
      </c>
      <c r="G1463" s="66">
        <v>2.0017220973968506</v>
      </c>
      <c r="H1463" s="66">
        <v>1.6170306131243706E-2</v>
      </c>
      <c r="I1463" s="66">
        <v>81.770622253417969</v>
      </c>
      <c r="J1463" s="67">
        <v>0</v>
      </c>
    </row>
    <row r="1464" spans="1:10" x14ac:dyDescent="0.25">
      <c r="A1464" s="3" t="str">
        <f t="shared" si="22"/>
        <v>AC Cycling %1008/27/2021 (5:00pm-6:00pm)23</v>
      </c>
      <c r="B1464" t="s">
        <v>56</v>
      </c>
      <c r="C1464" t="s">
        <v>156</v>
      </c>
      <c r="D1464" t="s">
        <v>162</v>
      </c>
      <c r="E1464" s="65" t="s">
        <v>154</v>
      </c>
      <c r="F1464" s="66">
        <v>1.6796005964279175</v>
      </c>
      <c r="G1464" s="66">
        <v>1.7212479114532471</v>
      </c>
      <c r="H1464" s="66">
        <v>1.3861506246030331E-2</v>
      </c>
      <c r="I1464" s="66">
        <v>79.178329467773438</v>
      </c>
      <c r="J1464" s="67">
        <v>0</v>
      </c>
    </row>
    <row r="1465" spans="1:10" x14ac:dyDescent="0.25">
      <c r="A1465" s="3" t="str">
        <f t="shared" si="22"/>
        <v>AC Cycling %1008/27/2021 (5:00pm-6:00pm)24</v>
      </c>
      <c r="B1465" t="s">
        <v>56</v>
      </c>
      <c r="C1465" t="s">
        <v>156</v>
      </c>
      <c r="D1465" t="s">
        <v>162</v>
      </c>
      <c r="E1465" s="65" t="s">
        <v>155</v>
      </c>
      <c r="F1465" s="66">
        <v>1.4051569700241089</v>
      </c>
      <c r="G1465" s="66">
        <v>1.4420067071914673</v>
      </c>
      <c r="H1465" s="66">
        <v>1.2568044476211071E-2</v>
      </c>
      <c r="I1465" s="66">
        <v>76.991470336914063</v>
      </c>
      <c r="J1465" s="67">
        <v>0</v>
      </c>
    </row>
    <row r="1466" spans="1:10" x14ac:dyDescent="0.25">
      <c r="A1466" s="3" t="str">
        <f t="shared" si="22"/>
        <v>AC Cycling %1009/9/2021 (3:58pm-5:00pm)1</v>
      </c>
      <c r="B1466" t="s">
        <v>56</v>
      </c>
      <c r="C1466" t="s">
        <v>156</v>
      </c>
      <c r="D1466" t="s">
        <v>163</v>
      </c>
      <c r="E1466" s="65" t="s">
        <v>132</v>
      </c>
      <c r="F1466" s="66">
        <v>1.2245312929153442</v>
      </c>
      <c r="G1466" s="66">
        <v>1.2146252393722534</v>
      </c>
      <c r="H1466" s="66">
        <v>1.2714945711195469E-2</v>
      </c>
      <c r="I1466" s="66">
        <v>74.254447937011719</v>
      </c>
      <c r="J1466" s="67">
        <v>0</v>
      </c>
    </row>
    <row r="1467" spans="1:10" x14ac:dyDescent="0.25">
      <c r="A1467" s="3" t="str">
        <f t="shared" si="22"/>
        <v>AC Cycling %1009/9/2021 (3:58pm-5:00pm)2</v>
      </c>
      <c r="B1467" t="s">
        <v>56</v>
      </c>
      <c r="C1467" t="s">
        <v>156</v>
      </c>
      <c r="D1467" t="s">
        <v>163</v>
      </c>
      <c r="E1467" s="65" t="s">
        <v>133</v>
      </c>
      <c r="F1467" s="66">
        <v>1.0639632940292358</v>
      </c>
      <c r="G1467" s="66">
        <v>1.0608123540878296</v>
      </c>
      <c r="H1467" s="66">
        <v>1.0648133233189583E-2</v>
      </c>
      <c r="I1467" s="66">
        <v>73.623298645019531</v>
      </c>
      <c r="J1467" s="67">
        <v>0</v>
      </c>
    </row>
    <row r="1468" spans="1:10" x14ac:dyDescent="0.25">
      <c r="A1468" s="3" t="str">
        <f t="shared" si="22"/>
        <v>AC Cycling %1009/9/2021 (3:58pm-5:00pm)3</v>
      </c>
      <c r="B1468" t="s">
        <v>56</v>
      </c>
      <c r="C1468" t="s">
        <v>156</v>
      </c>
      <c r="D1468" t="s">
        <v>163</v>
      </c>
      <c r="E1468" s="65" t="s">
        <v>134</v>
      </c>
      <c r="F1468" s="66">
        <v>0.95783883333206177</v>
      </c>
      <c r="G1468" s="66">
        <v>0.95381432771682739</v>
      </c>
      <c r="H1468" s="66">
        <v>9.7254142165184021E-3</v>
      </c>
      <c r="I1468" s="66">
        <v>73.154365539550781</v>
      </c>
      <c r="J1468" s="67">
        <v>0</v>
      </c>
    </row>
    <row r="1469" spans="1:10" x14ac:dyDescent="0.25">
      <c r="A1469" s="3" t="str">
        <f t="shared" si="22"/>
        <v>AC Cycling %1009/9/2021 (3:58pm-5:00pm)4</v>
      </c>
      <c r="B1469" t="s">
        <v>56</v>
      </c>
      <c r="C1469" t="s">
        <v>156</v>
      </c>
      <c r="D1469" t="s">
        <v>163</v>
      </c>
      <c r="E1469" s="65" t="s">
        <v>135</v>
      </c>
      <c r="F1469" s="66">
        <v>0.88454359769821167</v>
      </c>
      <c r="G1469" s="66">
        <v>0.87981349229812622</v>
      </c>
      <c r="H1469" s="66">
        <v>9.0292226523160934E-3</v>
      </c>
      <c r="I1469" s="66">
        <v>72.705482482910156</v>
      </c>
      <c r="J1469" s="67">
        <v>0</v>
      </c>
    </row>
    <row r="1470" spans="1:10" x14ac:dyDescent="0.25">
      <c r="A1470" s="3" t="str">
        <f t="shared" si="22"/>
        <v>AC Cycling %1009/9/2021 (3:58pm-5:00pm)5</v>
      </c>
      <c r="B1470" t="s">
        <v>56</v>
      </c>
      <c r="C1470" t="s">
        <v>156</v>
      </c>
      <c r="D1470" t="s">
        <v>163</v>
      </c>
      <c r="E1470" s="65" t="s">
        <v>136</v>
      </c>
      <c r="F1470" s="66">
        <v>0.83971798419952393</v>
      </c>
      <c r="G1470" s="66">
        <v>0.83526891469955444</v>
      </c>
      <c r="H1470" s="66">
        <v>7.3772803880274296E-3</v>
      </c>
      <c r="I1470" s="66">
        <v>72.54150390625</v>
      </c>
      <c r="J1470" s="67">
        <v>0</v>
      </c>
    </row>
    <row r="1471" spans="1:10" x14ac:dyDescent="0.25">
      <c r="A1471" s="3" t="str">
        <f t="shared" si="22"/>
        <v>AC Cycling %1009/9/2021 (3:58pm-5:00pm)6</v>
      </c>
      <c r="B1471" t="s">
        <v>56</v>
      </c>
      <c r="C1471" t="s">
        <v>156</v>
      </c>
      <c r="D1471" t="s">
        <v>163</v>
      </c>
      <c r="E1471" s="65" t="s">
        <v>137</v>
      </c>
      <c r="F1471" s="66">
        <v>0.82649749517440796</v>
      </c>
      <c r="G1471" s="66">
        <v>0.82876491546630859</v>
      </c>
      <c r="H1471" s="66">
        <v>6.9368290714919567E-3</v>
      </c>
      <c r="I1471" s="66">
        <v>72.648078918457031</v>
      </c>
      <c r="J1471" s="67">
        <v>0</v>
      </c>
    </row>
    <row r="1472" spans="1:10" x14ac:dyDescent="0.25">
      <c r="A1472" s="3" t="str">
        <f t="shared" si="22"/>
        <v>AC Cycling %1009/9/2021 (3:58pm-5:00pm)7</v>
      </c>
      <c r="B1472" t="s">
        <v>56</v>
      </c>
      <c r="C1472" t="s">
        <v>156</v>
      </c>
      <c r="D1472" t="s">
        <v>163</v>
      </c>
      <c r="E1472" s="65" t="s">
        <v>138</v>
      </c>
      <c r="F1472" s="66">
        <v>0.85663133859634399</v>
      </c>
      <c r="G1472" s="66">
        <v>0.85921138525009155</v>
      </c>
      <c r="H1472" s="66">
        <v>7.3437811806797981E-3</v>
      </c>
      <c r="I1472" s="66">
        <v>72.691574096679688</v>
      </c>
      <c r="J1472" s="67">
        <v>0</v>
      </c>
    </row>
    <row r="1473" spans="1:10" x14ac:dyDescent="0.25">
      <c r="A1473" s="3" t="str">
        <f t="shared" si="22"/>
        <v>AC Cycling %1009/9/2021 (3:58pm-5:00pm)8</v>
      </c>
      <c r="B1473" t="s">
        <v>56</v>
      </c>
      <c r="C1473" t="s">
        <v>156</v>
      </c>
      <c r="D1473" t="s">
        <v>163</v>
      </c>
      <c r="E1473" s="65" t="s">
        <v>139</v>
      </c>
      <c r="F1473" s="66">
        <v>0.86250656843185425</v>
      </c>
      <c r="G1473" s="66">
        <v>0.8656654953956604</v>
      </c>
      <c r="H1473" s="66">
        <v>7.7874911949038506E-3</v>
      </c>
      <c r="I1473" s="66">
        <v>72.070732116699219</v>
      </c>
      <c r="J1473" s="67">
        <v>0</v>
      </c>
    </row>
    <row r="1474" spans="1:10" x14ac:dyDescent="0.25">
      <c r="A1474" s="3" t="str">
        <f t="shared" si="22"/>
        <v>AC Cycling %1009/9/2021 (3:58pm-5:00pm)9</v>
      </c>
      <c r="B1474" t="s">
        <v>56</v>
      </c>
      <c r="C1474" t="s">
        <v>156</v>
      </c>
      <c r="D1474" t="s">
        <v>163</v>
      </c>
      <c r="E1474" s="65" t="s">
        <v>140</v>
      </c>
      <c r="F1474" s="66">
        <v>0.86629557609558105</v>
      </c>
      <c r="G1474" s="66">
        <v>0.87184691429138184</v>
      </c>
      <c r="H1474" s="66">
        <v>9.3342885375022888E-3</v>
      </c>
      <c r="I1474" s="66">
        <v>73.468269348144531</v>
      </c>
      <c r="J1474" s="67">
        <v>0</v>
      </c>
    </row>
    <row r="1475" spans="1:10" x14ac:dyDescent="0.25">
      <c r="A1475" s="3" t="str">
        <f t="shared" ref="A1475:A1538" si="23">B1475&amp;C1475&amp;D1475&amp;E1475</f>
        <v>AC Cycling %1009/9/2021 (3:58pm-5:00pm)10</v>
      </c>
      <c r="B1475" t="s">
        <v>56</v>
      </c>
      <c r="C1475" t="s">
        <v>156</v>
      </c>
      <c r="D1475" t="s">
        <v>163</v>
      </c>
      <c r="E1475" s="65" t="s">
        <v>141</v>
      </c>
      <c r="F1475" s="66">
        <v>0.91227728128433228</v>
      </c>
      <c r="G1475" s="66">
        <v>0.92219024896621704</v>
      </c>
      <c r="H1475" s="66">
        <v>1.0790283791720867E-2</v>
      </c>
      <c r="I1475" s="66">
        <v>77.343818664550781</v>
      </c>
      <c r="J1475" s="67">
        <v>0</v>
      </c>
    </row>
    <row r="1476" spans="1:10" x14ac:dyDescent="0.25">
      <c r="A1476" s="3" t="str">
        <f t="shared" si="23"/>
        <v>AC Cycling %1009/9/2021 (3:58pm-5:00pm)11</v>
      </c>
      <c r="B1476" t="s">
        <v>56</v>
      </c>
      <c r="C1476" t="s">
        <v>156</v>
      </c>
      <c r="D1476" t="s">
        <v>163</v>
      </c>
      <c r="E1476" s="65" t="s">
        <v>142</v>
      </c>
      <c r="F1476" s="66">
        <v>1.041001558303833</v>
      </c>
      <c r="G1476" s="66">
        <v>1.0443301200866699</v>
      </c>
      <c r="H1476" s="66">
        <v>1.3166517019271851E-2</v>
      </c>
      <c r="I1476" s="66">
        <v>81.941780090332031</v>
      </c>
      <c r="J1476" s="67">
        <v>0</v>
      </c>
    </row>
    <row r="1477" spans="1:10" x14ac:dyDescent="0.25">
      <c r="A1477" s="3" t="str">
        <f t="shared" si="23"/>
        <v>AC Cycling %1009/9/2021 (3:58pm-5:00pm)12</v>
      </c>
      <c r="B1477" t="s">
        <v>56</v>
      </c>
      <c r="C1477" t="s">
        <v>156</v>
      </c>
      <c r="D1477" t="s">
        <v>163</v>
      </c>
      <c r="E1477" s="65" t="s">
        <v>143</v>
      </c>
      <c r="F1477" s="66">
        <v>1.265783429145813</v>
      </c>
      <c r="G1477" s="66">
        <v>1.2625130414962769</v>
      </c>
      <c r="H1477" s="66">
        <v>1.370700728148222E-2</v>
      </c>
      <c r="I1477" s="66">
        <v>86.066535949707031</v>
      </c>
      <c r="J1477" s="67">
        <v>0</v>
      </c>
    </row>
    <row r="1478" spans="1:10" x14ac:dyDescent="0.25">
      <c r="A1478" s="3" t="str">
        <f t="shared" si="23"/>
        <v>AC Cycling %1009/9/2021 (3:58pm-5:00pm)13</v>
      </c>
      <c r="B1478" t="s">
        <v>56</v>
      </c>
      <c r="C1478" t="s">
        <v>156</v>
      </c>
      <c r="D1478" t="s">
        <v>163</v>
      </c>
      <c r="E1478" s="65" t="s">
        <v>144</v>
      </c>
      <c r="F1478" s="66">
        <v>1.5724122524261475</v>
      </c>
      <c r="G1478" s="66">
        <v>1.5773965120315552</v>
      </c>
      <c r="H1478" s="66">
        <v>9.1896485537290573E-3</v>
      </c>
      <c r="I1478" s="66">
        <v>89.0909423828125</v>
      </c>
      <c r="J1478" s="67">
        <v>0</v>
      </c>
    </row>
    <row r="1479" spans="1:10" x14ac:dyDescent="0.25">
      <c r="A1479" s="3" t="str">
        <f t="shared" si="23"/>
        <v>AC Cycling %1009/9/2021 (3:58pm-5:00pm)14</v>
      </c>
      <c r="B1479" t="s">
        <v>56</v>
      </c>
      <c r="C1479" t="s">
        <v>156</v>
      </c>
      <c r="D1479" t="s">
        <v>163</v>
      </c>
      <c r="E1479" s="65" t="s">
        <v>145</v>
      </c>
      <c r="F1479" s="66">
        <v>1.8906038999557495</v>
      </c>
      <c r="G1479" s="66">
        <v>1.8856196403503418</v>
      </c>
      <c r="H1479" s="66">
        <v>9.1896485537290573E-3</v>
      </c>
      <c r="I1479" s="66">
        <v>91.580322265625</v>
      </c>
      <c r="J1479" s="67">
        <v>0</v>
      </c>
    </row>
    <row r="1480" spans="1:10" x14ac:dyDescent="0.25">
      <c r="A1480" s="3" t="str">
        <f t="shared" si="23"/>
        <v>AC Cycling %1009/9/2021 (3:58pm-5:00pm)15</v>
      </c>
      <c r="B1480" t="s">
        <v>56</v>
      </c>
      <c r="C1480" t="s">
        <v>156</v>
      </c>
      <c r="D1480" t="s">
        <v>163</v>
      </c>
      <c r="E1480" s="65" t="s">
        <v>146</v>
      </c>
      <c r="F1480" s="66">
        <v>2.1942570209503174</v>
      </c>
      <c r="G1480" s="66">
        <v>2.196709156036377</v>
      </c>
      <c r="H1480" s="66">
        <v>1.7563173547387123E-2</v>
      </c>
      <c r="I1480" s="66">
        <v>93.378440856933594</v>
      </c>
      <c r="J1480" s="67">
        <v>0</v>
      </c>
    </row>
    <row r="1481" spans="1:10" x14ac:dyDescent="0.25">
      <c r="A1481" s="3" t="str">
        <f t="shared" si="23"/>
        <v>AC Cycling %1009/9/2021 (3:58pm-5:00pm)16</v>
      </c>
      <c r="B1481" t="s">
        <v>56</v>
      </c>
      <c r="C1481" t="s">
        <v>156</v>
      </c>
      <c r="D1481" t="s">
        <v>163</v>
      </c>
      <c r="E1481" s="65" t="s">
        <v>147</v>
      </c>
      <c r="F1481" s="66">
        <v>2.5179591178894043</v>
      </c>
      <c r="G1481" s="66">
        <v>2.4902646541595459</v>
      </c>
      <c r="H1481" s="66">
        <v>1.9747203215956688E-2</v>
      </c>
      <c r="I1481" s="66">
        <v>95.053741455078125</v>
      </c>
      <c r="J1481" s="67">
        <v>0</v>
      </c>
    </row>
    <row r="1482" spans="1:10" x14ac:dyDescent="0.25">
      <c r="A1482" s="3" t="str">
        <f t="shared" si="23"/>
        <v>AC Cycling %1009/9/2021 (3:58pm-5:00pm)17</v>
      </c>
      <c r="B1482" t="s">
        <v>56</v>
      </c>
      <c r="C1482" t="s">
        <v>156</v>
      </c>
      <c r="D1482" t="s">
        <v>163</v>
      </c>
      <c r="E1482" s="65" t="s">
        <v>148</v>
      </c>
      <c r="F1482" s="66">
        <v>2.6949691772460938</v>
      </c>
      <c r="G1482" s="66">
        <v>1.804797887802124</v>
      </c>
      <c r="H1482" s="66">
        <v>2.1070387214422226E-2</v>
      </c>
      <c r="I1482" s="66">
        <v>94.435173034667969</v>
      </c>
      <c r="J1482" s="67">
        <v>0</v>
      </c>
    </row>
    <row r="1483" spans="1:10" x14ac:dyDescent="0.25">
      <c r="A1483" s="3" t="str">
        <f t="shared" si="23"/>
        <v>AC Cycling %1009/9/2021 (3:58pm-5:00pm)18</v>
      </c>
      <c r="B1483" t="s">
        <v>56</v>
      </c>
      <c r="C1483" t="s">
        <v>156</v>
      </c>
      <c r="D1483" t="s">
        <v>163</v>
      </c>
      <c r="E1483" s="65" t="s">
        <v>149</v>
      </c>
      <c r="F1483" s="66">
        <v>2.7584130764007568</v>
      </c>
      <c r="G1483" s="66">
        <v>2.7867052555084229</v>
      </c>
      <c r="H1483" s="66">
        <v>2.1703721955418587E-2</v>
      </c>
      <c r="I1483" s="66">
        <v>93.469436645507813</v>
      </c>
      <c r="J1483" s="67">
        <v>0</v>
      </c>
    </row>
    <row r="1484" spans="1:10" x14ac:dyDescent="0.25">
      <c r="A1484" s="3" t="str">
        <f t="shared" si="23"/>
        <v>AC Cycling %1009/9/2021 (3:58pm-5:00pm)19</v>
      </c>
      <c r="B1484" t="s">
        <v>56</v>
      </c>
      <c r="C1484" t="s">
        <v>156</v>
      </c>
      <c r="D1484" t="s">
        <v>163</v>
      </c>
      <c r="E1484" s="65" t="s">
        <v>150</v>
      </c>
      <c r="F1484" s="66">
        <v>2.6646687984466553</v>
      </c>
      <c r="G1484" s="66">
        <v>2.7692275047302246</v>
      </c>
      <c r="H1484" s="66">
        <v>2.0666861906647682E-2</v>
      </c>
      <c r="I1484" s="66">
        <v>91.26837158203125</v>
      </c>
      <c r="J1484" s="67">
        <v>0</v>
      </c>
    </row>
    <row r="1485" spans="1:10" x14ac:dyDescent="0.25">
      <c r="A1485" s="3" t="str">
        <f t="shared" si="23"/>
        <v>AC Cycling %1009/9/2021 (3:58pm-5:00pm)20</v>
      </c>
      <c r="B1485" t="s">
        <v>56</v>
      </c>
      <c r="C1485" t="s">
        <v>156</v>
      </c>
      <c r="D1485" t="s">
        <v>163</v>
      </c>
      <c r="E1485" s="65" t="s">
        <v>151</v>
      </c>
      <c r="F1485" s="66">
        <v>2.4417946338653564</v>
      </c>
      <c r="G1485" s="66">
        <v>2.5265555381774902</v>
      </c>
      <c r="H1485" s="66">
        <v>1.8402699381113052E-2</v>
      </c>
      <c r="I1485" s="66">
        <v>87.762443542480469</v>
      </c>
      <c r="J1485" s="67">
        <v>0</v>
      </c>
    </row>
    <row r="1486" spans="1:10" x14ac:dyDescent="0.25">
      <c r="A1486" s="3" t="str">
        <f t="shared" si="23"/>
        <v>AC Cycling %1009/9/2021 (3:58pm-5:00pm)21</v>
      </c>
      <c r="B1486" t="s">
        <v>56</v>
      </c>
      <c r="C1486" t="s">
        <v>156</v>
      </c>
      <c r="D1486" t="s">
        <v>163</v>
      </c>
      <c r="E1486" s="65" t="s">
        <v>152</v>
      </c>
      <c r="F1486" s="66">
        <v>2.2524545192718506</v>
      </c>
      <c r="G1486" s="66">
        <v>2.3288466930389404</v>
      </c>
      <c r="H1486" s="66">
        <v>1.7084080725908279E-2</v>
      </c>
      <c r="I1486" s="66">
        <v>83.986099243164063</v>
      </c>
      <c r="J1486" s="67">
        <v>0</v>
      </c>
    </row>
    <row r="1487" spans="1:10" x14ac:dyDescent="0.25">
      <c r="A1487" s="3" t="str">
        <f t="shared" si="23"/>
        <v>AC Cycling %1009/9/2021 (3:58pm-5:00pm)22</v>
      </c>
      <c r="B1487" t="s">
        <v>56</v>
      </c>
      <c r="C1487" t="s">
        <v>156</v>
      </c>
      <c r="D1487" t="s">
        <v>163</v>
      </c>
      <c r="E1487" s="65" t="s">
        <v>153</v>
      </c>
      <c r="F1487" s="66">
        <v>2.0598552227020264</v>
      </c>
      <c r="G1487" s="66">
        <v>2.0974256992340088</v>
      </c>
      <c r="H1487" s="66">
        <v>1.5956839546561241E-2</v>
      </c>
      <c r="I1487" s="66">
        <v>81.185791015625</v>
      </c>
      <c r="J1487" s="67">
        <v>0</v>
      </c>
    </row>
    <row r="1488" spans="1:10" x14ac:dyDescent="0.25">
      <c r="A1488" s="3" t="str">
        <f t="shared" si="23"/>
        <v>AC Cycling %1009/9/2021 (3:58pm-5:00pm)23</v>
      </c>
      <c r="B1488" t="s">
        <v>56</v>
      </c>
      <c r="C1488" t="s">
        <v>156</v>
      </c>
      <c r="D1488" t="s">
        <v>163</v>
      </c>
      <c r="E1488" s="65" t="s">
        <v>154</v>
      </c>
      <c r="F1488" s="66">
        <v>1.7814390659332275</v>
      </c>
      <c r="G1488" s="66">
        <v>1.8062806129455566</v>
      </c>
      <c r="H1488" s="66">
        <v>1.4985578134655952E-2</v>
      </c>
      <c r="I1488" s="66">
        <v>78.998001098632813</v>
      </c>
      <c r="J1488" s="67">
        <v>0</v>
      </c>
    </row>
    <row r="1489" spans="1:10" x14ac:dyDescent="0.25">
      <c r="A1489" s="3" t="str">
        <f t="shared" si="23"/>
        <v>AC Cycling %1009/9/2021 (3:58pm-5:00pm)24</v>
      </c>
      <c r="B1489" t="s">
        <v>56</v>
      </c>
      <c r="C1489" t="s">
        <v>156</v>
      </c>
      <c r="D1489" t="s">
        <v>163</v>
      </c>
      <c r="E1489" s="65" t="s">
        <v>155</v>
      </c>
      <c r="F1489" s="66">
        <v>1.4755022525787354</v>
      </c>
      <c r="G1489" s="66">
        <v>1.5057090520858765</v>
      </c>
      <c r="H1489" s="66">
        <v>1.4167632907629013E-2</v>
      </c>
      <c r="I1489" s="66">
        <v>77.393836975097656</v>
      </c>
      <c r="J1489" s="67">
        <v>0</v>
      </c>
    </row>
    <row r="1490" spans="1:10" x14ac:dyDescent="0.25">
      <c r="A1490" s="3" t="str">
        <f t="shared" si="23"/>
        <v>AC Cycling %100Average Event Day (5:00pm-6:00pm)1</v>
      </c>
      <c r="B1490" t="s">
        <v>56</v>
      </c>
      <c r="C1490" t="s">
        <v>156</v>
      </c>
      <c r="D1490" t="s">
        <v>164</v>
      </c>
      <c r="E1490" s="65" t="s">
        <v>132</v>
      </c>
      <c r="F1490" s="66">
        <v>1.11590576171875</v>
      </c>
      <c r="G1490" s="66">
        <v>1.1191160678863525</v>
      </c>
      <c r="H1490" s="66">
        <v>5.694209598004818E-3</v>
      </c>
      <c r="I1490" s="66">
        <v>75.060195922851563</v>
      </c>
      <c r="J1490" s="67">
        <v>0</v>
      </c>
    </row>
    <row r="1491" spans="1:10" x14ac:dyDescent="0.25">
      <c r="A1491" s="3" t="str">
        <f t="shared" si="23"/>
        <v>AC Cycling %100Average Event Day (5:00pm-6:00pm)2</v>
      </c>
      <c r="B1491" t="s">
        <v>56</v>
      </c>
      <c r="C1491" t="s">
        <v>156</v>
      </c>
      <c r="D1491" t="s">
        <v>164</v>
      </c>
      <c r="E1491" s="65" t="s">
        <v>133</v>
      </c>
      <c r="F1491" s="66">
        <v>1.0353851318359375</v>
      </c>
      <c r="G1491" s="66">
        <v>1.0361635684967041</v>
      </c>
      <c r="H1491" s="66">
        <v>4.94047487154603E-3</v>
      </c>
      <c r="I1491" s="66">
        <v>73.824874877929688</v>
      </c>
      <c r="J1491" s="67">
        <v>0</v>
      </c>
    </row>
    <row r="1492" spans="1:10" x14ac:dyDescent="0.25">
      <c r="A1492" s="3" t="str">
        <f t="shared" si="23"/>
        <v>AC Cycling %100Average Event Day (5:00pm-6:00pm)3</v>
      </c>
      <c r="B1492" t="s">
        <v>56</v>
      </c>
      <c r="C1492" t="s">
        <v>156</v>
      </c>
      <c r="D1492" t="s">
        <v>164</v>
      </c>
      <c r="E1492" s="65" t="s">
        <v>134</v>
      </c>
      <c r="F1492" s="66">
        <v>0.91673773527145386</v>
      </c>
      <c r="G1492" s="66">
        <v>0.92356067895889282</v>
      </c>
      <c r="H1492" s="66">
        <v>4.4240439310669899E-3</v>
      </c>
      <c r="I1492" s="66">
        <v>72.744667053222656</v>
      </c>
      <c r="J1492" s="67">
        <v>0</v>
      </c>
    </row>
    <row r="1493" spans="1:10" x14ac:dyDescent="0.25">
      <c r="A1493" s="3" t="str">
        <f t="shared" si="23"/>
        <v>AC Cycling %100Average Event Day (5:00pm-6:00pm)4</v>
      </c>
      <c r="B1493" t="s">
        <v>56</v>
      </c>
      <c r="C1493" t="s">
        <v>156</v>
      </c>
      <c r="D1493" t="s">
        <v>164</v>
      </c>
      <c r="E1493" s="65" t="s">
        <v>135</v>
      </c>
      <c r="F1493" s="66">
        <v>0.8397756814956665</v>
      </c>
      <c r="G1493" s="66">
        <v>0.8471418023109436</v>
      </c>
      <c r="H1493" s="66">
        <v>3.994951955974102E-3</v>
      </c>
      <c r="I1493" s="66">
        <v>72.011711120605469</v>
      </c>
      <c r="J1493" s="67">
        <v>0</v>
      </c>
    </row>
    <row r="1494" spans="1:10" x14ac:dyDescent="0.25">
      <c r="A1494" s="3" t="str">
        <f t="shared" si="23"/>
        <v>AC Cycling %100Average Event Day (5:00pm-6:00pm)5</v>
      </c>
      <c r="B1494" t="s">
        <v>56</v>
      </c>
      <c r="C1494" t="s">
        <v>156</v>
      </c>
      <c r="D1494" t="s">
        <v>164</v>
      </c>
      <c r="E1494" s="65" t="s">
        <v>136</v>
      </c>
      <c r="F1494" s="66">
        <v>0.7944561243057251</v>
      </c>
      <c r="G1494" s="66">
        <v>0.80018907785415649</v>
      </c>
      <c r="H1494" s="66">
        <v>3.3353825565427542E-3</v>
      </c>
      <c r="I1494" s="66">
        <v>71.177520751953125</v>
      </c>
      <c r="J1494" s="67">
        <v>0</v>
      </c>
    </row>
    <row r="1495" spans="1:10" x14ac:dyDescent="0.25">
      <c r="A1495" s="3" t="str">
        <f t="shared" si="23"/>
        <v>AC Cycling %100Average Event Day (5:00pm-6:00pm)6</v>
      </c>
      <c r="B1495" t="s">
        <v>56</v>
      </c>
      <c r="C1495" t="s">
        <v>156</v>
      </c>
      <c r="D1495" t="s">
        <v>164</v>
      </c>
      <c r="E1495" s="65" t="s">
        <v>137</v>
      </c>
      <c r="F1495" s="66">
        <v>0.78201258182525635</v>
      </c>
      <c r="G1495" s="66">
        <v>0.78404921293258667</v>
      </c>
      <c r="H1495" s="66">
        <v>2.9935091733932495E-3</v>
      </c>
      <c r="I1495" s="66">
        <v>70.655929565429688</v>
      </c>
      <c r="J1495" s="67">
        <v>0</v>
      </c>
    </row>
    <row r="1496" spans="1:10" x14ac:dyDescent="0.25">
      <c r="A1496" s="3" t="str">
        <f t="shared" si="23"/>
        <v>AC Cycling %100Average Event Day (5:00pm-6:00pm)7</v>
      </c>
      <c r="B1496" t="s">
        <v>56</v>
      </c>
      <c r="C1496" t="s">
        <v>156</v>
      </c>
      <c r="D1496" t="s">
        <v>164</v>
      </c>
      <c r="E1496" s="65" t="s">
        <v>138</v>
      </c>
      <c r="F1496" s="66">
        <v>0.79208135604858398</v>
      </c>
      <c r="G1496" s="66">
        <v>0.79800444841384888</v>
      </c>
      <c r="H1496" s="66">
        <v>3.1604573596268892E-3</v>
      </c>
      <c r="I1496" s="66">
        <v>70.414756774902344</v>
      </c>
      <c r="J1496" s="67">
        <v>0</v>
      </c>
    </row>
    <row r="1497" spans="1:10" x14ac:dyDescent="0.25">
      <c r="A1497" s="3" t="str">
        <f t="shared" si="23"/>
        <v>AC Cycling %100Average Event Day (5:00pm-6:00pm)8</v>
      </c>
      <c r="B1497" t="s">
        <v>56</v>
      </c>
      <c r="C1497" t="s">
        <v>156</v>
      </c>
      <c r="D1497" t="s">
        <v>164</v>
      </c>
      <c r="E1497" s="65" t="s">
        <v>139</v>
      </c>
      <c r="F1497" s="66">
        <v>0.81112349033355713</v>
      </c>
      <c r="G1497" s="66">
        <v>0.82184916734695435</v>
      </c>
      <c r="H1497" s="66">
        <v>3.3693881705403328E-3</v>
      </c>
      <c r="I1497" s="66">
        <v>71.145843505859375</v>
      </c>
      <c r="J1497" s="67">
        <v>0</v>
      </c>
    </row>
    <row r="1498" spans="1:10" x14ac:dyDescent="0.25">
      <c r="A1498" s="3" t="str">
        <f t="shared" si="23"/>
        <v>AC Cycling %100Average Event Day (5:00pm-6:00pm)9</v>
      </c>
      <c r="B1498" t="s">
        <v>56</v>
      </c>
      <c r="C1498" t="s">
        <v>156</v>
      </c>
      <c r="D1498" t="s">
        <v>164</v>
      </c>
      <c r="E1498" s="65" t="s">
        <v>140</v>
      </c>
      <c r="F1498" s="66">
        <v>0.8365623950958252</v>
      </c>
      <c r="G1498" s="66">
        <v>0.84627431631088257</v>
      </c>
      <c r="H1498" s="66">
        <v>4.1747931391000748E-3</v>
      </c>
      <c r="I1498" s="66">
        <v>73.576446533203125</v>
      </c>
      <c r="J1498" s="67">
        <v>0</v>
      </c>
    </row>
    <row r="1499" spans="1:10" x14ac:dyDescent="0.25">
      <c r="A1499" s="3" t="str">
        <f t="shared" si="23"/>
        <v>AC Cycling %100Average Event Day (5:00pm-6:00pm)10</v>
      </c>
      <c r="B1499" t="s">
        <v>56</v>
      </c>
      <c r="C1499" t="s">
        <v>156</v>
      </c>
      <c r="D1499" t="s">
        <v>164</v>
      </c>
      <c r="E1499" s="65" t="s">
        <v>141</v>
      </c>
      <c r="F1499" s="66">
        <v>0.891853928565979</v>
      </c>
      <c r="G1499" s="66">
        <v>0.89624911546707153</v>
      </c>
      <c r="H1499" s="66">
        <v>5.0340071320533752E-3</v>
      </c>
      <c r="I1499" s="66">
        <v>77.606307983398438</v>
      </c>
      <c r="J1499" s="67">
        <v>0</v>
      </c>
    </row>
    <row r="1500" spans="1:10" x14ac:dyDescent="0.25">
      <c r="A1500" s="3" t="str">
        <f t="shared" si="23"/>
        <v>AC Cycling %100Average Event Day (5:00pm-6:00pm)11</v>
      </c>
      <c r="B1500" t="s">
        <v>56</v>
      </c>
      <c r="C1500" t="s">
        <v>156</v>
      </c>
      <c r="D1500" t="s">
        <v>164</v>
      </c>
      <c r="E1500" s="65" t="s">
        <v>142</v>
      </c>
      <c r="F1500" s="66">
        <v>0.98163259029388428</v>
      </c>
      <c r="G1500" s="66">
        <v>1.0031543970108032</v>
      </c>
      <c r="H1500" s="66">
        <v>5.4701799526810646E-3</v>
      </c>
      <c r="I1500" s="66">
        <v>81.668373107910156</v>
      </c>
      <c r="J1500" s="67">
        <v>0</v>
      </c>
    </row>
    <row r="1501" spans="1:10" x14ac:dyDescent="0.25">
      <c r="A1501" s="3" t="str">
        <f t="shared" si="23"/>
        <v>AC Cycling %100Average Event Day (5:00pm-6:00pm)12</v>
      </c>
      <c r="B1501" t="s">
        <v>56</v>
      </c>
      <c r="C1501" t="s">
        <v>156</v>
      </c>
      <c r="D1501" t="s">
        <v>164</v>
      </c>
      <c r="E1501" s="65" t="s">
        <v>143</v>
      </c>
      <c r="F1501" s="66">
        <v>1.1616305112838745</v>
      </c>
      <c r="G1501" s="66">
        <v>1.1812098026275635</v>
      </c>
      <c r="H1501" s="66">
        <v>6.1986022628843784E-3</v>
      </c>
      <c r="I1501" s="66">
        <v>85.825912475585938</v>
      </c>
      <c r="J1501" s="67">
        <v>0</v>
      </c>
    </row>
    <row r="1502" spans="1:10" x14ac:dyDescent="0.25">
      <c r="A1502" s="3" t="str">
        <f t="shared" si="23"/>
        <v>AC Cycling %100Average Event Day (5:00pm-6:00pm)13</v>
      </c>
      <c r="B1502" t="s">
        <v>56</v>
      </c>
      <c r="C1502" t="s">
        <v>156</v>
      </c>
      <c r="D1502" t="s">
        <v>164</v>
      </c>
      <c r="E1502" s="65" t="s">
        <v>144</v>
      </c>
      <c r="F1502" s="66">
        <v>1.3946889638900757</v>
      </c>
      <c r="G1502" s="66">
        <v>1.4257028102874756</v>
      </c>
      <c r="H1502" s="66">
        <v>5.7222079485654831E-3</v>
      </c>
      <c r="I1502" s="66">
        <v>89.282989501953125</v>
      </c>
      <c r="J1502" s="67">
        <v>0</v>
      </c>
    </row>
    <row r="1503" spans="1:10" x14ac:dyDescent="0.25">
      <c r="A1503" s="3" t="str">
        <f t="shared" si="23"/>
        <v>AC Cycling %100Average Event Day (5:00pm-6:00pm)14</v>
      </c>
      <c r="B1503" t="s">
        <v>56</v>
      </c>
      <c r="C1503" t="s">
        <v>156</v>
      </c>
      <c r="D1503" t="s">
        <v>164</v>
      </c>
      <c r="E1503" s="65" t="s">
        <v>145</v>
      </c>
      <c r="F1503" s="66">
        <v>1.6763403415679932</v>
      </c>
      <c r="G1503" s="66">
        <v>1.7214382886886597</v>
      </c>
      <c r="H1503" s="66">
        <v>5.73759526014328E-3</v>
      </c>
      <c r="I1503" s="66">
        <v>91.654815673828125</v>
      </c>
      <c r="J1503" s="67">
        <v>0</v>
      </c>
    </row>
    <row r="1504" spans="1:10" x14ac:dyDescent="0.25">
      <c r="A1504" s="3" t="str">
        <f t="shared" si="23"/>
        <v>AC Cycling %100Average Event Day (5:00pm-6:00pm)15</v>
      </c>
      <c r="B1504" t="s">
        <v>56</v>
      </c>
      <c r="C1504" t="s">
        <v>156</v>
      </c>
      <c r="D1504" t="s">
        <v>164</v>
      </c>
      <c r="E1504" s="65" t="s">
        <v>146</v>
      </c>
      <c r="F1504" s="66">
        <v>1.9892280101776123</v>
      </c>
      <c r="G1504" s="66">
        <v>2.019167423248291</v>
      </c>
      <c r="H1504" s="66">
        <v>7.7111916616559029E-3</v>
      </c>
      <c r="I1504" s="66">
        <v>93.513442993164063</v>
      </c>
      <c r="J1504" s="67">
        <v>0</v>
      </c>
    </row>
    <row r="1505" spans="1:10" x14ac:dyDescent="0.25">
      <c r="A1505" s="3" t="str">
        <f t="shared" si="23"/>
        <v>AC Cycling %100Average Event Day (5:00pm-6:00pm)16</v>
      </c>
      <c r="B1505" t="s">
        <v>56</v>
      </c>
      <c r="C1505" t="s">
        <v>156</v>
      </c>
      <c r="D1505" t="s">
        <v>164</v>
      </c>
      <c r="E1505" s="65" t="s">
        <v>147</v>
      </c>
      <c r="F1505" s="66">
        <v>2.269146203994751</v>
      </c>
      <c r="G1505" s="66">
        <v>2.2912979125976563</v>
      </c>
      <c r="H1505" s="66">
        <v>8.5776364430785179E-3</v>
      </c>
      <c r="I1505" s="66">
        <v>94.464286804199219</v>
      </c>
      <c r="J1505" s="67">
        <v>0</v>
      </c>
    </row>
    <row r="1506" spans="1:10" x14ac:dyDescent="0.25">
      <c r="A1506" s="3" t="str">
        <f t="shared" si="23"/>
        <v>AC Cycling %100Average Event Day (5:00pm-6:00pm)17</v>
      </c>
      <c r="B1506" t="s">
        <v>56</v>
      </c>
      <c r="C1506" t="s">
        <v>156</v>
      </c>
      <c r="D1506" t="s">
        <v>164</v>
      </c>
      <c r="E1506" s="65" t="s">
        <v>148</v>
      </c>
      <c r="F1506" s="66">
        <v>2.4992325305938721</v>
      </c>
      <c r="G1506" s="66">
        <v>2.4717330932617188</v>
      </c>
      <c r="H1506" s="66">
        <v>9.0368734672665596E-3</v>
      </c>
      <c r="I1506" s="66">
        <v>94.479827880859375</v>
      </c>
      <c r="J1506" s="67">
        <v>0</v>
      </c>
    </row>
    <row r="1507" spans="1:10" x14ac:dyDescent="0.25">
      <c r="A1507" s="3" t="str">
        <f t="shared" si="23"/>
        <v>AC Cycling %100Average Event Day (5:00pm-6:00pm)18</v>
      </c>
      <c r="B1507" t="s">
        <v>56</v>
      </c>
      <c r="C1507" t="s">
        <v>156</v>
      </c>
      <c r="D1507" t="s">
        <v>164</v>
      </c>
      <c r="E1507" s="65" t="s">
        <v>149</v>
      </c>
      <c r="F1507" s="66">
        <v>2.598829984664917</v>
      </c>
      <c r="G1507" s="66">
        <v>1.7704205513000488</v>
      </c>
      <c r="H1507" s="66">
        <v>9.3789910897612572E-3</v>
      </c>
      <c r="I1507" s="66">
        <v>93.152854919433594</v>
      </c>
      <c r="J1507" s="67">
        <v>0</v>
      </c>
    </row>
    <row r="1508" spans="1:10" x14ac:dyDescent="0.25">
      <c r="A1508" s="3" t="str">
        <f t="shared" si="23"/>
        <v>AC Cycling %100Average Event Day (5:00pm-6:00pm)19</v>
      </c>
      <c r="B1508" t="s">
        <v>56</v>
      </c>
      <c r="C1508" t="s">
        <v>156</v>
      </c>
      <c r="D1508" t="s">
        <v>164</v>
      </c>
      <c r="E1508" s="65" t="s">
        <v>150</v>
      </c>
      <c r="F1508" s="66">
        <v>2.5531594753265381</v>
      </c>
      <c r="G1508" s="66">
        <v>2.6233117580413818</v>
      </c>
      <c r="H1508" s="66">
        <v>1.0184456594288349E-2</v>
      </c>
      <c r="I1508" s="66">
        <v>91.700141906738281</v>
      </c>
      <c r="J1508" s="67">
        <v>0</v>
      </c>
    </row>
    <row r="1509" spans="1:10" x14ac:dyDescent="0.25">
      <c r="A1509" s="3" t="str">
        <f t="shared" si="23"/>
        <v>AC Cycling %100Average Event Day (5:00pm-6:00pm)20</v>
      </c>
      <c r="B1509" t="s">
        <v>56</v>
      </c>
      <c r="C1509" t="s">
        <v>156</v>
      </c>
      <c r="D1509" t="s">
        <v>164</v>
      </c>
      <c r="E1509" s="65" t="s">
        <v>151</v>
      </c>
      <c r="F1509" s="66">
        <v>2.3850951194763184</v>
      </c>
      <c r="G1509" s="66">
        <v>2.5093200206756592</v>
      </c>
      <c r="H1509" s="66">
        <v>9.7986217588186264E-3</v>
      </c>
      <c r="I1509" s="66">
        <v>88.929244995117188</v>
      </c>
      <c r="J1509" s="67">
        <v>0</v>
      </c>
    </row>
    <row r="1510" spans="1:10" x14ac:dyDescent="0.25">
      <c r="A1510" s="3" t="str">
        <f t="shared" si="23"/>
        <v>AC Cycling %100Average Event Day (5:00pm-6:00pm)21</v>
      </c>
      <c r="B1510" t="s">
        <v>56</v>
      </c>
      <c r="C1510" t="s">
        <v>156</v>
      </c>
      <c r="D1510" t="s">
        <v>164</v>
      </c>
      <c r="E1510" s="65" t="s">
        <v>152</v>
      </c>
      <c r="F1510" s="66">
        <v>2.1793713569641113</v>
      </c>
      <c r="G1510" s="66">
        <v>2.2730085849761963</v>
      </c>
      <c r="H1510" s="66">
        <v>9.1423848643898964E-3</v>
      </c>
      <c r="I1510" s="66">
        <v>84.964530944824219</v>
      </c>
      <c r="J1510" s="67">
        <v>0</v>
      </c>
    </row>
    <row r="1511" spans="1:10" x14ac:dyDescent="0.25">
      <c r="A1511" s="3" t="str">
        <f t="shared" si="23"/>
        <v>AC Cycling %100Average Event Day (5:00pm-6:00pm)22</v>
      </c>
      <c r="B1511" t="s">
        <v>56</v>
      </c>
      <c r="C1511" t="s">
        <v>156</v>
      </c>
      <c r="D1511" t="s">
        <v>164</v>
      </c>
      <c r="E1511" s="65" t="s">
        <v>153</v>
      </c>
      <c r="F1511" s="66">
        <v>2.0046043395996094</v>
      </c>
      <c r="G1511" s="66">
        <v>2.0685455799102783</v>
      </c>
      <c r="H1511" s="66">
        <v>8.7391361594200134E-3</v>
      </c>
      <c r="I1511" s="66">
        <v>81.295005798339844</v>
      </c>
      <c r="J1511" s="67">
        <v>0</v>
      </c>
    </row>
    <row r="1512" spans="1:10" x14ac:dyDescent="0.25">
      <c r="A1512" s="3" t="str">
        <f t="shared" si="23"/>
        <v>AC Cycling %100Average Event Day (5:00pm-6:00pm)23</v>
      </c>
      <c r="B1512" t="s">
        <v>56</v>
      </c>
      <c r="C1512" t="s">
        <v>156</v>
      </c>
      <c r="D1512" t="s">
        <v>164</v>
      </c>
      <c r="E1512" s="65" t="s">
        <v>154</v>
      </c>
      <c r="F1512" s="66">
        <v>1.7836310863494873</v>
      </c>
      <c r="G1512" s="66">
        <v>1.8197951316833496</v>
      </c>
      <c r="H1512" s="66">
        <v>8.0619631335139275E-3</v>
      </c>
      <c r="I1512" s="66">
        <v>78.917533874511719</v>
      </c>
      <c r="J1512" s="67">
        <v>0</v>
      </c>
    </row>
    <row r="1513" spans="1:10" x14ac:dyDescent="0.25">
      <c r="A1513" s="3" t="str">
        <f t="shared" si="23"/>
        <v>AC Cycling %100Average Event Day (5:00pm-6:00pm)24</v>
      </c>
      <c r="B1513" t="s">
        <v>56</v>
      </c>
      <c r="C1513" t="s">
        <v>156</v>
      </c>
      <c r="D1513" t="s">
        <v>164</v>
      </c>
      <c r="E1513" s="65" t="s">
        <v>155</v>
      </c>
      <c r="F1513" s="66">
        <v>1.5151805877685547</v>
      </c>
      <c r="G1513" s="66">
        <v>1.5442670583724976</v>
      </c>
      <c r="H1513" s="66">
        <v>7.1954075247049332E-3</v>
      </c>
      <c r="I1513" s="66">
        <v>76.764869689941406</v>
      </c>
      <c r="J1513" s="67">
        <v>0</v>
      </c>
    </row>
    <row r="1514" spans="1:10" x14ac:dyDescent="0.25">
      <c r="A1514" s="3" t="str">
        <f t="shared" si="23"/>
        <v>AC Cycling %5010/14/2020 (6:00pm-7:00pm)1</v>
      </c>
      <c r="B1514" t="s">
        <v>56</v>
      </c>
      <c r="C1514" t="s">
        <v>157</v>
      </c>
      <c r="D1514" t="s">
        <v>158</v>
      </c>
      <c r="E1514" s="65" t="s">
        <v>132</v>
      </c>
      <c r="F1514" s="66">
        <v>0.81491786241531372</v>
      </c>
      <c r="G1514" s="66">
        <v>0.64303028583526611</v>
      </c>
      <c r="H1514" s="66">
        <v>0.14579956233501434</v>
      </c>
      <c r="I1514" s="66">
        <v>77.699996948242188</v>
      </c>
      <c r="J1514" s="67">
        <v>0</v>
      </c>
    </row>
    <row r="1515" spans="1:10" x14ac:dyDescent="0.25">
      <c r="A1515" s="3" t="str">
        <f t="shared" si="23"/>
        <v>AC Cycling %5010/14/2020 (6:00pm-7:00pm)2</v>
      </c>
      <c r="B1515" t="s">
        <v>56</v>
      </c>
      <c r="C1515" t="s">
        <v>157</v>
      </c>
      <c r="D1515" t="s">
        <v>158</v>
      </c>
      <c r="E1515" s="65" t="s">
        <v>133</v>
      </c>
      <c r="F1515" s="66">
        <v>0.74968099594116211</v>
      </c>
      <c r="G1515" s="66">
        <v>0.62151515483856201</v>
      </c>
      <c r="H1515" s="66">
        <v>0.11484189331531525</v>
      </c>
      <c r="I1515" s="66">
        <v>75.099998474121094</v>
      </c>
      <c r="J1515" s="67">
        <v>0</v>
      </c>
    </row>
    <row r="1516" spans="1:10" x14ac:dyDescent="0.25">
      <c r="A1516" s="3" t="str">
        <f t="shared" si="23"/>
        <v>AC Cycling %5010/14/2020 (6:00pm-7:00pm)3</v>
      </c>
      <c r="B1516" t="s">
        <v>56</v>
      </c>
      <c r="C1516" t="s">
        <v>157</v>
      </c>
      <c r="D1516" t="s">
        <v>158</v>
      </c>
      <c r="E1516" s="65" t="s">
        <v>134</v>
      </c>
      <c r="F1516" s="66">
        <v>0.60689699649810791</v>
      </c>
      <c r="G1516" s="66">
        <v>0.58242422342300415</v>
      </c>
      <c r="H1516" s="66">
        <v>8.6737334728240967E-2</v>
      </c>
      <c r="I1516" s="66">
        <v>73.900001525878906</v>
      </c>
      <c r="J1516" s="67">
        <v>0</v>
      </c>
    </row>
    <row r="1517" spans="1:10" x14ac:dyDescent="0.25">
      <c r="A1517" s="3" t="str">
        <f t="shared" si="23"/>
        <v>AC Cycling %5010/14/2020 (6:00pm-7:00pm)4</v>
      </c>
      <c r="B1517" t="s">
        <v>56</v>
      </c>
      <c r="C1517" t="s">
        <v>157</v>
      </c>
      <c r="D1517" t="s">
        <v>158</v>
      </c>
      <c r="E1517" s="65" t="s">
        <v>135</v>
      </c>
      <c r="F1517" s="66">
        <v>0.66876202821731567</v>
      </c>
      <c r="G1517" s="66">
        <v>0.55666667222976685</v>
      </c>
      <c r="H1517" s="66">
        <v>0.1102241650223732</v>
      </c>
      <c r="I1517" s="66">
        <v>70.300003051757813</v>
      </c>
      <c r="J1517" s="67">
        <v>0</v>
      </c>
    </row>
    <row r="1518" spans="1:10" x14ac:dyDescent="0.25">
      <c r="A1518" s="3" t="str">
        <f t="shared" si="23"/>
        <v>AC Cycling %5010/14/2020 (6:00pm-7:00pm)5</v>
      </c>
      <c r="B1518" t="s">
        <v>56</v>
      </c>
      <c r="C1518" t="s">
        <v>157</v>
      </c>
      <c r="D1518" t="s">
        <v>158</v>
      </c>
      <c r="E1518" s="65" t="s">
        <v>136</v>
      </c>
      <c r="F1518" s="66">
        <v>0.60236817598342896</v>
      </c>
      <c r="G1518" s="66">
        <v>0.5857575535774231</v>
      </c>
      <c r="H1518" s="66">
        <v>8.0585233867168427E-2</v>
      </c>
      <c r="I1518" s="66">
        <v>68.599998474121094</v>
      </c>
      <c r="J1518" s="67">
        <v>0</v>
      </c>
    </row>
    <row r="1519" spans="1:10" x14ac:dyDescent="0.25">
      <c r="A1519" s="3" t="str">
        <f t="shared" si="23"/>
        <v>AC Cycling %5010/14/2020 (6:00pm-7:00pm)6</v>
      </c>
      <c r="B1519" t="s">
        <v>56</v>
      </c>
      <c r="C1519" t="s">
        <v>157</v>
      </c>
      <c r="D1519" t="s">
        <v>158</v>
      </c>
      <c r="E1519" s="65" t="s">
        <v>137</v>
      </c>
      <c r="F1519" s="66">
        <v>0.57833462953567505</v>
      </c>
      <c r="G1519" s="66">
        <v>0.54000002145767212</v>
      </c>
      <c r="H1519" s="66">
        <v>0.11342167109251022</v>
      </c>
      <c r="I1519" s="66">
        <v>66.459999084472656</v>
      </c>
      <c r="J1519" s="67">
        <v>0</v>
      </c>
    </row>
    <row r="1520" spans="1:10" x14ac:dyDescent="0.25">
      <c r="A1520" s="3" t="str">
        <f t="shared" si="23"/>
        <v>AC Cycling %5010/14/2020 (6:00pm-7:00pm)7</v>
      </c>
      <c r="B1520" t="s">
        <v>56</v>
      </c>
      <c r="C1520" t="s">
        <v>157</v>
      </c>
      <c r="D1520" t="s">
        <v>158</v>
      </c>
      <c r="E1520" s="65" t="s">
        <v>138</v>
      </c>
      <c r="F1520" s="66">
        <v>0.5722506046295166</v>
      </c>
      <c r="G1520" s="66">
        <v>0.53939396142959595</v>
      </c>
      <c r="H1520" s="66">
        <v>9.5568142831325531E-2</v>
      </c>
      <c r="I1520" s="66">
        <v>66.029998779296875</v>
      </c>
      <c r="J1520" s="67">
        <v>0</v>
      </c>
    </row>
    <row r="1521" spans="1:10" x14ac:dyDescent="0.25">
      <c r="A1521" s="3" t="str">
        <f t="shared" si="23"/>
        <v>AC Cycling %5010/14/2020 (6:00pm-7:00pm)8</v>
      </c>
      <c r="B1521" t="s">
        <v>56</v>
      </c>
      <c r="C1521" t="s">
        <v>157</v>
      </c>
      <c r="D1521" t="s">
        <v>158</v>
      </c>
      <c r="E1521" s="65" t="s">
        <v>139</v>
      </c>
      <c r="F1521" s="66">
        <v>0.50920027494430542</v>
      </c>
      <c r="G1521" s="66">
        <v>0.42787879705429077</v>
      </c>
      <c r="H1521" s="66">
        <v>0.22235609591007233</v>
      </c>
      <c r="I1521" s="66">
        <v>63.389999389648438</v>
      </c>
      <c r="J1521" s="67">
        <v>0</v>
      </c>
    </row>
    <row r="1522" spans="1:10" x14ac:dyDescent="0.25">
      <c r="A1522" s="3" t="str">
        <f t="shared" si="23"/>
        <v>AC Cycling %5010/14/2020 (6:00pm-7:00pm)9</v>
      </c>
      <c r="B1522" t="s">
        <v>56</v>
      </c>
      <c r="C1522" t="s">
        <v>157</v>
      </c>
      <c r="D1522" t="s">
        <v>158</v>
      </c>
      <c r="E1522" s="65" t="s">
        <v>140</v>
      </c>
      <c r="F1522" s="66">
        <v>0.61947566270828247</v>
      </c>
      <c r="G1522" s="66">
        <v>0.33393940329551697</v>
      </c>
      <c r="H1522" s="66">
        <v>0.28659826517105103</v>
      </c>
      <c r="I1522" s="66">
        <v>66.419998168945313</v>
      </c>
      <c r="J1522" s="67">
        <v>0</v>
      </c>
    </row>
    <row r="1523" spans="1:10" x14ac:dyDescent="0.25">
      <c r="A1523" s="3" t="str">
        <f t="shared" si="23"/>
        <v>AC Cycling %5010/14/2020 (6:00pm-7:00pm)10</v>
      </c>
      <c r="B1523" t="s">
        <v>56</v>
      </c>
      <c r="C1523" t="s">
        <v>157</v>
      </c>
      <c r="D1523" t="s">
        <v>158</v>
      </c>
      <c r="E1523" s="65" t="s">
        <v>141</v>
      </c>
      <c r="F1523" s="66">
        <v>0.62613195180892944</v>
      </c>
      <c r="G1523" s="66">
        <v>0.2478787899017334</v>
      </c>
      <c r="H1523" s="66">
        <v>0.37082874774932861</v>
      </c>
      <c r="I1523" s="66">
        <v>71.400001525878906</v>
      </c>
      <c r="J1523" s="67">
        <v>0</v>
      </c>
    </row>
    <row r="1524" spans="1:10" x14ac:dyDescent="0.25">
      <c r="A1524" s="3" t="str">
        <f t="shared" si="23"/>
        <v>AC Cycling %5010/14/2020 (6:00pm-7:00pm)11</v>
      </c>
      <c r="B1524" t="s">
        <v>56</v>
      </c>
      <c r="C1524" t="s">
        <v>157</v>
      </c>
      <c r="D1524" t="s">
        <v>158</v>
      </c>
      <c r="E1524" s="65" t="s">
        <v>142</v>
      </c>
      <c r="F1524" s="66">
        <v>0.28216966986656189</v>
      </c>
      <c r="G1524" s="66">
        <v>0.27212122082710266</v>
      </c>
      <c r="H1524" s="66">
        <v>0.38734862208366394</v>
      </c>
      <c r="I1524" s="66">
        <v>77.699996948242188</v>
      </c>
      <c r="J1524" s="67">
        <v>0</v>
      </c>
    </row>
    <row r="1525" spans="1:10" x14ac:dyDescent="0.25">
      <c r="A1525" s="3" t="str">
        <f t="shared" si="23"/>
        <v>AC Cycling %5010/14/2020 (6:00pm-7:00pm)12</v>
      </c>
      <c r="B1525" t="s">
        <v>56</v>
      </c>
      <c r="C1525" t="s">
        <v>157</v>
      </c>
      <c r="D1525" t="s">
        <v>158</v>
      </c>
      <c r="E1525" s="65" t="s">
        <v>143</v>
      </c>
      <c r="F1525" s="66">
        <v>0.30612954497337341</v>
      </c>
      <c r="G1525" s="66">
        <v>0.36030304431915283</v>
      </c>
      <c r="H1525" s="66">
        <v>0.34572708606719971</v>
      </c>
      <c r="I1525" s="66">
        <v>83.800003051757813</v>
      </c>
      <c r="J1525" s="67">
        <v>0</v>
      </c>
    </row>
    <row r="1526" spans="1:10" x14ac:dyDescent="0.25">
      <c r="A1526" s="3" t="str">
        <f t="shared" si="23"/>
        <v>AC Cycling %5010/14/2020 (6:00pm-7:00pm)13</v>
      </c>
      <c r="B1526" t="s">
        <v>56</v>
      </c>
      <c r="C1526" t="s">
        <v>157</v>
      </c>
      <c r="D1526" t="s">
        <v>158</v>
      </c>
      <c r="E1526" s="65" t="s">
        <v>144</v>
      </c>
      <c r="F1526" s="66">
        <v>0.24987249076366425</v>
      </c>
      <c r="G1526" s="66">
        <v>0.60393935441970825</v>
      </c>
      <c r="H1526" s="66">
        <v>0.31074005365371704</v>
      </c>
      <c r="I1526" s="66">
        <v>87.800003051757813</v>
      </c>
      <c r="J1526" s="67">
        <v>0</v>
      </c>
    </row>
    <row r="1527" spans="1:10" x14ac:dyDescent="0.25">
      <c r="A1527" s="3" t="str">
        <f t="shared" si="23"/>
        <v>AC Cycling %5010/14/2020 (6:00pm-7:00pm)14</v>
      </c>
      <c r="B1527" t="s">
        <v>56</v>
      </c>
      <c r="C1527" t="s">
        <v>157</v>
      </c>
      <c r="D1527" t="s">
        <v>158</v>
      </c>
      <c r="E1527" s="65" t="s">
        <v>145</v>
      </c>
      <c r="F1527" s="66">
        <v>0.96020698547363281</v>
      </c>
      <c r="G1527" s="66">
        <v>0.9272727370262146</v>
      </c>
      <c r="H1527" s="66">
        <v>0.34228259325027466</v>
      </c>
      <c r="I1527" s="66">
        <v>92.400001525878906</v>
      </c>
      <c r="J1527" s="67">
        <v>0</v>
      </c>
    </row>
    <row r="1528" spans="1:10" x14ac:dyDescent="0.25">
      <c r="A1528" s="3" t="str">
        <f t="shared" si="23"/>
        <v>AC Cycling %5010/14/2020 (6:00pm-7:00pm)15</v>
      </c>
      <c r="B1528" t="s">
        <v>56</v>
      </c>
      <c r="C1528" t="s">
        <v>157</v>
      </c>
      <c r="D1528" t="s">
        <v>158</v>
      </c>
      <c r="E1528" s="65" t="s">
        <v>146</v>
      </c>
      <c r="F1528" s="66">
        <v>1.2472823858261108</v>
      </c>
      <c r="G1528" s="66">
        <v>1.1996970176696777</v>
      </c>
      <c r="H1528" s="66">
        <v>0.46006062626838684</v>
      </c>
      <c r="I1528" s="66">
        <v>96.5</v>
      </c>
      <c r="J1528" s="67">
        <v>0</v>
      </c>
    </row>
    <row r="1529" spans="1:10" x14ac:dyDescent="0.25">
      <c r="A1529" s="3" t="str">
        <f t="shared" si="23"/>
        <v>AC Cycling %5010/14/2020 (6:00pm-7:00pm)16</v>
      </c>
      <c r="B1529" t="s">
        <v>56</v>
      </c>
      <c r="C1529" t="s">
        <v>157</v>
      </c>
      <c r="D1529" t="s">
        <v>158</v>
      </c>
      <c r="E1529" s="65" t="s">
        <v>147</v>
      </c>
      <c r="F1529" s="66">
        <v>1.4738543033599854</v>
      </c>
      <c r="G1529" s="66">
        <v>1.5224242210388184</v>
      </c>
      <c r="H1529" s="66">
        <v>0.22371064126491547</v>
      </c>
      <c r="I1529" s="66">
        <v>98.599998474121094</v>
      </c>
      <c r="J1529" s="67">
        <v>0</v>
      </c>
    </row>
    <row r="1530" spans="1:10" x14ac:dyDescent="0.25">
      <c r="A1530" s="3" t="str">
        <f t="shared" si="23"/>
        <v>AC Cycling %5010/14/2020 (6:00pm-7:00pm)17</v>
      </c>
      <c r="B1530" t="s">
        <v>56</v>
      </c>
      <c r="C1530" t="s">
        <v>157</v>
      </c>
      <c r="D1530" t="s">
        <v>158</v>
      </c>
      <c r="E1530" s="65" t="s">
        <v>148</v>
      </c>
      <c r="F1530" s="66">
        <v>1.8722063302993774</v>
      </c>
      <c r="G1530" s="66">
        <v>1.8236364126205444</v>
      </c>
      <c r="H1530" s="66">
        <v>0.22371062636375427</v>
      </c>
      <c r="I1530" s="66">
        <v>101</v>
      </c>
      <c r="J1530" s="67">
        <v>0</v>
      </c>
    </row>
    <row r="1531" spans="1:10" x14ac:dyDescent="0.25">
      <c r="A1531" s="3" t="str">
        <f t="shared" si="23"/>
        <v>AC Cycling %5010/14/2020 (6:00pm-7:00pm)18</v>
      </c>
      <c r="B1531" t="s">
        <v>56</v>
      </c>
      <c r="C1531" t="s">
        <v>157</v>
      </c>
      <c r="D1531" t="s">
        <v>158</v>
      </c>
      <c r="E1531" s="65" t="s">
        <v>149</v>
      </c>
      <c r="F1531" s="66">
        <v>1.8130422830581665</v>
      </c>
      <c r="G1531" s="66">
        <v>1.9057575464248657</v>
      </c>
      <c r="H1531" s="66">
        <v>0.32312497496604919</v>
      </c>
      <c r="I1531" s="66">
        <v>100.19999694824219</v>
      </c>
      <c r="J1531" s="67">
        <v>0</v>
      </c>
    </row>
    <row r="1532" spans="1:10" x14ac:dyDescent="0.25">
      <c r="A1532" s="3" t="str">
        <f t="shared" si="23"/>
        <v>AC Cycling %5010/14/2020 (6:00pm-7:00pm)19</v>
      </c>
      <c r="B1532" t="s">
        <v>56</v>
      </c>
      <c r="C1532" t="s">
        <v>157</v>
      </c>
      <c r="D1532" t="s">
        <v>158</v>
      </c>
      <c r="E1532" s="65" t="s">
        <v>150</v>
      </c>
      <c r="F1532" s="66">
        <v>1.3794305324554443</v>
      </c>
      <c r="G1532" s="66">
        <v>1.4415152072906494</v>
      </c>
      <c r="H1532" s="66">
        <v>0.27353593707084656</v>
      </c>
      <c r="I1532" s="66">
        <v>97.800003051757813</v>
      </c>
      <c r="J1532" s="67">
        <v>0</v>
      </c>
    </row>
    <row r="1533" spans="1:10" x14ac:dyDescent="0.25">
      <c r="A1533" s="3" t="str">
        <f t="shared" si="23"/>
        <v>AC Cycling %5010/14/2020 (6:00pm-7:00pm)20</v>
      </c>
      <c r="B1533" t="s">
        <v>56</v>
      </c>
      <c r="C1533" t="s">
        <v>157</v>
      </c>
      <c r="D1533" t="s">
        <v>158</v>
      </c>
      <c r="E1533" s="65" t="s">
        <v>151</v>
      </c>
      <c r="F1533" s="66">
        <v>1.5160577297210693</v>
      </c>
      <c r="G1533" s="66">
        <v>1.5030303001403809</v>
      </c>
      <c r="H1533" s="66">
        <v>0.22109949588775635</v>
      </c>
      <c r="I1533" s="66">
        <v>92.099998474121094</v>
      </c>
      <c r="J1533" s="67">
        <v>0</v>
      </c>
    </row>
    <row r="1534" spans="1:10" x14ac:dyDescent="0.25">
      <c r="A1534" s="3" t="str">
        <f t="shared" si="23"/>
        <v>AC Cycling %5010/14/2020 (6:00pm-7:00pm)21</v>
      </c>
      <c r="B1534" t="s">
        <v>56</v>
      </c>
      <c r="C1534" t="s">
        <v>157</v>
      </c>
      <c r="D1534" t="s">
        <v>158</v>
      </c>
      <c r="E1534" s="65" t="s">
        <v>152</v>
      </c>
      <c r="F1534" s="66">
        <v>1.6562807559967041</v>
      </c>
      <c r="G1534" s="66">
        <v>1.3381818532943726</v>
      </c>
      <c r="H1534" s="66">
        <v>0.30010849237442017</v>
      </c>
      <c r="I1534" s="66">
        <v>88.599998474121094</v>
      </c>
      <c r="J1534" s="67">
        <v>0</v>
      </c>
    </row>
    <row r="1535" spans="1:10" x14ac:dyDescent="0.25">
      <c r="A1535" s="3" t="str">
        <f t="shared" si="23"/>
        <v>AC Cycling %5010/14/2020 (6:00pm-7:00pm)22</v>
      </c>
      <c r="B1535" t="s">
        <v>56</v>
      </c>
      <c r="C1535" t="s">
        <v>157</v>
      </c>
      <c r="D1535" t="s">
        <v>158</v>
      </c>
      <c r="E1535" s="65" t="s">
        <v>153</v>
      </c>
      <c r="F1535" s="66">
        <v>1.5022652149200439</v>
      </c>
      <c r="G1535" s="66">
        <v>1.0818182229995728</v>
      </c>
      <c r="H1535" s="66">
        <v>0.25931045413017273</v>
      </c>
      <c r="I1535" s="66">
        <v>85.400001525878906</v>
      </c>
      <c r="J1535" s="67">
        <v>0</v>
      </c>
    </row>
    <row r="1536" spans="1:10" x14ac:dyDescent="0.25">
      <c r="A1536" s="3" t="str">
        <f t="shared" si="23"/>
        <v>AC Cycling %5010/14/2020 (6:00pm-7:00pm)23</v>
      </c>
      <c r="B1536" t="s">
        <v>56</v>
      </c>
      <c r="C1536" t="s">
        <v>157</v>
      </c>
      <c r="D1536" t="s">
        <v>158</v>
      </c>
      <c r="E1536" s="65" t="s">
        <v>154</v>
      </c>
      <c r="F1536" s="66">
        <v>1.1219297647476196</v>
      </c>
      <c r="G1536" s="66">
        <v>0.91636365652084351</v>
      </c>
      <c r="H1536" s="66">
        <v>0.26611411571502686</v>
      </c>
      <c r="I1536" s="66">
        <v>83.599998474121094</v>
      </c>
      <c r="J1536" s="67">
        <v>0</v>
      </c>
    </row>
    <row r="1537" spans="1:10" x14ac:dyDescent="0.25">
      <c r="A1537" s="3" t="str">
        <f t="shared" si="23"/>
        <v>AC Cycling %5010/14/2020 (6:00pm-7:00pm)24</v>
      </c>
      <c r="B1537" t="s">
        <v>56</v>
      </c>
      <c r="C1537" t="s">
        <v>157</v>
      </c>
      <c r="D1537" t="s">
        <v>158</v>
      </c>
      <c r="E1537" s="65" t="s">
        <v>155</v>
      </c>
      <c r="F1537" s="66">
        <v>0.98692947626113892</v>
      </c>
      <c r="G1537" s="66">
        <v>0.78333330154418945</v>
      </c>
      <c r="H1537" s="66">
        <v>0.18715451657772064</v>
      </c>
      <c r="I1537" s="66">
        <v>79.199996948242188</v>
      </c>
      <c r="J1537" s="67">
        <v>0</v>
      </c>
    </row>
    <row r="1538" spans="1:10" x14ac:dyDescent="0.25">
      <c r="A1538" s="3" t="str">
        <f t="shared" si="23"/>
        <v>AC Cycling %5010/15/2020 (6:00pm-7:00pm)1</v>
      </c>
      <c r="B1538" t="s">
        <v>56</v>
      </c>
      <c r="C1538" t="s">
        <v>157</v>
      </c>
      <c r="D1538" t="s">
        <v>159</v>
      </c>
      <c r="E1538" s="65" t="s">
        <v>132</v>
      </c>
      <c r="F1538" s="66">
        <v>0.66416305303573608</v>
      </c>
      <c r="G1538" s="66">
        <v>0.65666669607162476</v>
      </c>
      <c r="H1538" s="66">
        <v>0.24898573756217957</v>
      </c>
      <c r="I1538" s="66">
        <v>76.5</v>
      </c>
      <c r="J1538" s="67">
        <v>0</v>
      </c>
    </row>
    <row r="1539" spans="1:10" x14ac:dyDescent="0.25">
      <c r="A1539" s="3" t="str">
        <f t="shared" ref="A1539:A1602" si="24">B1539&amp;C1539&amp;D1539&amp;E1539</f>
        <v>AC Cycling %5010/15/2020 (6:00pm-7:00pm)2</v>
      </c>
      <c r="B1539" t="s">
        <v>56</v>
      </c>
      <c r="C1539" t="s">
        <v>157</v>
      </c>
      <c r="D1539" t="s">
        <v>159</v>
      </c>
      <c r="E1539" s="65" t="s">
        <v>133</v>
      </c>
      <c r="F1539" s="66">
        <v>0.26408791542053223</v>
      </c>
      <c r="G1539" s="66">
        <v>0.7181817889213562</v>
      </c>
      <c r="H1539" s="66">
        <v>0.36287385225296021</v>
      </c>
      <c r="I1539" s="66">
        <v>75.5</v>
      </c>
      <c r="J1539" s="67">
        <v>0</v>
      </c>
    </row>
    <row r="1540" spans="1:10" x14ac:dyDescent="0.25">
      <c r="A1540" s="3" t="str">
        <f t="shared" si="24"/>
        <v>AC Cycling %5010/15/2020 (6:00pm-7:00pm)3</v>
      </c>
      <c r="B1540" t="s">
        <v>56</v>
      </c>
      <c r="C1540" t="s">
        <v>157</v>
      </c>
      <c r="D1540" t="s">
        <v>159</v>
      </c>
      <c r="E1540" s="65" t="s">
        <v>134</v>
      </c>
      <c r="F1540" s="66">
        <v>0.45226550102233887</v>
      </c>
      <c r="G1540" s="66">
        <v>0.70757573843002319</v>
      </c>
      <c r="H1540" s="66">
        <v>0.24583323299884796</v>
      </c>
      <c r="I1540" s="66">
        <v>78</v>
      </c>
      <c r="J1540" s="67">
        <v>0</v>
      </c>
    </row>
    <row r="1541" spans="1:10" x14ac:dyDescent="0.25">
      <c r="A1541" s="3" t="str">
        <f t="shared" si="24"/>
        <v>AC Cycling %5010/15/2020 (6:00pm-7:00pm)4</v>
      </c>
      <c r="B1541" t="s">
        <v>56</v>
      </c>
      <c r="C1541" t="s">
        <v>157</v>
      </c>
      <c r="D1541" t="s">
        <v>159</v>
      </c>
      <c r="E1541" s="65" t="s">
        <v>135</v>
      </c>
      <c r="F1541" s="66">
        <v>0.58820867538452148</v>
      </c>
      <c r="G1541" s="66">
        <v>0.61818182468414307</v>
      </c>
      <c r="H1541" s="66">
        <v>0.17143939435482025</v>
      </c>
      <c r="I1541" s="66">
        <v>75.900001525878906</v>
      </c>
      <c r="J1541" s="67">
        <v>0</v>
      </c>
    </row>
    <row r="1542" spans="1:10" x14ac:dyDescent="0.25">
      <c r="A1542" s="3" t="str">
        <f t="shared" si="24"/>
        <v>AC Cycling %5010/15/2020 (6:00pm-7:00pm)5</v>
      </c>
      <c r="B1542" t="s">
        <v>56</v>
      </c>
      <c r="C1542" t="s">
        <v>157</v>
      </c>
      <c r="D1542" t="s">
        <v>159</v>
      </c>
      <c r="E1542" s="65" t="s">
        <v>136</v>
      </c>
      <c r="F1542" s="66">
        <v>0.54127204418182373</v>
      </c>
      <c r="G1542" s="66">
        <v>0.61272728443145752</v>
      </c>
      <c r="H1542" s="66">
        <v>0.16499884426593781</v>
      </c>
      <c r="I1542" s="66">
        <v>72.300003051757813</v>
      </c>
      <c r="J1542" s="67">
        <v>0</v>
      </c>
    </row>
    <row r="1543" spans="1:10" x14ac:dyDescent="0.25">
      <c r="A1543" s="3" t="str">
        <f t="shared" si="24"/>
        <v>AC Cycling %5010/15/2020 (6:00pm-7:00pm)6</v>
      </c>
      <c r="B1543" t="s">
        <v>56</v>
      </c>
      <c r="C1543" t="s">
        <v>157</v>
      </c>
      <c r="D1543" t="s">
        <v>159</v>
      </c>
      <c r="E1543" s="65" t="s">
        <v>137</v>
      </c>
      <c r="F1543" s="66">
        <v>0.65026223659515381</v>
      </c>
      <c r="G1543" s="66">
        <v>0.6045454740524292</v>
      </c>
      <c r="H1543" s="66">
        <v>0.173445925116539</v>
      </c>
      <c r="I1543" s="66">
        <v>69.069999694824219</v>
      </c>
      <c r="J1543" s="67">
        <v>0</v>
      </c>
    </row>
    <row r="1544" spans="1:10" x14ac:dyDescent="0.25">
      <c r="A1544" s="3" t="str">
        <f t="shared" si="24"/>
        <v>AC Cycling %5010/15/2020 (6:00pm-7:00pm)7</v>
      </c>
      <c r="B1544" t="s">
        <v>56</v>
      </c>
      <c r="C1544" t="s">
        <v>157</v>
      </c>
      <c r="D1544" t="s">
        <v>159</v>
      </c>
      <c r="E1544" s="65" t="s">
        <v>138</v>
      </c>
      <c r="F1544" s="66">
        <v>0.48506587743759155</v>
      </c>
      <c r="G1544" s="66">
        <v>0.55242425203323364</v>
      </c>
      <c r="H1544" s="66">
        <v>0.14054061472415924</v>
      </c>
      <c r="I1544" s="66">
        <v>67.029998779296875</v>
      </c>
      <c r="J1544" s="67">
        <v>0</v>
      </c>
    </row>
    <row r="1545" spans="1:10" x14ac:dyDescent="0.25">
      <c r="A1545" s="3" t="str">
        <f t="shared" si="24"/>
        <v>AC Cycling %5010/15/2020 (6:00pm-7:00pm)8</v>
      </c>
      <c r="B1545" t="s">
        <v>56</v>
      </c>
      <c r="C1545" t="s">
        <v>157</v>
      </c>
      <c r="D1545" t="s">
        <v>159</v>
      </c>
      <c r="E1545" s="65" t="s">
        <v>139</v>
      </c>
      <c r="F1545" s="66">
        <v>0.43744769692420959</v>
      </c>
      <c r="G1545" s="66">
        <v>0.54727274179458618</v>
      </c>
      <c r="H1545" s="66">
        <v>0.12205812335014343</v>
      </c>
      <c r="I1545" s="66">
        <v>66.669998168945313</v>
      </c>
      <c r="J1545" s="67">
        <v>0</v>
      </c>
    </row>
    <row r="1546" spans="1:10" x14ac:dyDescent="0.25">
      <c r="A1546" s="3" t="str">
        <f t="shared" si="24"/>
        <v>AC Cycling %5010/15/2020 (6:00pm-7:00pm)9</v>
      </c>
      <c r="B1546" t="s">
        <v>56</v>
      </c>
      <c r="C1546" t="s">
        <v>157</v>
      </c>
      <c r="D1546" t="s">
        <v>159</v>
      </c>
      <c r="E1546" s="65" t="s">
        <v>140</v>
      </c>
      <c r="F1546" s="66">
        <v>0.50244045257568359</v>
      </c>
      <c r="G1546" s="66">
        <v>0.4103030264377594</v>
      </c>
      <c r="H1546" s="66">
        <v>0.35580310225486755</v>
      </c>
      <c r="I1546" s="66">
        <v>66.25</v>
      </c>
      <c r="J1546" s="67">
        <v>0</v>
      </c>
    </row>
    <row r="1547" spans="1:10" x14ac:dyDescent="0.25">
      <c r="A1547" s="3" t="str">
        <f t="shared" si="24"/>
        <v>AC Cycling %5010/15/2020 (6:00pm-7:00pm)10</v>
      </c>
      <c r="B1547" t="s">
        <v>56</v>
      </c>
      <c r="C1547" t="s">
        <v>157</v>
      </c>
      <c r="D1547" t="s">
        <v>159</v>
      </c>
      <c r="E1547" s="65" t="s">
        <v>141</v>
      </c>
      <c r="F1547" s="66">
        <v>0.16466806828975677</v>
      </c>
      <c r="G1547" s="66">
        <v>0.33272725343704224</v>
      </c>
      <c r="H1547" s="66">
        <v>0.31368428468704224</v>
      </c>
      <c r="I1547" s="66">
        <v>70.5</v>
      </c>
      <c r="J1547" s="67">
        <v>0</v>
      </c>
    </row>
    <row r="1548" spans="1:10" x14ac:dyDescent="0.25">
      <c r="A1548" s="3" t="str">
        <f t="shared" si="24"/>
        <v>AC Cycling %5010/15/2020 (6:00pm-7:00pm)11</v>
      </c>
      <c r="B1548" t="s">
        <v>56</v>
      </c>
      <c r="C1548" t="s">
        <v>157</v>
      </c>
      <c r="D1548" t="s">
        <v>159</v>
      </c>
      <c r="E1548" s="65" t="s">
        <v>142</v>
      </c>
      <c r="F1548" s="66">
        <v>2.1473061293363571E-2</v>
      </c>
      <c r="G1548" s="66">
        <v>0.32696971297264099</v>
      </c>
      <c r="H1548" s="66">
        <v>0.46435463428497314</v>
      </c>
      <c r="I1548" s="66">
        <v>77.5</v>
      </c>
      <c r="J1548" s="67">
        <v>0</v>
      </c>
    </row>
    <row r="1549" spans="1:10" x14ac:dyDescent="0.25">
      <c r="A1549" s="3" t="str">
        <f t="shared" si="24"/>
        <v>AC Cycling %5010/15/2020 (6:00pm-7:00pm)12</v>
      </c>
      <c r="B1549" t="s">
        <v>56</v>
      </c>
      <c r="C1549" t="s">
        <v>157</v>
      </c>
      <c r="D1549" t="s">
        <v>159</v>
      </c>
      <c r="E1549" s="65" t="s">
        <v>143</v>
      </c>
      <c r="F1549" s="66">
        <v>0.52292054891586304</v>
      </c>
      <c r="G1549" s="66">
        <v>0.48090910911560059</v>
      </c>
      <c r="H1549" s="66">
        <v>0.34202966094017029</v>
      </c>
      <c r="I1549" s="66">
        <v>84.099998474121094</v>
      </c>
      <c r="J1549" s="67">
        <v>0</v>
      </c>
    </row>
    <row r="1550" spans="1:10" x14ac:dyDescent="0.25">
      <c r="A1550" s="3" t="str">
        <f t="shared" si="24"/>
        <v>AC Cycling %5010/15/2020 (6:00pm-7:00pm)13</v>
      </c>
      <c r="B1550" t="s">
        <v>56</v>
      </c>
      <c r="C1550" t="s">
        <v>157</v>
      </c>
      <c r="D1550" t="s">
        <v>159</v>
      </c>
      <c r="E1550" s="65" t="s">
        <v>144</v>
      </c>
      <c r="F1550" s="66">
        <v>0.79215991497039795</v>
      </c>
      <c r="G1550" s="66">
        <v>0.6475757360458374</v>
      </c>
      <c r="H1550" s="66">
        <v>0.44100078940391541</v>
      </c>
      <c r="I1550" s="66">
        <v>88.699996948242188</v>
      </c>
      <c r="J1550" s="67">
        <v>0</v>
      </c>
    </row>
    <row r="1551" spans="1:10" x14ac:dyDescent="0.25">
      <c r="A1551" s="3" t="str">
        <f t="shared" si="24"/>
        <v>AC Cycling %5010/15/2020 (6:00pm-7:00pm)14</v>
      </c>
      <c r="B1551" t="s">
        <v>56</v>
      </c>
      <c r="C1551" t="s">
        <v>157</v>
      </c>
      <c r="D1551" t="s">
        <v>159</v>
      </c>
      <c r="E1551" s="65" t="s">
        <v>145</v>
      </c>
      <c r="F1551" s="66">
        <v>1.3869860172271729</v>
      </c>
      <c r="G1551" s="66">
        <v>0.75666666030883789</v>
      </c>
      <c r="H1551" s="66">
        <v>0.59102028608322144</v>
      </c>
      <c r="I1551" s="66">
        <v>93</v>
      </c>
      <c r="J1551" s="67">
        <v>0</v>
      </c>
    </row>
    <row r="1552" spans="1:10" x14ac:dyDescent="0.25">
      <c r="A1552" s="3" t="str">
        <f t="shared" si="24"/>
        <v>AC Cycling %5010/15/2020 (6:00pm-7:00pm)15</v>
      </c>
      <c r="B1552" t="s">
        <v>56</v>
      </c>
      <c r="C1552" t="s">
        <v>157</v>
      </c>
      <c r="D1552" t="s">
        <v>159</v>
      </c>
      <c r="E1552" s="65" t="s">
        <v>146</v>
      </c>
      <c r="F1552" s="66">
        <v>1.2543883323669434</v>
      </c>
      <c r="G1552" s="66">
        <v>1.1506060361862183</v>
      </c>
      <c r="H1552" s="66">
        <v>0.48864594101905823</v>
      </c>
      <c r="I1552" s="66">
        <v>95.900001525878906</v>
      </c>
      <c r="J1552" s="67">
        <v>0</v>
      </c>
    </row>
    <row r="1553" spans="1:10" x14ac:dyDescent="0.25">
      <c r="A1553" s="3" t="str">
        <f t="shared" si="24"/>
        <v>AC Cycling %5010/15/2020 (6:00pm-7:00pm)16</v>
      </c>
      <c r="B1553" t="s">
        <v>56</v>
      </c>
      <c r="C1553" t="s">
        <v>157</v>
      </c>
      <c r="D1553" t="s">
        <v>159</v>
      </c>
      <c r="E1553" s="65" t="s">
        <v>147</v>
      </c>
      <c r="F1553" s="66">
        <v>1.562800407409668</v>
      </c>
      <c r="G1553" s="66">
        <v>1.5433332920074463</v>
      </c>
      <c r="H1553" s="66">
        <v>0.18614855408668518</v>
      </c>
      <c r="I1553" s="66">
        <v>98.400001525878906</v>
      </c>
      <c r="J1553" s="67">
        <v>0</v>
      </c>
    </row>
    <row r="1554" spans="1:10" x14ac:dyDescent="0.25">
      <c r="A1554" s="3" t="str">
        <f t="shared" si="24"/>
        <v>AC Cycling %5010/15/2020 (6:00pm-7:00pm)17</v>
      </c>
      <c r="B1554" t="s">
        <v>56</v>
      </c>
      <c r="C1554" t="s">
        <v>157</v>
      </c>
      <c r="D1554" t="s">
        <v>159</v>
      </c>
      <c r="E1554" s="65" t="s">
        <v>148</v>
      </c>
      <c r="F1554" s="66">
        <v>1.7720481157302856</v>
      </c>
      <c r="G1554" s="66">
        <v>1.7915151119232178</v>
      </c>
      <c r="H1554" s="66">
        <v>0.18614861369132996</v>
      </c>
      <c r="I1554" s="66">
        <v>99.800003051757813</v>
      </c>
      <c r="J1554" s="67">
        <v>0</v>
      </c>
    </row>
    <row r="1555" spans="1:10" x14ac:dyDescent="0.25">
      <c r="A1555" s="3" t="str">
        <f t="shared" si="24"/>
        <v>AC Cycling %5010/15/2020 (6:00pm-7:00pm)18</v>
      </c>
      <c r="B1555" t="s">
        <v>56</v>
      </c>
      <c r="C1555" t="s">
        <v>157</v>
      </c>
      <c r="D1555" t="s">
        <v>159</v>
      </c>
      <c r="E1555" s="65" t="s">
        <v>149</v>
      </c>
      <c r="F1555" s="66">
        <v>2.1877326965332031</v>
      </c>
      <c r="G1555" s="66">
        <v>1.6581817865371704</v>
      </c>
      <c r="H1555" s="66">
        <v>0.62480396032333374</v>
      </c>
      <c r="I1555" s="66">
        <v>100.09999847412109</v>
      </c>
      <c r="J1555" s="67">
        <v>0</v>
      </c>
    </row>
    <row r="1556" spans="1:10" x14ac:dyDescent="0.25">
      <c r="A1556" s="3" t="str">
        <f t="shared" si="24"/>
        <v>AC Cycling %5010/15/2020 (6:00pm-7:00pm)19</v>
      </c>
      <c r="B1556" t="s">
        <v>56</v>
      </c>
      <c r="C1556" t="s">
        <v>157</v>
      </c>
      <c r="D1556" t="s">
        <v>159</v>
      </c>
      <c r="E1556" s="65" t="s">
        <v>150</v>
      </c>
      <c r="F1556" s="66">
        <v>1.2999309301376343</v>
      </c>
      <c r="G1556" s="66">
        <v>1.3948484659194946</v>
      </c>
      <c r="H1556" s="66">
        <v>0.64139640331268311</v>
      </c>
      <c r="I1556" s="66">
        <v>99.599998474121094</v>
      </c>
      <c r="J1556" s="67">
        <v>0</v>
      </c>
    </row>
    <row r="1557" spans="1:10" x14ac:dyDescent="0.25">
      <c r="A1557" s="3" t="str">
        <f t="shared" si="24"/>
        <v>AC Cycling %5010/15/2020 (6:00pm-7:00pm)20</v>
      </c>
      <c r="B1557" t="s">
        <v>56</v>
      </c>
      <c r="C1557" t="s">
        <v>157</v>
      </c>
      <c r="D1557" t="s">
        <v>159</v>
      </c>
      <c r="E1557" s="65" t="s">
        <v>151</v>
      </c>
      <c r="F1557" s="66">
        <v>0.88858437538146973</v>
      </c>
      <c r="G1557" s="66">
        <v>1.6987879276275635</v>
      </c>
      <c r="H1557" s="66">
        <v>0.76612704992294312</v>
      </c>
      <c r="I1557" s="66">
        <v>94.800003051757813</v>
      </c>
      <c r="J1557" s="67">
        <v>0</v>
      </c>
    </row>
    <row r="1558" spans="1:10" x14ac:dyDescent="0.25">
      <c r="A1558" s="3" t="str">
        <f t="shared" si="24"/>
        <v>AC Cycling %5010/15/2020 (6:00pm-7:00pm)21</v>
      </c>
      <c r="B1558" t="s">
        <v>56</v>
      </c>
      <c r="C1558" t="s">
        <v>157</v>
      </c>
      <c r="D1558" t="s">
        <v>159</v>
      </c>
      <c r="E1558" s="65" t="s">
        <v>152</v>
      </c>
      <c r="F1558" s="66">
        <v>1.3487627506256104</v>
      </c>
      <c r="G1558" s="66">
        <v>1.6939394474029541</v>
      </c>
      <c r="H1558" s="66">
        <v>0.44006416201591492</v>
      </c>
      <c r="I1558" s="66">
        <v>91.900001525878906</v>
      </c>
      <c r="J1558" s="67">
        <v>0</v>
      </c>
    </row>
    <row r="1559" spans="1:10" x14ac:dyDescent="0.25">
      <c r="A1559" s="3" t="str">
        <f t="shared" si="24"/>
        <v>AC Cycling %5010/15/2020 (6:00pm-7:00pm)22</v>
      </c>
      <c r="B1559" t="s">
        <v>56</v>
      </c>
      <c r="C1559" t="s">
        <v>157</v>
      </c>
      <c r="D1559" t="s">
        <v>159</v>
      </c>
      <c r="E1559" s="65" t="s">
        <v>153</v>
      </c>
      <c r="F1559" s="66">
        <v>1.0097092390060425</v>
      </c>
      <c r="G1559" s="66">
        <v>1.3999999761581421</v>
      </c>
      <c r="H1559" s="66">
        <v>0.62902021408081055</v>
      </c>
      <c r="I1559" s="66">
        <v>88.199996948242188</v>
      </c>
      <c r="J1559" s="67">
        <v>0</v>
      </c>
    </row>
    <row r="1560" spans="1:10" x14ac:dyDescent="0.25">
      <c r="A1560" s="3" t="str">
        <f t="shared" si="24"/>
        <v>AC Cycling %5010/15/2020 (6:00pm-7:00pm)23</v>
      </c>
      <c r="B1560" t="s">
        <v>56</v>
      </c>
      <c r="C1560" t="s">
        <v>157</v>
      </c>
      <c r="D1560" t="s">
        <v>159</v>
      </c>
      <c r="E1560" s="65" t="s">
        <v>154</v>
      </c>
      <c r="F1560" s="66">
        <v>0.91686713695526123</v>
      </c>
      <c r="G1560" s="66">
        <v>1.1581817865371704</v>
      </c>
      <c r="H1560" s="66">
        <v>0.23946575820446014</v>
      </c>
      <c r="I1560" s="66">
        <v>88.699996948242188</v>
      </c>
      <c r="J1560" s="67">
        <v>0</v>
      </c>
    </row>
    <row r="1561" spans="1:10" x14ac:dyDescent="0.25">
      <c r="A1561" s="3" t="str">
        <f t="shared" si="24"/>
        <v>AC Cycling %5010/15/2020 (6:00pm-7:00pm)24</v>
      </c>
      <c r="B1561" t="s">
        <v>56</v>
      </c>
      <c r="C1561" t="s">
        <v>157</v>
      </c>
      <c r="D1561" t="s">
        <v>159</v>
      </c>
      <c r="E1561" s="65" t="s">
        <v>155</v>
      </c>
      <c r="F1561" s="66">
        <v>0.86064881086349487</v>
      </c>
      <c r="G1561" s="66">
        <v>0.91242426633834839</v>
      </c>
      <c r="H1561" s="66">
        <v>0.24367785453796387</v>
      </c>
      <c r="I1561" s="66">
        <v>85.300003051757813</v>
      </c>
      <c r="J1561" s="67">
        <v>0</v>
      </c>
    </row>
    <row r="1562" spans="1:10" x14ac:dyDescent="0.25">
      <c r="A1562" s="3" t="str">
        <f t="shared" si="24"/>
        <v>AC Cycling %506/17/2021 (5:00pm-6:00pm)1</v>
      </c>
      <c r="B1562" t="s">
        <v>56</v>
      </c>
      <c r="C1562" t="s">
        <v>157</v>
      </c>
      <c r="D1562" t="s">
        <v>160</v>
      </c>
      <c r="E1562" s="65" t="s">
        <v>132</v>
      </c>
      <c r="F1562" s="66">
        <v>1.0013823509216309</v>
      </c>
      <c r="G1562" s="66">
        <v>1.0080063343048096</v>
      </c>
      <c r="H1562" s="66">
        <v>1.6091441735625267E-2</v>
      </c>
      <c r="I1562" s="66">
        <v>72.928787231445313</v>
      </c>
      <c r="J1562" s="67">
        <v>0</v>
      </c>
    </row>
    <row r="1563" spans="1:10" x14ac:dyDescent="0.25">
      <c r="A1563" s="3" t="str">
        <f t="shared" si="24"/>
        <v>AC Cycling %506/17/2021 (5:00pm-6:00pm)2</v>
      </c>
      <c r="B1563" t="s">
        <v>56</v>
      </c>
      <c r="C1563" t="s">
        <v>157</v>
      </c>
      <c r="D1563" t="s">
        <v>160</v>
      </c>
      <c r="E1563" s="65" t="s">
        <v>133</v>
      </c>
      <c r="F1563" s="66">
        <v>0.85775625705718994</v>
      </c>
      <c r="G1563" s="66">
        <v>0.86805319786071777</v>
      </c>
      <c r="H1563" s="66">
        <v>1.4544329605996609E-2</v>
      </c>
      <c r="I1563" s="66">
        <v>71.766067504882813</v>
      </c>
      <c r="J1563" s="67">
        <v>0</v>
      </c>
    </row>
    <row r="1564" spans="1:10" x14ac:dyDescent="0.25">
      <c r="A1564" s="3" t="str">
        <f t="shared" si="24"/>
        <v>AC Cycling %506/17/2021 (5:00pm-6:00pm)3</v>
      </c>
      <c r="B1564" t="s">
        <v>56</v>
      </c>
      <c r="C1564" t="s">
        <v>157</v>
      </c>
      <c r="D1564" t="s">
        <v>160</v>
      </c>
      <c r="E1564" s="65" t="s">
        <v>134</v>
      </c>
      <c r="F1564" s="66">
        <v>0.75552690029144287</v>
      </c>
      <c r="G1564" s="66">
        <v>0.76806938648223877</v>
      </c>
      <c r="H1564" s="66">
        <v>1.3116776011884212E-2</v>
      </c>
      <c r="I1564" s="66">
        <v>70.760581970214844</v>
      </c>
      <c r="J1564" s="67">
        <v>0</v>
      </c>
    </row>
    <row r="1565" spans="1:10" x14ac:dyDescent="0.25">
      <c r="A1565" s="3" t="str">
        <f t="shared" si="24"/>
        <v>AC Cycling %506/17/2021 (5:00pm-6:00pm)4</v>
      </c>
      <c r="B1565" t="s">
        <v>56</v>
      </c>
      <c r="C1565" t="s">
        <v>157</v>
      </c>
      <c r="D1565" t="s">
        <v>160</v>
      </c>
      <c r="E1565" s="65" t="s">
        <v>135</v>
      </c>
      <c r="F1565" s="66">
        <v>0.68421173095703125</v>
      </c>
      <c r="G1565" s="66">
        <v>0.70176821947097778</v>
      </c>
      <c r="H1565" s="66">
        <v>1.242152601480484E-2</v>
      </c>
      <c r="I1565" s="66">
        <v>70.048858642578125</v>
      </c>
      <c r="J1565" s="67">
        <v>0</v>
      </c>
    </row>
    <row r="1566" spans="1:10" x14ac:dyDescent="0.25">
      <c r="A1566" s="3" t="str">
        <f t="shared" si="24"/>
        <v>AC Cycling %506/17/2021 (5:00pm-6:00pm)5</v>
      </c>
      <c r="B1566" t="s">
        <v>56</v>
      </c>
      <c r="C1566" t="s">
        <v>157</v>
      </c>
      <c r="D1566" t="s">
        <v>160</v>
      </c>
      <c r="E1566" s="65" t="s">
        <v>136</v>
      </c>
      <c r="F1566" s="66">
        <v>0.64332795143127441</v>
      </c>
      <c r="G1566" s="66">
        <v>0.66114324331283569</v>
      </c>
      <c r="H1566" s="66">
        <v>1.1213646270334721E-2</v>
      </c>
      <c r="I1566" s="66">
        <v>69.3074951171875</v>
      </c>
      <c r="J1566" s="67">
        <v>0</v>
      </c>
    </row>
    <row r="1567" spans="1:10" x14ac:dyDescent="0.25">
      <c r="A1567" s="3" t="str">
        <f t="shared" si="24"/>
        <v>AC Cycling %506/17/2021 (5:00pm-6:00pm)6</v>
      </c>
      <c r="B1567" t="s">
        <v>56</v>
      </c>
      <c r="C1567" t="s">
        <v>157</v>
      </c>
      <c r="D1567" t="s">
        <v>160</v>
      </c>
      <c r="E1567" s="65" t="s">
        <v>137</v>
      </c>
      <c r="F1567" s="66">
        <v>0.63975983858108521</v>
      </c>
      <c r="G1567" s="66">
        <v>0.65565097332000732</v>
      </c>
      <c r="H1567" s="66">
        <v>9.7243636846542358E-3</v>
      </c>
      <c r="I1567" s="66">
        <v>68.813125610351563</v>
      </c>
      <c r="J1567" s="67">
        <v>0</v>
      </c>
    </row>
    <row r="1568" spans="1:10" x14ac:dyDescent="0.25">
      <c r="A1568" s="3" t="str">
        <f t="shared" si="24"/>
        <v>AC Cycling %506/17/2021 (5:00pm-6:00pm)7</v>
      </c>
      <c r="B1568" t="s">
        <v>56</v>
      </c>
      <c r="C1568" t="s">
        <v>157</v>
      </c>
      <c r="D1568" t="s">
        <v>160</v>
      </c>
      <c r="E1568" s="65" t="s">
        <v>138</v>
      </c>
      <c r="F1568" s="66">
        <v>0.64459645748138428</v>
      </c>
      <c r="G1568" s="66">
        <v>0.65953880548477173</v>
      </c>
      <c r="H1568" s="66">
        <v>1.0234039276838303E-2</v>
      </c>
      <c r="I1568" s="66">
        <v>68.294281005859375</v>
      </c>
      <c r="J1568" s="67">
        <v>0</v>
      </c>
    </row>
    <row r="1569" spans="1:10" x14ac:dyDescent="0.25">
      <c r="A1569" s="3" t="str">
        <f t="shared" si="24"/>
        <v>AC Cycling %506/17/2021 (5:00pm-6:00pm)8</v>
      </c>
      <c r="B1569" t="s">
        <v>56</v>
      </c>
      <c r="C1569" t="s">
        <v>157</v>
      </c>
      <c r="D1569" t="s">
        <v>160</v>
      </c>
      <c r="E1569" s="65" t="s">
        <v>139</v>
      </c>
      <c r="F1569" s="66">
        <v>0.66141295433044434</v>
      </c>
      <c r="G1569" s="66">
        <v>0.67409557104110718</v>
      </c>
      <c r="H1569" s="66">
        <v>1.0427765548229218E-2</v>
      </c>
      <c r="I1569" s="66">
        <v>69.064453125</v>
      </c>
      <c r="J1569" s="67">
        <v>0</v>
      </c>
    </row>
    <row r="1570" spans="1:10" x14ac:dyDescent="0.25">
      <c r="A1570" s="3" t="str">
        <f t="shared" si="24"/>
        <v>AC Cycling %506/17/2021 (5:00pm-6:00pm)9</v>
      </c>
      <c r="B1570" t="s">
        <v>56</v>
      </c>
      <c r="C1570" t="s">
        <v>157</v>
      </c>
      <c r="D1570" t="s">
        <v>160</v>
      </c>
      <c r="E1570" s="65" t="s">
        <v>140</v>
      </c>
      <c r="F1570" s="66">
        <v>0.69518297910690308</v>
      </c>
      <c r="G1570" s="66">
        <v>0.69090425968170166</v>
      </c>
      <c r="H1570" s="66">
        <v>1.1928549967706203E-2</v>
      </c>
      <c r="I1570" s="66">
        <v>72.935859680175781</v>
      </c>
      <c r="J1570" s="67">
        <v>0</v>
      </c>
    </row>
    <row r="1571" spans="1:10" x14ac:dyDescent="0.25">
      <c r="A1571" s="3" t="str">
        <f t="shared" si="24"/>
        <v>AC Cycling %506/17/2021 (5:00pm-6:00pm)10</v>
      </c>
      <c r="B1571" t="s">
        <v>56</v>
      </c>
      <c r="C1571" t="s">
        <v>157</v>
      </c>
      <c r="D1571" t="s">
        <v>160</v>
      </c>
      <c r="E1571" s="65" t="s">
        <v>141</v>
      </c>
      <c r="F1571" s="66">
        <v>0.75606822967529297</v>
      </c>
      <c r="G1571" s="66">
        <v>0.73670494556427002</v>
      </c>
      <c r="H1571" s="66">
        <v>1.5222139656543732E-2</v>
      </c>
      <c r="I1571" s="66">
        <v>76.759918212890625</v>
      </c>
      <c r="J1571" s="67">
        <v>0</v>
      </c>
    </row>
    <row r="1572" spans="1:10" x14ac:dyDescent="0.25">
      <c r="A1572" s="3" t="str">
        <f t="shared" si="24"/>
        <v>AC Cycling %506/17/2021 (5:00pm-6:00pm)11</v>
      </c>
      <c r="B1572" t="s">
        <v>56</v>
      </c>
      <c r="C1572" t="s">
        <v>157</v>
      </c>
      <c r="D1572" t="s">
        <v>160</v>
      </c>
      <c r="E1572" s="65" t="s">
        <v>142</v>
      </c>
      <c r="F1572" s="66">
        <v>0.82974803447723389</v>
      </c>
      <c r="G1572" s="66">
        <v>0.82876795530319214</v>
      </c>
      <c r="H1572" s="66">
        <v>1.8158234655857086E-2</v>
      </c>
      <c r="I1572" s="66">
        <v>79.322006225585938</v>
      </c>
      <c r="J1572" s="67">
        <v>0</v>
      </c>
    </row>
    <row r="1573" spans="1:10" x14ac:dyDescent="0.25">
      <c r="A1573" s="3" t="str">
        <f t="shared" si="24"/>
        <v>AC Cycling %506/17/2021 (5:00pm-6:00pm)12</v>
      </c>
      <c r="B1573" t="s">
        <v>56</v>
      </c>
      <c r="C1573" t="s">
        <v>157</v>
      </c>
      <c r="D1573" t="s">
        <v>160</v>
      </c>
      <c r="E1573" s="65" t="s">
        <v>143</v>
      </c>
      <c r="F1573" s="66">
        <v>1.0043731927871704</v>
      </c>
      <c r="G1573" s="66">
        <v>1.003258228302002</v>
      </c>
      <c r="H1573" s="66">
        <v>1.9895896315574646E-2</v>
      </c>
      <c r="I1573" s="66">
        <v>84.071136474609375</v>
      </c>
      <c r="J1573" s="67">
        <v>0</v>
      </c>
    </row>
    <row r="1574" spans="1:10" x14ac:dyDescent="0.25">
      <c r="A1574" s="3" t="str">
        <f t="shared" si="24"/>
        <v>AC Cycling %506/17/2021 (5:00pm-6:00pm)13</v>
      </c>
      <c r="B1574" t="s">
        <v>56</v>
      </c>
      <c r="C1574" t="s">
        <v>157</v>
      </c>
      <c r="D1574" t="s">
        <v>160</v>
      </c>
      <c r="E1574" s="65" t="s">
        <v>144</v>
      </c>
      <c r="F1574" s="66">
        <v>1.2958306074142456</v>
      </c>
      <c r="G1574" s="66">
        <v>1.2695214748382568</v>
      </c>
      <c r="H1574" s="66">
        <v>2.1751068532466888E-2</v>
      </c>
      <c r="I1574" s="66">
        <v>87.947479248046875</v>
      </c>
      <c r="J1574" s="67">
        <v>0</v>
      </c>
    </row>
    <row r="1575" spans="1:10" x14ac:dyDescent="0.25">
      <c r="A1575" s="3" t="str">
        <f t="shared" si="24"/>
        <v>AC Cycling %506/17/2021 (5:00pm-6:00pm)14</v>
      </c>
      <c r="B1575" t="s">
        <v>56</v>
      </c>
      <c r="C1575" t="s">
        <v>157</v>
      </c>
      <c r="D1575" t="s">
        <v>160</v>
      </c>
      <c r="E1575" s="65" t="s">
        <v>145</v>
      </c>
      <c r="F1575" s="66">
        <v>1.6088798046112061</v>
      </c>
      <c r="G1575" s="66">
        <v>1.589807391166687</v>
      </c>
      <c r="H1575" s="66">
        <v>2.1351106464862823E-2</v>
      </c>
      <c r="I1575" s="66">
        <v>90.074554443359375</v>
      </c>
      <c r="J1575" s="67">
        <v>0</v>
      </c>
    </row>
    <row r="1576" spans="1:10" x14ac:dyDescent="0.25">
      <c r="A1576" s="3" t="str">
        <f t="shared" si="24"/>
        <v>AC Cycling %506/17/2021 (5:00pm-6:00pm)15</v>
      </c>
      <c r="B1576" t="s">
        <v>56</v>
      </c>
      <c r="C1576" t="s">
        <v>157</v>
      </c>
      <c r="D1576" t="s">
        <v>160</v>
      </c>
      <c r="E1576" s="65" t="s">
        <v>146</v>
      </c>
      <c r="F1576" s="66">
        <v>1.8876413106918335</v>
      </c>
      <c r="G1576" s="66">
        <v>1.8772468566894531</v>
      </c>
      <c r="H1576" s="66">
        <v>1.1985946446657181E-2</v>
      </c>
      <c r="I1576" s="66">
        <v>91.565261840820313</v>
      </c>
      <c r="J1576" s="67">
        <v>0</v>
      </c>
    </row>
    <row r="1577" spans="1:10" x14ac:dyDescent="0.25">
      <c r="A1577" s="3" t="str">
        <f t="shared" si="24"/>
        <v>AC Cycling %506/17/2021 (5:00pm-6:00pm)16</v>
      </c>
      <c r="B1577" t="s">
        <v>56</v>
      </c>
      <c r="C1577" t="s">
        <v>157</v>
      </c>
      <c r="D1577" t="s">
        <v>160</v>
      </c>
      <c r="E1577" s="65" t="s">
        <v>147</v>
      </c>
      <c r="F1577" s="66">
        <v>2.1301462650299072</v>
      </c>
      <c r="G1577" s="66">
        <v>2.140540599822998</v>
      </c>
      <c r="H1577" s="66">
        <v>1.1985946446657181E-2</v>
      </c>
      <c r="I1577" s="66">
        <v>91.320915222167969</v>
      </c>
      <c r="J1577" s="67">
        <v>0</v>
      </c>
    </row>
    <row r="1578" spans="1:10" x14ac:dyDescent="0.25">
      <c r="A1578" s="3" t="str">
        <f t="shared" si="24"/>
        <v>AC Cycling %506/17/2021 (5:00pm-6:00pm)17</v>
      </c>
      <c r="B1578" t="s">
        <v>56</v>
      </c>
      <c r="C1578" t="s">
        <v>157</v>
      </c>
      <c r="D1578" t="s">
        <v>160</v>
      </c>
      <c r="E1578" s="65" t="s">
        <v>148</v>
      </c>
      <c r="F1578" s="66">
        <v>2.3222639560699463</v>
      </c>
      <c r="G1578" s="66">
        <v>2.3221695423126221</v>
      </c>
      <c r="H1578" s="66">
        <v>2.2231977432966232E-2</v>
      </c>
      <c r="I1578" s="66">
        <v>90.699684143066406</v>
      </c>
      <c r="J1578" s="67">
        <v>0</v>
      </c>
    </row>
    <row r="1579" spans="1:10" x14ac:dyDescent="0.25">
      <c r="A1579" s="3" t="str">
        <f t="shared" si="24"/>
        <v>AC Cycling %506/17/2021 (5:00pm-6:00pm)18</v>
      </c>
      <c r="B1579" t="s">
        <v>56</v>
      </c>
      <c r="C1579" t="s">
        <v>157</v>
      </c>
      <c r="D1579" t="s">
        <v>160</v>
      </c>
      <c r="E1579" s="65" t="s">
        <v>149</v>
      </c>
      <c r="F1579" s="66">
        <v>2.4266417026519775</v>
      </c>
      <c r="G1579" s="66">
        <v>2.0775191783905029</v>
      </c>
      <c r="H1579" s="66">
        <v>2.4460222572088242E-2</v>
      </c>
      <c r="I1579" s="66">
        <v>89.130897521972656</v>
      </c>
      <c r="J1579" s="67">
        <v>0</v>
      </c>
    </row>
    <row r="1580" spans="1:10" x14ac:dyDescent="0.25">
      <c r="A1580" s="3" t="str">
        <f t="shared" si="24"/>
        <v>AC Cycling %506/17/2021 (5:00pm-6:00pm)19</v>
      </c>
      <c r="B1580" t="s">
        <v>56</v>
      </c>
      <c r="C1580" t="s">
        <v>157</v>
      </c>
      <c r="D1580" t="s">
        <v>160</v>
      </c>
      <c r="E1580" s="65" t="s">
        <v>150</v>
      </c>
      <c r="F1580" s="66">
        <v>2.3684711456298828</v>
      </c>
      <c r="G1580" s="66">
        <v>2.5288879871368408</v>
      </c>
      <c r="H1580" s="66">
        <v>2.5816578418016434E-2</v>
      </c>
      <c r="I1580" s="66">
        <v>87.2020263671875</v>
      </c>
      <c r="J1580" s="67">
        <v>0</v>
      </c>
    </row>
    <row r="1581" spans="1:10" x14ac:dyDescent="0.25">
      <c r="A1581" s="3" t="str">
        <f t="shared" si="24"/>
        <v>AC Cycling %506/17/2021 (5:00pm-6:00pm)20</v>
      </c>
      <c r="B1581" t="s">
        <v>56</v>
      </c>
      <c r="C1581" t="s">
        <v>157</v>
      </c>
      <c r="D1581" t="s">
        <v>160</v>
      </c>
      <c r="E1581" s="65" t="s">
        <v>151</v>
      </c>
      <c r="F1581" s="66">
        <v>2.1293346881866455</v>
      </c>
      <c r="G1581" s="66">
        <v>2.1931660175323486</v>
      </c>
      <c r="H1581" s="66">
        <v>2.4193273857235909E-2</v>
      </c>
      <c r="I1581" s="66">
        <v>84.255821228027344</v>
      </c>
      <c r="J1581" s="67">
        <v>0</v>
      </c>
    </row>
    <row r="1582" spans="1:10" x14ac:dyDescent="0.25">
      <c r="A1582" s="3" t="str">
        <f t="shared" si="24"/>
        <v>AC Cycling %506/17/2021 (5:00pm-6:00pm)21</v>
      </c>
      <c r="B1582" t="s">
        <v>56</v>
      </c>
      <c r="C1582" t="s">
        <v>157</v>
      </c>
      <c r="D1582" t="s">
        <v>160</v>
      </c>
      <c r="E1582" s="65" t="s">
        <v>152</v>
      </c>
      <c r="F1582" s="66">
        <v>1.9160904884338379</v>
      </c>
      <c r="G1582" s="66">
        <v>1.9416024684906006</v>
      </c>
      <c r="H1582" s="66">
        <v>2.2246276959776878E-2</v>
      </c>
      <c r="I1582" s="66">
        <v>80.62176513671875</v>
      </c>
      <c r="J1582" s="67">
        <v>0</v>
      </c>
    </row>
    <row r="1583" spans="1:10" x14ac:dyDescent="0.25">
      <c r="A1583" s="3" t="str">
        <f t="shared" si="24"/>
        <v>AC Cycling %506/17/2021 (5:00pm-6:00pm)22</v>
      </c>
      <c r="B1583" t="s">
        <v>56</v>
      </c>
      <c r="C1583" t="s">
        <v>157</v>
      </c>
      <c r="D1583" t="s">
        <v>160</v>
      </c>
      <c r="E1583" s="65" t="s">
        <v>153</v>
      </c>
      <c r="F1583" s="66">
        <v>1.7484534978866577</v>
      </c>
      <c r="G1583" s="66">
        <v>1.7586334943771362</v>
      </c>
      <c r="H1583" s="66">
        <v>2.1752741187810898E-2</v>
      </c>
      <c r="I1583" s="66">
        <v>77.274375915527344</v>
      </c>
      <c r="J1583" s="67">
        <v>0</v>
      </c>
    </row>
    <row r="1584" spans="1:10" x14ac:dyDescent="0.25">
      <c r="A1584" s="3" t="str">
        <f t="shared" si="24"/>
        <v>AC Cycling %506/17/2021 (5:00pm-6:00pm)23</v>
      </c>
      <c r="B1584" t="s">
        <v>56</v>
      </c>
      <c r="C1584" t="s">
        <v>157</v>
      </c>
      <c r="D1584" t="s">
        <v>160</v>
      </c>
      <c r="E1584" s="65" t="s">
        <v>154</v>
      </c>
      <c r="F1584" s="66">
        <v>1.4985014200210571</v>
      </c>
      <c r="G1584" s="66">
        <v>1.5124133825302124</v>
      </c>
      <c r="H1584" s="66">
        <v>2.1135840564966202E-2</v>
      </c>
      <c r="I1584" s="66">
        <v>75.526313781738281</v>
      </c>
      <c r="J1584" s="67">
        <v>0</v>
      </c>
    </row>
    <row r="1585" spans="1:10" x14ac:dyDescent="0.25">
      <c r="A1585" s="3" t="str">
        <f t="shared" si="24"/>
        <v>AC Cycling %506/17/2021 (5:00pm-6:00pm)24</v>
      </c>
      <c r="B1585" t="s">
        <v>56</v>
      </c>
      <c r="C1585" t="s">
        <v>157</v>
      </c>
      <c r="D1585" t="s">
        <v>160</v>
      </c>
      <c r="E1585" s="65" t="s">
        <v>155</v>
      </c>
      <c r="F1585" s="66">
        <v>1.2468819618225098</v>
      </c>
      <c r="G1585" s="66">
        <v>1.2427806854248047</v>
      </c>
      <c r="H1585" s="66">
        <v>1.9516859203577042E-2</v>
      </c>
      <c r="I1585" s="66">
        <v>73.421684265136719</v>
      </c>
      <c r="J1585" s="67">
        <v>0</v>
      </c>
    </row>
    <row r="1586" spans="1:10" x14ac:dyDescent="0.25">
      <c r="A1586" s="3" t="str">
        <f t="shared" si="24"/>
        <v>AC Cycling %507/9/2021 (5:50pm-8:55pm)1</v>
      </c>
      <c r="B1586" t="s">
        <v>56</v>
      </c>
      <c r="C1586" t="s">
        <v>157</v>
      </c>
      <c r="D1586" t="s">
        <v>161</v>
      </c>
      <c r="E1586" s="65" t="s">
        <v>132</v>
      </c>
      <c r="F1586" s="66">
        <v>1.1836881637573242</v>
      </c>
      <c r="G1586" s="66">
        <v>1.1518303155899048</v>
      </c>
      <c r="H1586" s="66">
        <v>1.7532331869006157E-2</v>
      </c>
      <c r="I1586" s="66">
        <v>76.003913879394531</v>
      </c>
      <c r="J1586" s="67">
        <v>0</v>
      </c>
    </row>
    <row r="1587" spans="1:10" x14ac:dyDescent="0.25">
      <c r="A1587" s="3" t="str">
        <f t="shared" si="24"/>
        <v>AC Cycling %507/9/2021 (5:50pm-8:55pm)2</v>
      </c>
      <c r="B1587" t="s">
        <v>56</v>
      </c>
      <c r="C1587" t="s">
        <v>157</v>
      </c>
      <c r="D1587" t="s">
        <v>161</v>
      </c>
      <c r="E1587" s="65" t="s">
        <v>133</v>
      </c>
      <c r="F1587" s="66">
        <v>1.0065220594406128</v>
      </c>
      <c r="G1587" s="66">
        <v>0.99597537517547607</v>
      </c>
      <c r="H1587" s="66">
        <v>1.501175295561552E-2</v>
      </c>
      <c r="I1587" s="66">
        <v>75.19940185546875</v>
      </c>
      <c r="J1587" s="67">
        <v>0</v>
      </c>
    </row>
    <row r="1588" spans="1:10" x14ac:dyDescent="0.25">
      <c r="A1588" s="3" t="str">
        <f t="shared" si="24"/>
        <v>AC Cycling %507/9/2021 (5:50pm-8:55pm)3</v>
      </c>
      <c r="B1588" t="s">
        <v>56</v>
      </c>
      <c r="C1588" t="s">
        <v>157</v>
      </c>
      <c r="D1588" t="s">
        <v>161</v>
      </c>
      <c r="E1588" s="65" t="s">
        <v>134</v>
      </c>
      <c r="F1588" s="66">
        <v>0.88384240865707397</v>
      </c>
      <c r="G1588" s="66">
        <v>0.88300496339797974</v>
      </c>
      <c r="H1588" s="66">
        <v>1.3679549098014832E-2</v>
      </c>
      <c r="I1588" s="66">
        <v>74.298561096191406</v>
      </c>
      <c r="J1588" s="67">
        <v>0</v>
      </c>
    </row>
    <row r="1589" spans="1:10" x14ac:dyDescent="0.25">
      <c r="A1589" s="3" t="str">
        <f t="shared" si="24"/>
        <v>AC Cycling %507/9/2021 (5:50pm-8:55pm)4</v>
      </c>
      <c r="B1589" t="s">
        <v>56</v>
      </c>
      <c r="C1589" t="s">
        <v>157</v>
      </c>
      <c r="D1589" t="s">
        <v>161</v>
      </c>
      <c r="E1589" s="65" t="s">
        <v>135</v>
      </c>
      <c r="F1589" s="66">
        <v>0.80283558368682861</v>
      </c>
      <c r="G1589" s="66">
        <v>0.80662167072296143</v>
      </c>
      <c r="H1589" s="66">
        <v>1.2444714084267616E-2</v>
      </c>
      <c r="I1589" s="66">
        <v>73.641738891601563</v>
      </c>
      <c r="J1589" s="67">
        <v>0</v>
      </c>
    </row>
    <row r="1590" spans="1:10" x14ac:dyDescent="0.25">
      <c r="A1590" s="3" t="str">
        <f t="shared" si="24"/>
        <v>AC Cycling %507/9/2021 (5:50pm-8:55pm)5</v>
      </c>
      <c r="B1590" t="s">
        <v>56</v>
      </c>
      <c r="C1590" t="s">
        <v>157</v>
      </c>
      <c r="D1590" t="s">
        <v>161</v>
      </c>
      <c r="E1590" s="65" t="s">
        <v>136</v>
      </c>
      <c r="F1590" s="66">
        <v>0.75553810596466064</v>
      </c>
      <c r="G1590" s="66">
        <v>0.76194679737091064</v>
      </c>
      <c r="H1590" s="66">
        <v>1.08940489590168E-2</v>
      </c>
      <c r="I1590" s="66">
        <v>73.118537902832031</v>
      </c>
      <c r="J1590" s="67">
        <v>0</v>
      </c>
    </row>
    <row r="1591" spans="1:10" x14ac:dyDescent="0.25">
      <c r="A1591" s="3" t="str">
        <f t="shared" si="24"/>
        <v>AC Cycling %507/9/2021 (5:50pm-8:55pm)6</v>
      </c>
      <c r="B1591" t="s">
        <v>56</v>
      </c>
      <c r="C1591" t="s">
        <v>157</v>
      </c>
      <c r="D1591" t="s">
        <v>161</v>
      </c>
      <c r="E1591" s="65" t="s">
        <v>137</v>
      </c>
      <c r="F1591" s="66">
        <v>0.74706560373306274</v>
      </c>
      <c r="G1591" s="66">
        <v>0.74526256322860718</v>
      </c>
      <c r="H1591" s="66">
        <v>9.3097873032093048E-3</v>
      </c>
      <c r="I1591" s="66">
        <v>72.301017761230469</v>
      </c>
      <c r="J1591" s="67">
        <v>0</v>
      </c>
    </row>
    <row r="1592" spans="1:10" x14ac:dyDescent="0.25">
      <c r="A1592" s="3" t="str">
        <f t="shared" si="24"/>
        <v>AC Cycling %507/9/2021 (5:50pm-8:55pm)7</v>
      </c>
      <c r="B1592" t="s">
        <v>56</v>
      </c>
      <c r="C1592" t="s">
        <v>157</v>
      </c>
      <c r="D1592" t="s">
        <v>161</v>
      </c>
      <c r="E1592" s="65" t="s">
        <v>138</v>
      </c>
      <c r="F1592" s="66">
        <v>0.76278829574584961</v>
      </c>
      <c r="G1592" s="66">
        <v>0.75003814697265625</v>
      </c>
      <c r="H1592" s="66">
        <v>9.5079345628619194E-3</v>
      </c>
      <c r="I1592" s="66">
        <v>71.797409057617188</v>
      </c>
      <c r="J1592" s="67">
        <v>0</v>
      </c>
    </row>
    <row r="1593" spans="1:10" x14ac:dyDescent="0.25">
      <c r="A1593" s="3" t="str">
        <f t="shared" si="24"/>
        <v>AC Cycling %507/9/2021 (5:50pm-8:55pm)8</v>
      </c>
      <c r="B1593" t="s">
        <v>56</v>
      </c>
      <c r="C1593" t="s">
        <v>157</v>
      </c>
      <c r="D1593" t="s">
        <v>161</v>
      </c>
      <c r="E1593" s="65" t="s">
        <v>139</v>
      </c>
      <c r="F1593" s="66">
        <v>0.78243041038513184</v>
      </c>
      <c r="G1593" s="66">
        <v>0.77962714433670044</v>
      </c>
      <c r="H1593" s="66">
        <v>1.1651289649307728E-2</v>
      </c>
      <c r="I1593" s="66">
        <v>72.336997985839844</v>
      </c>
      <c r="J1593" s="67">
        <v>0</v>
      </c>
    </row>
    <row r="1594" spans="1:10" x14ac:dyDescent="0.25">
      <c r="A1594" s="3" t="str">
        <f t="shared" si="24"/>
        <v>AC Cycling %507/9/2021 (5:50pm-8:55pm)9</v>
      </c>
      <c r="B1594" t="s">
        <v>56</v>
      </c>
      <c r="C1594" t="s">
        <v>157</v>
      </c>
      <c r="D1594" t="s">
        <v>161</v>
      </c>
      <c r="E1594" s="65" t="s">
        <v>140</v>
      </c>
      <c r="F1594" s="66">
        <v>0.81176930665969849</v>
      </c>
      <c r="G1594" s="66">
        <v>0.82547032833099365</v>
      </c>
      <c r="H1594" s="66">
        <v>1.3366380706429482E-2</v>
      </c>
      <c r="I1594" s="66">
        <v>74.896614074707031</v>
      </c>
      <c r="J1594" s="67">
        <v>0</v>
      </c>
    </row>
    <row r="1595" spans="1:10" x14ac:dyDescent="0.25">
      <c r="A1595" s="3" t="str">
        <f t="shared" si="24"/>
        <v>AC Cycling %507/9/2021 (5:50pm-8:55pm)10</v>
      </c>
      <c r="B1595" t="s">
        <v>56</v>
      </c>
      <c r="C1595" t="s">
        <v>157</v>
      </c>
      <c r="D1595" t="s">
        <v>161</v>
      </c>
      <c r="E1595" s="65" t="s">
        <v>141</v>
      </c>
      <c r="F1595" s="66">
        <v>0.91741520166397095</v>
      </c>
      <c r="G1595" s="66">
        <v>0.91989821195602417</v>
      </c>
      <c r="H1595" s="66">
        <v>1.6366936266422272E-2</v>
      </c>
      <c r="I1595" s="66">
        <v>78.427276611328125</v>
      </c>
      <c r="J1595" s="67">
        <v>0</v>
      </c>
    </row>
    <row r="1596" spans="1:10" x14ac:dyDescent="0.25">
      <c r="A1596" s="3" t="str">
        <f t="shared" si="24"/>
        <v>AC Cycling %507/9/2021 (5:50pm-8:55pm)11</v>
      </c>
      <c r="B1596" t="s">
        <v>56</v>
      </c>
      <c r="C1596" t="s">
        <v>157</v>
      </c>
      <c r="D1596" t="s">
        <v>161</v>
      </c>
      <c r="E1596" s="65" t="s">
        <v>142</v>
      </c>
      <c r="F1596" s="66">
        <v>1.1008789539337158</v>
      </c>
      <c r="G1596" s="66">
        <v>1.0825724601745605</v>
      </c>
      <c r="H1596" s="66">
        <v>1.9510472193360329E-2</v>
      </c>
      <c r="I1596" s="66">
        <v>82.845527648925781</v>
      </c>
      <c r="J1596" s="67">
        <v>0</v>
      </c>
    </row>
    <row r="1597" spans="1:10" x14ac:dyDescent="0.25">
      <c r="A1597" s="3" t="str">
        <f t="shared" si="24"/>
        <v>AC Cycling %507/9/2021 (5:50pm-8:55pm)12</v>
      </c>
      <c r="B1597" t="s">
        <v>56</v>
      </c>
      <c r="C1597" t="s">
        <v>157</v>
      </c>
      <c r="D1597" t="s">
        <v>161</v>
      </c>
      <c r="E1597" s="65" t="s">
        <v>143</v>
      </c>
      <c r="F1597" s="66">
        <v>1.3284353017807007</v>
      </c>
      <c r="G1597" s="66">
        <v>1.3348385095596313</v>
      </c>
      <c r="H1597" s="66">
        <v>2.1470697596669197E-2</v>
      </c>
      <c r="I1597" s="66">
        <v>86.3922119140625</v>
      </c>
      <c r="J1597" s="67">
        <v>0</v>
      </c>
    </row>
    <row r="1598" spans="1:10" x14ac:dyDescent="0.25">
      <c r="A1598" s="3" t="str">
        <f t="shared" si="24"/>
        <v>AC Cycling %507/9/2021 (5:50pm-8:55pm)13</v>
      </c>
      <c r="B1598" t="s">
        <v>56</v>
      </c>
      <c r="C1598" t="s">
        <v>157</v>
      </c>
      <c r="D1598" t="s">
        <v>161</v>
      </c>
      <c r="E1598" s="65" t="s">
        <v>144</v>
      </c>
      <c r="F1598" s="66">
        <v>1.7064601182937622</v>
      </c>
      <c r="G1598" s="66">
        <v>1.6609534025192261</v>
      </c>
      <c r="H1598" s="66">
        <v>2.2982999682426453E-2</v>
      </c>
      <c r="I1598" s="66">
        <v>89.097938537597656</v>
      </c>
      <c r="J1598" s="67">
        <v>0</v>
      </c>
    </row>
    <row r="1599" spans="1:10" x14ac:dyDescent="0.25">
      <c r="A1599" s="3" t="str">
        <f t="shared" si="24"/>
        <v>AC Cycling %507/9/2021 (5:50pm-8:55pm)14</v>
      </c>
      <c r="B1599" t="s">
        <v>56</v>
      </c>
      <c r="C1599" t="s">
        <v>157</v>
      </c>
      <c r="D1599" t="s">
        <v>161</v>
      </c>
      <c r="E1599" s="65" t="s">
        <v>145</v>
      </c>
      <c r="F1599" s="66">
        <v>2.0027449131011963</v>
      </c>
      <c r="G1599" s="66">
        <v>1.9520211219787598</v>
      </c>
      <c r="H1599" s="66">
        <v>2.2175081074237823E-2</v>
      </c>
      <c r="I1599" s="66">
        <v>91.311759948730469</v>
      </c>
      <c r="J1599" s="67">
        <v>0</v>
      </c>
    </row>
    <row r="1600" spans="1:10" x14ac:dyDescent="0.25">
      <c r="A1600" s="3" t="str">
        <f t="shared" si="24"/>
        <v>AC Cycling %507/9/2021 (5:50pm-8:55pm)15</v>
      </c>
      <c r="B1600" t="s">
        <v>56</v>
      </c>
      <c r="C1600" t="s">
        <v>157</v>
      </c>
      <c r="D1600" t="s">
        <v>161</v>
      </c>
      <c r="E1600" s="65" t="s">
        <v>146</v>
      </c>
      <c r="F1600" s="66">
        <v>2.2692584991455078</v>
      </c>
      <c r="G1600" s="66">
        <v>2.2602787017822266</v>
      </c>
      <c r="H1600" s="66">
        <v>1.2964573688805103E-2</v>
      </c>
      <c r="I1600" s="66">
        <v>92.70758056640625</v>
      </c>
      <c r="J1600" s="67">
        <v>0</v>
      </c>
    </row>
    <row r="1601" spans="1:10" x14ac:dyDescent="0.25">
      <c r="A1601" s="3" t="str">
        <f t="shared" si="24"/>
        <v>AC Cycling %507/9/2021 (5:50pm-8:55pm)16</v>
      </c>
      <c r="B1601" t="s">
        <v>56</v>
      </c>
      <c r="C1601" t="s">
        <v>157</v>
      </c>
      <c r="D1601" t="s">
        <v>161</v>
      </c>
      <c r="E1601" s="65" t="s">
        <v>147</v>
      </c>
      <c r="F1601" s="66">
        <v>2.5534279346466064</v>
      </c>
      <c r="G1601" s="66">
        <v>2.5624074935913086</v>
      </c>
      <c r="H1601" s="66">
        <v>1.2964573688805103E-2</v>
      </c>
      <c r="I1601" s="66">
        <v>94.092010498046875</v>
      </c>
      <c r="J1601" s="67">
        <v>0</v>
      </c>
    </row>
    <row r="1602" spans="1:10" x14ac:dyDescent="0.25">
      <c r="A1602" s="3" t="str">
        <f t="shared" si="24"/>
        <v>AC Cycling %507/9/2021 (5:50pm-8:55pm)17</v>
      </c>
      <c r="B1602" t="s">
        <v>56</v>
      </c>
      <c r="C1602" t="s">
        <v>157</v>
      </c>
      <c r="D1602" t="s">
        <v>161</v>
      </c>
      <c r="E1602" s="65" t="s">
        <v>148</v>
      </c>
      <c r="F1602" s="66">
        <v>2.7461535930633545</v>
      </c>
      <c r="G1602" s="66">
        <v>2.7567687034606934</v>
      </c>
      <c r="H1602" s="66">
        <v>2.3078612983226776E-2</v>
      </c>
      <c r="I1602" s="66">
        <v>94.842308044433594</v>
      </c>
      <c r="J1602" s="67">
        <v>0</v>
      </c>
    </row>
    <row r="1603" spans="1:10" x14ac:dyDescent="0.25">
      <c r="A1603" s="3" t="str">
        <f t="shared" ref="A1603:A1666" si="25">B1603&amp;C1603&amp;D1603&amp;E1603</f>
        <v>AC Cycling %507/9/2021 (5:50pm-8:55pm)18</v>
      </c>
      <c r="B1603" t="s">
        <v>56</v>
      </c>
      <c r="C1603" t="s">
        <v>157</v>
      </c>
      <c r="D1603" t="s">
        <v>161</v>
      </c>
      <c r="E1603" s="65" t="s">
        <v>149</v>
      </c>
      <c r="F1603" s="66">
        <v>2.8484177589416504</v>
      </c>
      <c r="G1603" s="66">
        <v>2.8180999755859375</v>
      </c>
      <c r="H1603" s="66">
        <v>2.5915088132023811E-2</v>
      </c>
      <c r="I1603" s="66">
        <v>94.0894775390625</v>
      </c>
      <c r="J1603" s="67">
        <v>0</v>
      </c>
    </row>
    <row r="1604" spans="1:10" x14ac:dyDescent="0.25">
      <c r="A1604" s="3" t="str">
        <f t="shared" si="25"/>
        <v>AC Cycling %507/9/2021 (5:50pm-8:55pm)19</v>
      </c>
      <c r="B1604" t="s">
        <v>56</v>
      </c>
      <c r="C1604" t="s">
        <v>157</v>
      </c>
      <c r="D1604" t="s">
        <v>161</v>
      </c>
      <c r="E1604" s="65" t="s">
        <v>150</v>
      </c>
      <c r="F1604" s="66">
        <v>2.7923169136047363</v>
      </c>
      <c r="G1604" s="66">
        <v>2.4157280921936035</v>
      </c>
      <c r="H1604" s="66">
        <v>2.631630003452301E-2</v>
      </c>
      <c r="I1604" s="66">
        <v>92.356300354003906</v>
      </c>
      <c r="J1604" s="67">
        <v>0</v>
      </c>
    </row>
    <row r="1605" spans="1:10" x14ac:dyDescent="0.25">
      <c r="A1605" s="3" t="str">
        <f t="shared" si="25"/>
        <v>AC Cycling %507/9/2021 (5:50pm-8:55pm)20</v>
      </c>
      <c r="B1605" t="s">
        <v>56</v>
      </c>
      <c r="C1605" t="s">
        <v>157</v>
      </c>
      <c r="D1605" t="s">
        <v>161</v>
      </c>
      <c r="E1605" s="65" t="s">
        <v>151</v>
      </c>
      <c r="F1605" s="66">
        <v>2.5111246109008789</v>
      </c>
      <c r="G1605" s="66">
        <v>2.3512477874755859</v>
      </c>
      <c r="H1605" s="66">
        <v>2.426215261220932E-2</v>
      </c>
      <c r="I1605" s="66">
        <v>89.784095764160156</v>
      </c>
      <c r="J1605" s="67">
        <v>0</v>
      </c>
    </row>
    <row r="1606" spans="1:10" x14ac:dyDescent="0.25">
      <c r="A1606" s="3" t="str">
        <f t="shared" si="25"/>
        <v>AC Cycling %507/9/2021 (5:50pm-8:55pm)21</v>
      </c>
      <c r="B1606" t="s">
        <v>56</v>
      </c>
      <c r="C1606" t="s">
        <v>157</v>
      </c>
      <c r="D1606" t="s">
        <v>161</v>
      </c>
      <c r="E1606" s="65" t="s">
        <v>152</v>
      </c>
      <c r="F1606" s="66">
        <v>2.2417473793029785</v>
      </c>
      <c r="G1606" s="66">
        <v>2.1857714653015137</v>
      </c>
      <c r="H1606" s="66">
        <v>2.2846246138215065E-2</v>
      </c>
      <c r="I1606" s="66">
        <v>86.271720886230469</v>
      </c>
      <c r="J1606" s="67">
        <v>0</v>
      </c>
    </row>
    <row r="1607" spans="1:10" x14ac:dyDescent="0.25">
      <c r="A1607" s="3" t="str">
        <f t="shared" si="25"/>
        <v>AC Cycling %507/9/2021 (5:50pm-8:55pm)22</v>
      </c>
      <c r="B1607" t="s">
        <v>56</v>
      </c>
      <c r="C1607" t="s">
        <v>157</v>
      </c>
      <c r="D1607" t="s">
        <v>161</v>
      </c>
      <c r="E1607" s="65" t="s">
        <v>153</v>
      </c>
      <c r="F1607" s="66">
        <v>1.9921164512634277</v>
      </c>
      <c r="G1607" s="66">
        <v>2.3123607635498047</v>
      </c>
      <c r="H1607" s="66">
        <v>2.3201676085591316E-2</v>
      </c>
      <c r="I1607" s="66">
        <v>82.505119323730469</v>
      </c>
      <c r="J1607" s="67">
        <v>0</v>
      </c>
    </row>
    <row r="1608" spans="1:10" x14ac:dyDescent="0.25">
      <c r="A1608" s="3" t="str">
        <f t="shared" si="25"/>
        <v>AC Cycling %507/9/2021 (5:50pm-8:55pm)23</v>
      </c>
      <c r="B1608" t="s">
        <v>56</v>
      </c>
      <c r="C1608" t="s">
        <v>157</v>
      </c>
      <c r="D1608" t="s">
        <v>161</v>
      </c>
      <c r="E1608" s="65" t="s">
        <v>154</v>
      </c>
      <c r="F1608" s="66">
        <v>1.7526601552963257</v>
      </c>
      <c r="G1608" s="66">
        <v>1.8974541425704956</v>
      </c>
      <c r="H1608" s="66">
        <v>2.306276373565197E-2</v>
      </c>
      <c r="I1608" s="66">
        <v>80.353561401367188</v>
      </c>
      <c r="J1608" s="67">
        <v>0</v>
      </c>
    </row>
    <row r="1609" spans="1:10" x14ac:dyDescent="0.25">
      <c r="A1609" s="3" t="str">
        <f t="shared" si="25"/>
        <v>AC Cycling %507/9/2021 (5:50pm-8:55pm)24</v>
      </c>
      <c r="B1609" t="s">
        <v>56</v>
      </c>
      <c r="C1609" t="s">
        <v>157</v>
      </c>
      <c r="D1609" t="s">
        <v>161</v>
      </c>
      <c r="E1609" s="65" t="s">
        <v>155</v>
      </c>
      <c r="F1609" s="66">
        <v>1.5062825679779053</v>
      </c>
      <c r="G1609" s="66">
        <v>1.5580465793609619</v>
      </c>
      <c r="H1609" s="66">
        <v>1.9594140350818634E-2</v>
      </c>
      <c r="I1609" s="66">
        <v>78.753677368164063</v>
      </c>
      <c r="J1609" s="67">
        <v>0</v>
      </c>
    </row>
    <row r="1610" spans="1:10" x14ac:dyDescent="0.25">
      <c r="A1610" s="3" t="str">
        <f t="shared" si="25"/>
        <v>AC Cycling %508/27/2021 (5:00pm-6:00pm)1</v>
      </c>
      <c r="B1610" t="s">
        <v>56</v>
      </c>
      <c r="C1610" t="s">
        <v>157</v>
      </c>
      <c r="D1610" t="s">
        <v>162</v>
      </c>
      <c r="E1610" s="65" t="s">
        <v>132</v>
      </c>
      <c r="F1610" s="66">
        <v>1.0239827632904053</v>
      </c>
      <c r="G1610" s="66">
        <v>1.018947958946228</v>
      </c>
      <c r="H1610" s="66">
        <v>1.4794310554862022E-2</v>
      </c>
      <c r="I1610" s="66">
        <v>75.754432678222656</v>
      </c>
      <c r="J1610" s="67">
        <v>0</v>
      </c>
    </row>
    <row r="1611" spans="1:10" x14ac:dyDescent="0.25">
      <c r="A1611" s="3" t="str">
        <f t="shared" si="25"/>
        <v>AC Cycling %508/27/2021 (5:00pm-6:00pm)2</v>
      </c>
      <c r="B1611" t="s">
        <v>56</v>
      </c>
      <c r="C1611" t="s">
        <v>157</v>
      </c>
      <c r="D1611" t="s">
        <v>162</v>
      </c>
      <c r="E1611" s="65" t="s">
        <v>133</v>
      </c>
      <c r="F1611" s="66">
        <v>0.88010191917419434</v>
      </c>
      <c r="G1611" s="66">
        <v>0.86193364858627319</v>
      </c>
      <c r="H1611" s="66">
        <v>1.3800835236907005E-2</v>
      </c>
      <c r="I1611" s="66">
        <v>73.880912780761719</v>
      </c>
      <c r="J1611" s="67">
        <v>0</v>
      </c>
    </row>
    <row r="1612" spans="1:10" x14ac:dyDescent="0.25">
      <c r="A1612" s="3" t="str">
        <f t="shared" si="25"/>
        <v>AC Cycling %508/27/2021 (5:00pm-6:00pm)3</v>
      </c>
      <c r="B1612" t="s">
        <v>56</v>
      </c>
      <c r="C1612" t="s">
        <v>157</v>
      </c>
      <c r="D1612" t="s">
        <v>162</v>
      </c>
      <c r="E1612" s="65" t="s">
        <v>134</v>
      </c>
      <c r="F1612" s="66">
        <v>0.77115768194198608</v>
      </c>
      <c r="G1612" s="66">
        <v>0.75980281829833984</v>
      </c>
      <c r="H1612" s="66">
        <v>1.3073792681097984E-2</v>
      </c>
      <c r="I1612" s="66">
        <v>72.010269165039063</v>
      </c>
      <c r="J1612" s="67">
        <v>0</v>
      </c>
    </row>
    <row r="1613" spans="1:10" x14ac:dyDescent="0.25">
      <c r="A1613" s="3" t="str">
        <f t="shared" si="25"/>
        <v>AC Cycling %508/27/2021 (5:00pm-6:00pm)4</v>
      </c>
      <c r="B1613" t="s">
        <v>56</v>
      </c>
      <c r="C1613" t="s">
        <v>157</v>
      </c>
      <c r="D1613" t="s">
        <v>162</v>
      </c>
      <c r="E1613" s="65" t="s">
        <v>135</v>
      </c>
      <c r="F1613" s="66">
        <v>0.69487708806991577</v>
      </c>
      <c r="G1613" s="66">
        <v>0.6929362416267395</v>
      </c>
      <c r="H1613" s="66">
        <v>1.1248927563428879E-2</v>
      </c>
      <c r="I1613" s="66">
        <v>70.842399597167969</v>
      </c>
      <c r="J1613" s="67">
        <v>0</v>
      </c>
    </row>
    <row r="1614" spans="1:10" x14ac:dyDescent="0.25">
      <c r="A1614" s="3" t="str">
        <f t="shared" si="25"/>
        <v>AC Cycling %508/27/2021 (5:00pm-6:00pm)5</v>
      </c>
      <c r="B1614" t="s">
        <v>56</v>
      </c>
      <c r="C1614" t="s">
        <v>157</v>
      </c>
      <c r="D1614" t="s">
        <v>162</v>
      </c>
      <c r="E1614" s="65" t="s">
        <v>136</v>
      </c>
      <c r="F1614" s="66">
        <v>0.65370625257492065</v>
      </c>
      <c r="G1614" s="66">
        <v>0.65359854698181152</v>
      </c>
      <c r="H1614" s="66">
        <v>8.9733516797423363E-3</v>
      </c>
      <c r="I1614" s="66">
        <v>69.631797790527344</v>
      </c>
      <c r="J1614" s="67">
        <v>0</v>
      </c>
    </row>
    <row r="1615" spans="1:10" x14ac:dyDescent="0.25">
      <c r="A1615" s="3" t="str">
        <f t="shared" si="25"/>
        <v>AC Cycling %508/27/2021 (5:00pm-6:00pm)6</v>
      </c>
      <c r="B1615" t="s">
        <v>56</v>
      </c>
      <c r="C1615" t="s">
        <v>157</v>
      </c>
      <c r="D1615" t="s">
        <v>162</v>
      </c>
      <c r="E1615" s="65" t="s">
        <v>137</v>
      </c>
      <c r="F1615" s="66">
        <v>0.65822118520736694</v>
      </c>
      <c r="G1615" s="66">
        <v>0.64957946538925171</v>
      </c>
      <c r="H1615" s="66">
        <v>7.6130470260977745E-3</v>
      </c>
      <c r="I1615" s="66">
        <v>68.749092102050781</v>
      </c>
      <c r="J1615" s="67">
        <v>0</v>
      </c>
    </row>
    <row r="1616" spans="1:10" x14ac:dyDescent="0.25">
      <c r="A1616" s="3" t="str">
        <f t="shared" si="25"/>
        <v>AC Cycling %508/27/2021 (5:00pm-6:00pm)7</v>
      </c>
      <c r="B1616" t="s">
        <v>56</v>
      </c>
      <c r="C1616" t="s">
        <v>157</v>
      </c>
      <c r="D1616" t="s">
        <v>162</v>
      </c>
      <c r="E1616" s="65" t="s">
        <v>138</v>
      </c>
      <c r="F1616" s="66">
        <v>0.70252686738967896</v>
      </c>
      <c r="G1616" s="66">
        <v>0.68075841665267944</v>
      </c>
      <c r="H1616" s="66">
        <v>2.3828042671084404E-2</v>
      </c>
      <c r="I1616" s="66">
        <v>67.723579406738281</v>
      </c>
      <c r="J1616" s="67">
        <v>0</v>
      </c>
    </row>
    <row r="1617" spans="1:10" x14ac:dyDescent="0.25">
      <c r="A1617" s="3" t="str">
        <f t="shared" si="25"/>
        <v>AC Cycling %508/27/2021 (5:00pm-6:00pm)8</v>
      </c>
      <c r="B1617" t="s">
        <v>56</v>
      </c>
      <c r="C1617" t="s">
        <v>157</v>
      </c>
      <c r="D1617" t="s">
        <v>162</v>
      </c>
      <c r="E1617" s="65" t="s">
        <v>139</v>
      </c>
      <c r="F1617" s="66">
        <v>0.67214173078536987</v>
      </c>
      <c r="G1617" s="66">
        <v>0.66609925031661987</v>
      </c>
      <c r="H1617" s="66">
        <v>8.5513303056359291E-3</v>
      </c>
      <c r="I1617" s="66">
        <v>67.418708801269531</v>
      </c>
      <c r="J1617" s="67">
        <v>0</v>
      </c>
    </row>
    <row r="1618" spans="1:10" x14ac:dyDescent="0.25">
      <c r="A1618" s="3" t="str">
        <f t="shared" si="25"/>
        <v>AC Cycling %508/27/2021 (5:00pm-6:00pm)9</v>
      </c>
      <c r="B1618" t="s">
        <v>56</v>
      </c>
      <c r="C1618" t="s">
        <v>157</v>
      </c>
      <c r="D1618" t="s">
        <v>162</v>
      </c>
      <c r="E1618" s="65" t="s">
        <v>140</v>
      </c>
      <c r="F1618" s="66">
        <v>0.62382447719573975</v>
      </c>
      <c r="G1618" s="66">
        <v>0.61767786741256714</v>
      </c>
      <c r="H1618" s="66">
        <v>1.141170971095562E-2</v>
      </c>
      <c r="I1618" s="66">
        <v>70.392745971679688</v>
      </c>
      <c r="J1618" s="67">
        <v>0</v>
      </c>
    </row>
    <row r="1619" spans="1:10" x14ac:dyDescent="0.25">
      <c r="A1619" s="3" t="str">
        <f t="shared" si="25"/>
        <v>AC Cycling %508/27/2021 (5:00pm-6:00pm)10</v>
      </c>
      <c r="B1619" t="s">
        <v>56</v>
      </c>
      <c r="C1619" t="s">
        <v>157</v>
      </c>
      <c r="D1619" t="s">
        <v>162</v>
      </c>
      <c r="E1619" s="65" t="s">
        <v>141</v>
      </c>
      <c r="F1619" s="66">
        <v>0.60403043031692505</v>
      </c>
      <c r="G1619" s="66">
        <v>0.59610158205032349</v>
      </c>
      <c r="H1619" s="66">
        <v>1.2582363560795784E-2</v>
      </c>
      <c r="I1619" s="66">
        <v>76.361717224121094</v>
      </c>
      <c r="J1619" s="67">
        <v>0</v>
      </c>
    </row>
    <row r="1620" spans="1:10" x14ac:dyDescent="0.25">
      <c r="A1620" s="3" t="str">
        <f t="shared" si="25"/>
        <v>AC Cycling %508/27/2021 (5:00pm-6:00pm)11</v>
      </c>
      <c r="B1620" t="s">
        <v>56</v>
      </c>
      <c r="C1620" t="s">
        <v>157</v>
      </c>
      <c r="D1620" t="s">
        <v>162</v>
      </c>
      <c r="E1620" s="65" t="s">
        <v>142</v>
      </c>
      <c r="F1620" s="66">
        <v>0.6707230806350708</v>
      </c>
      <c r="G1620" s="66">
        <v>0.65255254507064819</v>
      </c>
      <c r="H1620" s="66">
        <v>1.497566606849432E-2</v>
      </c>
      <c r="I1620" s="66">
        <v>82.179481506347656</v>
      </c>
      <c r="J1620" s="67">
        <v>0</v>
      </c>
    </row>
    <row r="1621" spans="1:10" x14ac:dyDescent="0.25">
      <c r="A1621" s="3" t="str">
        <f t="shared" si="25"/>
        <v>AC Cycling %508/27/2021 (5:00pm-6:00pm)12</v>
      </c>
      <c r="B1621" t="s">
        <v>56</v>
      </c>
      <c r="C1621" t="s">
        <v>157</v>
      </c>
      <c r="D1621" t="s">
        <v>162</v>
      </c>
      <c r="E1621" s="65" t="s">
        <v>143</v>
      </c>
      <c r="F1621" s="66">
        <v>0.86278432607650757</v>
      </c>
      <c r="G1621" s="66">
        <v>0.84444260597229004</v>
      </c>
      <c r="H1621" s="66">
        <v>1.7743207514286041E-2</v>
      </c>
      <c r="I1621" s="66">
        <v>86.911346435546875</v>
      </c>
      <c r="J1621" s="67">
        <v>0</v>
      </c>
    </row>
    <row r="1622" spans="1:10" x14ac:dyDescent="0.25">
      <c r="A1622" s="3" t="str">
        <f t="shared" si="25"/>
        <v>AC Cycling %508/27/2021 (5:00pm-6:00pm)13</v>
      </c>
      <c r="B1622" t="s">
        <v>56</v>
      </c>
      <c r="C1622" t="s">
        <v>157</v>
      </c>
      <c r="D1622" t="s">
        <v>162</v>
      </c>
      <c r="E1622" s="65" t="s">
        <v>144</v>
      </c>
      <c r="F1622" s="66">
        <v>1.2118699550628662</v>
      </c>
      <c r="G1622" s="66">
        <v>1.1876256465911865</v>
      </c>
      <c r="H1622" s="66">
        <v>2.0503804087638855E-2</v>
      </c>
      <c r="I1622" s="66">
        <v>90.88946533203125</v>
      </c>
      <c r="J1622" s="67">
        <v>0</v>
      </c>
    </row>
    <row r="1623" spans="1:10" x14ac:dyDescent="0.25">
      <c r="A1623" s="3" t="str">
        <f t="shared" si="25"/>
        <v>AC Cycling %508/27/2021 (5:00pm-6:00pm)14</v>
      </c>
      <c r="B1623" t="s">
        <v>56</v>
      </c>
      <c r="C1623" t="s">
        <v>157</v>
      </c>
      <c r="D1623" t="s">
        <v>162</v>
      </c>
      <c r="E1623" s="65" t="s">
        <v>145</v>
      </c>
      <c r="F1623" s="66">
        <v>1.6449387073516846</v>
      </c>
      <c r="G1623" s="66">
        <v>1.6089059114456177</v>
      </c>
      <c r="H1623" s="66">
        <v>2.1329881623387337E-2</v>
      </c>
      <c r="I1623" s="66">
        <v>93.853225708007813</v>
      </c>
      <c r="J1623" s="67">
        <v>0</v>
      </c>
    </row>
    <row r="1624" spans="1:10" x14ac:dyDescent="0.25">
      <c r="A1624" s="3" t="str">
        <f t="shared" si="25"/>
        <v>AC Cycling %508/27/2021 (5:00pm-6:00pm)15</v>
      </c>
      <c r="B1624" t="s">
        <v>56</v>
      </c>
      <c r="C1624" t="s">
        <v>157</v>
      </c>
      <c r="D1624" t="s">
        <v>162</v>
      </c>
      <c r="E1624" s="65" t="s">
        <v>146</v>
      </c>
      <c r="F1624" s="66">
        <v>2.0500082969665527</v>
      </c>
      <c r="G1624" s="66">
        <v>2.0376079082489014</v>
      </c>
      <c r="H1624" s="66">
        <v>1.2233646586537361E-2</v>
      </c>
      <c r="I1624" s="66">
        <v>95.719314575195313</v>
      </c>
      <c r="J1624" s="67">
        <v>0</v>
      </c>
    </row>
    <row r="1625" spans="1:10" x14ac:dyDescent="0.25">
      <c r="A1625" s="3" t="str">
        <f t="shared" si="25"/>
        <v>AC Cycling %508/27/2021 (5:00pm-6:00pm)16</v>
      </c>
      <c r="B1625" t="s">
        <v>56</v>
      </c>
      <c r="C1625" t="s">
        <v>157</v>
      </c>
      <c r="D1625" t="s">
        <v>162</v>
      </c>
      <c r="E1625" s="65" t="s">
        <v>147</v>
      </c>
      <c r="F1625" s="66">
        <v>2.4734456539154053</v>
      </c>
      <c r="G1625" s="66">
        <v>2.4858460426330566</v>
      </c>
      <c r="H1625" s="66">
        <v>1.2233646586537361E-2</v>
      </c>
      <c r="I1625" s="66">
        <v>97.1385498046875</v>
      </c>
      <c r="J1625" s="67">
        <v>0</v>
      </c>
    </row>
    <row r="1626" spans="1:10" x14ac:dyDescent="0.25">
      <c r="A1626" s="3" t="str">
        <f t="shared" si="25"/>
        <v>AC Cycling %508/27/2021 (5:00pm-6:00pm)17</v>
      </c>
      <c r="B1626" t="s">
        <v>56</v>
      </c>
      <c r="C1626" t="s">
        <v>157</v>
      </c>
      <c r="D1626" t="s">
        <v>162</v>
      </c>
      <c r="E1626" s="65" t="s">
        <v>148</v>
      </c>
      <c r="F1626" s="66">
        <v>2.7887811660766602</v>
      </c>
      <c r="G1626" s="66">
        <v>2.7902934551239014</v>
      </c>
      <c r="H1626" s="66">
        <v>2.3590723052620888E-2</v>
      </c>
      <c r="I1626" s="66">
        <v>96.988075256347656</v>
      </c>
      <c r="J1626" s="67">
        <v>0</v>
      </c>
    </row>
    <row r="1627" spans="1:10" x14ac:dyDescent="0.25">
      <c r="A1627" s="3" t="str">
        <f t="shared" si="25"/>
        <v>AC Cycling %508/27/2021 (5:00pm-6:00pm)18</v>
      </c>
      <c r="B1627" t="s">
        <v>56</v>
      </c>
      <c r="C1627" t="s">
        <v>157</v>
      </c>
      <c r="D1627" t="s">
        <v>162</v>
      </c>
      <c r="E1627" s="65" t="s">
        <v>149</v>
      </c>
      <c r="F1627" s="66">
        <v>2.922931432723999</v>
      </c>
      <c r="G1627" s="66">
        <v>2.4824843406677246</v>
      </c>
      <c r="H1627" s="66">
        <v>2.4800220504403114E-2</v>
      </c>
      <c r="I1627" s="66">
        <v>95.52703857421875</v>
      </c>
      <c r="J1627" s="67">
        <v>0</v>
      </c>
    </row>
    <row r="1628" spans="1:10" x14ac:dyDescent="0.25">
      <c r="A1628" s="3" t="str">
        <f t="shared" si="25"/>
        <v>AC Cycling %508/27/2021 (5:00pm-6:00pm)19</v>
      </c>
      <c r="B1628" t="s">
        <v>56</v>
      </c>
      <c r="C1628" t="s">
        <v>157</v>
      </c>
      <c r="D1628" t="s">
        <v>162</v>
      </c>
      <c r="E1628" s="65" t="s">
        <v>150</v>
      </c>
      <c r="F1628" s="66">
        <v>2.7922093868255615</v>
      </c>
      <c r="G1628" s="66">
        <v>2.9618825912475586</v>
      </c>
      <c r="H1628" s="66">
        <v>2.5660799816250801E-2</v>
      </c>
      <c r="I1628" s="66">
        <v>93.609138488769531</v>
      </c>
      <c r="J1628" s="67">
        <v>0</v>
      </c>
    </row>
    <row r="1629" spans="1:10" x14ac:dyDescent="0.25">
      <c r="A1629" s="3" t="str">
        <f t="shared" si="25"/>
        <v>AC Cycling %508/27/2021 (5:00pm-6:00pm)20</v>
      </c>
      <c r="B1629" t="s">
        <v>56</v>
      </c>
      <c r="C1629" t="s">
        <v>157</v>
      </c>
      <c r="D1629" t="s">
        <v>162</v>
      </c>
      <c r="E1629" s="65" t="s">
        <v>151</v>
      </c>
      <c r="F1629" s="66">
        <v>2.4719464778900146</v>
      </c>
      <c r="G1629" s="66">
        <v>2.5407030582427979</v>
      </c>
      <c r="H1629" s="66">
        <v>2.3933719843626022E-2</v>
      </c>
      <c r="I1629" s="66">
        <v>90.431709289550781</v>
      </c>
      <c r="J1629" s="67">
        <v>0</v>
      </c>
    </row>
    <row r="1630" spans="1:10" x14ac:dyDescent="0.25">
      <c r="A1630" s="3" t="str">
        <f t="shared" si="25"/>
        <v>AC Cycling %508/27/2021 (5:00pm-6:00pm)21</v>
      </c>
      <c r="B1630" t="s">
        <v>56</v>
      </c>
      <c r="C1630" t="s">
        <v>157</v>
      </c>
      <c r="D1630" t="s">
        <v>162</v>
      </c>
      <c r="E1630" s="65" t="s">
        <v>152</v>
      </c>
      <c r="F1630" s="66">
        <v>2.1687581539154053</v>
      </c>
      <c r="G1630" s="66">
        <v>2.2186236381530762</v>
      </c>
      <c r="H1630" s="66">
        <v>2.2459829226136208E-2</v>
      </c>
      <c r="I1630" s="66">
        <v>85.533576965332031</v>
      </c>
      <c r="J1630" s="67">
        <v>0</v>
      </c>
    </row>
    <row r="1631" spans="1:10" x14ac:dyDescent="0.25">
      <c r="A1631" s="3" t="str">
        <f t="shared" si="25"/>
        <v>AC Cycling %508/27/2021 (5:00pm-6:00pm)22</v>
      </c>
      <c r="B1631" t="s">
        <v>56</v>
      </c>
      <c r="C1631" t="s">
        <v>157</v>
      </c>
      <c r="D1631" t="s">
        <v>162</v>
      </c>
      <c r="E1631" s="65" t="s">
        <v>153</v>
      </c>
      <c r="F1631" s="66">
        <v>1.9113353490829468</v>
      </c>
      <c r="G1631" s="66">
        <v>1.9219350814819336</v>
      </c>
      <c r="H1631" s="66">
        <v>2.145887166261673E-2</v>
      </c>
      <c r="I1631" s="66">
        <v>81.54730224609375</v>
      </c>
      <c r="J1631" s="67">
        <v>0</v>
      </c>
    </row>
    <row r="1632" spans="1:10" x14ac:dyDescent="0.25">
      <c r="A1632" s="3" t="str">
        <f t="shared" si="25"/>
        <v>AC Cycling %508/27/2021 (5:00pm-6:00pm)23</v>
      </c>
      <c r="B1632" t="s">
        <v>56</v>
      </c>
      <c r="C1632" t="s">
        <v>157</v>
      </c>
      <c r="D1632" t="s">
        <v>162</v>
      </c>
      <c r="E1632" s="65" t="s">
        <v>154</v>
      </c>
      <c r="F1632" s="66">
        <v>1.6107345819473267</v>
      </c>
      <c r="G1632" s="66">
        <v>1.6198354959487915</v>
      </c>
      <c r="H1632" s="66">
        <v>1.9557887688279152E-2</v>
      </c>
      <c r="I1632" s="66">
        <v>78.886451721191406</v>
      </c>
      <c r="J1632" s="67">
        <v>0</v>
      </c>
    </row>
    <row r="1633" spans="1:10" x14ac:dyDescent="0.25">
      <c r="A1633" s="3" t="str">
        <f t="shared" si="25"/>
        <v>AC Cycling %508/27/2021 (5:00pm-6:00pm)24</v>
      </c>
      <c r="B1633" t="s">
        <v>56</v>
      </c>
      <c r="C1633" t="s">
        <v>157</v>
      </c>
      <c r="D1633" t="s">
        <v>162</v>
      </c>
      <c r="E1633" s="65" t="s">
        <v>155</v>
      </c>
      <c r="F1633" s="66">
        <v>1.3138606548309326</v>
      </c>
      <c r="G1633" s="66">
        <v>1.3361176252365112</v>
      </c>
      <c r="H1633" s="66">
        <v>1.7577558755874634E-2</v>
      </c>
      <c r="I1633" s="66">
        <v>76.675506591796875</v>
      </c>
      <c r="J1633" s="67">
        <v>0</v>
      </c>
    </row>
    <row r="1634" spans="1:10" x14ac:dyDescent="0.25">
      <c r="A1634" s="3" t="str">
        <f t="shared" si="25"/>
        <v>AC Cycling %509/9/2021 (3:58pm-5:00pm)1</v>
      </c>
      <c r="B1634" t="s">
        <v>56</v>
      </c>
      <c r="C1634" t="s">
        <v>157</v>
      </c>
      <c r="D1634" t="s">
        <v>163</v>
      </c>
      <c r="E1634" s="65" t="s">
        <v>132</v>
      </c>
      <c r="F1634" s="66">
        <v>1.1020388603210449</v>
      </c>
      <c r="G1634" s="66">
        <v>1.1090266704559326</v>
      </c>
      <c r="H1634" s="66">
        <v>1.7878150567412376E-2</v>
      </c>
      <c r="I1634" s="66">
        <v>73.688682556152344</v>
      </c>
      <c r="J1634" s="67">
        <v>0</v>
      </c>
    </row>
    <row r="1635" spans="1:10" x14ac:dyDescent="0.25">
      <c r="A1635" s="3" t="str">
        <f t="shared" si="25"/>
        <v>AC Cycling %509/9/2021 (3:58pm-5:00pm)2</v>
      </c>
      <c r="B1635" t="s">
        <v>56</v>
      </c>
      <c r="C1635" t="s">
        <v>157</v>
      </c>
      <c r="D1635" t="s">
        <v>163</v>
      </c>
      <c r="E1635" s="65" t="s">
        <v>133</v>
      </c>
      <c r="F1635" s="66">
        <v>0.9567905068397522</v>
      </c>
      <c r="G1635" s="66">
        <v>0.95742803812026978</v>
      </c>
      <c r="H1635" s="66">
        <v>1.579604297876358E-2</v>
      </c>
      <c r="I1635" s="66">
        <v>73.050460815429688</v>
      </c>
      <c r="J1635" s="67">
        <v>0</v>
      </c>
    </row>
    <row r="1636" spans="1:10" x14ac:dyDescent="0.25">
      <c r="A1636" s="3" t="str">
        <f t="shared" si="25"/>
        <v>AC Cycling %509/9/2021 (3:58pm-5:00pm)3</v>
      </c>
      <c r="B1636" t="s">
        <v>56</v>
      </c>
      <c r="C1636" t="s">
        <v>157</v>
      </c>
      <c r="D1636" t="s">
        <v>163</v>
      </c>
      <c r="E1636" s="65" t="s">
        <v>134</v>
      </c>
      <c r="F1636" s="66">
        <v>0.85412329435348511</v>
      </c>
      <c r="G1636" s="66">
        <v>0.86018836498260498</v>
      </c>
      <c r="H1636" s="66">
        <v>1.4110698364675045E-2</v>
      </c>
      <c r="I1636" s="66">
        <v>72.632530212402344</v>
      </c>
      <c r="J1636" s="67">
        <v>0</v>
      </c>
    </row>
    <row r="1637" spans="1:10" x14ac:dyDescent="0.25">
      <c r="A1637" s="3" t="str">
        <f t="shared" si="25"/>
        <v>AC Cycling %509/9/2021 (3:58pm-5:00pm)4</v>
      </c>
      <c r="B1637" t="s">
        <v>56</v>
      </c>
      <c r="C1637" t="s">
        <v>157</v>
      </c>
      <c r="D1637" t="s">
        <v>163</v>
      </c>
      <c r="E1637" s="65" t="s">
        <v>135</v>
      </c>
      <c r="F1637" s="66">
        <v>0.7777249813079834</v>
      </c>
      <c r="G1637" s="66">
        <v>0.79219496250152588</v>
      </c>
      <c r="H1637" s="66">
        <v>1.3058166019618511E-2</v>
      </c>
      <c r="I1637" s="66">
        <v>72.272567749023438</v>
      </c>
      <c r="J1637" s="67">
        <v>0</v>
      </c>
    </row>
    <row r="1638" spans="1:10" x14ac:dyDescent="0.25">
      <c r="A1638" s="3" t="str">
        <f t="shared" si="25"/>
        <v>AC Cycling %509/9/2021 (3:58pm-5:00pm)5</v>
      </c>
      <c r="B1638" t="s">
        <v>56</v>
      </c>
      <c r="C1638" t="s">
        <v>157</v>
      </c>
      <c r="D1638" t="s">
        <v>163</v>
      </c>
      <c r="E1638" s="65" t="s">
        <v>136</v>
      </c>
      <c r="F1638" s="66">
        <v>0.74611067771911621</v>
      </c>
      <c r="G1638" s="66">
        <v>0.75404417514801025</v>
      </c>
      <c r="H1638" s="66">
        <v>1.1229024268686771E-2</v>
      </c>
      <c r="I1638" s="66">
        <v>72.161903381347656</v>
      </c>
      <c r="J1638" s="67">
        <v>0</v>
      </c>
    </row>
    <row r="1639" spans="1:10" x14ac:dyDescent="0.25">
      <c r="A1639" s="3" t="str">
        <f t="shared" si="25"/>
        <v>AC Cycling %509/9/2021 (3:58pm-5:00pm)6</v>
      </c>
      <c r="B1639" t="s">
        <v>56</v>
      </c>
      <c r="C1639" t="s">
        <v>157</v>
      </c>
      <c r="D1639" t="s">
        <v>163</v>
      </c>
      <c r="E1639" s="65" t="s">
        <v>137</v>
      </c>
      <c r="F1639" s="66">
        <v>0.75042992830276489</v>
      </c>
      <c r="G1639" s="66">
        <v>0.74934643507003784</v>
      </c>
      <c r="H1639" s="66">
        <v>9.9047459661960602E-3</v>
      </c>
      <c r="I1639" s="66">
        <v>72.262069702148438</v>
      </c>
      <c r="J1639" s="67">
        <v>0</v>
      </c>
    </row>
    <row r="1640" spans="1:10" x14ac:dyDescent="0.25">
      <c r="A1640" s="3" t="str">
        <f t="shared" si="25"/>
        <v>AC Cycling %509/9/2021 (3:58pm-5:00pm)7</v>
      </c>
      <c r="B1640" t="s">
        <v>56</v>
      </c>
      <c r="C1640" t="s">
        <v>157</v>
      </c>
      <c r="D1640" t="s">
        <v>163</v>
      </c>
      <c r="E1640" s="65" t="s">
        <v>138</v>
      </c>
      <c r="F1640" s="66">
        <v>0.77999573945999146</v>
      </c>
      <c r="G1640" s="66">
        <v>0.7837861180305481</v>
      </c>
      <c r="H1640" s="66">
        <v>9.4756763428449631E-3</v>
      </c>
      <c r="I1640" s="66">
        <v>72.443618774414063</v>
      </c>
      <c r="J1640" s="67">
        <v>0</v>
      </c>
    </row>
    <row r="1641" spans="1:10" x14ac:dyDescent="0.25">
      <c r="A1641" s="3" t="str">
        <f t="shared" si="25"/>
        <v>AC Cycling %509/9/2021 (3:58pm-5:00pm)8</v>
      </c>
      <c r="B1641" t="s">
        <v>56</v>
      </c>
      <c r="C1641" t="s">
        <v>157</v>
      </c>
      <c r="D1641" t="s">
        <v>163</v>
      </c>
      <c r="E1641" s="65" t="s">
        <v>139</v>
      </c>
      <c r="F1641" s="66">
        <v>0.78622680902481079</v>
      </c>
      <c r="G1641" s="66">
        <v>0.78713458776473999</v>
      </c>
      <c r="H1641" s="66">
        <v>1.0727592743933201E-2</v>
      </c>
      <c r="I1641" s="66">
        <v>72.000213623046875</v>
      </c>
      <c r="J1641" s="67">
        <v>0</v>
      </c>
    </row>
    <row r="1642" spans="1:10" x14ac:dyDescent="0.25">
      <c r="A1642" s="3" t="str">
        <f t="shared" si="25"/>
        <v>AC Cycling %509/9/2021 (3:58pm-5:00pm)9</v>
      </c>
      <c r="B1642" t="s">
        <v>56</v>
      </c>
      <c r="C1642" t="s">
        <v>157</v>
      </c>
      <c r="D1642" t="s">
        <v>163</v>
      </c>
      <c r="E1642" s="65" t="s">
        <v>140</v>
      </c>
      <c r="F1642" s="66">
        <v>0.77212357521057129</v>
      </c>
      <c r="G1642" s="66">
        <v>0.784534752368927</v>
      </c>
      <c r="H1642" s="66">
        <v>1.3237133622169495E-2</v>
      </c>
      <c r="I1642" s="66">
        <v>73.355857849121094</v>
      </c>
      <c r="J1642" s="67">
        <v>0</v>
      </c>
    </row>
    <row r="1643" spans="1:10" x14ac:dyDescent="0.25">
      <c r="A1643" s="3" t="str">
        <f t="shared" si="25"/>
        <v>AC Cycling %509/9/2021 (3:58pm-5:00pm)10</v>
      </c>
      <c r="B1643" t="s">
        <v>56</v>
      </c>
      <c r="C1643" t="s">
        <v>157</v>
      </c>
      <c r="D1643" t="s">
        <v>163</v>
      </c>
      <c r="E1643" s="65" t="s">
        <v>141</v>
      </c>
      <c r="F1643" s="66">
        <v>0.82097321748733521</v>
      </c>
      <c r="G1643" s="66">
        <v>0.82631039619445801</v>
      </c>
      <c r="H1643" s="66">
        <v>1.4823892153799534E-2</v>
      </c>
      <c r="I1643" s="66">
        <v>77.246467590332031</v>
      </c>
      <c r="J1643" s="67">
        <v>0</v>
      </c>
    </row>
    <row r="1644" spans="1:10" x14ac:dyDescent="0.25">
      <c r="A1644" s="3" t="str">
        <f t="shared" si="25"/>
        <v>AC Cycling %509/9/2021 (3:58pm-5:00pm)11</v>
      </c>
      <c r="B1644" t="s">
        <v>56</v>
      </c>
      <c r="C1644" t="s">
        <v>157</v>
      </c>
      <c r="D1644" t="s">
        <v>163</v>
      </c>
      <c r="E1644" s="65" t="s">
        <v>142</v>
      </c>
      <c r="F1644" s="66">
        <v>0.94988322257995605</v>
      </c>
      <c r="G1644" s="66">
        <v>0.96176522970199585</v>
      </c>
      <c r="H1644" s="66">
        <v>1.7746156081557274E-2</v>
      </c>
      <c r="I1644" s="66">
        <v>81.770156860351563</v>
      </c>
      <c r="J1644" s="67">
        <v>0</v>
      </c>
    </row>
    <row r="1645" spans="1:10" x14ac:dyDescent="0.25">
      <c r="A1645" s="3" t="str">
        <f t="shared" si="25"/>
        <v>AC Cycling %509/9/2021 (3:58pm-5:00pm)12</v>
      </c>
      <c r="B1645" t="s">
        <v>56</v>
      </c>
      <c r="C1645" t="s">
        <v>157</v>
      </c>
      <c r="D1645" t="s">
        <v>163</v>
      </c>
      <c r="E1645" s="65" t="s">
        <v>143</v>
      </c>
      <c r="F1645" s="66">
        <v>1.1963851451873779</v>
      </c>
      <c r="G1645" s="66">
        <v>1.214928150177002</v>
      </c>
      <c r="H1645" s="66">
        <v>1.8544677644968033E-2</v>
      </c>
      <c r="I1645" s="66">
        <v>85.9285888671875</v>
      </c>
      <c r="J1645" s="67">
        <v>0</v>
      </c>
    </row>
    <row r="1646" spans="1:10" x14ac:dyDescent="0.25">
      <c r="A1646" s="3" t="str">
        <f t="shared" si="25"/>
        <v>AC Cycling %509/9/2021 (3:58pm-5:00pm)13</v>
      </c>
      <c r="B1646" t="s">
        <v>56</v>
      </c>
      <c r="C1646" t="s">
        <v>157</v>
      </c>
      <c r="D1646" t="s">
        <v>163</v>
      </c>
      <c r="E1646" s="65" t="s">
        <v>144</v>
      </c>
      <c r="F1646" s="66">
        <v>1.5735281705856323</v>
      </c>
      <c r="G1646" s="66">
        <v>1.5778377056121826</v>
      </c>
      <c r="H1646" s="66">
        <v>1.2119320221245289E-2</v>
      </c>
      <c r="I1646" s="66">
        <v>88.952598571777344</v>
      </c>
      <c r="J1646" s="67">
        <v>0</v>
      </c>
    </row>
    <row r="1647" spans="1:10" x14ac:dyDescent="0.25">
      <c r="A1647" s="3" t="str">
        <f t="shared" si="25"/>
        <v>AC Cycling %509/9/2021 (3:58pm-5:00pm)14</v>
      </c>
      <c r="B1647" t="s">
        <v>56</v>
      </c>
      <c r="C1647" t="s">
        <v>157</v>
      </c>
      <c r="D1647" t="s">
        <v>163</v>
      </c>
      <c r="E1647" s="65" t="s">
        <v>145</v>
      </c>
      <c r="F1647" s="66">
        <v>1.9544272422790527</v>
      </c>
      <c r="G1647" s="66">
        <v>1.9501175880432129</v>
      </c>
      <c r="H1647" s="66">
        <v>1.2119320221245289E-2</v>
      </c>
      <c r="I1647" s="66">
        <v>91.534957885742188</v>
      </c>
      <c r="J1647" s="67">
        <v>0</v>
      </c>
    </row>
    <row r="1648" spans="1:10" x14ac:dyDescent="0.25">
      <c r="A1648" s="3" t="str">
        <f t="shared" si="25"/>
        <v>AC Cycling %509/9/2021 (3:58pm-5:00pm)15</v>
      </c>
      <c r="B1648" t="s">
        <v>56</v>
      </c>
      <c r="C1648" t="s">
        <v>157</v>
      </c>
      <c r="D1648" t="s">
        <v>163</v>
      </c>
      <c r="E1648" s="65" t="s">
        <v>146</v>
      </c>
      <c r="F1648" s="66">
        <v>2.2968089580535889</v>
      </c>
      <c r="G1648" s="66">
        <v>2.3167879581451416</v>
      </c>
      <c r="H1648" s="66">
        <v>2.3010924458503723E-2</v>
      </c>
      <c r="I1648" s="66">
        <v>93.400787353515625</v>
      </c>
      <c r="J1648" s="67">
        <v>0</v>
      </c>
    </row>
    <row r="1649" spans="1:10" x14ac:dyDescent="0.25">
      <c r="A1649" s="3" t="str">
        <f t="shared" si="25"/>
        <v>AC Cycling %509/9/2021 (3:58pm-5:00pm)16</v>
      </c>
      <c r="B1649" t="s">
        <v>56</v>
      </c>
      <c r="C1649" t="s">
        <v>157</v>
      </c>
      <c r="D1649" t="s">
        <v>163</v>
      </c>
      <c r="E1649" s="65" t="s">
        <v>147</v>
      </c>
      <c r="F1649" s="66">
        <v>2.6551640033721924</v>
      </c>
      <c r="G1649" s="66">
        <v>2.6526217460632324</v>
      </c>
      <c r="H1649" s="66">
        <v>2.6430107653141022E-2</v>
      </c>
      <c r="I1649" s="66">
        <v>95.137680053710938</v>
      </c>
      <c r="J1649" s="67">
        <v>0</v>
      </c>
    </row>
    <row r="1650" spans="1:10" x14ac:dyDescent="0.25">
      <c r="A1650" s="3" t="str">
        <f t="shared" si="25"/>
        <v>AC Cycling %509/9/2021 (3:58pm-5:00pm)17</v>
      </c>
      <c r="B1650" t="s">
        <v>56</v>
      </c>
      <c r="C1650" t="s">
        <v>157</v>
      </c>
      <c r="D1650" t="s">
        <v>163</v>
      </c>
      <c r="E1650" s="65" t="s">
        <v>148</v>
      </c>
      <c r="F1650" s="66">
        <v>2.8361351490020752</v>
      </c>
      <c r="G1650" s="66">
        <v>2.3946495056152344</v>
      </c>
      <c r="H1650" s="66">
        <v>2.6708832010626793E-2</v>
      </c>
      <c r="I1650" s="66">
        <v>94.878952026367188</v>
      </c>
      <c r="J1650" s="67">
        <v>0</v>
      </c>
    </row>
    <row r="1651" spans="1:10" x14ac:dyDescent="0.25">
      <c r="A1651" s="3" t="str">
        <f t="shared" si="25"/>
        <v>AC Cycling %509/9/2021 (3:58pm-5:00pm)18</v>
      </c>
      <c r="B1651" t="s">
        <v>56</v>
      </c>
      <c r="C1651" t="s">
        <v>157</v>
      </c>
      <c r="D1651" t="s">
        <v>163</v>
      </c>
      <c r="E1651" s="65" t="s">
        <v>149</v>
      </c>
      <c r="F1651" s="66">
        <v>2.8923337459564209</v>
      </c>
      <c r="G1651" s="66">
        <v>3.0620768070220947</v>
      </c>
      <c r="H1651" s="66">
        <v>2.7764810249209404E-2</v>
      </c>
      <c r="I1651" s="66">
        <v>93.793327331542969</v>
      </c>
      <c r="J1651" s="67">
        <v>0</v>
      </c>
    </row>
    <row r="1652" spans="1:10" x14ac:dyDescent="0.25">
      <c r="A1652" s="3" t="str">
        <f t="shared" si="25"/>
        <v>AC Cycling %509/9/2021 (3:58pm-5:00pm)19</v>
      </c>
      <c r="B1652" t="s">
        <v>56</v>
      </c>
      <c r="C1652" t="s">
        <v>157</v>
      </c>
      <c r="D1652" t="s">
        <v>163</v>
      </c>
      <c r="E1652" s="65" t="s">
        <v>150</v>
      </c>
      <c r="F1652" s="66">
        <v>2.7747888565063477</v>
      </c>
      <c r="G1652" s="66">
        <v>2.8282086849212646</v>
      </c>
      <c r="H1652" s="66">
        <v>2.656153216958046E-2</v>
      </c>
      <c r="I1652" s="66">
        <v>91.453857421875</v>
      </c>
      <c r="J1652" s="67">
        <v>0</v>
      </c>
    </row>
    <row r="1653" spans="1:10" x14ac:dyDescent="0.25">
      <c r="A1653" s="3" t="str">
        <f t="shared" si="25"/>
        <v>AC Cycling %509/9/2021 (3:58pm-5:00pm)20</v>
      </c>
      <c r="B1653" t="s">
        <v>56</v>
      </c>
      <c r="C1653" t="s">
        <v>157</v>
      </c>
      <c r="D1653" t="s">
        <v>163</v>
      </c>
      <c r="E1653" s="65" t="s">
        <v>151</v>
      </c>
      <c r="F1653" s="66">
        <v>2.4752225875854492</v>
      </c>
      <c r="G1653" s="66">
        <v>2.5135765075683594</v>
      </c>
      <c r="H1653" s="66">
        <v>2.4461589753627777E-2</v>
      </c>
      <c r="I1653" s="66">
        <v>87.829505920410156</v>
      </c>
      <c r="J1653" s="67">
        <v>0</v>
      </c>
    </row>
    <row r="1654" spans="1:10" x14ac:dyDescent="0.25">
      <c r="A1654" s="3" t="str">
        <f t="shared" si="25"/>
        <v>AC Cycling %509/9/2021 (3:58pm-5:00pm)21</v>
      </c>
      <c r="B1654" t="s">
        <v>56</v>
      </c>
      <c r="C1654" t="s">
        <v>157</v>
      </c>
      <c r="D1654" t="s">
        <v>163</v>
      </c>
      <c r="E1654" s="65" t="s">
        <v>152</v>
      </c>
      <c r="F1654" s="66">
        <v>2.2492537498474121</v>
      </c>
      <c r="G1654" s="66">
        <v>2.2658154964447021</v>
      </c>
      <c r="H1654" s="66">
        <v>2.2626783698797226E-2</v>
      </c>
      <c r="I1654" s="66">
        <v>83.975028991699219</v>
      </c>
      <c r="J1654" s="67">
        <v>0</v>
      </c>
    </row>
    <row r="1655" spans="1:10" x14ac:dyDescent="0.25">
      <c r="A1655" s="3" t="str">
        <f t="shared" si="25"/>
        <v>AC Cycling %509/9/2021 (3:58pm-5:00pm)22</v>
      </c>
      <c r="B1655" t="s">
        <v>56</v>
      </c>
      <c r="C1655" t="s">
        <v>157</v>
      </c>
      <c r="D1655" t="s">
        <v>163</v>
      </c>
      <c r="E1655" s="65" t="s">
        <v>153</v>
      </c>
      <c r="F1655" s="66">
        <v>1.9948221445083618</v>
      </c>
      <c r="G1655" s="66">
        <v>2.007319450378418</v>
      </c>
      <c r="H1655" s="66">
        <v>2.1514467895030975E-2</v>
      </c>
      <c r="I1655" s="66">
        <v>81.114692687988281</v>
      </c>
      <c r="J1655" s="67">
        <v>0</v>
      </c>
    </row>
    <row r="1656" spans="1:10" x14ac:dyDescent="0.25">
      <c r="A1656" s="3" t="str">
        <f t="shared" si="25"/>
        <v>AC Cycling %509/9/2021 (3:58pm-5:00pm)23</v>
      </c>
      <c r="B1656" t="s">
        <v>56</v>
      </c>
      <c r="C1656" t="s">
        <v>157</v>
      </c>
      <c r="D1656" t="s">
        <v>163</v>
      </c>
      <c r="E1656" s="65" t="s">
        <v>154</v>
      </c>
      <c r="F1656" s="66">
        <v>1.6939976215362549</v>
      </c>
      <c r="G1656" s="66">
        <v>1.7022569179534912</v>
      </c>
      <c r="H1656" s="66">
        <v>2.037804014980793E-2</v>
      </c>
      <c r="I1656" s="66">
        <v>78.892440795898438</v>
      </c>
      <c r="J1656" s="67">
        <v>0</v>
      </c>
    </row>
    <row r="1657" spans="1:10" x14ac:dyDescent="0.25">
      <c r="A1657" s="3" t="str">
        <f t="shared" si="25"/>
        <v>AC Cycling %509/9/2021 (3:58pm-5:00pm)24</v>
      </c>
      <c r="B1657" t="s">
        <v>56</v>
      </c>
      <c r="C1657" t="s">
        <v>157</v>
      </c>
      <c r="D1657" t="s">
        <v>163</v>
      </c>
      <c r="E1657" s="65" t="s">
        <v>155</v>
      </c>
      <c r="F1657" s="66">
        <v>1.3761727809906006</v>
      </c>
      <c r="G1657" s="66">
        <v>1.4016691446304321</v>
      </c>
      <c r="H1657" s="66">
        <v>1.940159872174263E-2</v>
      </c>
      <c r="I1657" s="66">
        <v>77.286369323730469</v>
      </c>
      <c r="J1657" s="67">
        <v>0</v>
      </c>
    </row>
    <row r="1658" spans="1:10" x14ac:dyDescent="0.25">
      <c r="A1658" s="3" t="str">
        <f t="shared" si="25"/>
        <v>AC Cycling %50Average Event Day (5:00pm-6:00pm)1</v>
      </c>
      <c r="B1658" t="s">
        <v>56</v>
      </c>
      <c r="C1658" t="s">
        <v>157</v>
      </c>
      <c r="D1658" t="s">
        <v>164</v>
      </c>
      <c r="E1658" s="65" t="s">
        <v>132</v>
      </c>
      <c r="F1658" s="66">
        <v>1.0092589855194092</v>
      </c>
      <c r="G1658" s="66">
        <v>1.0075970888137817</v>
      </c>
      <c r="H1658" s="66">
        <v>7.3609962128102779E-3</v>
      </c>
      <c r="I1658" s="66">
        <v>74.628852844238281</v>
      </c>
      <c r="J1658" s="67">
        <v>0</v>
      </c>
    </row>
    <row r="1659" spans="1:10" x14ac:dyDescent="0.25">
      <c r="A1659" s="3" t="str">
        <f t="shared" si="25"/>
        <v>AC Cycling %50Average Event Day (5:00pm-6:00pm)2</v>
      </c>
      <c r="B1659" t="s">
        <v>56</v>
      </c>
      <c r="C1659" t="s">
        <v>157</v>
      </c>
      <c r="D1659" t="s">
        <v>164</v>
      </c>
      <c r="E1659" s="65" t="s">
        <v>133</v>
      </c>
      <c r="F1659" s="66">
        <v>0.93041080236434937</v>
      </c>
      <c r="G1659" s="66">
        <v>0.93080675601959229</v>
      </c>
      <c r="H1659" s="66">
        <v>6.5964311361312866E-3</v>
      </c>
      <c r="I1659" s="66">
        <v>73.402801513671875</v>
      </c>
      <c r="J1659" s="67">
        <v>0</v>
      </c>
    </row>
    <row r="1660" spans="1:10" x14ac:dyDescent="0.25">
      <c r="A1660" s="3" t="str">
        <f t="shared" si="25"/>
        <v>AC Cycling %50Average Event Day (5:00pm-6:00pm)3</v>
      </c>
      <c r="B1660" t="s">
        <v>56</v>
      </c>
      <c r="C1660" t="s">
        <v>157</v>
      </c>
      <c r="D1660" t="s">
        <v>164</v>
      </c>
      <c r="E1660" s="65" t="s">
        <v>134</v>
      </c>
      <c r="F1660" s="66">
        <v>0.82125395536422729</v>
      </c>
      <c r="G1660" s="66">
        <v>0.82331699132919312</v>
      </c>
      <c r="H1660" s="66">
        <v>6.2636495567858219E-3</v>
      </c>
      <c r="I1660" s="66">
        <v>72.352073669433594</v>
      </c>
      <c r="J1660" s="67">
        <v>0</v>
      </c>
    </row>
    <row r="1661" spans="1:10" x14ac:dyDescent="0.25">
      <c r="A1661" s="3" t="str">
        <f t="shared" si="25"/>
        <v>AC Cycling %50Average Event Day (5:00pm-6:00pm)4</v>
      </c>
      <c r="B1661" t="s">
        <v>56</v>
      </c>
      <c r="C1661" t="s">
        <v>157</v>
      </c>
      <c r="D1661" t="s">
        <v>164</v>
      </c>
      <c r="E1661" s="65" t="s">
        <v>135</v>
      </c>
      <c r="F1661" s="66">
        <v>0.74713432788848877</v>
      </c>
      <c r="G1661" s="66">
        <v>0.7545965313911438</v>
      </c>
      <c r="H1661" s="66">
        <v>5.5651371367275715E-3</v>
      </c>
      <c r="I1661" s="66">
        <v>71.643318176269531</v>
      </c>
      <c r="J1661" s="67">
        <v>0</v>
      </c>
    </row>
    <row r="1662" spans="1:10" x14ac:dyDescent="0.25">
      <c r="A1662" s="3" t="str">
        <f t="shared" si="25"/>
        <v>AC Cycling %50Average Event Day (5:00pm-6:00pm)5</v>
      </c>
      <c r="B1662" t="s">
        <v>56</v>
      </c>
      <c r="C1662" t="s">
        <v>157</v>
      </c>
      <c r="D1662" t="s">
        <v>164</v>
      </c>
      <c r="E1662" s="65" t="s">
        <v>136</v>
      </c>
      <c r="F1662" s="66">
        <v>0.70541435480117798</v>
      </c>
      <c r="G1662" s="66">
        <v>0.7135012149810791</v>
      </c>
      <c r="H1662" s="66">
        <v>4.4714957475662231E-3</v>
      </c>
      <c r="I1662" s="66">
        <v>70.861328125</v>
      </c>
      <c r="J1662" s="67">
        <v>0</v>
      </c>
    </row>
    <row r="1663" spans="1:10" x14ac:dyDescent="0.25">
      <c r="A1663" s="3" t="str">
        <f t="shared" si="25"/>
        <v>AC Cycling %50Average Event Day (5:00pm-6:00pm)6</v>
      </c>
      <c r="B1663" t="s">
        <v>56</v>
      </c>
      <c r="C1663" t="s">
        <v>157</v>
      </c>
      <c r="D1663" t="s">
        <v>164</v>
      </c>
      <c r="E1663" s="65" t="s">
        <v>137</v>
      </c>
      <c r="F1663" s="66">
        <v>0.70184290409088135</v>
      </c>
      <c r="G1663" s="66">
        <v>0.70278650522232056</v>
      </c>
      <c r="H1663" s="66">
        <v>4.0323790162801743E-3</v>
      </c>
      <c r="I1663" s="66">
        <v>70.363555908203125</v>
      </c>
      <c r="J1663" s="67">
        <v>0</v>
      </c>
    </row>
    <row r="1664" spans="1:10" x14ac:dyDescent="0.25">
      <c r="A1664" s="3" t="str">
        <f t="shared" si="25"/>
        <v>AC Cycling %50Average Event Day (5:00pm-6:00pm)7</v>
      </c>
      <c r="B1664" t="s">
        <v>56</v>
      </c>
      <c r="C1664" t="s">
        <v>157</v>
      </c>
      <c r="D1664" t="s">
        <v>164</v>
      </c>
      <c r="E1664" s="65" t="s">
        <v>138</v>
      </c>
      <c r="F1664" s="66">
        <v>0.72036010026931763</v>
      </c>
      <c r="G1664" s="66">
        <v>0.7178957462310791</v>
      </c>
      <c r="H1664" s="66">
        <v>6.1364187858998775E-3</v>
      </c>
      <c r="I1664" s="66">
        <v>70.124343872070313</v>
      </c>
      <c r="J1664" s="67">
        <v>0</v>
      </c>
    </row>
    <row r="1665" spans="1:10" x14ac:dyDescent="0.25">
      <c r="A1665" s="3" t="str">
        <f t="shared" si="25"/>
        <v>AC Cycling %50Average Event Day (5:00pm-6:00pm)8</v>
      </c>
      <c r="B1665" t="s">
        <v>56</v>
      </c>
      <c r="C1665" t="s">
        <v>157</v>
      </c>
      <c r="D1665" t="s">
        <v>164</v>
      </c>
      <c r="E1665" s="65" t="s">
        <v>139</v>
      </c>
      <c r="F1665" s="66">
        <v>0.73151946067810059</v>
      </c>
      <c r="G1665" s="66">
        <v>0.73804956674575806</v>
      </c>
      <c r="H1665" s="66">
        <v>4.3997629545629025E-3</v>
      </c>
      <c r="I1665" s="66">
        <v>70.891395568847656</v>
      </c>
      <c r="J1665" s="67">
        <v>0</v>
      </c>
    </row>
    <row r="1666" spans="1:10" x14ac:dyDescent="0.25">
      <c r="A1666" s="3" t="str">
        <f t="shared" si="25"/>
        <v>AC Cycling %50Average Event Day (5:00pm-6:00pm)9</v>
      </c>
      <c r="B1666" t="s">
        <v>56</v>
      </c>
      <c r="C1666" t="s">
        <v>157</v>
      </c>
      <c r="D1666" t="s">
        <v>164</v>
      </c>
      <c r="E1666" s="65" t="s">
        <v>140</v>
      </c>
      <c r="F1666" s="66">
        <v>0.75488680601119995</v>
      </c>
      <c r="G1666" s="66">
        <v>0.75480270385742188</v>
      </c>
      <c r="H1666" s="66">
        <v>5.3389170207083225E-3</v>
      </c>
      <c r="I1666" s="66">
        <v>73.343940734863281</v>
      </c>
      <c r="J1666" s="67">
        <v>0</v>
      </c>
    </row>
    <row r="1667" spans="1:10" x14ac:dyDescent="0.25">
      <c r="A1667" s="3" t="str">
        <f t="shared" ref="A1667:A1730" si="26">B1667&amp;C1667&amp;D1667&amp;E1667</f>
        <v>AC Cycling %50Average Event Day (5:00pm-6:00pm)10</v>
      </c>
      <c r="B1667" t="s">
        <v>56</v>
      </c>
      <c r="C1667" t="s">
        <v>157</v>
      </c>
      <c r="D1667" t="s">
        <v>164</v>
      </c>
      <c r="E1667" s="65" t="s">
        <v>141</v>
      </c>
      <c r="F1667" s="66">
        <v>0.80590015649795532</v>
      </c>
      <c r="G1667" s="66">
        <v>0.8012014627456665</v>
      </c>
      <c r="H1667" s="66">
        <v>6.4278063364326954E-3</v>
      </c>
      <c r="I1667" s="66">
        <v>77.350128173828125</v>
      </c>
      <c r="J1667" s="67">
        <v>0</v>
      </c>
    </row>
    <row r="1668" spans="1:10" x14ac:dyDescent="0.25">
      <c r="A1668" s="3" t="str">
        <f t="shared" si="26"/>
        <v>AC Cycling %50Average Event Day (5:00pm-6:00pm)11</v>
      </c>
      <c r="B1668" t="s">
        <v>56</v>
      </c>
      <c r="C1668" t="s">
        <v>157</v>
      </c>
      <c r="D1668" t="s">
        <v>164</v>
      </c>
      <c r="E1668" s="65" t="s">
        <v>142</v>
      </c>
      <c r="F1668" s="66">
        <v>0.90706938505172729</v>
      </c>
      <c r="G1668" s="66">
        <v>0.91236370801925659</v>
      </c>
      <c r="H1668" s="66">
        <v>7.3245386593043804E-3</v>
      </c>
      <c r="I1668" s="66">
        <v>81.313156127929688</v>
      </c>
      <c r="J1668" s="67">
        <v>0</v>
      </c>
    </row>
    <row r="1669" spans="1:10" x14ac:dyDescent="0.25">
      <c r="A1669" s="3" t="str">
        <f t="shared" si="26"/>
        <v>AC Cycling %50Average Event Day (5:00pm-6:00pm)12</v>
      </c>
      <c r="B1669" t="s">
        <v>56</v>
      </c>
      <c r="C1669" t="s">
        <v>157</v>
      </c>
      <c r="D1669" t="s">
        <v>164</v>
      </c>
      <c r="E1669" s="65" t="s">
        <v>143</v>
      </c>
      <c r="F1669" s="66">
        <v>1.1199473142623901</v>
      </c>
      <c r="G1669" s="66">
        <v>1.1199116706848145</v>
      </c>
      <c r="H1669" s="66">
        <v>8.0102793872356415E-3</v>
      </c>
      <c r="I1669" s="66">
        <v>85.482658386230469</v>
      </c>
      <c r="J1669" s="67">
        <v>0</v>
      </c>
    </row>
    <row r="1670" spans="1:10" x14ac:dyDescent="0.25">
      <c r="A1670" s="3" t="str">
        <f t="shared" si="26"/>
        <v>AC Cycling %50Average Event Day (5:00pm-6:00pm)13</v>
      </c>
      <c r="B1670" t="s">
        <v>56</v>
      </c>
      <c r="C1670" t="s">
        <v>157</v>
      </c>
      <c r="D1670" t="s">
        <v>164</v>
      </c>
      <c r="E1670" s="65" t="s">
        <v>144</v>
      </c>
      <c r="F1670" s="66">
        <v>1.4055824279785156</v>
      </c>
      <c r="G1670" s="66">
        <v>1.4084969758987427</v>
      </c>
      <c r="H1670" s="66">
        <v>7.315383292734623E-3</v>
      </c>
      <c r="I1670" s="66">
        <v>89.033363342285156</v>
      </c>
      <c r="J1670" s="67">
        <v>0</v>
      </c>
    </row>
    <row r="1671" spans="1:10" x14ac:dyDescent="0.25">
      <c r="A1671" s="3" t="str">
        <f t="shared" si="26"/>
        <v>AC Cycling %50Average Event Day (5:00pm-6:00pm)14</v>
      </c>
      <c r="B1671" t="s">
        <v>56</v>
      </c>
      <c r="C1671" t="s">
        <v>157</v>
      </c>
      <c r="D1671" t="s">
        <v>164</v>
      </c>
      <c r="E1671" s="65" t="s">
        <v>145</v>
      </c>
      <c r="F1671" s="66">
        <v>1.7511413097381592</v>
      </c>
      <c r="G1671" s="66">
        <v>1.7617896795272827</v>
      </c>
      <c r="H1671" s="66">
        <v>7.5518293306231499E-3</v>
      </c>
      <c r="I1671" s="66">
        <v>91.410079956054688</v>
      </c>
      <c r="J1671" s="67">
        <v>0</v>
      </c>
    </row>
    <row r="1672" spans="1:10" x14ac:dyDescent="0.25">
      <c r="A1672" s="3" t="str">
        <f t="shared" si="26"/>
        <v>AC Cycling %50Average Event Day (5:00pm-6:00pm)15</v>
      </c>
      <c r="B1672" t="s">
        <v>56</v>
      </c>
      <c r="C1672" t="s">
        <v>157</v>
      </c>
      <c r="D1672" t="s">
        <v>164</v>
      </c>
      <c r="E1672" s="65" t="s">
        <v>146</v>
      </c>
      <c r="F1672" s="66">
        <v>2.098444938659668</v>
      </c>
      <c r="G1672" s="66">
        <v>2.1097273826599121</v>
      </c>
      <c r="H1672" s="66">
        <v>9.9748605862259865E-3</v>
      </c>
      <c r="I1672" s="66">
        <v>93.242118835449219</v>
      </c>
      <c r="J1672" s="67">
        <v>0</v>
      </c>
    </row>
    <row r="1673" spans="1:10" x14ac:dyDescent="0.25">
      <c r="A1673" s="3" t="str">
        <f t="shared" si="26"/>
        <v>AC Cycling %50Average Event Day (5:00pm-6:00pm)16</v>
      </c>
      <c r="B1673" t="s">
        <v>56</v>
      </c>
      <c r="C1673" t="s">
        <v>157</v>
      </c>
      <c r="D1673" t="s">
        <v>164</v>
      </c>
      <c r="E1673" s="65" t="s">
        <v>147</v>
      </c>
      <c r="F1673" s="66">
        <v>2.4030978679656982</v>
      </c>
      <c r="G1673" s="66">
        <v>2.4279148578643799</v>
      </c>
      <c r="H1673" s="66">
        <v>1.0734861716628075E-2</v>
      </c>
      <c r="I1673" s="66">
        <v>94.197723388671875</v>
      </c>
      <c r="J1673" s="67">
        <v>0</v>
      </c>
    </row>
    <row r="1674" spans="1:10" x14ac:dyDescent="0.25">
      <c r="A1674" s="3" t="str">
        <f t="shared" si="26"/>
        <v>AC Cycling %50Average Event Day (5:00pm-6:00pm)17</v>
      </c>
      <c r="B1674" t="s">
        <v>56</v>
      </c>
      <c r="C1674" t="s">
        <v>157</v>
      </c>
      <c r="D1674" t="s">
        <v>164</v>
      </c>
      <c r="E1674" s="65" t="s">
        <v>148</v>
      </c>
      <c r="F1674" s="66">
        <v>2.648914098739624</v>
      </c>
      <c r="G1674" s="66">
        <v>2.6485593318939209</v>
      </c>
      <c r="H1674" s="66">
        <v>1.1398748494684696E-2</v>
      </c>
      <c r="I1674" s="66">
        <v>94.253288269042969</v>
      </c>
      <c r="J1674" s="67">
        <v>0</v>
      </c>
    </row>
    <row r="1675" spans="1:10" x14ac:dyDescent="0.25">
      <c r="A1675" s="3" t="str">
        <f t="shared" si="26"/>
        <v>AC Cycling %50Average Event Day (5:00pm-6:00pm)18</v>
      </c>
      <c r="B1675" t="s">
        <v>56</v>
      </c>
      <c r="C1675" t="s">
        <v>157</v>
      </c>
      <c r="D1675" t="s">
        <v>164</v>
      </c>
      <c r="E1675" s="65" t="s">
        <v>149</v>
      </c>
      <c r="F1675" s="66">
        <v>2.7414045333862305</v>
      </c>
      <c r="G1675" s="66">
        <v>2.3446722030639648</v>
      </c>
      <c r="H1675" s="66">
        <v>1.129091065376997E-2</v>
      </c>
      <c r="I1675" s="66">
        <v>92.998748779296875</v>
      </c>
      <c r="J1675" s="67">
        <v>0</v>
      </c>
    </row>
    <row r="1676" spans="1:10" x14ac:dyDescent="0.25">
      <c r="A1676" s="3" t="str">
        <f t="shared" si="26"/>
        <v>AC Cycling %50Average Event Day (5:00pm-6:00pm)19</v>
      </c>
      <c r="B1676" t="s">
        <v>56</v>
      </c>
      <c r="C1676" t="s">
        <v>157</v>
      </c>
      <c r="D1676" t="s">
        <v>164</v>
      </c>
      <c r="E1676" s="65" t="s">
        <v>150</v>
      </c>
      <c r="F1676" s="66">
        <v>2.6825418472290039</v>
      </c>
      <c r="G1676" s="66">
        <v>2.8539936542510986</v>
      </c>
      <c r="H1676" s="66">
        <v>1.2973468750715256E-2</v>
      </c>
      <c r="I1676" s="66">
        <v>91.575836181640625</v>
      </c>
      <c r="J1676" s="67">
        <v>0</v>
      </c>
    </row>
    <row r="1677" spans="1:10" x14ac:dyDescent="0.25">
      <c r="A1677" s="3" t="str">
        <f t="shared" si="26"/>
        <v>AC Cycling %50Average Event Day (5:00pm-6:00pm)20</v>
      </c>
      <c r="B1677" t="s">
        <v>56</v>
      </c>
      <c r="C1677" t="s">
        <v>157</v>
      </c>
      <c r="D1677" t="s">
        <v>164</v>
      </c>
      <c r="E1677" s="65" t="s">
        <v>151</v>
      </c>
      <c r="F1677" s="66">
        <v>2.4585850238800049</v>
      </c>
      <c r="G1677" s="66">
        <v>2.5237820148468018</v>
      </c>
      <c r="H1677" s="66">
        <v>1.2238469906151295E-2</v>
      </c>
      <c r="I1677" s="66">
        <v>88.755950927734375</v>
      </c>
      <c r="J1677" s="67">
        <v>0</v>
      </c>
    </row>
    <row r="1678" spans="1:10" x14ac:dyDescent="0.25">
      <c r="A1678" s="3" t="str">
        <f t="shared" si="26"/>
        <v>AC Cycling %50Average Event Day (5:00pm-6:00pm)21</v>
      </c>
      <c r="B1678" t="s">
        <v>56</v>
      </c>
      <c r="C1678" t="s">
        <v>157</v>
      </c>
      <c r="D1678" t="s">
        <v>164</v>
      </c>
      <c r="E1678" s="65" t="s">
        <v>152</v>
      </c>
      <c r="F1678" s="66">
        <v>2.1866109371185303</v>
      </c>
      <c r="G1678" s="66">
        <v>2.2272684574127197</v>
      </c>
      <c r="H1678" s="66">
        <v>1.1199621483683586E-2</v>
      </c>
      <c r="I1678" s="66">
        <v>84.69976806640625</v>
      </c>
      <c r="J1678" s="67">
        <v>0</v>
      </c>
    </row>
    <row r="1679" spans="1:10" x14ac:dyDescent="0.25">
      <c r="A1679" s="3" t="str">
        <f t="shared" si="26"/>
        <v>AC Cycling %50Average Event Day (5:00pm-6:00pm)22</v>
      </c>
      <c r="B1679" t="s">
        <v>56</v>
      </c>
      <c r="C1679" t="s">
        <v>157</v>
      </c>
      <c r="D1679" t="s">
        <v>164</v>
      </c>
      <c r="E1679" s="65" t="s">
        <v>153</v>
      </c>
      <c r="F1679" s="66">
        <v>1.9700360298156738</v>
      </c>
      <c r="G1679" s="66">
        <v>1.984230637550354</v>
      </c>
      <c r="H1679" s="66">
        <v>1.0767973959445953E-2</v>
      </c>
      <c r="I1679" s="66">
        <v>80.966766357421875</v>
      </c>
      <c r="J1679" s="67">
        <v>0</v>
      </c>
    </row>
    <row r="1680" spans="1:10" x14ac:dyDescent="0.25">
      <c r="A1680" s="3" t="str">
        <f t="shared" si="26"/>
        <v>AC Cycling %50Average Event Day (5:00pm-6:00pm)23</v>
      </c>
      <c r="B1680" t="s">
        <v>56</v>
      </c>
      <c r="C1680" t="s">
        <v>157</v>
      </c>
      <c r="D1680" t="s">
        <v>164</v>
      </c>
      <c r="E1680" s="65" t="s">
        <v>154</v>
      </c>
      <c r="F1680" s="66">
        <v>1.7015533447265625</v>
      </c>
      <c r="G1680" s="66">
        <v>1.7150753736495972</v>
      </c>
      <c r="H1680" s="66">
        <v>1.0340126231312752E-2</v>
      </c>
      <c r="I1680" s="66">
        <v>78.537300109863281</v>
      </c>
      <c r="J1680" s="67">
        <v>0</v>
      </c>
    </row>
    <row r="1681" spans="1:10" x14ac:dyDescent="0.25">
      <c r="A1681" s="3" t="str">
        <f t="shared" si="26"/>
        <v>AC Cycling %50Average Event Day (5:00pm-6:00pm)24</v>
      </c>
      <c r="B1681" t="s">
        <v>56</v>
      </c>
      <c r="C1681" t="s">
        <v>157</v>
      </c>
      <c r="D1681" t="s">
        <v>164</v>
      </c>
      <c r="E1681" s="65" t="s">
        <v>155</v>
      </c>
      <c r="F1681" s="66">
        <v>1.4181711673736572</v>
      </c>
      <c r="G1681" s="66">
        <v>1.4287822246551514</v>
      </c>
      <c r="H1681" s="66">
        <v>9.3438122421503067E-3</v>
      </c>
      <c r="I1681" s="66">
        <v>76.357322692871094</v>
      </c>
      <c r="J1681" s="67">
        <v>0</v>
      </c>
    </row>
    <row r="1682" spans="1:10" x14ac:dyDescent="0.25">
      <c r="A1682" s="3" t="str">
        <f t="shared" si="26"/>
        <v>Load Control GroupSDP-C-16/17/2021 (5:00pm-6:00pm)1</v>
      </c>
      <c r="B1682" t="s">
        <v>57</v>
      </c>
      <c r="C1682" t="s">
        <v>76</v>
      </c>
      <c r="D1682" t="s">
        <v>160</v>
      </c>
      <c r="E1682" s="65" t="s">
        <v>132</v>
      </c>
      <c r="F1682" s="66">
        <v>1.1709327697753906</v>
      </c>
      <c r="G1682" s="66">
        <v>1.1543171405792236</v>
      </c>
      <c r="H1682" s="66">
        <v>2.2032385692000389E-2</v>
      </c>
      <c r="I1682" s="66">
        <v>75.7803955078125</v>
      </c>
      <c r="J1682" s="67">
        <v>0</v>
      </c>
    </row>
    <row r="1683" spans="1:10" x14ac:dyDescent="0.25">
      <c r="A1683" s="3" t="str">
        <f t="shared" si="26"/>
        <v>Load Control GroupSDP-C-16/17/2021 (5:00pm-6:00pm)2</v>
      </c>
      <c r="B1683" t="s">
        <v>57</v>
      </c>
      <c r="C1683" t="s">
        <v>76</v>
      </c>
      <c r="D1683" t="s">
        <v>160</v>
      </c>
      <c r="E1683" s="65" t="s">
        <v>133</v>
      </c>
      <c r="F1683" s="66">
        <v>1.0215915441513062</v>
      </c>
      <c r="G1683" s="66">
        <v>0.99489158391952515</v>
      </c>
      <c r="H1683" s="66">
        <v>1.9121507182717323E-2</v>
      </c>
      <c r="I1683" s="66">
        <v>73.981201171875</v>
      </c>
      <c r="J1683" s="67">
        <v>0</v>
      </c>
    </row>
    <row r="1684" spans="1:10" x14ac:dyDescent="0.25">
      <c r="A1684" s="3" t="str">
        <f t="shared" si="26"/>
        <v>Load Control GroupSDP-C-16/17/2021 (5:00pm-6:00pm)3</v>
      </c>
      <c r="B1684" t="s">
        <v>57</v>
      </c>
      <c r="C1684" t="s">
        <v>76</v>
      </c>
      <c r="D1684" t="s">
        <v>160</v>
      </c>
      <c r="E1684" s="65" t="s">
        <v>134</v>
      </c>
      <c r="F1684" s="66">
        <v>0.88715624809265137</v>
      </c>
      <c r="G1684" s="66">
        <v>0.88580608367919922</v>
      </c>
      <c r="H1684" s="66">
        <v>1.5670483931899071E-2</v>
      </c>
      <c r="I1684" s="66">
        <v>72.229133605957031</v>
      </c>
      <c r="J1684" s="67">
        <v>0</v>
      </c>
    </row>
    <row r="1685" spans="1:10" x14ac:dyDescent="0.25">
      <c r="A1685" s="3" t="str">
        <f t="shared" si="26"/>
        <v>Load Control GroupSDP-C-16/17/2021 (5:00pm-6:00pm)4</v>
      </c>
      <c r="B1685" t="s">
        <v>57</v>
      </c>
      <c r="C1685" t="s">
        <v>76</v>
      </c>
      <c r="D1685" t="s">
        <v>160</v>
      </c>
      <c r="E1685" s="65" t="s">
        <v>135</v>
      </c>
      <c r="F1685" s="66">
        <v>0.80672460794448853</v>
      </c>
      <c r="G1685" s="66">
        <v>0.81266498565673828</v>
      </c>
      <c r="H1685" s="66">
        <v>1.3919447548687458E-2</v>
      </c>
      <c r="I1685" s="66">
        <v>72.103836059570313</v>
      </c>
      <c r="J1685" s="67">
        <v>0</v>
      </c>
    </row>
    <row r="1686" spans="1:10" x14ac:dyDescent="0.25">
      <c r="A1686" s="3" t="str">
        <f t="shared" si="26"/>
        <v>Load Control GroupSDP-C-16/17/2021 (5:00pm-6:00pm)5</v>
      </c>
      <c r="B1686" t="s">
        <v>57</v>
      </c>
      <c r="C1686" t="s">
        <v>76</v>
      </c>
      <c r="D1686" t="s">
        <v>160</v>
      </c>
      <c r="E1686" s="65" t="s">
        <v>136</v>
      </c>
      <c r="F1686" s="66">
        <v>0.76792359352111816</v>
      </c>
      <c r="G1686" s="66">
        <v>0.77099078893661499</v>
      </c>
      <c r="H1686" s="66">
        <v>1.2727446854114532E-2</v>
      </c>
      <c r="I1686" s="66">
        <v>70.621917724609375</v>
      </c>
      <c r="J1686" s="67">
        <v>0</v>
      </c>
    </row>
    <row r="1687" spans="1:10" x14ac:dyDescent="0.25">
      <c r="A1687" s="3" t="str">
        <f t="shared" si="26"/>
        <v>Load Control GroupSDP-C-16/17/2021 (5:00pm-6:00pm)6</v>
      </c>
      <c r="B1687" t="s">
        <v>57</v>
      </c>
      <c r="C1687" t="s">
        <v>76</v>
      </c>
      <c r="D1687" t="s">
        <v>160</v>
      </c>
      <c r="E1687" s="65" t="s">
        <v>137</v>
      </c>
      <c r="F1687" s="66">
        <v>0.76879024505615234</v>
      </c>
      <c r="G1687" s="66">
        <v>0.76349747180938721</v>
      </c>
      <c r="H1687" s="66">
        <v>1.2946459464728832E-2</v>
      </c>
      <c r="I1687" s="66">
        <v>70.245643615722656</v>
      </c>
      <c r="J1687" s="67">
        <v>0</v>
      </c>
    </row>
    <row r="1688" spans="1:10" x14ac:dyDescent="0.25">
      <c r="A1688" s="3" t="str">
        <f t="shared" si="26"/>
        <v>Load Control GroupSDP-C-16/17/2021 (5:00pm-6:00pm)7</v>
      </c>
      <c r="B1688" t="s">
        <v>57</v>
      </c>
      <c r="C1688" t="s">
        <v>76</v>
      </c>
      <c r="D1688" t="s">
        <v>160</v>
      </c>
      <c r="E1688" s="65" t="s">
        <v>138</v>
      </c>
      <c r="F1688" s="66">
        <v>0.74149483442306519</v>
      </c>
      <c r="G1688" s="66">
        <v>0.76301544904708862</v>
      </c>
      <c r="H1688" s="66">
        <v>1.7584763467311859E-2</v>
      </c>
      <c r="I1688" s="66">
        <v>69.24212646484375</v>
      </c>
      <c r="J1688" s="67">
        <v>0</v>
      </c>
    </row>
    <row r="1689" spans="1:10" x14ac:dyDescent="0.25">
      <c r="A1689" s="3" t="str">
        <f t="shared" si="26"/>
        <v>Load Control GroupSDP-C-16/17/2021 (5:00pm-6:00pm)8</v>
      </c>
      <c r="B1689" t="s">
        <v>57</v>
      </c>
      <c r="C1689" t="s">
        <v>76</v>
      </c>
      <c r="D1689" t="s">
        <v>160</v>
      </c>
      <c r="E1689" s="65" t="s">
        <v>139</v>
      </c>
      <c r="F1689" s="66">
        <v>0.7665637731552124</v>
      </c>
      <c r="G1689" s="66">
        <v>0.7684062123298645</v>
      </c>
      <c r="H1689" s="66">
        <v>1.5264637768268585E-2</v>
      </c>
      <c r="I1689" s="66">
        <v>69.365386962890625</v>
      </c>
      <c r="J1689" s="67">
        <v>0</v>
      </c>
    </row>
    <row r="1690" spans="1:10" x14ac:dyDescent="0.25">
      <c r="A1690" s="3" t="str">
        <f t="shared" si="26"/>
        <v>Load Control GroupSDP-C-16/17/2021 (5:00pm-6:00pm)9</v>
      </c>
      <c r="B1690" t="s">
        <v>57</v>
      </c>
      <c r="C1690" t="s">
        <v>76</v>
      </c>
      <c r="D1690" t="s">
        <v>160</v>
      </c>
      <c r="E1690" s="65" t="s">
        <v>140</v>
      </c>
      <c r="F1690" s="66">
        <v>0.83258575201034546</v>
      </c>
      <c r="G1690" s="66">
        <v>0.7994731068611145</v>
      </c>
      <c r="H1690" s="66">
        <v>1.7977960407733917E-2</v>
      </c>
      <c r="I1690" s="66">
        <v>74.713623046875</v>
      </c>
      <c r="J1690" s="67">
        <v>0</v>
      </c>
    </row>
    <row r="1691" spans="1:10" x14ac:dyDescent="0.25">
      <c r="A1691" s="3" t="str">
        <f t="shared" si="26"/>
        <v>Load Control GroupSDP-C-16/17/2021 (5:00pm-6:00pm)10</v>
      </c>
      <c r="B1691" t="s">
        <v>57</v>
      </c>
      <c r="C1691" t="s">
        <v>76</v>
      </c>
      <c r="D1691" t="s">
        <v>160</v>
      </c>
      <c r="E1691" s="65" t="s">
        <v>141</v>
      </c>
      <c r="F1691" s="66">
        <v>0.89475393295288086</v>
      </c>
      <c r="G1691" s="66">
        <v>0.8688960075378418</v>
      </c>
      <c r="H1691" s="66">
        <v>2.384200319647789E-2</v>
      </c>
      <c r="I1691" s="66">
        <v>80.459190368652344</v>
      </c>
      <c r="J1691" s="67">
        <v>0</v>
      </c>
    </row>
    <row r="1692" spans="1:10" x14ac:dyDescent="0.25">
      <c r="A1692" s="3" t="str">
        <f t="shared" si="26"/>
        <v>Load Control GroupSDP-C-16/17/2021 (5:00pm-6:00pm)11</v>
      </c>
      <c r="B1692" t="s">
        <v>57</v>
      </c>
      <c r="C1692" t="s">
        <v>76</v>
      </c>
      <c r="D1692" t="s">
        <v>160</v>
      </c>
      <c r="E1692" s="65" t="s">
        <v>142</v>
      </c>
      <c r="F1692" s="66">
        <v>1.064194917678833</v>
      </c>
      <c r="G1692" s="66">
        <v>1.0478365421295166</v>
      </c>
      <c r="H1692" s="66">
        <v>2.9697341844439507E-2</v>
      </c>
      <c r="I1692" s="66">
        <v>85.992050170898438</v>
      </c>
      <c r="J1692" s="67">
        <v>0</v>
      </c>
    </row>
    <row r="1693" spans="1:10" x14ac:dyDescent="0.25">
      <c r="A1693" s="3" t="str">
        <f t="shared" si="26"/>
        <v>Load Control GroupSDP-C-16/17/2021 (5:00pm-6:00pm)12</v>
      </c>
      <c r="B1693" t="s">
        <v>57</v>
      </c>
      <c r="C1693" t="s">
        <v>76</v>
      </c>
      <c r="D1693" t="s">
        <v>160</v>
      </c>
      <c r="E1693" s="65" t="s">
        <v>143</v>
      </c>
      <c r="F1693" s="66">
        <v>1.3474271297454834</v>
      </c>
      <c r="G1693" s="66">
        <v>1.3431998491287231</v>
      </c>
      <c r="H1693" s="66">
        <v>3.2476495951414108E-2</v>
      </c>
      <c r="I1693" s="66">
        <v>92.166244506835938</v>
      </c>
      <c r="J1693" s="67">
        <v>0</v>
      </c>
    </row>
    <row r="1694" spans="1:10" x14ac:dyDescent="0.25">
      <c r="A1694" s="3" t="str">
        <f t="shared" si="26"/>
        <v>Load Control GroupSDP-C-16/17/2021 (5:00pm-6:00pm)13</v>
      </c>
      <c r="B1694" t="s">
        <v>57</v>
      </c>
      <c r="C1694" t="s">
        <v>76</v>
      </c>
      <c r="D1694" t="s">
        <v>160</v>
      </c>
      <c r="E1694" s="65" t="s">
        <v>144</v>
      </c>
      <c r="F1694" s="66">
        <v>1.6761986017227173</v>
      </c>
      <c r="G1694" s="66">
        <v>1.6992822885513306</v>
      </c>
      <c r="H1694" s="66">
        <v>3.5332143306732178E-2</v>
      </c>
      <c r="I1694" s="66">
        <v>96.662139892578125</v>
      </c>
      <c r="J1694" s="67">
        <v>0</v>
      </c>
    </row>
    <row r="1695" spans="1:10" x14ac:dyDescent="0.25">
      <c r="A1695" s="3" t="str">
        <f t="shared" si="26"/>
        <v>Load Control GroupSDP-C-16/17/2021 (5:00pm-6:00pm)14</v>
      </c>
      <c r="B1695" t="s">
        <v>57</v>
      </c>
      <c r="C1695" t="s">
        <v>76</v>
      </c>
      <c r="D1695" t="s">
        <v>160</v>
      </c>
      <c r="E1695" s="65" t="s">
        <v>145</v>
      </c>
      <c r="F1695" s="66">
        <v>1.9933725595474243</v>
      </c>
      <c r="G1695" s="66">
        <v>2.0604135990142822</v>
      </c>
      <c r="H1695" s="66">
        <v>3.5916529595851898E-2</v>
      </c>
      <c r="I1695" s="66">
        <v>99.081069946289063</v>
      </c>
      <c r="J1695" s="67">
        <v>0</v>
      </c>
    </row>
    <row r="1696" spans="1:10" x14ac:dyDescent="0.25">
      <c r="A1696" s="3" t="str">
        <f t="shared" si="26"/>
        <v>Load Control GroupSDP-C-16/17/2021 (5:00pm-6:00pm)15</v>
      </c>
      <c r="B1696" t="s">
        <v>57</v>
      </c>
      <c r="C1696" t="s">
        <v>76</v>
      </c>
      <c r="D1696" t="s">
        <v>160</v>
      </c>
      <c r="E1696" s="65" t="s">
        <v>146</v>
      </c>
      <c r="F1696" s="66">
        <v>2.3702144622802734</v>
      </c>
      <c r="G1696" s="66">
        <v>2.3937549591064453</v>
      </c>
      <c r="H1696" s="66">
        <v>2.08296999335289E-2</v>
      </c>
      <c r="I1696" s="66">
        <v>100.86110687255859</v>
      </c>
      <c r="J1696" s="67">
        <v>0</v>
      </c>
    </row>
    <row r="1697" spans="1:10" x14ac:dyDescent="0.25">
      <c r="A1697" s="3" t="str">
        <f t="shared" si="26"/>
        <v>Load Control GroupSDP-C-16/17/2021 (5:00pm-6:00pm)16</v>
      </c>
      <c r="B1697" t="s">
        <v>57</v>
      </c>
      <c r="C1697" t="s">
        <v>76</v>
      </c>
      <c r="D1697" t="s">
        <v>160</v>
      </c>
      <c r="E1697" s="65" t="s">
        <v>147</v>
      </c>
      <c r="F1697" s="66">
        <v>2.6805548667907715</v>
      </c>
      <c r="G1697" s="66">
        <v>2.6570143699645996</v>
      </c>
      <c r="H1697" s="66">
        <v>2.08296999335289E-2</v>
      </c>
      <c r="I1697" s="66">
        <v>100.91168975830078</v>
      </c>
      <c r="J1697" s="67">
        <v>0</v>
      </c>
    </row>
    <row r="1698" spans="1:10" x14ac:dyDescent="0.25">
      <c r="A1698" s="3" t="str">
        <f t="shared" si="26"/>
        <v>Load Control GroupSDP-C-16/17/2021 (5:00pm-6:00pm)17</v>
      </c>
      <c r="B1698" t="s">
        <v>57</v>
      </c>
      <c r="C1698" t="s">
        <v>76</v>
      </c>
      <c r="D1698" t="s">
        <v>160</v>
      </c>
      <c r="E1698" s="65" t="s">
        <v>148</v>
      </c>
      <c r="F1698" s="66">
        <v>2.8751671314239502</v>
      </c>
      <c r="G1698" s="66">
        <v>2.8387610912322998</v>
      </c>
      <c r="H1698" s="66">
        <v>3.7254374474287033E-2</v>
      </c>
      <c r="I1698" s="66">
        <v>98.41461181640625</v>
      </c>
      <c r="J1698" s="67">
        <v>0</v>
      </c>
    </row>
    <row r="1699" spans="1:10" x14ac:dyDescent="0.25">
      <c r="A1699" s="3" t="str">
        <f t="shared" si="26"/>
        <v>Load Control GroupSDP-C-16/17/2021 (5:00pm-6:00pm)18</v>
      </c>
      <c r="B1699" t="s">
        <v>57</v>
      </c>
      <c r="C1699" t="s">
        <v>76</v>
      </c>
      <c r="D1699" t="s">
        <v>160</v>
      </c>
      <c r="E1699" s="65" t="s">
        <v>149</v>
      </c>
      <c r="F1699" s="66">
        <v>2.9629104137420654</v>
      </c>
      <c r="G1699" s="66">
        <v>2.0117435455322266</v>
      </c>
      <c r="H1699" s="66">
        <v>4.1504703462123871E-2</v>
      </c>
      <c r="I1699" s="66">
        <v>95.918220520019531</v>
      </c>
      <c r="J1699" s="67">
        <v>0</v>
      </c>
    </row>
    <row r="1700" spans="1:10" x14ac:dyDescent="0.25">
      <c r="A1700" s="3" t="str">
        <f t="shared" si="26"/>
        <v>Load Control GroupSDP-C-16/17/2021 (5:00pm-6:00pm)19</v>
      </c>
      <c r="B1700" t="s">
        <v>57</v>
      </c>
      <c r="C1700" t="s">
        <v>76</v>
      </c>
      <c r="D1700" t="s">
        <v>160</v>
      </c>
      <c r="E1700" s="65" t="s">
        <v>150</v>
      </c>
      <c r="F1700" s="66">
        <v>2.8849658966064453</v>
      </c>
      <c r="G1700" s="66">
        <v>2.9817378520965576</v>
      </c>
      <c r="H1700" s="66">
        <v>4.2307488620281219E-2</v>
      </c>
      <c r="I1700" s="66">
        <v>93.658645629882813</v>
      </c>
      <c r="J1700" s="67">
        <v>0</v>
      </c>
    </row>
    <row r="1701" spans="1:10" x14ac:dyDescent="0.25">
      <c r="A1701" s="3" t="str">
        <f t="shared" si="26"/>
        <v>Load Control GroupSDP-C-16/17/2021 (5:00pm-6:00pm)20</v>
      </c>
      <c r="B1701" t="s">
        <v>57</v>
      </c>
      <c r="C1701" t="s">
        <v>76</v>
      </c>
      <c r="D1701" t="s">
        <v>160</v>
      </c>
      <c r="E1701" s="65" t="s">
        <v>151</v>
      </c>
      <c r="F1701" s="66">
        <v>2.6134326457977295</v>
      </c>
      <c r="G1701" s="66">
        <v>2.7305624485015869</v>
      </c>
      <c r="H1701" s="66">
        <v>3.8780592381954193E-2</v>
      </c>
      <c r="I1701" s="66">
        <v>90.701644897460938</v>
      </c>
      <c r="J1701" s="67">
        <v>0</v>
      </c>
    </row>
    <row r="1702" spans="1:10" x14ac:dyDescent="0.25">
      <c r="A1702" s="3" t="str">
        <f t="shared" si="26"/>
        <v>Load Control GroupSDP-C-16/17/2021 (5:00pm-6:00pm)21</v>
      </c>
      <c r="B1702" t="s">
        <v>57</v>
      </c>
      <c r="C1702" t="s">
        <v>76</v>
      </c>
      <c r="D1702" t="s">
        <v>160</v>
      </c>
      <c r="E1702" s="65" t="s">
        <v>152</v>
      </c>
      <c r="F1702" s="66">
        <v>2.3315181732177734</v>
      </c>
      <c r="G1702" s="66">
        <v>2.4315681457519531</v>
      </c>
      <c r="H1702" s="66">
        <v>3.6632485687732697E-2</v>
      </c>
      <c r="I1702" s="66">
        <v>86.244461059570313</v>
      </c>
      <c r="J1702" s="67">
        <v>0</v>
      </c>
    </row>
    <row r="1703" spans="1:10" x14ac:dyDescent="0.25">
      <c r="A1703" s="3" t="str">
        <f t="shared" si="26"/>
        <v>Load Control GroupSDP-C-16/17/2021 (5:00pm-6:00pm)22</v>
      </c>
      <c r="B1703" t="s">
        <v>57</v>
      </c>
      <c r="C1703" t="s">
        <v>76</v>
      </c>
      <c r="D1703" t="s">
        <v>160</v>
      </c>
      <c r="E1703" s="65" t="s">
        <v>153</v>
      </c>
      <c r="F1703" s="66">
        <v>2.1084403991699219</v>
      </c>
      <c r="G1703" s="66">
        <v>2.1937172412872314</v>
      </c>
      <c r="H1703" s="66">
        <v>3.7075038999319077E-2</v>
      </c>
      <c r="I1703" s="66">
        <v>82.205741882324219</v>
      </c>
      <c r="J1703" s="67">
        <v>0</v>
      </c>
    </row>
    <row r="1704" spans="1:10" x14ac:dyDescent="0.25">
      <c r="A1704" s="3" t="str">
        <f t="shared" si="26"/>
        <v>Load Control GroupSDP-C-16/17/2021 (5:00pm-6:00pm)23</v>
      </c>
      <c r="B1704" t="s">
        <v>57</v>
      </c>
      <c r="C1704" t="s">
        <v>76</v>
      </c>
      <c r="D1704" t="s">
        <v>160</v>
      </c>
      <c r="E1704" s="65" t="s">
        <v>154</v>
      </c>
      <c r="F1704" s="66">
        <v>1.794191837310791</v>
      </c>
      <c r="G1704" s="66">
        <v>1.8635185956954956</v>
      </c>
      <c r="H1704" s="66">
        <v>3.4639947116374969E-2</v>
      </c>
      <c r="I1704" s="66">
        <v>80.940086364746094</v>
      </c>
      <c r="J1704" s="67">
        <v>0</v>
      </c>
    </row>
    <row r="1705" spans="1:10" x14ac:dyDescent="0.25">
      <c r="A1705" s="3" t="str">
        <f t="shared" si="26"/>
        <v>Load Control GroupSDP-C-16/17/2021 (5:00pm-6:00pm)24</v>
      </c>
      <c r="B1705" t="s">
        <v>57</v>
      </c>
      <c r="C1705" t="s">
        <v>76</v>
      </c>
      <c r="D1705" t="s">
        <v>160</v>
      </c>
      <c r="E1705" s="65" t="s">
        <v>155</v>
      </c>
      <c r="F1705" s="66">
        <v>1.4815270900726318</v>
      </c>
      <c r="G1705" s="66">
        <v>1.5411795377731323</v>
      </c>
      <c r="H1705" s="66">
        <v>3.0649079009890556E-2</v>
      </c>
      <c r="I1705" s="66">
        <v>78.216102600097656</v>
      </c>
      <c r="J1705" s="67">
        <v>0</v>
      </c>
    </row>
    <row r="1706" spans="1:10" x14ac:dyDescent="0.25">
      <c r="A1706" s="3" t="str">
        <f t="shared" si="26"/>
        <v>Load Control GroupSDP-C-17/9/2021 (5:50pm-8:55pm)1</v>
      </c>
      <c r="B1706" t="s">
        <v>57</v>
      </c>
      <c r="C1706" t="s">
        <v>76</v>
      </c>
      <c r="D1706" t="s">
        <v>161</v>
      </c>
      <c r="E1706" s="65" t="s">
        <v>132</v>
      </c>
      <c r="F1706" s="66">
        <v>1.3550937175750732</v>
      </c>
      <c r="G1706" s="66">
        <v>1.3228449821472168</v>
      </c>
      <c r="H1706" s="66">
        <v>2.6169205084443092E-2</v>
      </c>
      <c r="I1706" s="66">
        <v>76.058387756347656</v>
      </c>
      <c r="J1706" s="67">
        <v>0</v>
      </c>
    </row>
    <row r="1707" spans="1:10" x14ac:dyDescent="0.25">
      <c r="A1707" s="3" t="str">
        <f t="shared" si="26"/>
        <v>Load Control GroupSDP-C-17/9/2021 (5:50pm-8:55pm)2</v>
      </c>
      <c r="B1707" t="s">
        <v>57</v>
      </c>
      <c r="C1707" t="s">
        <v>76</v>
      </c>
      <c r="D1707" t="s">
        <v>161</v>
      </c>
      <c r="E1707" s="65" t="s">
        <v>133</v>
      </c>
      <c r="F1707" s="66">
        <v>1.1578766107559204</v>
      </c>
      <c r="G1707" s="66">
        <v>1.1457769870758057</v>
      </c>
      <c r="H1707" s="66">
        <v>2.1538015455007553E-2</v>
      </c>
      <c r="I1707" s="66">
        <v>75.375663757324219</v>
      </c>
      <c r="J1707" s="67">
        <v>0</v>
      </c>
    </row>
    <row r="1708" spans="1:10" x14ac:dyDescent="0.25">
      <c r="A1708" s="3" t="str">
        <f t="shared" si="26"/>
        <v>Load Control GroupSDP-C-17/9/2021 (5:50pm-8:55pm)3</v>
      </c>
      <c r="B1708" t="s">
        <v>57</v>
      </c>
      <c r="C1708" t="s">
        <v>76</v>
      </c>
      <c r="D1708" t="s">
        <v>161</v>
      </c>
      <c r="E1708" s="65" t="s">
        <v>134</v>
      </c>
      <c r="F1708" s="66">
        <v>1.0145236253738403</v>
      </c>
      <c r="G1708" s="66">
        <v>1.0117673873901367</v>
      </c>
      <c r="H1708" s="66">
        <v>1.9204141572117805E-2</v>
      </c>
      <c r="I1708" s="66">
        <v>73.95947265625</v>
      </c>
      <c r="J1708" s="67">
        <v>0</v>
      </c>
    </row>
    <row r="1709" spans="1:10" x14ac:dyDescent="0.25">
      <c r="A1709" s="3" t="str">
        <f t="shared" si="26"/>
        <v>Load Control GroupSDP-C-17/9/2021 (5:50pm-8:55pm)4</v>
      </c>
      <c r="B1709" t="s">
        <v>57</v>
      </c>
      <c r="C1709" t="s">
        <v>76</v>
      </c>
      <c r="D1709" t="s">
        <v>161</v>
      </c>
      <c r="E1709" s="65" t="s">
        <v>135</v>
      </c>
      <c r="F1709" s="66">
        <v>0.90755432844161987</v>
      </c>
      <c r="G1709" s="66">
        <v>0.92630863189697266</v>
      </c>
      <c r="H1709" s="66">
        <v>1.7416570335626602E-2</v>
      </c>
      <c r="I1709" s="66">
        <v>73.182876586914063</v>
      </c>
      <c r="J1709" s="67">
        <v>0</v>
      </c>
    </row>
    <row r="1710" spans="1:10" x14ac:dyDescent="0.25">
      <c r="A1710" s="3" t="str">
        <f t="shared" si="26"/>
        <v>Load Control GroupSDP-C-17/9/2021 (5:50pm-8:55pm)5</v>
      </c>
      <c r="B1710" t="s">
        <v>57</v>
      </c>
      <c r="C1710" t="s">
        <v>76</v>
      </c>
      <c r="D1710" t="s">
        <v>161</v>
      </c>
      <c r="E1710" s="65" t="s">
        <v>136</v>
      </c>
      <c r="F1710" s="66">
        <v>0.85355699062347412</v>
      </c>
      <c r="G1710" s="66">
        <v>0.87321525812149048</v>
      </c>
      <c r="H1710" s="66">
        <v>1.569482684135437E-2</v>
      </c>
      <c r="I1710" s="66">
        <v>72.545219421386719</v>
      </c>
      <c r="J1710" s="67">
        <v>0</v>
      </c>
    </row>
    <row r="1711" spans="1:10" x14ac:dyDescent="0.25">
      <c r="A1711" s="3" t="str">
        <f t="shared" si="26"/>
        <v>Load Control GroupSDP-C-17/9/2021 (5:50pm-8:55pm)6</v>
      </c>
      <c r="B1711" t="s">
        <v>57</v>
      </c>
      <c r="C1711" t="s">
        <v>76</v>
      </c>
      <c r="D1711" t="s">
        <v>161</v>
      </c>
      <c r="E1711" s="65" t="s">
        <v>137</v>
      </c>
      <c r="F1711" s="66">
        <v>0.83448708057403564</v>
      </c>
      <c r="G1711" s="66">
        <v>0.85439026355743408</v>
      </c>
      <c r="H1711" s="66">
        <v>1.3386400416493416E-2</v>
      </c>
      <c r="I1711" s="66">
        <v>71.664306640625</v>
      </c>
      <c r="J1711" s="67">
        <v>0</v>
      </c>
    </row>
    <row r="1712" spans="1:10" x14ac:dyDescent="0.25">
      <c r="A1712" s="3" t="str">
        <f t="shared" si="26"/>
        <v>Load Control GroupSDP-C-17/9/2021 (5:50pm-8:55pm)7</v>
      </c>
      <c r="B1712" t="s">
        <v>57</v>
      </c>
      <c r="C1712" t="s">
        <v>76</v>
      </c>
      <c r="D1712" t="s">
        <v>161</v>
      </c>
      <c r="E1712" s="65" t="s">
        <v>138</v>
      </c>
      <c r="F1712" s="66">
        <v>0.86186617612838745</v>
      </c>
      <c r="G1712" s="66">
        <v>0.85475480556488037</v>
      </c>
      <c r="H1712" s="66">
        <v>1.5522586181759834E-2</v>
      </c>
      <c r="I1712" s="66">
        <v>71.2060546875</v>
      </c>
      <c r="J1712" s="67">
        <v>0</v>
      </c>
    </row>
    <row r="1713" spans="1:10" x14ac:dyDescent="0.25">
      <c r="A1713" s="3" t="str">
        <f t="shared" si="26"/>
        <v>Load Control GroupSDP-C-17/9/2021 (5:50pm-8:55pm)8</v>
      </c>
      <c r="B1713" t="s">
        <v>57</v>
      </c>
      <c r="C1713" t="s">
        <v>76</v>
      </c>
      <c r="D1713" t="s">
        <v>161</v>
      </c>
      <c r="E1713" s="65" t="s">
        <v>139</v>
      </c>
      <c r="F1713" s="66">
        <v>0.84949237108230591</v>
      </c>
      <c r="G1713" s="66">
        <v>0.85745477676391602</v>
      </c>
      <c r="H1713" s="66">
        <v>2.0734529942274094E-2</v>
      </c>
      <c r="I1713" s="66">
        <v>72.200180053710938</v>
      </c>
      <c r="J1713" s="67">
        <v>0</v>
      </c>
    </row>
    <row r="1714" spans="1:10" x14ac:dyDescent="0.25">
      <c r="A1714" s="3" t="str">
        <f t="shared" si="26"/>
        <v>Load Control GroupSDP-C-17/9/2021 (5:50pm-8:55pm)9</v>
      </c>
      <c r="B1714" t="s">
        <v>57</v>
      </c>
      <c r="C1714" t="s">
        <v>76</v>
      </c>
      <c r="D1714" t="s">
        <v>161</v>
      </c>
      <c r="E1714" s="65" t="s">
        <v>140</v>
      </c>
      <c r="F1714" s="66">
        <v>0.87095147371292114</v>
      </c>
      <c r="G1714" s="66">
        <v>0.91906481981277466</v>
      </c>
      <c r="H1714" s="66">
        <v>2.303503081202507E-2</v>
      </c>
      <c r="I1714" s="66">
        <v>75.133987426757813</v>
      </c>
      <c r="J1714" s="67">
        <v>0</v>
      </c>
    </row>
    <row r="1715" spans="1:10" x14ac:dyDescent="0.25">
      <c r="A1715" s="3" t="str">
        <f t="shared" si="26"/>
        <v>Load Control GroupSDP-C-17/9/2021 (5:50pm-8:55pm)10</v>
      </c>
      <c r="B1715" t="s">
        <v>57</v>
      </c>
      <c r="C1715" t="s">
        <v>76</v>
      </c>
      <c r="D1715" t="s">
        <v>161</v>
      </c>
      <c r="E1715" s="65" t="s">
        <v>141</v>
      </c>
      <c r="F1715" s="66">
        <v>1.0048133134841919</v>
      </c>
      <c r="G1715" s="66">
        <v>1.0458683967590332</v>
      </c>
      <c r="H1715" s="66">
        <v>3.1029324978590012E-2</v>
      </c>
      <c r="I1715" s="66">
        <v>78.788238525390625</v>
      </c>
      <c r="J1715" s="67">
        <v>0</v>
      </c>
    </row>
    <row r="1716" spans="1:10" x14ac:dyDescent="0.25">
      <c r="A1716" s="3" t="str">
        <f t="shared" si="26"/>
        <v>Load Control GroupSDP-C-17/9/2021 (5:50pm-8:55pm)11</v>
      </c>
      <c r="B1716" t="s">
        <v>57</v>
      </c>
      <c r="C1716" t="s">
        <v>76</v>
      </c>
      <c r="D1716" t="s">
        <v>161</v>
      </c>
      <c r="E1716" s="65" t="s">
        <v>142</v>
      </c>
      <c r="F1716" s="66">
        <v>1.2518990039825439</v>
      </c>
      <c r="G1716" s="66">
        <v>1.2563695907592773</v>
      </c>
      <c r="H1716" s="66">
        <v>3.6148786544799805E-2</v>
      </c>
      <c r="I1716" s="66">
        <v>83.609085083007813</v>
      </c>
      <c r="J1716" s="67">
        <v>0</v>
      </c>
    </row>
    <row r="1717" spans="1:10" x14ac:dyDescent="0.25">
      <c r="A1717" s="3" t="str">
        <f t="shared" si="26"/>
        <v>Load Control GroupSDP-C-17/9/2021 (5:50pm-8:55pm)12</v>
      </c>
      <c r="B1717" t="s">
        <v>57</v>
      </c>
      <c r="C1717" t="s">
        <v>76</v>
      </c>
      <c r="D1717" t="s">
        <v>161</v>
      </c>
      <c r="E1717" s="65" t="s">
        <v>143</v>
      </c>
      <c r="F1717" s="66">
        <v>1.4599316120147705</v>
      </c>
      <c r="G1717" s="66">
        <v>1.5082856416702271</v>
      </c>
      <c r="H1717" s="66">
        <v>3.6483664065599442E-2</v>
      </c>
      <c r="I1717" s="66">
        <v>87.930976867675781</v>
      </c>
      <c r="J1717" s="67">
        <v>0</v>
      </c>
    </row>
    <row r="1718" spans="1:10" x14ac:dyDescent="0.25">
      <c r="A1718" s="3" t="str">
        <f t="shared" si="26"/>
        <v>Load Control GroupSDP-C-17/9/2021 (5:50pm-8:55pm)13</v>
      </c>
      <c r="B1718" t="s">
        <v>57</v>
      </c>
      <c r="C1718" t="s">
        <v>76</v>
      </c>
      <c r="D1718" t="s">
        <v>161</v>
      </c>
      <c r="E1718" s="65" t="s">
        <v>144</v>
      </c>
      <c r="F1718" s="66">
        <v>1.85394287109375</v>
      </c>
      <c r="G1718" s="66">
        <v>1.744476318359375</v>
      </c>
      <c r="H1718" s="66">
        <v>3.8097161799669266E-2</v>
      </c>
      <c r="I1718" s="66">
        <v>91.149528503417969</v>
      </c>
      <c r="J1718" s="67">
        <v>0</v>
      </c>
    </row>
    <row r="1719" spans="1:10" x14ac:dyDescent="0.25">
      <c r="A1719" s="3" t="str">
        <f t="shared" si="26"/>
        <v>Load Control GroupSDP-C-17/9/2021 (5:50pm-8:55pm)14</v>
      </c>
      <c r="B1719" t="s">
        <v>57</v>
      </c>
      <c r="C1719" t="s">
        <v>76</v>
      </c>
      <c r="D1719" t="s">
        <v>161</v>
      </c>
      <c r="E1719" s="65" t="s">
        <v>145</v>
      </c>
      <c r="F1719" s="66">
        <v>2.1483190059661865</v>
      </c>
      <c r="G1719" s="66">
        <v>2.0223164558410645</v>
      </c>
      <c r="H1719" s="66">
        <v>4.6996664255857468E-2</v>
      </c>
      <c r="I1719" s="66">
        <v>94.268051147460938</v>
      </c>
      <c r="J1719" s="67">
        <v>0</v>
      </c>
    </row>
    <row r="1720" spans="1:10" x14ac:dyDescent="0.25">
      <c r="A1720" s="3" t="str">
        <f t="shared" si="26"/>
        <v>Load Control GroupSDP-C-17/9/2021 (5:50pm-8:55pm)15</v>
      </c>
      <c r="B1720" t="s">
        <v>57</v>
      </c>
      <c r="C1720" t="s">
        <v>76</v>
      </c>
      <c r="D1720" t="s">
        <v>161</v>
      </c>
      <c r="E1720" s="65" t="s">
        <v>146</v>
      </c>
      <c r="F1720" s="66">
        <v>2.369187593460083</v>
      </c>
      <c r="G1720" s="66">
        <v>2.3961889743804932</v>
      </c>
      <c r="H1720" s="66">
        <v>2.8131566941738129E-2</v>
      </c>
      <c r="I1720" s="66">
        <v>96.020843505859375</v>
      </c>
      <c r="J1720" s="67">
        <v>0</v>
      </c>
    </row>
    <row r="1721" spans="1:10" x14ac:dyDescent="0.25">
      <c r="A1721" s="3" t="str">
        <f t="shared" si="26"/>
        <v>Load Control GroupSDP-C-17/9/2021 (5:50pm-8:55pm)16</v>
      </c>
      <c r="B1721" t="s">
        <v>57</v>
      </c>
      <c r="C1721" t="s">
        <v>76</v>
      </c>
      <c r="D1721" t="s">
        <v>161</v>
      </c>
      <c r="E1721" s="65" t="s">
        <v>147</v>
      </c>
      <c r="F1721" s="66">
        <v>2.7866876125335693</v>
      </c>
      <c r="G1721" s="66">
        <v>2.7596862316131592</v>
      </c>
      <c r="H1721" s="66">
        <v>2.8131568804383278E-2</v>
      </c>
      <c r="I1721" s="66">
        <v>98.447097778320313</v>
      </c>
      <c r="J1721" s="67">
        <v>0</v>
      </c>
    </row>
    <row r="1722" spans="1:10" x14ac:dyDescent="0.25">
      <c r="A1722" s="3" t="str">
        <f t="shared" si="26"/>
        <v>Load Control GroupSDP-C-17/9/2021 (5:50pm-8:55pm)17</v>
      </c>
      <c r="B1722" t="s">
        <v>57</v>
      </c>
      <c r="C1722" t="s">
        <v>76</v>
      </c>
      <c r="D1722" t="s">
        <v>161</v>
      </c>
      <c r="E1722" s="65" t="s">
        <v>148</v>
      </c>
      <c r="F1722" s="66">
        <v>3.0297460556030273</v>
      </c>
      <c r="G1722" s="66">
        <v>2.9964220523834229</v>
      </c>
      <c r="H1722" s="66">
        <v>4.1923850774765015E-2</v>
      </c>
      <c r="I1722" s="66">
        <v>99.308387756347656</v>
      </c>
      <c r="J1722" s="67">
        <v>0</v>
      </c>
    </row>
    <row r="1723" spans="1:10" x14ac:dyDescent="0.25">
      <c r="A1723" s="3" t="str">
        <f t="shared" si="26"/>
        <v>Load Control GroupSDP-C-17/9/2021 (5:50pm-8:55pm)18</v>
      </c>
      <c r="B1723" t="s">
        <v>57</v>
      </c>
      <c r="C1723" t="s">
        <v>76</v>
      </c>
      <c r="D1723" t="s">
        <v>161</v>
      </c>
      <c r="E1723" s="65" t="s">
        <v>149</v>
      </c>
      <c r="F1723" s="66">
        <v>3.0859081745147705</v>
      </c>
      <c r="G1723" s="66">
        <v>2.9620749950408936</v>
      </c>
      <c r="H1723" s="66">
        <v>4.840385913848877E-2</v>
      </c>
      <c r="I1723" s="66">
        <v>98.152969360351563</v>
      </c>
      <c r="J1723" s="67">
        <v>0</v>
      </c>
    </row>
    <row r="1724" spans="1:10" x14ac:dyDescent="0.25">
      <c r="A1724" s="3" t="str">
        <f t="shared" si="26"/>
        <v>Load Control GroupSDP-C-17/9/2021 (5:50pm-8:55pm)19</v>
      </c>
      <c r="B1724" t="s">
        <v>57</v>
      </c>
      <c r="C1724" t="s">
        <v>76</v>
      </c>
      <c r="D1724" t="s">
        <v>161</v>
      </c>
      <c r="E1724" s="65" t="s">
        <v>150</v>
      </c>
      <c r="F1724" s="66">
        <v>2.9607560634613037</v>
      </c>
      <c r="G1724" s="66">
        <v>2.1217865943908691</v>
      </c>
      <c r="H1724" s="66">
        <v>4.5715834945440292E-2</v>
      </c>
      <c r="I1724" s="66">
        <v>94.610702514648438</v>
      </c>
      <c r="J1724" s="67">
        <v>0</v>
      </c>
    </row>
    <row r="1725" spans="1:10" x14ac:dyDescent="0.25">
      <c r="A1725" s="3" t="str">
        <f t="shared" si="26"/>
        <v>Load Control GroupSDP-C-17/9/2021 (5:50pm-8:55pm)20</v>
      </c>
      <c r="B1725" t="s">
        <v>57</v>
      </c>
      <c r="C1725" t="s">
        <v>76</v>
      </c>
      <c r="D1725" t="s">
        <v>161</v>
      </c>
      <c r="E1725" s="65" t="s">
        <v>151</v>
      </c>
      <c r="F1725" s="66">
        <v>2.6736071109771729</v>
      </c>
      <c r="G1725" s="66">
        <v>2.0587377548217773</v>
      </c>
      <c r="H1725" s="66">
        <v>3.984558954834938E-2</v>
      </c>
      <c r="I1725" s="66">
        <v>91.318466186523438</v>
      </c>
      <c r="J1725" s="67">
        <v>0</v>
      </c>
    </row>
    <row r="1726" spans="1:10" x14ac:dyDescent="0.25">
      <c r="A1726" s="3" t="str">
        <f t="shared" si="26"/>
        <v>Load Control GroupSDP-C-17/9/2021 (5:50pm-8:55pm)21</v>
      </c>
      <c r="B1726" t="s">
        <v>57</v>
      </c>
      <c r="C1726" t="s">
        <v>76</v>
      </c>
      <c r="D1726" t="s">
        <v>161</v>
      </c>
      <c r="E1726" s="65" t="s">
        <v>152</v>
      </c>
      <c r="F1726" s="66">
        <v>2.3768630027770996</v>
      </c>
      <c r="G1726" s="66">
        <v>1.9764553308486938</v>
      </c>
      <c r="H1726" s="66">
        <v>3.894038125872612E-2</v>
      </c>
      <c r="I1726" s="66">
        <v>87.563743591308594</v>
      </c>
      <c r="J1726" s="67">
        <v>0</v>
      </c>
    </row>
    <row r="1727" spans="1:10" x14ac:dyDescent="0.25">
      <c r="A1727" s="3" t="str">
        <f t="shared" si="26"/>
        <v>Load Control GroupSDP-C-17/9/2021 (5:50pm-8:55pm)22</v>
      </c>
      <c r="B1727" t="s">
        <v>57</v>
      </c>
      <c r="C1727" t="s">
        <v>76</v>
      </c>
      <c r="D1727" t="s">
        <v>161</v>
      </c>
      <c r="E1727" s="65" t="s">
        <v>153</v>
      </c>
      <c r="F1727" s="66">
        <v>2.0742394924163818</v>
      </c>
      <c r="G1727" s="66">
        <v>2.6754779815673828</v>
      </c>
      <c r="H1727" s="66">
        <v>3.8989193737506866E-2</v>
      </c>
      <c r="I1727" s="66">
        <v>83.429336547851563</v>
      </c>
      <c r="J1727" s="67">
        <v>0</v>
      </c>
    </row>
    <row r="1728" spans="1:10" x14ac:dyDescent="0.25">
      <c r="A1728" s="3" t="str">
        <f t="shared" si="26"/>
        <v>Load Control GroupSDP-C-17/9/2021 (5:50pm-8:55pm)23</v>
      </c>
      <c r="B1728" t="s">
        <v>57</v>
      </c>
      <c r="C1728" t="s">
        <v>76</v>
      </c>
      <c r="D1728" t="s">
        <v>161</v>
      </c>
      <c r="E1728" s="65" t="s">
        <v>154</v>
      </c>
      <c r="F1728" s="66">
        <v>1.8204959630966187</v>
      </c>
      <c r="G1728" s="66">
        <v>2.3184130191802979</v>
      </c>
      <c r="H1728" s="66">
        <v>3.4970320761203766E-2</v>
      </c>
      <c r="I1728" s="66">
        <v>80.591453552246094</v>
      </c>
      <c r="J1728" s="67">
        <v>0</v>
      </c>
    </row>
    <row r="1729" spans="1:10" x14ac:dyDescent="0.25">
      <c r="A1729" s="3" t="str">
        <f t="shared" si="26"/>
        <v>Load Control GroupSDP-C-17/9/2021 (5:50pm-8:55pm)24</v>
      </c>
      <c r="B1729" t="s">
        <v>57</v>
      </c>
      <c r="C1729" t="s">
        <v>76</v>
      </c>
      <c r="D1729" t="s">
        <v>161</v>
      </c>
      <c r="E1729" s="65" t="s">
        <v>155</v>
      </c>
      <c r="F1729" s="66">
        <v>1.6220897436141968</v>
      </c>
      <c r="G1729" s="66">
        <v>1.8450852632522583</v>
      </c>
      <c r="H1729" s="66">
        <v>2.7651617303490639E-2</v>
      </c>
      <c r="I1729" s="66">
        <v>78.570220947265625</v>
      </c>
      <c r="J1729" s="67">
        <v>0</v>
      </c>
    </row>
    <row r="1730" spans="1:10" x14ac:dyDescent="0.25">
      <c r="A1730" s="3" t="str">
        <f t="shared" si="26"/>
        <v>Load Control GroupSDP-C-18/27/2021 (5:00pm-6:00pm)1</v>
      </c>
      <c r="B1730" t="s">
        <v>57</v>
      </c>
      <c r="C1730" t="s">
        <v>76</v>
      </c>
      <c r="D1730" t="s">
        <v>162</v>
      </c>
      <c r="E1730" s="65" t="s">
        <v>132</v>
      </c>
      <c r="F1730" s="66">
        <v>1.2101967334747314</v>
      </c>
      <c r="G1730" s="66">
        <v>1.205258846282959</v>
      </c>
      <c r="H1730" s="66">
        <v>2.3574270308017731E-2</v>
      </c>
      <c r="I1730" s="66">
        <v>78.191696166992188</v>
      </c>
      <c r="J1730" s="67">
        <v>0</v>
      </c>
    </row>
    <row r="1731" spans="1:10" x14ac:dyDescent="0.25">
      <c r="A1731" s="3" t="str">
        <f t="shared" ref="A1731:A1794" si="27">B1731&amp;C1731&amp;D1731&amp;E1731</f>
        <v>Load Control GroupSDP-C-18/27/2021 (5:00pm-6:00pm)2</v>
      </c>
      <c r="B1731" t="s">
        <v>57</v>
      </c>
      <c r="C1731" t="s">
        <v>76</v>
      </c>
      <c r="D1731" t="s">
        <v>162</v>
      </c>
      <c r="E1731" s="65" t="s">
        <v>133</v>
      </c>
      <c r="F1731" s="66">
        <v>1.05110764503479</v>
      </c>
      <c r="G1731" s="66">
        <v>1.0238997936248779</v>
      </c>
      <c r="H1731" s="66">
        <v>2.1464452147483826E-2</v>
      </c>
      <c r="I1731" s="66">
        <v>75.858497619628906</v>
      </c>
      <c r="J1731" s="67">
        <v>0</v>
      </c>
    </row>
    <row r="1732" spans="1:10" x14ac:dyDescent="0.25">
      <c r="A1732" s="3" t="str">
        <f t="shared" si="27"/>
        <v>Load Control GroupSDP-C-18/27/2021 (5:00pm-6:00pm)3</v>
      </c>
      <c r="B1732" t="s">
        <v>57</v>
      </c>
      <c r="C1732" t="s">
        <v>76</v>
      </c>
      <c r="D1732" t="s">
        <v>162</v>
      </c>
      <c r="E1732" s="65" t="s">
        <v>134</v>
      </c>
      <c r="F1732" s="66">
        <v>0.92145383358001709</v>
      </c>
      <c r="G1732" s="66">
        <v>0.89896225929260254</v>
      </c>
      <c r="H1732" s="66">
        <v>2.1679962053894997E-2</v>
      </c>
      <c r="I1732" s="66">
        <v>73.800483703613281</v>
      </c>
      <c r="J1732" s="67">
        <v>0</v>
      </c>
    </row>
    <row r="1733" spans="1:10" x14ac:dyDescent="0.25">
      <c r="A1733" s="3" t="str">
        <f t="shared" si="27"/>
        <v>Load Control GroupSDP-C-18/27/2021 (5:00pm-6:00pm)4</v>
      </c>
      <c r="B1733" t="s">
        <v>57</v>
      </c>
      <c r="C1733" t="s">
        <v>76</v>
      </c>
      <c r="D1733" t="s">
        <v>162</v>
      </c>
      <c r="E1733" s="65" t="s">
        <v>135</v>
      </c>
      <c r="F1733" s="66">
        <v>0.81569975614547729</v>
      </c>
      <c r="G1733" s="66">
        <v>0.82424813508987427</v>
      </c>
      <c r="H1733" s="66">
        <v>1.6094190999865532E-2</v>
      </c>
      <c r="I1733" s="66">
        <v>71.906974792480469</v>
      </c>
      <c r="J1733" s="67">
        <v>0</v>
      </c>
    </row>
    <row r="1734" spans="1:10" x14ac:dyDescent="0.25">
      <c r="A1734" s="3" t="str">
        <f t="shared" si="27"/>
        <v>Load Control GroupSDP-C-18/27/2021 (5:00pm-6:00pm)5</v>
      </c>
      <c r="B1734" t="s">
        <v>57</v>
      </c>
      <c r="C1734" t="s">
        <v>76</v>
      </c>
      <c r="D1734" t="s">
        <v>162</v>
      </c>
      <c r="E1734" s="65" t="s">
        <v>136</v>
      </c>
      <c r="F1734" s="66">
        <v>0.75799524784088135</v>
      </c>
      <c r="G1734" s="66">
        <v>0.77083659172058105</v>
      </c>
      <c r="H1734" s="66">
        <v>1.2391431257128716E-2</v>
      </c>
      <c r="I1734" s="66">
        <v>70.182914733886719</v>
      </c>
      <c r="J1734" s="67">
        <v>0</v>
      </c>
    </row>
    <row r="1735" spans="1:10" x14ac:dyDescent="0.25">
      <c r="A1735" s="3" t="str">
        <f t="shared" si="27"/>
        <v>Load Control GroupSDP-C-18/27/2021 (5:00pm-6:00pm)6</v>
      </c>
      <c r="B1735" t="s">
        <v>57</v>
      </c>
      <c r="C1735" t="s">
        <v>76</v>
      </c>
      <c r="D1735" t="s">
        <v>162</v>
      </c>
      <c r="E1735" s="65" t="s">
        <v>137</v>
      </c>
      <c r="F1735" s="66">
        <v>0.75720345973968506</v>
      </c>
      <c r="G1735" s="66">
        <v>0.76493328809738159</v>
      </c>
      <c r="H1735" s="66">
        <v>1.0913222096860409E-2</v>
      </c>
      <c r="I1735" s="66">
        <v>69.244163513183594</v>
      </c>
      <c r="J1735" s="67">
        <v>0</v>
      </c>
    </row>
    <row r="1736" spans="1:10" x14ac:dyDescent="0.25">
      <c r="A1736" s="3" t="str">
        <f t="shared" si="27"/>
        <v>Load Control GroupSDP-C-18/27/2021 (5:00pm-6:00pm)7</v>
      </c>
      <c r="B1736" t="s">
        <v>57</v>
      </c>
      <c r="C1736" t="s">
        <v>76</v>
      </c>
      <c r="D1736" t="s">
        <v>162</v>
      </c>
      <c r="E1736" s="65" t="s">
        <v>138</v>
      </c>
      <c r="F1736" s="66">
        <v>0.80046701431274414</v>
      </c>
      <c r="G1736" s="66">
        <v>0.79130566120147705</v>
      </c>
      <c r="H1736" s="66">
        <v>1.167126651853323E-2</v>
      </c>
      <c r="I1736" s="66">
        <v>68.274864196777344</v>
      </c>
      <c r="J1736" s="67">
        <v>0</v>
      </c>
    </row>
    <row r="1737" spans="1:10" x14ac:dyDescent="0.25">
      <c r="A1737" s="3" t="str">
        <f t="shared" si="27"/>
        <v>Load Control GroupSDP-C-18/27/2021 (5:00pm-6:00pm)8</v>
      </c>
      <c r="B1737" t="s">
        <v>57</v>
      </c>
      <c r="C1737" t="s">
        <v>76</v>
      </c>
      <c r="D1737" t="s">
        <v>162</v>
      </c>
      <c r="E1737" s="65" t="s">
        <v>139</v>
      </c>
      <c r="F1737" s="66">
        <v>0.75727421045303345</v>
      </c>
      <c r="G1737" s="66">
        <v>0.7590334415435791</v>
      </c>
      <c r="H1737" s="66">
        <v>1.404955331236124E-2</v>
      </c>
      <c r="I1737" s="66">
        <v>67.425392150878906</v>
      </c>
      <c r="J1737" s="67">
        <v>0</v>
      </c>
    </row>
    <row r="1738" spans="1:10" x14ac:dyDescent="0.25">
      <c r="A1738" s="3" t="str">
        <f t="shared" si="27"/>
        <v>Load Control GroupSDP-C-18/27/2021 (5:00pm-6:00pm)9</v>
      </c>
      <c r="B1738" t="s">
        <v>57</v>
      </c>
      <c r="C1738" t="s">
        <v>76</v>
      </c>
      <c r="D1738" t="s">
        <v>162</v>
      </c>
      <c r="E1738" s="65" t="s">
        <v>140</v>
      </c>
      <c r="F1738" s="66">
        <v>0.71574556827545166</v>
      </c>
      <c r="G1738" s="66">
        <v>0.71347558498382568</v>
      </c>
      <c r="H1738" s="66">
        <v>2.4835379794239998E-2</v>
      </c>
      <c r="I1738" s="66">
        <v>70.128517150878906</v>
      </c>
      <c r="J1738" s="67">
        <v>0</v>
      </c>
    </row>
    <row r="1739" spans="1:10" x14ac:dyDescent="0.25">
      <c r="A1739" s="3" t="str">
        <f t="shared" si="27"/>
        <v>Load Control GroupSDP-C-18/27/2021 (5:00pm-6:00pm)10</v>
      </c>
      <c r="B1739" t="s">
        <v>57</v>
      </c>
      <c r="C1739" t="s">
        <v>76</v>
      </c>
      <c r="D1739" t="s">
        <v>162</v>
      </c>
      <c r="E1739" s="65" t="s">
        <v>141</v>
      </c>
      <c r="F1739" s="66">
        <v>0.72200757265090942</v>
      </c>
      <c r="G1739" s="66">
        <v>0.71385473012924194</v>
      </c>
      <c r="H1739" s="66">
        <v>2.8604241088032722E-2</v>
      </c>
      <c r="I1739" s="66">
        <v>77.065376281738281</v>
      </c>
      <c r="J1739" s="67">
        <v>0</v>
      </c>
    </row>
    <row r="1740" spans="1:10" x14ac:dyDescent="0.25">
      <c r="A1740" s="3" t="str">
        <f t="shared" si="27"/>
        <v>Load Control GroupSDP-C-18/27/2021 (5:00pm-6:00pm)11</v>
      </c>
      <c r="B1740" t="s">
        <v>57</v>
      </c>
      <c r="C1740" t="s">
        <v>76</v>
      </c>
      <c r="D1740" t="s">
        <v>162</v>
      </c>
      <c r="E1740" s="65" t="s">
        <v>142</v>
      </c>
      <c r="F1740" s="66">
        <v>0.84741514921188354</v>
      </c>
      <c r="G1740" s="66">
        <v>0.83205759525299072</v>
      </c>
      <c r="H1740" s="66">
        <v>3.1602248549461365E-2</v>
      </c>
      <c r="I1740" s="66">
        <v>84.829292297363281</v>
      </c>
      <c r="J1740" s="67">
        <v>0</v>
      </c>
    </row>
    <row r="1741" spans="1:10" x14ac:dyDescent="0.25">
      <c r="A1741" s="3" t="str">
        <f t="shared" si="27"/>
        <v>Load Control GroupSDP-C-18/27/2021 (5:00pm-6:00pm)12</v>
      </c>
      <c r="B1741" t="s">
        <v>57</v>
      </c>
      <c r="C1741" t="s">
        <v>76</v>
      </c>
      <c r="D1741" t="s">
        <v>162</v>
      </c>
      <c r="E1741" s="65" t="s">
        <v>143</v>
      </c>
      <c r="F1741" s="66">
        <v>1.1049350500106812</v>
      </c>
      <c r="G1741" s="66">
        <v>1.1022757291793823</v>
      </c>
      <c r="H1741" s="66">
        <v>3.5565704107284546E-2</v>
      </c>
      <c r="I1741" s="66">
        <v>90.341133117675781</v>
      </c>
      <c r="J1741" s="67">
        <v>0</v>
      </c>
    </row>
    <row r="1742" spans="1:10" x14ac:dyDescent="0.25">
      <c r="A1742" s="3" t="str">
        <f t="shared" si="27"/>
        <v>Load Control GroupSDP-C-18/27/2021 (5:00pm-6:00pm)13</v>
      </c>
      <c r="B1742" t="s">
        <v>57</v>
      </c>
      <c r="C1742" t="s">
        <v>76</v>
      </c>
      <c r="D1742" t="s">
        <v>162</v>
      </c>
      <c r="E1742" s="65" t="s">
        <v>144</v>
      </c>
      <c r="F1742" s="66">
        <v>1.4860769510269165</v>
      </c>
      <c r="G1742" s="66">
        <v>1.4960194826126099</v>
      </c>
      <c r="H1742" s="66">
        <v>4.4661134481430054E-2</v>
      </c>
      <c r="I1742" s="66">
        <v>95.732383728027344</v>
      </c>
      <c r="J1742" s="67">
        <v>0</v>
      </c>
    </row>
    <row r="1743" spans="1:10" x14ac:dyDescent="0.25">
      <c r="A1743" s="3" t="str">
        <f t="shared" si="27"/>
        <v>Load Control GroupSDP-C-18/27/2021 (5:00pm-6:00pm)14</v>
      </c>
      <c r="B1743" t="s">
        <v>57</v>
      </c>
      <c r="C1743" t="s">
        <v>76</v>
      </c>
      <c r="D1743" t="s">
        <v>162</v>
      </c>
      <c r="E1743" s="65" t="s">
        <v>145</v>
      </c>
      <c r="F1743" s="66">
        <v>1.9460511207580566</v>
      </c>
      <c r="G1743" s="66">
        <v>1.952843189239502</v>
      </c>
      <c r="H1743" s="66">
        <v>4.295765608549118E-2</v>
      </c>
      <c r="I1743" s="66">
        <v>99.70367431640625</v>
      </c>
      <c r="J1743" s="67">
        <v>0</v>
      </c>
    </row>
    <row r="1744" spans="1:10" x14ac:dyDescent="0.25">
      <c r="A1744" s="3" t="str">
        <f t="shared" si="27"/>
        <v>Load Control GroupSDP-C-18/27/2021 (5:00pm-6:00pm)15</v>
      </c>
      <c r="B1744" t="s">
        <v>57</v>
      </c>
      <c r="C1744" t="s">
        <v>76</v>
      </c>
      <c r="D1744" t="s">
        <v>162</v>
      </c>
      <c r="E1744" s="65" t="s">
        <v>146</v>
      </c>
      <c r="F1744" s="66">
        <v>2.3802127838134766</v>
      </c>
      <c r="G1744" s="66">
        <v>2.4137804508209229</v>
      </c>
      <c r="H1744" s="66">
        <v>2.8181388974189758E-2</v>
      </c>
      <c r="I1744" s="66">
        <v>102.179443359375</v>
      </c>
      <c r="J1744" s="67">
        <v>0</v>
      </c>
    </row>
    <row r="1745" spans="1:10" x14ac:dyDescent="0.25">
      <c r="A1745" s="3" t="str">
        <f t="shared" si="27"/>
        <v>Load Control GroupSDP-C-18/27/2021 (5:00pm-6:00pm)16</v>
      </c>
      <c r="B1745" t="s">
        <v>57</v>
      </c>
      <c r="C1745" t="s">
        <v>76</v>
      </c>
      <c r="D1745" t="s">
        <v>162</v>
      </c>
      <c r="E1745" s="65" t="s">
        <v>147</v>
      </c>
      <c r="F1745" s="66">
        <v>2.8854115009307861</v>
      </c>
      <c r="G1745" s="66">
        <v>2.8518438339233398</v>
      </c>
      <c r="H1745" s="66">
        <v>2.8181388974189758E-2</v>
      </c>
      <c r="I1745" s="66">
        <v>104.07567596435547</v>
      </c>
      <c r="J1745" s="67">
        <v>0</v>
      </c>
    </row>
    <row r="1746" spans="1:10" x14ac:dyDescent="0.25">
      <c r="A1746" s="3" t="str">
        <f t="shared" si="27"/>
        <v>Load Control GroupSDP-C-18/27/2021 (5:00pm-6:00pm)17</v>
      </c>
      <c r="B1746" t="s">
        <v>57</v>
      </c>
      <c r="C1746" t="s">
        <v>76</v>
      </c>
      <c r="D1746" t="s">
        <v>162</v>
      </c>
      <c r="E1746" s="65" t="s">
        <v>148</v>
      </c>
      <c r="F1746" s="66">
        <v>3.1850097179412842</v>
      </c>
      <c r="G1746" s="66">
        <v>3.1944739818572998</v>
      </c>
      <c r="H1746" s="66">
        <v>4.6443860977888107E-2</v>
      </c>
      <c r="I1746" s="66">
        <v>104.08144378662109</v>
      </c>
      <c r="J1746" s="67">
        <v>0</v>
      </c>
    </row>
    <row r="1747" spans="1:10" x14ac:dyDescent="0.25">
      <c r="A1747" s="3" t="str">
        <f t="shared" si="27"/>
        <v>Load Control GroupSDP-C-18/27/2021 (5:00pm-6:00pm)18</v>
      </c>
      <c r="B1747" t="s">
        <v>57</v>
      </c>
      <c r="C1747" t="s">
        <v>76</v>
      </c>
      <c r="D1747" t="s">
        <v>162</v>
      </c>
      <c r="E1747" s="65" t="s">
        <v>149</v>
      </c>
      <c r="F1747" s="66">
        <v>3.3179926872253418</v>
      </c>
      <c r="G1747" s="66">
        <v>2.2932960987091064</v>
      </c>
      <c r="H1747" s="66">
        <v>4.7143440693616867E-2</v>
      </c>
      <c r="I1747" s="66">
        <v>102.88893127441406</v>
      </c>
      <c r="J1747" s="67">
        <v>0</v>
      </c>
    </row>
    <row r="1748" spans="1:10" x14ac:dyDescent="0.25">
      <c r="A1748" s="3" t="str">
        <f t="shared" si="27"/>
        <v>Load Control GroupSDP-C-18/27/2021 (5:00pm-6:00pm)19</v>
      </c>
      <c r="B1748" t="s">
        <v>57</v>
      </c>
      <c r="C1748" t="s">
        <v>76</v>
      </c>
      <c r="D1748" t="s">
        <v>162</v>
      </c>
      <c r="E1748" s="65" t="s">
        <v>150</v>
      </c>
      <c r="F1748" s="66">
        <v>3.1613798141479492</v>
      </c>
      <c r="G1748" s="66">
        <v>3.3197824954986572</v>
      </c>
      <c r="H1748" s="66">
        <v>5.5431719869375229E-2</v>
      </c>
      <c r="I1748" s="66">
        <v>100.89387512207031</v>
      </c>
      <c r="J1748" s="67">
        <v>0</v>
      </c>
    </row>
    <row r="1749" spans="1:10" x14ac:dyDescent="0.25">
      <c r="A1749" s="3" t="str">
        <f t="shared" si="27"/>
        <v>Load Control GroupSDP-C-18/27/2021 (5:00pm-6:00pm)20</v>
      </c>
      <c r="B1749" t="s">
        <v>57</v>
      </c>
      <c r="C1749" t="s">
        <v>76</v>
      </c>
      <c r="D1749" t="s">
        <v>162</v>
      </c>
      <c r="E1749" s="65" t="s">
        <v>151</v>
      </c>
      <c r="F1749" s="66">
        <v>2.877084493637085</v>
      </c>
      <c r="G1749" s="66">
        <v>3.0510745048522949</v>
      </c>
      <c r="H1749" s="66">
        <v>4.2753305286169052E-2</v>
      </c>
      <c r="I1749" s="66">
        <v>95.866424560546875</v>
      </c>
      <c r="J1749" s="67">
        <v>0</v>
      </c>
    </row>
    <row r="1750" spans="1:10" x14ac:dyDescent="0.25">
      <c r="A1750" s="3" t="str">
        <f t="shared" si="27"/>
        <v>Load Control GroupSDP-C-18/27/2021 (5:00pm-6:00pm)21</v>
      </c>
      <c r="B1750" t="s">
        <v>57</v>
      </c>
      <c r="C1750" t="s">
        <v>76</v>
      </c>
      <c r="D1750" t="s">
        <v>162</v>
      </c>
      <c r="E1750" s="65" t="s">
        <v>152</v>
      </c>
      <c r="F1750" s="66">
        <v>2.5410749912261963</v>
      </c>
      <c r="G1750" s="66">
        <v>2.6748325824737549</v>
      </c>
      <c r="H1750" s="66">
        <v>4.3567072600126266E-2</v>
      </c>
      <c r="I1750" s="66">
        <v>89.855819702148438</v>
      </c>
      <c r="J1750" s="67">
        <v>0</v>
      </c>
    </row>
    <row r="1751" spans="1:10" x14ac:dyDescent="0.25">
      <c r="A1751" s="3" t="str">
        <f t="shared" si="27"/>
        <v>Load Control GroupSDP-C-18/27/2021 (5:00pm-6:00pm)22</v>
      </c>
      <c r="B1751" t="s">
        <v>57</v>
      </c>
      <c r="C1751" t="s">
        <v>76</v>
      </c>
      <c r="D1751" t="s">
        <v>162</v>
      </c>
      <c r="E1751" s="65" t="s">
        <v>153</v>
      </c>
      <c r="F1751" s="66">
        <v>2.2193050384521484</v>
      </c>
      <c r="G1751" s="66">
        <v>2.3061928749084473</v>
      </c>
      <c r="H1751" s="66">
        <v>4.0984835475683212E-2</v>
      </c>
      <c r="I1751" s="66">
        <v>85.026664733886719</v>
      </c>
      <c r="J1751" s="67">
        <v>0</v>
      </c>
    </row>
    <row r="1752" spans="1:10" x14ac:dyDescent="0.25">
      <c r="A1752" s="3" t="str">
        <f t="shared" si="27"/>
        <v>Load Control GroupSDP-C-18/27/2021 (5:00pm-6:00pm)23</v>
      </c>
      <c r="B1752" t="s">
        <v>57</v>
      </c>
      <c r="C1752" t="s">
        <v>76</v>
      </c>
      <c r="D1752" t="s">
        <v>162</v>
      </c>
      <c r="E1752" s="65" t="s">
        <v>154</v>
      </c>
      <c r="F1752" s="66">
        <v>1.8814163208007813</v>
      </c>
      <c r="G1752" s="66">
        <v>1.9344170093536377</v>
      </c>
      <c r="H1752" s="66">
        <v>3.4641772508621216E-2</v>
      </c>
      <c r="I1752" s="66">
        <v>82.261459350585938</v>
      </c>
      <c r="J1752" s="67">
        <v>0</v>
      </c>
    </row>
    <row r="1753" spans="1:10" x14ac:dyDescent="0.25">
      <c r="A1753" s="3" t="str">
        <f t="shared" si="27"/>
        <v>Load Control GroupSDP-C-18/27/2021 (5:00pm-6:00pm)24</v>
      </c>
      <c r="B1753" t="s">
        <v>57</v>
      </c>
      <c r="C1753" t="s">
        <v>76</v>
      </c>
      <c r="D1753" t="s">
        <v>162</v>
      </c>
      <c r="E1753" s="65" t="s">
        <v>155</v>
      </c>
      <c r="F1753" s="66">
        <v>1.5592905282974243</v>
      </c>
      <c r="G1753" s="66">
        <v>1.6017923355102539</v>
      </c>
      <c r="H1753" s="66">
        <v>2.9368266463279724E-2</v>
      </c>
      <c r="I1753" s="66">
        <v>80.338851928710938</v>
      </c>
      <c r="J1753" s="67">
        <v>0</v>
      </c>
    </row>
    <row r="1754" spans="1:10" x14ac:dyDescent="0.25">
      <c r="A1754" s="3" t="str">
        <f t="shared" si="27"/>
        <v>Load Control GroupSDP-C-19/9/2021 (3:58pm-5:00pm)1</v>
      </c>
      <c r="B1754" t="s">
        <v>57</v>
      </c>
      <c r="C1754" t="s">
        <v>76</v>
      </c>
      <c r="D1754" t="s">
        <v>163</v>
      </c>
      <c r="E1754" s="65" t="s">
        <v>132</v>
      </c>
      <c r="F1754" s="66">
        <v>1.3520568609237671</v>
      </c>
      <c r="G1754" s="66">
        <v>1.3283309936523438</v>
      </c>
      <c r="H1754" s="66">
        <v>2.5476811453700066E-2</v>
      </c>
      <c r="I1754" s="66">
        <v>74.670585632324219</v>
      </c>
      <c r="J1754" s="67">
        <v>0</v>
      </c>
    </row>
    <row r="1755" spans="1:10" x14ac:dyDescent="0.25">
      <c r="A1755" s="3" t="str">
        <f t="shared" si="27"/>
        <v>Load Control GroupSDP-C-19/9/2021 (3:58pm-5:00pm)2</v>
      </c>
      <c r="B1755" t="s">
        <v>57</v>
      </c>
      <c r="C1755" t="s">
        <v>76</v>
      </c>
      <c r="D1755" t="s">
        <v>163</v>
      </c>
      <c r="E1755" s="65" t="s">
        <v>133</v>
      </c>
      <c r="F1755" s="66">
        <v>1.1536452770233154</v>
      </c>
      <c r="G1755" s="66">
        <v>1.1565092802047729</v>
      </c>
      <c r="H1755" s="66">
        <v>2.0116385072469711E-2</v>
      </c>
      <c r="I1755" s="66">
        <v>74.124549865722656</v>
      </c>
      <c r="J1755" s="67">
        <v>0</v>
      </c>
    </row>
    <row r="1756" spans="1:10" x14ac:dyDescent="0.25">
      <c r="A1756" s="3" t="str">
        <f t="shared" si="27"/>
        <v>Load Control GroupSDP-C-19/9/2021 (3:58pm-5:00pm)3</v>
      </c>
      <c r="B1756" t="s">
        <v>57</v>
      </c>
      <c r="C1756" t="s">
        <v>76</v>
      </c>
      <c r="D1756" t="s">
        <v>163</v>
      </c>
      <c r="E1756" s="65" t="s">
        <v>134</v>
      </c>
      <c r="F1756" s="66">
        <v>1.0322959423065186</v>
      </c>
      <c r="G1756" s="66">
        <v>1.0282245874404907</v>
      </c>
      <c r="H1756" s="66">
        <v>1.8415685743093491E-2</v>
      </c>
      <c r="I1756" s="66">
        <v>73.798774719238281</v>
      </c>
      <c r="J1756" s="67">
        <v>0</v>
      </c>
    </row>
    <row r="1757" spans="1:10" x14ac:dyDescent="0.25">
      <c r="A1757" s="3" t="str">
        <f t="shared" si="27"/>
        <v>Load Control GroupSDP-C-19/9/2021 (3:58pm-5:00pm)4</v>
      </c>
      <c r="B1757" t="s">
        <v>57</v>
      </c>
      <c r="C1757" t="s">
        <v>76</v>
      </c>
      <c r="D1757" t="s">
        <v>163</v>
      </c>
      <c r="E1757" s="65" t="s">
        <v>135</v>
      </c>
      <c r="F1757" s="66">
        <v>0.93787717819213867</v>
      </c>
      <c r="G1757" s="66">
        <v>0.94615113735198975</v>
      </c>
      <c r="H1757" s="66">
        <v>1.7838465049862862E-2</v>
      </c>
      <c r="I1757" s="66">
        <v>73.651809692382813</v>
      </c>
      <c r="J1757" s="67">
        <v>0</v>
      </c>
    </row>
    <row r="1758" spans="1:10" x14ac:dyDescent="0.25">
      <c r="A1758" s="3" t="str">
        <f t="shared" si="27"/>
        <v>Load Control GroupSDP-C-19/9/2021 (3:58pm-5:00pm)5</v>
      </c>
      <c r="B1758" t="s">
        <v>57</v>
      </c>
      <c r="C1758" t="s">
        <v>76</v>
      </c>
      <c r="D1758" t="s">
        <v>163</v>
      </c>
      <c r="E1758" s="65" t="s">
        <v>136</v>
      </c>
      <c r="F1758" s="66">
        <v>0.90006929636001587</v>
      </c>
      <c r="G1758" s="66">
        <v>0.89782911539077759</v>
      </c>
      <c r="H1758" s="66">
        <v>1.4831049367785454E-2</v>
      </c>
      <c r="I1758" s="66">
        <v>72.758895874023438</v>
      </c>
      <c r="J1758" s="67">
        <v>0</v>
      </c>
    </row>
    <row r="1759" spans="1:10" x14ac:dyDescent="0.25">
      <c r="A1759" s="3" t="str">
        <f t="shared" si="27"/>
        <v>Load Control GroupSDP-C-19/9/2021 (3:58pm-5:00pm)6</v>
      </c>
      <c r="B1759" t="s">
        <v>57</v>
      </c>
      <c r="C1759" t="s">
        <v>76</v>
      </c>
      <c r="D1759" t="s">
        <v>163</v>
      </c>
      <c r="E1759" s="65" t="s">
        <v>137</v>
      </c>
      <c r="F1759" s="66">
        <v>0.89103144407272339</v>
      </c>
      <c r="G1759" s="66">
        <v>0.89001345634460449</v>
      </c>
      <c r="H1759" s="66">
        <v>1.4262569136917591E-2</v>
      </c>
      <c r="I1759" s="66">
        <v>71.624305725097656</v>
      </c>
      <c r="J1759" s="67">
        <v>0</v>
      </c>
    </row>
    <row r="1760" spans="1:10" x14ac:dyDescent="0.25">
      <c r="A1760" s="3" t="str">
        <f t="shared" si="27"/>
        <v>Load Control GroupSDP-C-19/9/2021 (3:58pm-5:00pm)7</v>
      </c>
      <c r="B1760" t="s">
        <v>57</v>
      </c>
      <c r="C1760" t="s">
        <v>76</v>
      </c>
      <c r="D1760" t="s">
        <v>163</v>
      </c>
      <c r="E1760" s="65" t="s">
        <v>138</v>
      </c>
      <c r="F1760" s="66">
        <v>0.90831434726715088</v>
      </c>
      <c r="G1760" s="66">
        <v>0.92506879568099976</v>
      </c>
      <c r="H1760" s="66">
        <v>1.6774719581007957E-2</v>
      </c>
      <c r="I1760" s="66">
        <v>71.761917114257813</v>
      </c>
      <c r="J1760" s="67">
        <v>0</v>
      </c>
    </row>
    <row r="1761" spans="1:10" x14ac:dyDescent="0.25">
      <c r="A1761" s="3" t="str">
        <f t="shared" si="27"/>
        <v>Load Control GroupSDP-C-19/9/2021 (3:58pm-5:00pm)8</v>
      </c>
      <c r="B1761" t="s">
        <v>57</v>
      </c>
      <c r="C1761" t="s">
        <v>76</v>
      </c>
      <c r="D1761" t="s">
        <v>163</v>
      </c>
      <c r="E1761" s="65" t="s">
        <v>139</v>
      </c>
      <c r="F1761" s="66">
        <v>0.91156154870986938</v>
      </c>
      <c r="G1761" s="66">
        <v>0.90423369407653809</v>
      </c>
      <c r="H1761" s="66">
        <v>1.6013041138648987E-2</v>
      </c>
      <c r="I1761" s="66">
        <v>71.683692932128906</v>
      </c>
      <c r="J1761" s="67">
        <v>0</v>
      </c>
    </row>
    <row r="1762" spans="1:10" x14ac:dyDescent="0.25">
      <c r="A1762" s="3" t="str">
        <f t="shared" si="27"/>
        <v>Load Control GroupSDP-C-19/9/2021 (3:58pm-5:00pm)9</v>
      </c>
      <c r="B1762" t="s">
        <v>57</v>
      </c>
      <c r="C1762" t="s">
        <v>76</v>
      </c>
      <c r="D1762" t="s">
        <v>163</v>
      </c>
      <c r="E1762" s="65" t="s">
        <v>140</v>
      </c>
      <c r="F1762" s="66">
        <v>0.8860703706741333</v>
      </c>
      <c r="G1762" s="66">
        <v>0.92148149013519287</v>
      </c>
      <c r="H1762" s="66">
        <v>1.9242629408836365E-2</v>
      </c>
      <c r="I1762" s="66">
        <v>73.739265441894531</v>
      </c>
      <c r="J1762" s="67">
        <v>0</v>
      </c>
    </row>
    <row r="1763" spans="1:10" x14ac:dyDescent="0.25">
      <c r="A1763" s="3" t="str">
        <f t="shared" si="27"/>
        <v>Load Control GroupSDP-C-19/9/2021 (3:58pm-5:00pm)10</v>
      </c>
      <c r="B1763" t="s">
        <v>57</v>
      </c>
      <c r="C1763" t="s">
        <v>76</v>
      </c>
      <c r="D1763" t="s">
        <v>163</v>
      </c>
      <c r="E1763" s="65" t="s">
        <v>141</v>
      </c>
      <c r="F1763" s="66">
        <v>1.0100147724151611</v>
      </c>
      <c r="G1763" s="66">
        <v>1.018945574760437</v>
      </c>
      <c r="H1763" s="66">
        <v>2.2510029375553131E-2</v>
      </c>
      <c r="I1763" s="66">
        <v>78.571151733398438</v>
      </c>
      <c r="J1763" s="67">
        <v>0</v>
      </c>
    </row>
    <row r="1764" spans="1:10" x14ac:dyDescent="0.25">
      <c r="A1764" s="3" t="str">
        <f t="shared" si="27"/>
        <v>Load Control GroupSDP-C-19/9/2021 (3:58pm-5:00pm)11</v>
      </c>
      <c r="B1764" t="s">
        <v>57</v>
      </c>
      <c r="C1764" t="s">
        <v>76</v>
      </c>
      <c r="D1764" t="s">
        <v>163</v>
      </c>
      <c r="E1764" s="65" t="s">
        <v>142</v>
      </c>
      <c r="F1764" s="66">
        <v>1.2177081108093262</v>
      </c>
      <c r="G1764" s="66">
        <v>1.2296665906906128</v>
      </c>
      <c r="H1764" s="66">
        <v>3.0550701543688774E-2</v>
      </c>
      <c r="I1764" s="66">
        <v>85.210350036621094</v>
      </c>
      <c r="J1764" s="67">
        <v>0</v>
      </c>
    </row>
    <row r="1765" spans="1:10" x14ac:dyDescent="0.25">
      <c r="A1765" s="3" t="str">
        <f t="shared" si="27"/>
        <v>Load Control GroupSDP-C-19/9/2021 (3:58pm-5:00pm)12</v>
      </c>
      <c r="B1765" t="s">
        <v>57</v>
      </c>
      <c r="C1765" t="s">
        <v>76</v>
      </c>
      <c r="D1765" t="s">
        <v>163</v>
      </c>
      <c r="E1765" s="65" t="s">
        <v>143</v>
      </c>
      <c r="F1765" s="66">
        <v>1.5499225854873657</v>
      </c>
      <c r="G1765" s="66">
        <v>1.5551764965057373</v>
      </c>
      <c r="H1765" s="66">
        <v>3.1655926257371902E-2</v>
      </c>
      <c r="I1765" s="66">
        <v>90.339576721191406</v>
      </c>
      <c r="J1765" s="67">
        <v>0</v>
      </c>
    </row>
    <row r="1766" spans="1:10" x14ac:dyDescent="0.25">
      <c r="A1766" s="3" t="str">
        <f t="shared" si="27"/>
        <v>Load Control GroupSDP-C-19/9/2021 (3:58pm-5:00pm)13</v>
      </c>
      <c r="B1766" t="s">
        <v>57</v>
      </c>
      <c r="C1766" t="s">
        <v>76</v>
      </c>
      <c r="D1766" t="s">
        <v>163</v>
      </c>
      <c r="E1766" s="65" t="s">
        <v>144</v>
      </c>
      <c r="F1766" s="66">
        <v>1.9467114210128784</v>
      </c>
      <c r="G1766" s="66">
        <v>1.9527889490127563</v>
      </c>
      <c r="H1766" s="66">
        <v>2.2790580987930298E-2</v>
      </c>
      <c r="I1766" s="66">
        <v>94.134193420410156</v>
      </c>
      <c r="J1766" s="67">
        <v>0</v>
      </c>
    </row>
    <row r="1767" spans="1:10" x14ac:dyDescent="0.25">
      <c r="A1767" s="3" t="str">
        <f t="shared" si="27"/>
        <v>Load Control GroupSDP-C-19/9/2021 (3:58pm-5:00pm)14</v>
      </c>
      <c r="B1767" t="s">
        <v>57</v>
      </c>
      <c r="C1767" t="s">
        <v>76</v>
      </c>
      <c r="D1767" t="s">
        <v>163</v>
      </c>
      <c r="E1767" s="65" t="s">
        <v>145</v>
      </c>
      <c r="F1767" s="66">
        <v>2.3521690368652344</v>
      </c>
      <c r="G1767" s="66">
        <v>2.3460915088653564</v>
      </c>
      <c r="H1767" s="66">
        <v>2.2790580987930298E-2</v>
      </c>
      <c r="I1767" s="66">
        <v>97.171714782714844</v>
      </c>
      <c r="J1767" s="67">
        <v>0</v>
      </c>
    </row>
    <row r="1768" spans="1:10" x14ac:dyDescent="0.25">
      <c r="A1768" s="3" t="str">
        <f t="shared" si="27"/>
        <v>Load Control GroupSDP-C-19/9/2021 (3:58pm-5:00pm)15</v>
      </c>
      <c r="B1768" t="s">
        <v>57</v>
      </c>
      <c r="C1768" t="s">
        <v>76</v>
      </c>
      <c r="D1768" t="s">
        <v>163</v>
      </c>
      <c r="E1768" s="65" t="s">
        <v>146</v>
      </c>
      <c r="F1768" s="66">
        <v>2.6299974918365479</v>
      </c>
      <c r="G1768" s="66">
        <v>2.7102208137512207</v>
      </c>
      <c r="H1768" s="66">
        <v>4.1656799614429474E-2</v>
      </c>
      <c r="I1768" s="66">
        <v>98.477996826171875</v>
      </c>
      <c r="J1768" s="67">
        <v>0</v>
      </c>
    </row>
    <row r="1769" spans="1:10" x14ac:dyDescent="0.25">
      <c r="A1769" s="3" t="str">
        <f t="shared" si="27"/>
        <v>Load Control GroupSDP-C-19/9/2021 (3:58pm-5:00pm)16</v>
      </c>
      <c r="B1769" t="s">
        <v>57</v>
      </c>
      <c r="C1769" t="s">
        <v>76</v>
      </c>
      <c r="D1769" t="s">
        <v>163</v>
      </c>
      <c r="E1769" s="65" t="s">
        <v>147</v>
      </c>
      <c r="F1769" s="66">
        <v>2.9282703399658203</v>
      </c>
      <c r="G1769" s="66">
        <v>2.8923454284667969</v>
      </c>
      <c r="H1769" s="66">
        <v>4.4165786355733871E-2</v>
      </c>
      <c r="I1769" s="66">
        <v>99.161216735839844</v>
      </c>
      <c r="J1769" s="67">
        <v>0</v>
      </c>
    </row>
    <row r="1770" spans="1:10" x14ac:dyDescent="0.25">
      <c r="A1770" s="3" t="str">
        <f t="shared" si="27"/>
        <v>Load Control GroupSDP-C-19/9/2021 (3:58pm-5:00pm)17</v>
      </c>
      <c r="B1770" t="s">
        <v>57</v>
      </c>
      <c r="C1770" t="s">
        <v>76</v>
      </c>
      <c r="D1770" t="s">
        <v>163</v>
      </c>
      <c r="E1770" s="65" t="s">
        <v>148</v>
      </c>
      <c r="F1770" s="66">
        <v>3.0970900058746338</v>
      </c>
      <c r="G1770" s="66">
        <v>2.0711057186126709</v>
      </c>
      <c r="H1770" s="66">
        <v>4.8924446105957031E-2</v>
      </c>
      <c r="I1770" s="66">
        <v>97.828392028808594</v>
      </c>
      <c r="J1770" s="67">
        <v>0</v>
      </c>
    </row>
    <row r="1771" spans="1:10" x14ac:dyDescent="0.25">
      <c r="A1771" s="3" t="str">
        <f t="shared" si="27"/>
        <v>Load Control GroupSDP-C-19/9/2021 (3:58pm-5:00pm)18</v>
      </c>
      <c r="B1771" t="s">
        <v>57</v>
      </c>
      <c r="C1771" t="s">
        <v>76</v>
      </c>
      <c r="D1771" t="s">
        <v>163</v>
      </c>
      <c r="E1771" s="65" t="s">
        <v>149</v>
      </c>
      <c r="F1771" s="66">
        <v>3.1990048885345459</v>
      </c>
      <c r="G1771" s="66">
        <v>3.1643581390380859</v>
      </c>
      <c r="H1771" s="66">
        <v>5.1565494388341904E-2</v>
      </c>
      <c r="I1771" s="66">
        <v>97.047538757324219</v>
      </c>
      <c r="J1771" s="67">
        <v>0</v>
      </c>
    </row>
    <row r="1772" spans="1:10" x14ac:dyDescent="0.25">
      <c r="A1772" s="3" t="str">
        <f t="shared" si="27"/>
        <v>Load Control GroupSDP-C-19/9/2021 (3:58pm-5:00pm)19</v>
      </c>
      <c r="B1772" t="s">
        <v>57</v>
      </c>
      <c r="C1772" t="s">
        <v>76</v>
      </c>
      <c r="D1772" t="s">
        <v>163</v>
      </c>
      <c r="E1772" s="65" t="s">
        <v>150</v>
      </c>
      <c r="F1772" s="66">
        <v>3.1344821453094482</v>
      </c>
      <c r="G1772" s="66">
        <v>3.1692137718200684</v>
      </c>
      <c r="H1772" s="66">
        <v>4.9743745476007462E-2</v>
      </c>
      <c r="I1772" s="66">
        <v>94.608619689941406</v>
      </c>
      <c r="J1772" s="67">
        <v>0</v>
      </c>
    </row>
    <row r="1773" spans="1:10" x14ac:dyDescent="0.25">
      <c r="A1773" s="3" t="str">
        <f t="shared" si="27"/>
        <v>Load Control GroupSDP-C-19/9/2021 (3:58pm-5:00pm)20</v>
      </c>
      <c r="B1773" t="s">
        <v>57</v>
      </c>
      <c r="C1773" t="s">
        <v>76</v>
      </c>
      <c r="D1773" t="s">
        <v>163</v>
      </c>
      <c r="E1773" s="65" t="s">
        <v>151</v>
      </c>
      <c r="F1773" s="66">
        <v>2.8639388084411621</v>
      </c>
      <c r="G1773" s="66">
        <v>2.8811633586883545</v>
      </c>
      <c r="H1773" s="66">
        <v>4.257594421505928E-2</v>
      </c>
      <c r="I1773" s="66">
        <v>90.730972290039063</v>
      </c>
      <c r="J1773" s="67">
        <v>0</v>
      </c>
    </row>
    <row r="1774" spans="1:10" x14ac:dyDescent="0.25">
      <c r="A1774" s="3" t="str">
        <f t="shared" si="27"/>
        <v>Load Control GroupSDP-C-19/9/2021 (3:58pm-5:00pm)21</v>
      </c>
      <c r="B1774" t="s">
        <v>57</v>
      </c>
      <c r="C1774" t="s">
        <v>76</v>
      </c>
      <c r="D1774" t="s">
        <v>163</v>
      </c>
      <c r="E1774" s="65" t="s">
        <v>152</v>
      </c>
      <c r="F1774" s="66">
        <v>2.5764157772064209</v>
      </c>
      <c r="G1774" s="66">
        <v>2.6136317253112793</v>
      </c>
      <c r="H1774" s="66">
        <v>3.9563689380884171E-2</v>
      </c>
      <c r="I1774" s="66">
        <v>86.641883850097656</v>
      </c>
      <c r="J1774" s="67">
        <v>0</v>
      </c>
    </row>
    <row r="1775" spans="1:10" x14ac:dyDescent="0.25">
      <c r="A1775" s="3" t="str">
        <f t="shared" si="27"/>
        <v>Load Control GroupSDP-C-19/9/2021 (3:58pm-5:00pm)22</v>
      </c>
      <c r="B1775" t="s">
        <v>57</v>
      </c>
      <c r="C1775" t="s">
        <v>76</v>
      </c>
      <c r="D1775" t="s">
        <v>163</v>
      </c>
      <c r="E1775" s="65" t="s">
        <v>153</v>
      </c>
      <c r="F1775" s="66">
        <v>2.3301739692687988</v>
      </c>
      <c r="G1775" s="66">
        <v>2.3195106983184814</v>
      </c>
      <c r="H1775" s="66">
        <v>3.5460740327835083E-2</v>
      </c>
      <c r="I1775" s="66">
        <v>83.808631896972656</v>
      </c>
      <c r="J1775" s="67">
        <v>0</v>
      </c>
    </row>
    <row r="1776" spans="1:10" x14ac:dyDescent="0.25">
      <c r="A1776" s="3" t="str">
        <f t="shared" si="27"/>
        <v>Load Control GroupSDP-C-19/9/2021 (3:58pm-5:00pm)23</v>
      </c>
      <c r="B1776" t="s">
        <v>57</v>
      </c>
      <c r="C1776" t="s">
        <v>76</v>
      </c>
      <c r="D1776" t="s">
        <v>163</v>
      </c>
      <c r="E1776" s="65" t="s">
        <v>154</v>
      </c>
      <c r="F1776" s="66">
        <v>1.9661797285079956</v>
      </c>
      <c r="G1776" s="66">
        <v>1.9633234739303589</v>
      </c>
      <c r="H1776" s="66">
        <v>3.2797489315271378E-2</v>
      </c>
      <c r="I1776" s="66">
        <v>81.728897094726563</v>
      </c>
      <c r="J1776" s="67">
        <v>0</v>
      </c>
    </row>
    <row r="1777" spans="1:10" x14ac:dyDescent="0.25">
      <c r="A1777" s="3" t="str">
        <f t="shared" si="27"/>
        <v>Load Control GroupSDP-C-19/9/2021 (3:58pm-5:00pm)24</v>
      </c>
      <c r="B1777" t="s">
        <v>57</v>
      </c>
      <c r="C1777" t="s">
        <v>76</v>
      </c>
      <c r="D1777" t="s">
        <v>163</v>
      </c>
      <c r="E1777" s="65" t="s">
        <v>155</v>
      </c>
      <c r="F1777" s="66">
        <v>1.6067245006561279</v>
      </c>
      <c r="G1777" s="66">
        <v>1.6321067810058594</v>
      </c>
      <c r="H1777" s="66">
        <v>2.9996715486049652E-2</v>
      </c>
      <c r="I1777" s="66">
        <v>79.452140808105469</v>
      </c>
      <c r="J1777" s="67">
        <v>0</v>
      </c>
    </row>
    <row r="1778" spans="1:10" x14ac:dyDescent="0.25">
      <c r="A1778" s="3" t="str">
        <f t="shared" si="27"/>
        <v>Load Control GroupSDP-C-1Average Event Day (5:00pm-6:00pm)1</v>
      </c>
      <c r="B1778" t="s">
        <v>57</v>
      </c>
      <c r="C1778" t="s">
        <v>76</v>
      </c>
      <c r="D1778" t="s">
        <v>164</v>
      </c>
      <c r="E1778" s="65" t="s">
        <v>132</v>
      </c>
      <c r="F1778" s="66">
        <v>1.1846123933792114</v>
      </c>
      <c r="G1778" s="66">
        <v>1.1682518720626831</v>
      </c>
      <c r="H1778" s="66">
        <v>1.1126757599413395E-2</v>
      </c>
      <c r="I1778" s="66">
        <v>76.439826965332031</v>
      </c>
      <c r="J1778" s="67">
        <v>0</v>
      </c>
    </row>
    <row r="1779" spans="1:10" x14ac:dyDescent="0.25">
      <c r="A1779" s="3" t="str">
        <f t="shared" si="27"/>
        <v>Load Control GroupSDP-C-1Average Event Day (5:00pm-6:00pm)2</v>
      </c>
      <c r="B1779" t="s">
        <v>57</v>
      </c>
      <c r="C1779" t="s">
        <v>76</v>
      </c>
      <c r="D1779" t="s">
        <v>164</v>
      </c>
      <c r="E1779" s="65" t="s">
        <v>133</v>
      </c>
      <c r="F1779" s="66">
        <v>1.1099041700363159</v>
      </c>
      <c r="G1779" s="66">
        <v>1.0889157056808472</v>
      </c>
      <c r="H1779" s="66">
        <v>9.081229567527771E-3</v>
      </c>
      <c r="I1779" s="66">
        <v>74.61175537109375</v>
      </c>
      <c r="J1779" s="67">
        <v>0</v>
      </c>
    </row>
    <row r="1780" spans="1:10" x14ac:dyDescent="0.25">
      <c r="A1780" s="3" t="str">
        <f t="shared" si="27"/>
        <v>Load Control GroupSDP-C-1Average Event Day (5:00pm-6:00pm)3</v>
      </c>
      <c r="B1780" t="s">
        <v>57</v>
      </c>
      <c r="C1780" t="s">
        <v>76</v>
      </c>
      <c r="D1780" t="s">
        <v>164</v>
      </c>
      <c r="E1780" s="65" t="s">
        <v>134</v>
      </c>
      <c r="F1780" s="66">
        <v>0.96764200925827026</v>
      </c>
      <c r="G1780" s="66">
        <v>0.96628475189208984</v>
      </c>
      <c r="H1780" s="66">
        <v>7.7390633523464203E-3</v>
      </c>
      <c r="I1780" s="66">
        <v>73.327255249023438</v>
      </c>
      <c r="J1780" s="67">
        <v>0</v>
      </c>
    </row>
    <row r="1781" spans="1:10" x14ac:dyDescent="0.25">
      <c r="A1781" s="3" t="str">
        <f t="shared" si="27"/>
        <v>Load Control GroupSDP-C-1Average Event Day (5:00pm-6:00pm)4</v>
      </c>
      <c r="B1781" t="s">
        <v>57</v>
      </c>
      <c r="C1781" t="s">
        <v>76</v>
      </c>
      <c r="D1781" t="s">
        <v>164</v>
      </c>
      <c r="E1781" s="65" t="s">
        <v>135</v>
      </c>
      <c r="F1781" s="66">
        <v>0.87790030241012573</v>
      </c>
      <c r="G1781" s="66">
        <v>0.88412016630172729</v>
      </c>
      <c r="H1781" s="66">
        <v>6.8771638907492161E-3</v>
      </c>
      <c r="I1781" s="66">
        <v>72.585624694824219</v>
      </c>
      <c r="J1781" s="67">
        <v>0</v>
      </c>
    </row>
    <row r="1782" spans="1:10" x14ac:dyDescent="0.25">
      <c r="A1782" s="3" t="str">
        <f t="shared" si="27"/>
        <v>Load Control GroupSDP-C-1Average Event Day (5:00pm-6:00pm)5</v>
      </c>
      <c r="B1782" t="s">
        <v>57</v>
      </c>
      <c r="C1782" t="s">
        <v>76</v>
      </c>
      <c r="D1782" t="s">
        <v>164</v>
      </c>
      <c r="E1782" s="65" t="s">
        <v>136</v>
      </c>
      <c r="F1782" s="66">
        <v>0.82561695575714111</v>
      </c>
      <c r="G1782" s="66">
        <v>0.83525878190994263</v>
      </c>
      <c r="H1782" s="66">
        <v>5.9282621368765831E-3</v>
      </c>
      <c r="I1782" s="66">
        <v>71.525115966796875</v>
      </c>
      <c r="J1782" s="67">
        <v>0</v>
      </c>
    </row>
    <row r="1783" spans="1:10" x14ac:dyDescent="0.25">
      <c r="A1783" s="3" t="str">
        <f t="shared" si="27"/>
        <v>Load Control GroupSDP-C-1Average Event Day (5:00pm-6:00pm)6</v>
      </c>
      <c r="B1783" t="s">
        <v>57</v>
      </c>
      <c r="C1783" t="s">
        <v>76</v>
      </c>
      <c r="D1783" t="s">
        <v>164</v>
      </c>
      <c r="E1783" s="65" t="s">
        <v>137</v>
      </c>
      <c r="F1783" s="66">
        <v>0.82451802492141724</v>
      </c>
      <c r="G1783" s="66">
        <v>0.82001537084579468</v>
      </c>
      <c r="H1783" s="66">
        <v>5.9247734025120735E-3</v>
      </c>
      <c r="I1783" s="66">
        <v>70.860908508300781</v>
      </c>
      <c r="J1783" s="67">
        <v>0</v>
      </c>
    </row>
    <row r="1784" spans="1:10" x14ac:dyDescent="0.25">
      <c r="A1784" s="3" t="str">
        <f t="shared" si="27"/>
        <v>Load Control GroupSDP-C-1Average Event Day (5:00pm-6:00pm)7</v>
      </c>
      <c r="B1784" t="s">
        <v>57</v>
      </c>
      <c r="C1784" t="s">
        <v>76</v>
      </c>
      <c r="D1784" t="s">
        <v>164</v>
      </c>
      <c r="E1784" s="65" t="s">
        <v>138</v>
      </c>
      <c r="F1784" s="66">
        <v>0.82098281383514404</v>
      </c>
      <c r="G1784" s="66">
        <v>0.82516944408416748</v>
      </c>
      <c r="H1784" s="66">
        <v>6.7328838631510735E-3</v>
      </c>
      <c r="I1784" s="66">
        <v>70.334335327148438</v>
      </c>
      <c r="J1784" s="67">
        <v>0</v>
      </c>
    </row>
    <row r="1785" spans="1:10" x14ac:dyDescent="0.25">
      <c r="A1785" s="3" t="str">
        <f t="shared" si="27"/>
        <v>Load Control GroupSDP-C-1Average Event Day (5:00pm-6:00pm)8</v>
      </c>
      <c r="B1785" t="s">
        <v>57</v>
      </c>
      <c r="C1785" t="s">
        <v>76</v>
      </c>
      <c r="D1785" t="s">
        <v>164</v>
      </c>
      <c r="E1785" s="65" t="s">
        <v>139</v>
      </c>
      <c r="F1785" s="66">
        <v>0.82876253128051758</v>
      </c>
      <c r="G1785" s="66">
        <v>0.84267324209213257</v>
      </c>
      <c r="H1785" s="66">
        <v>7.4713155627250671E-3</v>
      </c>
      <c r="I1785" s="66">
        <v>70.92486572265625</v>
      </c>
      <c r="J1785" s="67">
        <v>0</v>
      </c>
    </row>
    <row r="1786" spans="1:10" x14ac:dyDescent="0.25">
      <c r="A1786" s="3" t="str">
        <f t="shared" si="27"/>
        <v>Load Control GroupSDP-C-1Average Event Day (5:00pm-6:00pm)9</v>
      </c>
      <c r="B1786" t="s">
        <v>57</v>
      </c>
      <c r="C1786" t="s">
        <v>76</v>
      </c>
      <c r="D1786" t="s">
        <v>164</v>
      </c>
      <c r="E1786" s="65" t="s">
        <v>140</v>
      </c>
      <c r="F1786" s="66">
        <v>0.86844789981842041</v>
      </c>
      <c r="G1786" s="66">
        <v>0.86590057611465454</v>
      </c>
      <c r="H1786" s="66">
        <v>9.6736801788210869E-3</v>
      </c>
      <c r="I1786" s="66">
        <v>73.8485107421875</v>
      </c>
      <c r="J1786" s="67">
        <v>0</v>
      </c>
    </row>
    <row r="1787" spans="1:10" x14ac:dyDescent="0.25">
      <c r="A1787" s="3" t="str">
        <f t="shared" si="27"/>
        <v>Load Control GroupSDP-C-1Average Event Day (5:00pm-6:00pm)10</v>
      </c>
      <c r="B1787" t="s">
        <v>57</v>
      </c>
      <c r="C1787" t="s">
        <v>76</v>
      </c>
      <c r="D1787" t="s">
        <v>164</v>
      </c>
      <c r="E1787" s="65" t="s">
        <v>141</v>
      </c>
      <c r="F1787" s="66">
        <v>0.94469922780990601</v>
      </c>
      <c r="G1787" s="66">
        <v>0.94066488742828369</v>
      </c>
      <c r="H1787" s="66">
        <v>1.1224447749555111E-2</v>
      </c>
      <c r="I1787" s="66">
        <v>78.743278503417969</v>
      </c>
      <c r="J1787" s="67">
        <v>0</v>
      </c>
    </row>
    <row r="1788" spans="1:10" x14ac:dyDescent="0.25">
      <c r="A1788" s="3" t="str">
        <f t="shared" si="27"/>
        <v>Load Control GroupSDP-C-1Average Event Day (5:00pm-6:00pm)11</v>
      </c>
      <c r="B1788" t="s">
        <v>57</v>
      </c>
      <c r="C1788" t="s">
        <v>76</v>
      </c>
      <c r="D1788" t="s">
        <v>164</v>
      </c>
      <c r="E1788" s="65" t="s">
        <v>142</v>
      </c>
      <c r="F1788" s="66">
        <v>1.1024748086929321</v>
      </c>
      <c r="G1788" s="66">
        <v>1.1026687622070313</v>
      </c>
      <c r="H1788" s="66">
        <v>1.1852976866066456E-2</v>
      </c>
      <c r="I1788" s="66">
        <v>84.351715087890625</v>
      </c>
      <c r="J1788" s="67">
        <v>0</v>
      </c>
    </row>
    <row r="1789" spans="1:10" x14ac:dyDescent="0.25">
      <c r="A1789" s="3" t="str">
        <f t="shared" si="27"/>
        <v>Load Control GroupSDP-C-1Average Event Day (5:00pm-6:00pm)12</v>
      </c>
      <c r="B1789" t="s">
        <v>57</v>
      </c>
      <c r="C1789" t="s">
        <v>76</v>
      </c>
      <c r="D1789" t="s">
        <v>164</v>
      </c>
      <c r="E1789" s="65" t="s">
        <v>143</v>
      </c>
      <c r="F1789" s="66">
        <v>1.3945273160934448</v>
      </c>
      <c r="G1789" s="66">
        <v>1.3559938669204712</v>
      </c>
      <c r="H1789" s="66">
        <v>1.3153756037354469E-2</v>
      </c>
      <c r="I1789" s="66">
        <v>89.735801696777344</v>
      </c>
      <c r="J1789" s="67">
        <v>0</v>
      </c>
    </row>
    <row r="1790" spans="1:10" x14ac:dyDescent="0.25">
      <c r="A1790" s="3" t="str">
        <f t="shared" si="27"/>
        <v>Load Control GroupSDP-C-1Average Event Day (5:00pm-6:00pm)13</v>
      </c>
      <c r="B1790" t="s">
        <v>57</v>
      </c>
      <c r="C1790" t="s">
        <v>76</v>
      </c>
      <c r="D1790" t="s">
        <v>164</v>
      </c>
      <c r="E1790" s="65" t="s">
        <v>144</v>
      </c>
      <c r="F1790" s="66">
        <v>1.7360086441040039</v>
      </c>
      <c r="G1790" s="66">
        <v>1.6942154169082642</v>
      </c>
      <c r="H1790" s="66">
        <v>8.2163345068693161E-3</v>
      </c>
      <c r="I1790" s="66">
        <v>94.265083312988281</v>
      </c>
      <c r="J1790" s="67">
        <v>0</v>
      </c>
    </row>
    <row r="1791" spans="1:10" x14ac:dyDescent="0.25">
      <c r="A1791" s="3" t="str">
        <f t="shared" si="27"/>
        <v>Load Control GroupSDP-C-1Average Event Day (5:00pm-6:00pm)14</v>
      </c>
      <c r="B1791" t="s">
        <v>57</v>
      </c>
      <c r="C1791" t="s">
        <v>76</v>
      </c>
      <c r="D1791" t="s">
        <v>164</v>
      </c>
      <c r="E1791" s="65" t="s">
        <v>145</v>
      </c>
      <c r="F1791" s="66">
        <v>2.0874671936035156</v>
      </c>
      <c r="G1791" s="66">
        <v>2.0912933349609375</v>
      </c>
      <c r="H1791" s="66">
        <v>8.1544043496251106E-3</v>
      </c>
      <c r="I1791" s="66">
        <v>97.242477416992188</v>
      </c>
      <c r="J1791" s="67">
        <v>0</v>
      </c>
    </row>
    <row r="1792" spans="1:10" x14ac:dyDescent="0.25">
      <c r="A1792" s="3" t="str">
        <f t="shared" si="27"/>
        <v>Load Control GroupSDP-C-1Average Event Day (5:00pm-6:00pm)15</v>
      </c>
      <c r="B1792" t="s">
        <v>57</v>
      </c>
      <c r="C1792" t="s">
        <v>76</v>
      </c>
      <c r="D1792" t="s">
        <v>164</v>
      </c>
      <c r="E1792" s="65" t="s">
        <v>146</v>
      </c>
      <c r="F1792" s="66">
        <v>2.4653403759002686</v>
      </c>
      <c r="G1792" s="66">
        <v>2.4786713123321533</v>
      </c>
      <c r="H1792" s="66">
        <v>1.7263229936361313E-2</v>
      </c>
      <c r="I1792" s="66">
        <v>99.668487548828125</v>
      </c>
      <c r="J1792" s="67">
        <v>0</v>
      </c>
    </row>
    <row r="1793" spans="1:10" x14ac:dyDescent="0.25">
      <c r="A1793" s="3" t="str">
        <f t="shared" si="27"/>
        <v>Load Control GroupSDP-C-1Average Event Day (5:00pm-6:00pm)16</v>
      </c>
      <c r="B1793" t="s">
        <v>57</v>
      </c>
      <c r="C1793" t="s">
        <v>76</v>
      </c>
      <c r="D1793" t="s">
        <v>164</v>
      </c>
      <c r="E1793" s="65" t="s">
        <v>147</v>
      </c>
      <c r="F1793" s="66">
        <v>2.7928166389465332</v>
      </c>
      <c r="G1793" s="66">
        <v>2.8035876750946045</v>
      </c>
      <c r="H1793" s="66">
        <v>1.9632657989859581E-2</v>
      </c>
      <c r="I1793" s="66">
        <v>100.69082641601563</v>
      </c>
      <c r="J1793" s="67">
        <v>0</v>
      </c>
    </row>
    <row r="1794" spans="1:10" x14ac:dyDescent="0.25">
      <c r="A1794" s="3" t="str">
        <f t="shared" si="27"/>
        <v>Load Control GroupSDP-C-1Average Event Day (5:00pm-6:00pm)17</v>
      </c>
      <c r="B1794" t="s">
        <v>57</v>
      </c>
      <c r="C1794" t="s">
        <v>76</v>
      </c>
      <c r="D1794" t="s">
        <v>164</v>
      </c>
      <c r="E1794" s="65" t="s">
        <v>148</v>
      </c>
      <c r="F1794" s="66">
        <v>3.016568660736084</v>
      </c>
      <c r="G1794" s="66">
        <v>2.9711093902587891</v>
      </c>
      <c r="H1794" s="66">
        <v>2.0673837512731552E-2</v>
      </c>
      <c r="I1794" s="66">
        <v>99.93829345703125</v>
      </c>
      <c r="J1794" s="67">
        <v>0</v>
      </c>
    </row>
    <row r="1795" spans="1:10" x14ac:dyDescent="0.25">
      <c r="A1795" s="3" t="str">
        <f t="shared" ref="A1795:A1858" si="28">B1795&amp;C1795&amp;D1795&amp;E1795</f>
        <v>Load Control GroupSDP-C-1Average Event Day (5:00pm-6:00pm)18</v>
      </c>
      <c r="B1795" t="s">
        <v>57</v>
      </c>
      <c r="C1795" t="s">
        <v>76</v>
      </c>
      <c r="D1795" t="s">
        <v>164</v>
      </c>
      <c r="E1795" s="65" t="s">
        <v>149</v>
      </c>
      <c r="F1795" s="66">
        <v>3.0785865783691406</v>
      </c>
      <c r="G1795" s="66">
        <v>2.1238172054290771</v>
      </c>
      <c r="H1795" s="66">
        <v>2.1360090002417564E-2</v>
      </c>
      <c r="I1795" s="66">
        <v>97.791007995605469</v>
      </c>
      <c r="J1795" s="67">
        <v>0</v>
      </c>
    </row>
    <row r="1796" spans="1:10" x14ac:dyDescent="0.25">
      <c r="A1796" s="3" t="str">
        <f t="shared" si="28"/>
        <v>Load Control GroupSDP-C-1Average Event Day (5:00pm-6:00pm)19</v>
      </c>
      <c r="B1796" t="s">
        <v>57</v>
      </c>
      <c r="C1796" t="s">
        <v>76</v>
      </c>
      <c r="D1796" t="s">
        <v>164</v>
      </c>
      <c r="E1796" s="65" t="s">
        <v>150</v>
      </c>
      <c r="F1796" s="66">
        <v>3.0821917057037354</v>
      </c>
      <c r="G1796" s="66">
        <v>3.1539311408996582</v>
      </c>
      <c r="H1796" s="66">
        <v>2.1779917180538177E-2</v>
      </c>
      <c r="I1796" s="66">
        <v>97.172271728515625</v>
      </c>
      <c r="J1796" s="67">
        <v>0</v>
      </c>
    </row>
    <row r="1797" spans="1:10" x14ac:dyDescent="0.25">
      <c r="A1797" s="3" t="str">
        <f t="shared" si="28"/>
        <v>Load Control GroupSDP-C-1Average Event Day (5:00pm-6:00pm)20</v>
      </c>
      <c r="B1797" t="s">
        <v>57</v>
      </c>
      <c r="C1797" t="s">
        <v>76</v>
      </c>
      <c r="D1797" t="s">
        <v>164</v>
      </c>
      <c r="E1797" s="65" t="s">
        <v>151</v>
      </c>
      <c r="F1797" s="66">
        <v>2.869490385055542</v>
      </c>
      <c r="G1797" s="66">
        <v>2.981611967086792</v>
      </c>
      <c r="H1797" s="66">
        <v>2.2101776674389839E-2</v>
      </c>
      <c r="I1797" s="66">
        <v>93.701751708984375</v>
      </c>
      <c r="J1797" s="67">
        <v>0</v>
      </c>
    </row>
    <row r="1798" spans="1:10" x14ac:dyDescent="0.25">
      <c r="A1798" s="3" t="str">
        <f t="shared" si="28"/>
        <v>Load Control GroupSDP-C-1Average Event Day (5:00pm-6:00pm)21</v>
      </c>
      <c r="B1798" t="s">
        <v>57</v>
      </c>
      <c r="C1798" t="s">
        <v>76</v>
      </c>
      <c r="D1798" t="s">
        <v>164</v>
      </c>
      <c r="E1798" s="65" t="s">
        <v>152</v>
      </c>
      <c r="F1798" s="66">
        <v>2.5762765407562256</v>
      </c>
      <c r="G1798" s="66">
        <v>2.6606860160827637</v>
      </c>
      <c r="H1798" s="66">
        <v>2.0994514226913452E-2</v>
      </c>
      <c r="I1798" s="66">
        <v>88.922386169433594</v>
      </c>
      <c r="J1798" s="67">
        <v>0</v>
      </c>
    </row>
    <row r="1799" spans="1:10" x14ac:dyDescent="0.25">
      <c r="A1799" s="3" t="str">
        <f t="shared" si="28"/>
        <v>Load Control GroupSDP-C-1Average Event Day (5:00pm-6:00pm)22</v>
      </c>
      <c r="B1799" t="s">
        <v>57</v>
      </c>
      <c r="C1799" t="s">
        <v>76</v>
      </c>
      <c r="D1799" t="s">
        <v>164</v>
      </c>
      <c r="E1799" s="65" t="s">
        <v>153</v>
      </c>
      <c r="F1799" s="66">
        <v>2.3041844367980957</v>
      </c>
      <c r="G1799" s="66">
        <v>2.3697619438171387</v>
      </c>
      <c r="H1799" s="66">
        <v>1.9886603578925133E-2</v>
      </c>
      <c r="I1799" s="66">
        <v>84.605567932128906</v>
      </c>
      <c r="J1799" s="67">
        <v>0</v>
      </c>
    </row>
    <row r="1800" spans="1:10" x14ac:dyDescent="0.25">
      <c r="A1800" s="3" t="str">
        <f t="shared" si="28"/>
        <v>Load Control GroupSDP-C-1Average Event Day (5:00pm-6:00pm)23</v>
      </c>
      <c r="B1800" t="s">
        <v>57</v>
      </c>
      <c r="C1800" t="s">
        <v>76</v>
      </c>
      <c r="D1800" t="s">
        <v>164</v>
      </c>
      <c r="E1800" s="65" t="s">
        <v>154</v>
      </c>
      <c r="F1800" s="66">
        <v>2.0013129711151123</v>
      </c>
      <c r="G1800" s="66">
        <v>2.0377402305603027</v>
      </c>
      <c r="H1800" s="66">
        <v>1.7838403582572937E-2</v>
      </c>
      <c r="I1800" s="66">
        <v>82.325607299804688</v>
      </c>
      <c r="J1800" s="67">
        <v>0</v>
      </c>
    </row>
    <row r="1801" spans="1:10" x14ac:dyDescent="0.25">
      <c r="A1801" s="3" t="str">
        <f t="shared" si="28"/>
        <v>Load Control GroupSDP-C-1Average Event Day (5:00pm-6:00pm)24</v>
      </c>
      <c r="B1801" t="s">
        <v>57</v>
      </c>
      <c r="C1801" t="s">
        <v>76</v>
      </c>
      <c r="D1801" t="s">
        <v>164</v>
      </c>
      <c r="E1801" s="65" t="s">
        <v>155</v>
      </c>
      <c r="F1801" s="66">
        <v>1.6657613515853882</v>
      </c>
      <c r="G1801" s="66">
        <v>1.7008075714111328</v>
      </c>
      <c r="H1801" s="66">
        <v>1.6138151288032532E-2</v>
      </c>
      <c r="I1801" s="66">
        <v>80.079704284667969</v>
      </c>
      <c r="J1801" s="67">
        <v>0</v>
      </c>
    </row>
    <row r="1802" spans="1:10" x14ac:dyDescent="0.25">
      <c r="A1802" s="3" t="str">
        <f t="shared" si="28"/>
        <v>Load Control GroupSDP-C-26/17/2021 (5:00pm-6:00pm)1</v>
      </c>
      <c r="B1802" t="s">
        <v>57</v>
      </c>
      <c r="C1802" t="s">
        <v>77</v>
      </c>
      <c r="D1802" t="s">
        <v>160</v>
      </c>
      <c r="E1802" s="65" t="s">
        <v>132</v>
      </c>
      <c r="F1802" s="66">
        <v>0.94394451379776001</v>
      </c>
      <c r="G1802" s="66">
        <v>0.89914798736572266</v>
      </c>
      <c r="H1802" s="66">
        <v>2.1344345062971115E-2</v>
      </c>
      <c r="I1802" s="66">
        <v>68.96868896484375</v>
      </c>
      <c r="J1802" s="67">
        <v>0</v>
      </c>
    </row>
    <row r="1803" spans="1:10" x14ac:dyDescent="0.25">
      <c r="A1803" s="3" t="str">
        <f t="shared" si="28"/>
        <v>Load Control GroupSDP-C-26/17/2021 (5:00pm-6:00pm)2</v>
      </c>
      <c r="B1803" t="s">
        <v>57</v>
      </c>
      <c r="C1803" t="s">
        <v>77</v>
      </c>
      <c r="D1803" t="s">
        <v>160</v>
      </c>
      <c r="E1803" s="65" t="s">
        <v>133</v>
      </c>
      <c r="F1803" s="66">
        <v>0.80289483070373535</v>
      </c>
      <c r="G1803" s="66">
        <v>0.76828265190124512</v>
      </c>
      <c r="H1803" s="66">
        <v>2.0779944956302643E-2</v>
      </c>
      <c r="I1803" s="66">
        <v>68.967864990234375</v>
      </c>
      <c r="J1803" s="67">
        <v>0</v>
      </c>
    </row>
    <row r="1804" spans="1:10" x14ac:dyDescent="0.25">
      <c r="A1804" s="3" t="str">
        <f t="shared" si="28"/>
        <v>Load Control GroupSDP-C-26/17/2021 (5:00pm-6:00pm)3</v>
      </c>
      <c r="B1804" t="s">
        <v>57</v>
      </c>
      <c r="C1804" t="s">
        <v>77</v>
      </c>
      <c r="D1804" t="s">
        <v>160</v>
      </c>
      <c r="E1804" s="65" t="s">
        <v>134</v>
      </c>
      <c r="F1804" s="66">
        <v>0.70080584287643433</v>
      </c>
      <c r="G1804" s="66">
        <v>0.68997651338577271</v>
      </c>
      <c r="H1804" s="66">
        <v>2.1369559690356255E-2</v>
      </c>
      <c r="I1804" s="66">
        <v>68.609367370605469</v>
      </c>
      <c r="J1804" s="67">
        <v>0</v>
      </c>
    </row>
    <row r="1805" spans="1:10" x14ac:dyDescent="0.25">
      <c r="A1805" s="3" t="str">
        <f t="shared" si="28"/>
        <v>Load Control GroupSDP-C-26/17/2021 (5:00pm-6:00pm)4</v>
      </c>
      <c r="B1805" t="s">
        <v>57</v>
      </c>
      <c r="C1805" t="s">
        <v>77</v>
      </c>
      <c r="D1805" t="s">
        <v>160</v>
      </c>
      <c r="E1805" s="65" t="s">
        <v>135</v>
      </c>
      <c r="F1805" s="66">
        <v>0.63946992158889771</v>
      </c>
      <c r="G1805" s="66">
        <v>0.63283330202102661</v>
      </c>
      <c r="H1805" s="66">
        <v>2.3155411705374718E-2</v>
      </c>
      <c r="I1805" s="66">
        <v>67.659027099609375</v>
      </c>
      <c r="J1805" s="67">
        <v>0</v>
      </c>
    </row>
    <row r="1806" spans="1:10" x14ac:dyDescent="0.25">
      <c r="A1806" s="3" t="str">
        <f t="shared" si="28"/>
        <v>Load Control GroupSDP-C-26/17/2021 (5:00pm-6:00pm)5</v>
      </c>
      <c r="B1806" t="s">
        <v>57</v>
      </c>
      <c r="C1806" t="s">
        <v>77</v>
      </c>
      <c r="D1806" t="s">
        <v>160</v>
      </c>
      <c r="E1806" s="65" t="s">
        <v>136</v>
      </c>
      <c r="F1806" s="66">
        <v>0.58974713087081909</v>
      </c>
      <c r="G1806" s="66">
        <v>0.60038161277770996</v>
      </c>
      <c r="H1806" s="66">
        <v>2.0683163776993752E-2</v>
      </c>
      <c r="I1806" s="66">
        <v>67.070869445800781</v>
      </c>
      <c r="J1806" s="67">
        <v>0</v>
      </c>
    </row>
    <row r="1807" spans="1:10" x14ac:dyDescent="0.25">
      <c r="A1807" s="3" t="str">
        <f t="shared" si="28"/>
        <v>Load Control GroupSDP-C-26/17/2021 (5:00pm-6:00pm)6</v>
      </c>
      <c r="B1807" t="s">
        <v>57</v>
      </c>
      <c r="C1807" t="s">
        <v>77</v>
      </c>
      <c r="D1807" t="s">
        <v>160</v>
      </c>
      <c r="E1807" s="65" t="s">
        <v>137</v>
      </c>
      <c r="F1807" s="66">
        <v>0.58086657524108887</v>
      </c>
      <c r="G1807" s="66">
        <v>0.59480655193328857</v>
      </c>
      <c r="H1807" s="66">
        <v>1.4562508091330528E-2</v>
      </c>
      <c r="I1807" s="66">
        <v>66.597190856933594</v>
      </c>
      <c r="J1807" s="67">
        <v>0</v>
      </c>
    </row>
    <row r="1808" spans="1:10" x14ac:dyDescent="0.25">
      <c r="A1808" s="3" t="str">
        <f t="shared" si="28"/>
        <v>Load Control GroupSDP-C-26/17/2021 (5:00pm-6:00pm)7</v>
      </c>
      <c r="B1808" t="s">
        <v>57</v>
      </c>
      <c r="C1808" t="s">
        <v>77</v>
      </c>
      <c r="D1808" t="s">
        <v>160</v>
      </c>
      <c r="E1808" s="65" t="s">
        <v>138</v>
      </c>
      <c r="F1808" s="66">
        <v>0.59991228580474854</v>
      </c>
      <c r="G1808" s="66">
        <v>0.61443811655044556</v>
      </c>
      <c r="H1808" s="66">
        <v>1.460107509046793E-2</v>
      </c>
      <c r="I1808" s="66">
        <v>66.906356811523438</v>
      </c>
      <c r="J1808" s="67">
        <v>0</v>
      </c>
    </row>
    <row r="1809" spans="1:10" x14ac:dyDescent="0.25">
      <c r="A1809" s="3" t="str">
        <f t="shared" si="28"/>
        <v>Load Control GroupSDP-C-26/17/2021 (5:00pm-6:00pm)8</v>
      </c>
      <c r="B1809" t="s">
        <v>57</v>
      </c>
      <c r="C1809" t="s">
        <v>77</v>
      </c>
      <c r="D1809" t="s">
        <v>160</v>
      </c>
      <c r="E1809" s="65" t="s">
        <v>139</v>
      </c>
      <c r="F1809" s="66">
        <v>0.63538175821304321</v>
      </c>
      <c r="G1809" s="66">
        <v>0.64404374361038208</v>
      </c>
      <c r="H1809" s="66">
        <v>1.4762646518647671E-2</v>
      </c>
      <c r="I1809" s="66">
        <v>69.555259704589844</v>
      </c>
      <c r="J1809" s="67">
        <v>0</v>
      </c>
    </row>
    <row r="1810" spans="1:10" x14ac:dyDescent="0.25">
      <c r="A1810" s="3" t="str">
        <f t="shared" si="28"/>
        <v>Load Control GroupSDP-C-26/17/2021 (5:00pm-6:00pm)9</v>
      </c>
      <c r="B1810" t="s">
        <v>57</v>
      </c>
      <c r="C1810" t="s">
        <v>77</v>
      </c>
      <c r="D1810" t="s">
        <v>160</v>
      </c>
      <c r="E1810" s="65" t="s">
        <v>140</v>
      </c>
      <c r="F1810" s="66">
        <v>0.66178834438323975</v>
      </c>
      <c r="G1810" s="66">
        <v>0.67620718479156494</v>
      </c>
      <c r="H1810" s="66">
        <v>1.6509978100657463E-2</v>
      </c>
      <c r="I1810" s="66">
        <v>75.525856018066406</v>
      </c>
      <c r="J1810" s="67">
        <v>0</v>
      </c>
    </row>
    <row r="1811" spans="1:10" x14ac:dyDescent="0.25">
      <c r="A1811" s="3" t="str">
        <f t="shared" si="28"/>
        <v>Load Control GroupSDP-C-26/17/2021 (5:00pm-6:00pm)10</v>
      </c>
      <c r="B1811" t="s">
        <v>57</v>
      </c>
      <c r="C1811" t="s">
        <v>77</v>
      </c>
      <c r="D1811" t="s">
        <v>160</v>
      </c>
      <c r="E1811" s="65" t="s">
        <v>141</v>
      </c>
      <c r="F1811" s="66">
        <v>0.69900649785995483</v>
      </c>
      <c r="G1811" s="66">
        <v>0.7245292067527771</v>
      </c>
      <c r="H1811" s="66">
        <v>2.0525386556982994E-2</v>
      </c>
      <c r="I1811" s="66">
        <v>78.746231079101563</v>
      </c>
      <c r="J1811" s="67">
        <v>0</v>
      </c>
    </row>
    <row r="1812" spans="1:10" x14ac:dyDescent="0.25">
      <c r="A1812" s="3" t="str">
        <f t="shared" si="28"/>
        <v>Load Control GroupSDP-C-26/17/2021 (5:00pm-6:00pm)11</v>
      </c>
      <c r="B1812" t="s">
        <v>57</v>
      </c>
      <c r="C1812" t="s">
        <v>77</v>
      </c>
      <c r="D1812" t="s">
        <v>160</v>
      </c>
      <c r="E1812" s="65" t="s">
        <v>142</v>
      </c>
      <c r="F1812" s="66">
        <v>0.77279376983642578</v>
      </c>
      <c r="G1812" s="66">
        <v>0.72656476497650146</v>
      </c>
      <c r="H1812" s="66">
        <v>2.3064751178026199E-2</v>
      </c>
      <c r="I1812" s="66">
        <v>76.981925964355469</v>
      </c>
      <c r="J1812" s="67">
        <v>0</v>
      </c>
    </row>
    <row r="1813" spans="1:10" x14ac:dyDescent="0.25">
      <c r="A1813" s="3" t="str">
        <f t="shared" si="28"/>
        <v>Load Control GroupSDP-C-26/17/2021 (5:00pm-6:00pm)12</v>
      </c>
      <c r="B1813" t="s">
        <v>57</v>
      </c>
      <c r="C1813" t="s">
        <v>77</v>
      </c>
      <c r="D1813" t="s">
        <v>160</v>
      </c>
      <c r="E1813" s="65" t="s">
        <v>143</v>
      </c>
      <c r="F1813" s="66">
        <v>0.84471946954727173</v>
      </c>
      <c r="G1813" s="66">
        <v>0.82843053340911865</v>
      </c>
      <c r="H1813" s="66">
        <v>2.6730403304100037E-2</v>
      </c>
      <c r="I1813" s="66">
        <v>80.825393676757813</v>
      </c>
      <c r="J1813" s="67">
        <v>0</v>
      </c>
    </row>
    <row r="1814" spans="1:10" x14ac:dyDescent="0.25">
      <c r="A1814" s="3" t="str">
        <f t="shared" si="28"/>
        <v>Load Control GroupSDP-C-26/17/2021 (5:00pm-6:00pm)13</v>
      </c>
      <c r="B1814" t="s">
        <v>57</v>
      </c>
      <c r="C1814" t="s">
        <v>77</v>
      </c>
      <c r="D1814" t="s">
        <v>160</v>
      </c>
      <c r="E1814" s="65" t="s">
        <v>144</v>
      </c>
      <c r="F1814" s="66">
        <v>1.1094961166381836</v>
      </c>
      <c r="G1814" s="66">
        <v>1.0491725206375122</v>
      </c>
      <c r="H1814" s="66">
        <v>3.131505474448204E-2</v>
      </c>
      <c r="I1814" s="66">
        <v>84.238021850585938</v>
      </c>
      <c r="J1814" s="67">
        <v>0</v>
      </c>
    </row>
    <row r="1815" spans="1:10" x14ac:dyDescent="0.25">
      <c r="A1815" s="3" t="str">
        <f t="shared" si="28"/>
        <v>Load Control GroupSDP-C-26/17/2021 (5:00pm-6:00pm)14</v>
      </c>
      <c r="B1815" t="s">
        <v>57</v>
      </c>
      <c r="C1815" t="s">
        <v>77</v>
      </c>
      <c r="D1815" t="s">
        <v>160</v>
      </c>
      <c r="E1815" s="65" t="s">
        <v>145</v>
      </c>
      <c r="F1815" s="66">
        <v>1.4088819026947021</v>
      </c>
      <c r="G1815" s="66">
        <v>1.336583137512207</v>
      </c>
      <c r="H1815" s="66">
        <v>3.104018047451973E-2</v>
      </c>
      <c r="I1815" s="66">
        <v>88.330734252929688</v>
      </c>
      <c r="J1815" s="67">
        <v>0</v>
      </c>
    </row>
    <row r="1816" spans="1:10" x14ac:dyDescent="0.25">
      <c r="A1816" s="3" t="str">
        <f t="shared" si="28"/>
        <v>Load Control GroupSDP-C-26/17/2021 (5:00pm-6:00pm)15</v>
      </c>
      <c r="B1816" t="s">
        <v>57</v>
      </c>
      <c r="C1816" t="s">
        <v>77</v>
      </c>
      <c r="D1816" t="s">
        <v>160</v>
      </c>
      <c r="E1816" s="65" t="s">
        <v>146</v>
      </c>
      <c r="F1816" s="66">
        <v>1.6228722333908081</v>
      </c>
      <c r="G1816" s="66">
        <v>1.617993950843811</v>
      </c>
      <c r="H1816" s="66">
        <v>1.7541376873850822E-2</v>
      </c>
      <c r="I1816" s="66">
        <v>92.599952697753906</v>
      </c>
      <c r="J1816" s="67">
        <v>0</v>
      </c>
    </row>
    <row r="1817" spans="1:10" x14ac:dyDescent="0.25">
      <c r="A1817" s="3" t="str">
        <f t="shared" si="28"/>
        <v>Load Control GroupSDP-C-26/17/2021 (5:00pm-6:00pm)16</v>
      </c>
      <c r="B1817" t="s">
        <v>57</v>
      </c>
      <c r="C1817" t="s">
        <v>77</v>
      </c>
      <c r="D1817" t="s">
        <v>160</v>
      </c>
      <c r="E1817" s="65" t="s">
        <v>147</v>
      </c>
      <c r="F1817" s="66">
        <v>1.8128372430801392</v>
      </c>
      <c r="G1817" s="66">
        <v>1.8177156448364258</v>
      </c>
      <c r="H1817" s="66">
        <v>1.7541376873850822E-2</v>
      </c>
      <c r="I1817" s="66">
        <v>92.026947021484375</v>
      </c>
      <c r="J1817" s="67">
        <v>0</v>
      </c>
    </row>
    <row r="1818" spans="1:10" x14ac:dyDescent="0.25">
      <c r="A1818" s="3" t="str">
        <f t="shared" si="28"/>
        <v>Load Control GroupSDP-C-26/17/2021 (5:00pm-6:00pm)17</v>
      </c>
      <c r="B1818" t="s">
        <v>57</v>
      </c>
      <c r="C1818" t="s">
        <v>77</v>
      </c>
      <c r="D1818" t="s">
        <v>160</v>
      </c>
      <c r="E1818" s="65" t="s">
        <v>148</v>
      </c>
      <c r="F1818" s="66">
        <v>1.9870355129241943</v>
      </c>
      <c r="G1818" s="66">
        <v>1.9703149795532227</v>
      </c>
      <c r="H1818" s="66">
        <v>3.4444089978933334E-2</v>
      </c>
      <c r="I1818" s="66">
        <v>90.271461486816406</v>
      </c>
      <c r="J1818" s="67">
        <v>0</v>
      </c>
    </row>
    <row r="1819" spans="1:10" x14ac:dyDescent="0.25">
      <c r="A1819" s="3" t="str">
        <f t="shared" si="28"/>
        <v>Load Control GroupSDP-C-26/17/2021 (5:00pm-6:00pm)18</v>
      </c>
      <c r="B1819" t="s">
        <v>57</v>
      </c>
      <c r="C1819" t="s">
        <v>77</v>
      </c>
      <c r="D1819" t="s">
        <v>160</v>
      </c>
      <c r="E1819" s="65" t="s">
        <v>149</v>
      </c>
      <c r="F1819" s="66">
        <v>2.0219454765319824</v>
      </c>
      <c r="G1819" s="66">
        <v>1.4700275659561157</v>
      </c>
      <c r="H1819" s="66">
        <v>3.8294881582260132E-2</v>
      </c>
      <c r="I1819" s="66">
        <v>88.183326721191406</v>
      </c>
      <c r="J1819" s="67">
        <v>0</v>
      </c>
    </row>
    <row r="1820" spans="1:10" x14ac:dyDescent="0.25">
      <c r="A1820" s="3" t="str">
        <f t="shared" si="28"/>
        <v>Load Control GroupSDP-C-26/17/2021 (5:00pm-6:00pm)19</v>
      </c>
      <c r="B1820" t="s">
        <v>57</v>
      </c>
      <c r="C1820" t="s">
        <v>77</v>
      </c>
      <c r="D1820" t="s">
        <v>160</v>
      </c>
      <c r="E1820" s="65" t="s">
        <v>150</v>
      </c>
      <c r="F1820" s="66">
        <v>1.9424419403076172</v>
      </c>
      <c r="G1820" s="66">
        <v>1.9983657598495483</v>
      </c>
      <c r="H1820" s="66">
        <v>3.7582535296678543E-2</v>
      </c>
      <c r="I1820" s="66">
        <v>85.8155517578125</v>
      </c>
      <c r="J1820" s="67">
        <v>0</v>
      </c>
    </row>
    <row r="1821" spans="1:10" x14ac:dyDescent="0.25">
      <c r="A1821" s="3" t="str">
        <f t="shared" si="28"/>
        <v>Load Control GroupSDP-C-26/17/2021 (5:00pm-6:00pm)20</v>
      </c>
      <c r="B1821" t="s">
        <v>57</v>
      </c>
      <c r="C1821" t="s">
        <v>77</v>
      </c>
      <c r="D1821" t="s">
        <v>160</v>
      </c>
      <c r="E1821" s="65" t="s">
        <v>151</v>
      </c>
      <c r="F1821" s="66">
        <v>1.7360738515853882</v>
      </c>
      <c r="G1821" s="66">
        <v>1.8078039884567261</v>
      </c>
      <c r="H1821" s="66">
        <v>3.7577267736196518E-2</v>
      </c>
      <c r="I1821" s="66">
        <v>82.522857666015625</v>
      </c>
      <c r="J1821" s="67">
        <v>0</v>
      </c>
    </row>
    <row r="1822" spans="1:10" x14ac:dyDescent="0.25">
      <c r="A1822" s="3" t="str">
        <f t="shared" si="28"/>
        <v>Load Control GroupSDP-C-26/17/2021 (5:00pm-6:00pm)21</v>
      </c>
      <c r="B1822" t="s">
        <v>57</v>
      </c>
      <c r="C1822" t="s">
        <v>77</v>
      </c>
      <c r="D1822" t="s">
        <v>160</v>
      </c>
      <c r="E1822" s="65" t="s">
        <v>152</v>
      </c>
      <c r="F1822" s="66">
        <v>1.5639187097549438</v>
      </c>
      <c r="G1822" s="66">
        <v>1.6041076183319092</v>
      </c>
      <c r="H1822" s="66">
        <v>3.6828123033046722E-2</v>
      </c>
      <c r="I1822" s="66">
        <v>78.294654846191406</v>
      </c>
      <c r="J1822" s="67">
        <v>0</v>
      </c>
    </row>
    <row r="1823" spans="1:10" x14ac:dyDescent="0.25">
      <c r="A1823" s="3" t="str">
        <f t="shared" si="28"/>
        <v>Load Control GroupSDP-C-26/17/2021 (5:00pm-6:00pm)22</v>
      </c>
      <c r="B1823" t="s">
        <v>57</v>
      </c>
      <c r="C1823" t="s">
        <v>77</v>
      </c>
      <c r="D1823" t="s">
        <v>160</v>
      </c>
      <c r="E1823" s="65" t="s">
        <v>153</v>
      </c>
      <c r="F1823" s="66">
        <v>1.4991627931594849</v>
      </c>
      <c r="G1823" s="66">
        <v>1.4737491607666016</v>
      </c>
      <c r="H1823" s="66">
        <v>3.3087980002164841E-2</v>
      </c>
      <c r="I1823" s="66">
        <v>73.959495544433594</v>
      </c>
      <c r="J1823" s="67">
        <v>0</v>
      </c>
    </row>
    <row r="1824" spans="1:10" x14ac:dyDescent="0.25">
      <c r="A1824" s="3" t="str">
        <f t="shared" si="28"/>
        <v>Load Control GroupSDP-C-26/17/2021 (5:00pm-6:00pm)23</v>
      </c>
      <c r="B1824" t="s">
        <v>57</v>
      </c>
      <c r="C1824" t="s">
        <v>77</v>
      </c>
      <c r="D1824" t="s">
        <v>160</v>
      </c>
      <c r="E1824" s="65" t="s">
        <v>154</v>
      </c>
      <c r="F1824" s="66">
        <v>1.3210141658782959</v>
      </c>
      <c r="G1824" s="66">
        <v>1.2797980308532715</v>
      </c>
      <c r="H1824" s="66">
        <v>2.9607994481921196E-2</v>
      </c>
      <c r="I1824" s="66">
        <v>71.198898315429688</v>
      </c>
      <c r="J1824" s="67">
        <v>0</v>
      </c>
    </row>
    <row r="1825" spans="1:10" x14ac:dyDescent="0.25">
      <c r="A1825" s="3" t="str">
        <f t="shared" si="28"/>
        <v>Load Control GroupSDP-C-26/17/2021 (5:00pm-6:00pm)24</v>
      </c>
      <c r="B1825" t="s">
        <v>57</v>
      </c>
      <c r="C1825" t="s">
        <v>77</v>
      </c>
      <c r="D1825" t="s">
        <v>160</v>
      </c>
      <c r="E1825" s="65" t="s">
        <v>155</v>
      </c>
      <c r="F1825" s="66">
        <v>1.1217596530914307</v>
      </c>
      <c r="G1825" s="66">
        <v>1.0651116371154785</v>
      </c>
      <c r="H1825" s="66">
        <v>2.9003532603383064E-2</v>
      </c>
      <c r="I1825" s="66">
        <v>68.691749572753906</v>
      </c>
      <c r="J1825" s="67">
        <v>0</v>
      </c>
    </row>
    <row r="1826" spans="1:10" x14ac:dyDescent="0.25">
      <c r="A1826" s="3" t="str">
        <f t="shared" si="28"/>
        <v>Load Control GroupSDP-C-27/9/2021 (5:50pm-8:55pm)1</v>
      </c>
      <c r="B1826" t="s">
        <v>57</v>
      </c>
      <c r="C1826" t="s">
        <v>77</v>
      </c>
      <c r="D1826" t="s">
        <v>161</v>
      </c>
      <c r="E1826" s="65" t="s">
        <v>132</v>
      </c>
      <c r="F1826" s="66">
        <v>0.97033697366714478</v>
      </c>
      <c r="G1826" s="66">
        <v>0.96632403135299683</v>
      </c>
      <c r="H1826" s="66">
        <v>2.2636186331510544E-2</v>
      </c>
      <c r="I1826" s="66">
        <v>72.804725646972656</v>
      </c>
      <c r="J1826" s="67">
        <v>0</v>
      </c>
    </row>
    <row r="1827" spans="1:10" x14ac:dyDescent="0.25">
      <c r="A1827" s="3" t="str">
        <f t="shared" si="28"/>
        <v>Load Control GroupSDP-C-27/9/2021 (5:50pm-8:55pm)2</v>
      </c>
      <c r="B1827" t="s">
        <v>57</v>
      </c>
      <c r="C1827" t="s">
        <v>77</v>
      </c>
      <c r="D1827" t="s">
        <v>161</v>
      </c>
      <c r="E1827" s="65" t="s">
        <v>133</v>
      </c>
      <c r="F1827" s="66">
        <v>0.82641208171844482</v>
      </c>
      <c r="G1827" s="66">
        <v>0.82572579383850098</v>
      </c>
      <c r="H1827" s="66">
        <v>1.9671879708766937E-2</v>
      </c>
      <c r="I1827" s="66">
        <v>71.704963684082031</v>
      </c>
      <c r="J1827" s="67">
        <v>0</v>
      </c>
    </row>
    <row r="1828" spans="1:10" x14ac:dyDescent="0.25">
      <c r="A1828" s="3" t="str">
        <f t="shared" si="28"/>
        <v>Load Control GroupSDP-C-27/9/2021 (5:50pm-8:55pm)3</v>
      </c>
      <c r="B1828" t="s">
        <v>57</v>
      </c>
      <c r="C1828" t="s">
        <v>77</v>
      </c>
      <c r="D1828" t="s">
        <v>161</v>
      </c>
      <c r="E1828" s="65" t="s">
        <v>134</v>
      </c>
      <c r="F1828" s="66">
        <v>0.71301376819610596</v>
      </c>
      <c r="G1828" s="66">
        <v>0.73118501901626587</v>
      </c>
      <c r="H1828" s="66">
        <v>1.83710977435112E-2</v>
      </c>
      <c r="I1828" s="66">
        <v>70.505722045898438</v>
      </c>
      <c r="J1828" s="67">
        <v>0</v>
      </c>
    </row>
    <row r="1829" spans="1:10" x14ac:dyDescent="0.25">
      <c r="A1829" s="3" t="str">
        <f t="shared" si="28"/>
        <v>Load Control GroupSDP-C-27/9/2021 (5:50pm-8:55pm)4</v>
      </c>
      <c r="B1829" t="s">
        <v>57</v>
      </c>
      <c r="C1829" t="s">
        <v>77</v>
      </c>
      <c r="D1829" t="s">
        <v>161</v>
      </c>
      <c r="E1829" s="65" t="s">
        <v>135</v>
      </c>
      <c r="F1829" s="66">
        <v>0.65205013751983643</v>
      </c>
      <c r="G1829" s="66">
        <v>0.6673693060874939</v>
      </c>
      <c r="H1829" s="66">
        <v>1.4745217747986317E-2</v>
      </c>
      <c r="I1829" s="66">
        <v>69.885757446289063</v>
      </c>
      <c r="J1829" s="67">
        <v>0</v>
      </c>
    </row>
    <row r="1830" spans="1:10" x14ac:dyDescent="0.25">
      <c r="A1830" s="3" t="str">
        <f t="shared" si="28"/>
        <v>Load Control GroupSDP-C-27/9/2021 (5:50pm-8:55pm)5</v>
      </c>
      <c r="B1830" t="s">
        <v>57</v>
      </c>
      <c r="C1830" t="s">
        <v>77</v>
      </c>
      <c r="D1830" t="s">
        <v>161</v>
      </c>
      <c r="E1830" s="65" t="s">
        <v>136</v>
      </c>
      <c r="F1830" s="66">
        <v>0.62556469440460205</v>
      </c>
      <c r="G1830" s="66">
        <v>0.63202178478240967</v>
      </c>
      <c r="H1830" s="66">
        <v>1.2515691109001637E-2</v>
      </c>
      <c r="I1830" s="66">
        <v>68.926353454589844</v>
      </c>
      <c r="J1830" s="67">
        <v>0</v>
      </c>
    </row>
    <row r="1831" spans="1:10" x14ac:dyDescent="0.25">
      <c r="A1831" s="3" t="str">
        <f t="shared" si="28"/>
        <v>Load Control GroupSDP-C-27/9/2021 (5:50pm-8:55pm)6</v>
      </c>
      <c r="B1831" t="s">
        <v>57</v>
      </c>
      <c r="C1831" t="s">
        <v>77</v>
      </c>
      <c r="D1831" t="s">
        <v>161</v>
      </c>
      <c r="E1831" s="65" t="s">
        <v>137</v>
      </c>
      <c r="F1831" s="66">
        <v>0.61777257919311523</v>
      </c>
      <c r="G1831" s="66">
        <v>0.62128996849060059</v>
      </c>
      <c r="H1831" s="66">
        <v>1.1015760712325573E-2</v>
      </c>
      <c r="I1831" s="66">
        <v>68.436065673828125</v>
      </c>
      <c r="J1831" s="67">
        <v>0</v>
      </c>
    </row>
    <row r="1832" spans="1:10" x14ac:dyDescent="0.25">
      <c r="A1832" s="3" t="str">
        <f t="shared" si="28"/>
        <v>Load Control GroupSDP-C-27/9/2021 (5:50pm-8:55pm)7</v>
      </c>
      <c r="B1832" t="s">
        <v>57</v>
      </c>
      <c r="C1832" t="s">
        <v>77</v>
      </c>
      <c r="D1832" t="s">
        <v>161</v>
      </c>
      <c r="E1832" s="65" t="s">
        <v>138</v>
      </c>
      <c r="F1832" s="66">
        <v>0.63499230146408081</v>
      </c>
      <c r="G1832" s="66">
        <v>0.6339835524559021</v>
      </c>
      <c r="H1832" s="66">
        <v>1.042734831571579E-2</v>
      </c>
      <c r="I1832" s="66">
        <v>67.756546020507813</v>
      </c>
      <c r="J1832" s="67">
        <v>0</v>
      </c>
    </row>
    <row r="1833" spans="1:10" x14ac:dyDescent="0.25">
      <c r="A1833" s="3" t="str">
        <f t="shared" si="28"/>
        <v>Load Control GroupSDP-C-27/9/2021 (5:50pm-8:55pm)8</v>
      </c>
      <c r="B1833" t="s">
        <v>57</v>
      </c>
      <c r="C1833" t="s">
        <v>77</v>
      </c>
      <c r="D1833" t="s">
        <v>161</v>
      </c>
      <c r="E1833" s="65" t="s">
        <v>139</v>
      </c>
      <c r="F1833" s="66">
        <v>0.67432218790054321</v>
      </c>
      <c r="G1833" s="66">
        <v>0.67063826322555542</v>
      </c>
      <c r="H1833" s="66">
        <v>1.3227405957877636E-2</v>
      </c>
      <c r="I1833" s="66">
        <v>67.607536315917969</v>
      </c>
      <c r="J1833" s="67">
        <v>0</v>
      </c>
    </row>
    <row r="1834" spans="1:10" x14ac:dyDescent="0.25">
      <c r="A1834" s="3" t="str">
        <f t="shared" si="28"/>
        <v>Load Control GroupSDP-C-27/9/2021 (5:50pm-8:55pm)9</v>
      </c>
      <c r="B1834" t="s">
        <v>57</v>
      </c>
      <c r="C1834" t="s">
        <v>77</v>
      </c>
      <c r="D1834" t="s">
        <v>161</v>
      </c>
      <c r="E1834" s="65" t="s">
        <v>140</v>
      </c>
      <c r="F1834" s="66">
        <v>0.69946843385696411</v>
      </c>
      <c r="G1834" s="66">
        <v>0.7174147367477417</v>
      </c>
      <c r="H1834" s="66">
        <v>1.5699902549386024E-2</v>
      </c>
      <c r="I1834" s="66">
        <v>69.797523498535156</v>
      </c>
      <c r="J1834" s="67">
        <v>0</v>
      </c>
    </row>
    <row r="1835" spans="1:10" x14ac:dyDescent="0.25">
      <c r="A1835" s="3" t="str">
        <f t="shared" si="28"/>
        <v>Load Control GroupSDP-C-27/9/2021 (5:50pm-8:55pm)10</v>
      </c>
      <c r="B1835" t="s">
        <v>57</v>
      </c>
      <c r="C1835" t="s">
        <v>77</v>
      </c>
      <c r="D1835" t="s">
        <v>161</v>
      </c>
      <c r="E1835" s="65" t="s">
        <v>141</v>
      </c>
      <c r="F1835" s="66">
        <v>0.77535545825958252</v>
      </c>
      <c r="G1835" s="66">
        <v>0.75715899467468262</v>
      </c>
      <c r="H1835" s="66">
        <v>1.8736373633146286E-2</v>
      </c>
      <c r="I1835" s="66">
        <v>72.308815002441406</v>
      </c>
      <c r="J1835" s="67">
        <v>0</v>
      </c>
    </row>
    <row r="1836" spans="1:10" x14ac:dyDescent="0.25">
      <c r="A1836" s="3" t="str">
        <f t="shared" si="28"/>
        <v>Load Control GroupSDP-C-27/9/2021 (5:50pm-8:55pm)11</v>
      </c>
      <c r="B1836" t="s">
        <v>57</v>
      </c>
      <c r="C1836" t="s">
        <v>77</v>
      </c>
      <c r="D1836" t="s">
        <v>161</v>
      </c>
      <c r="E1836" s="65" t="s">
        <v>142</v>
      </c>
      <c r="F1836" s="66">
        <v>0.93108445405960083</v>
      </c>
      <c r="G1836" s="66">
        <v>0.88700723648071289</v>
      </c>
      <c r="H1836" s="66">
        <v>2.5382108986377716E-2</v>
      </c>
      <c r="I1836" s="66">
        <v>83.147354125976563</v>
      </c>
      <c r="J1836" s="67">
        <v>0</v>
      </c>
    </row>
    <row r="1837" spans="1:10" x14ac:dyDescent="0.25">
      <c r="A1837" s="3" t="str">
        <f t="shared" si="28"/>
        <v>Load Control GroupSDP-C-27/9/2021 (5:50pm-8:55pm)12</v>
      </c>
      <c r="B1837" t="s">
        <v>57</v>
      </c>
      <c r="C1837" t="s">
        <v>77</v>
      </c>
      <c r="D1837" t="s">
        <v>161</v>
      </c>
      <c r="E1837" s="65" t="s">
        <v>143</v>
      </c>
      <c r="F1837" s="66">
        <v>1.1818619966506958</v>
      </c>
      <c r="G1837" s="66">
        <v>1.1293289661407471</v>
      </c>
      <c r="H1837" s="66">
        <v>2.9166687279939651E-2</v>
      </c>
      <c r="I1837" s="66">
        <v>87.228309631347656</v>
      </c>
      <c r="J1837" s="67">
        <v>0</v>
      </c>
    </row>
    <row r="1838" spans="1:10" x14ac:dyDescent="0.25">
      <c r="A1838" s="3" t="str">
        <f t="shared" si="28"/>
        <v>Load Control GroupSDP-C-27/9/2021 (5:50pm-8:55pm)13</v>
      </c>
      <c r="B1838" t="s">
        <v>57</v>
      </c>
      <c r="C1838" t="s">
        <v>77</v>
      </c>
      <c r="D1838" t="s">
        <v>161</v>
      </c>
      <c r="E1838" s="65" t="s">
        <v>144</v>
      </c>
      <c r="F1838" s="66">
        <v>1.5506094694137573</v>
      </c>
      <c r="G1838" s="66">
        <v>1.4802930355072021</v>
      </c>
      <c r="H1838" s="66">
        <v>3.1665865331888199E-2</v>
      </c>
      <c r="I1838" s="66">
        <v>90.801376342773438</v>
      </c>
      <c r="J1838" s="67">
        <v>0</v>
      </c>
    </row>
    <row r="1839" spans="1:10" x14ac:dyDescent="0.25">
      <c r="A1839" s="3" t="str">
        <f t="shared" si="28"/>
        <v>Load Control GroupSDP-C-27/9/2021 (5:50pm-8:55pm)14</v>
      </c>
      <c r="B1839" t="s">
        <v>57</v>
      </c>
      <c r="C1839" t="s">
        <v>77</v>
      </c>
      <c r="D1839" t="s">
        <v>161</v>
      </c>
      <c r="E1839" s="65" t="s">
        <v>145</v>
      </c>
      <c r="F1839" s="66">
        <v>1.890068531036377</v>
      </c>
      <c r="G1839" s="66">
        <v>1.8498302698135376</v>
      </c>
      <c r="H1839" s="66">
        <v>2.9157629236578941E-2</v>
      </c>
      <c r="I1839" s="66">
        <v>93.707923889160156</v>
      </c>
      <c r="J1839" s="67">
        <v>0</v>
      </c>
    </row>
    <row r="1840" spans="1:10" x14ac:dyDescent="0.25">
      <c r="A1840" s="3" t="str">
        <f t="shared" si="28"/>
        <v>Load Control GroupSDP-C-27/9/2021 (5:50pm-8:55pm)15</v>
      </c>
      <c r="B1840" t="s">
        <v>57</v>
      </c>
      <c r="C1840" t="s">
        <v>77</v>
      </c>
      <c r="D1840" t="s">
        <v>161</v>
      </c>
      <c r="E1840" s="65" t="s">
        <v>146</v>
      </c>
      <c r="F1840" s="66">
        <v>2.1239635944366455</v>
      </c>
      <c r="G1840" s="66">
        <v>2.1221444606781006</v>
      </c>
      <c r="H1840" s="66">
        <v>1.5980059280991554E-2</v>
      </c>
      <c r="I1840" s="66">
        <v>94.214469909667969</v>
      </c>
      <c r="J1840" s="67">
        <v>0</v>
      </c>
    </row>
    <row r="1841" spans="1:10" x14ac:dyDescent="0.25">
      <c r="A1841" s="3" t="str">
        <f t="shared" si="28"/>
        <v>Load Control GroupSDP-C-27/9/2021 (5:50pm-8:55pm)16</v>
      </c>
      <c r="B1841" t="s">
        <v>57</v>
      </c>
      <c r="C1841" t="s">
        <v>77</v>
      </c>
      <c r="D1841" t="s">
        <v>161</v>
      </c>
      <c r="E1841" s="65" t="s">
        <v>147</v>
      </c>
      <c r="F1841" s="66">
        <v>2.343226432800293</v>
      </c>
      <c r="G1841" s="66">
        <v>2.3450455665588379</v>
      </c>
      <c r="H1841" s="66">
        <v>1.5980059280991554E-2</v>
      </c>
      <c r="I1841" s="66">
        <v>94.018165588378906</v>
      </c>
      <c r="J1841" s="67">
        <v>0</v>
      </c>
    </row>
    <row r="1842" spans="1:10" x14ac:dyDescent="0.25">
      <c r="A1842" s="3" t="str">
        <f t="shared" si="28"/>
        <v>Load Control GroupSDP-C-27/9/2021 (5:50pm-8:55pm)17</v>
      </c>
      <c r="B1842" t="s">
        <v>57</v>
      </c>
      <c r="C1842" t="s">
        <v>77</v>
      </c>
      <c r="D1842" t="s">
        <v>161</v>
      </c>
      <c r="E1842" s="65" t="s">
        <v>148</v>
      </c>
      <c r="F1842" s="66">
        <v>2.4632358551025391</v>
      </c>
      <c r="G1842" s="66">
        <v>2.45949387550354</v>
      </c>
      <c r="H1842" s="66">
        <v>3.0275121331214905E-2</v>
      </c>
      <c r="I1842" s="66">
        <v>93.750579833984375</v>
      </c>
      <c r="J1842" s="67">
        <v>0</v>
      </c>
    </row>
    <row r="1843" spans="1:10" x14ac:dyDescent="0.25">
      <c r="A1843" s="3" t="str">
        <f t="shared" si="28"/>
        <v>Load Control GroupSDP-C-27/9/2021 (5:50pm-8:55pm)18</v>
      </c>
      <c r="B1843" t="s">
        <v>57</v>
      </c>
      <c r="C1843" t="s">
        <v>77</v>
      </c>
      <c r="D1843" t="s">
        <v>161</v>
      </c>
      <c r="E1843" s="65" t="s">
        <v>149</v>
      </c>
      <c r="F1843" s="66">
        <v>2.5011770725250244</v>
      </c>
      <c r="G1843" s="66">
        <v>2.3965775966644287</v>
      </c>
      <c r="H1843" s="66">
        <v>3.6326423287391663E-2</v>
      </c>
      <c r="I1843" s="66">
        <v>92.875419616699219</v>
      </c>
      <c r="J1843" s="67">
        <v>0</v>
      </c>
    </row>
    <row r="1844" spans="1:10" x14ac:dyDescent="0.25">
      <c r="A1844" s="3" t="str">
        <f t="shared" si="28"/>
        <v>Load Control GroupSDP-C-27/9/2021 (5:50pm-8:55pm)19</v>
      </c>
      <c r="B1844" t="s">
        <v>57</v>
      </c>
      <c r="C1844" t="s">
        <v>77</v>
      </c>
      <c r="D1844" t="s">
        <v>161</v>
      </c>
      <c r="E1844" s="65" t="s">
        <v>150</v>
      </c>
      <c r="F1844" s="66">
        <v>2.4224522113800049</v>
      </c>
      <c r="G1844" s="66">
        <v>1.7216449975967407</v>
      </c>
      <c r="H1844" s="66">
        <v>3.67535799741745E-2</v>
      </c>
      <c r="I1844" s="66">
        <v>90.961418151855469</v>
      </c>
      <c r="J1844" s="67">
        <v>0</v>
      </c>
    </row>
    <row r="1845" spans="1:10" x14ac:dyDescent="0.25">
      <c r="A1845" s="3" t="str">
        <f t="shared" si="28"/>
        <v>Load Control GroupSDP-C-27/9/2021 (5:50pm-8:55pm)20</v>
      </c>
      <c r="B1845" t="s">
        <v>57</v>
      </c>
      <c r="C1845" t="s">
        <v>77</v>
      </c>
      <c r="D1845" t="s">
        <v>161</v>
      </c>
      <c r="E1845" s="65" t="s">
        <v>151</v>
      </c>
      <c r="F1845" s="66">
        <v>2.188784122467041</v>
      </c>
      <c r="G1845" s="66">
        <v>1.6328948736190796</v>
      </c>
      <c r="H1845" s="66">
        <v>3.3567115664482117E-2</v>
      </c>
      <c r="I1845" s="66">
        <v>88.072257995605469</v>
      </c>
      <c r="J1845" s="67">
        <v>0</v>
      </c>
    </row>
    <row r="1846" spans="1:10" x14ac:dyDescent="0.25">
      <c r="A1846" s="3" t="str">
        <f t="shared" si="28"/>
        <v>Load Control GroupSDP-C-27/9/2021 (5:50pm-8:55pm)21</v>
      </c>
      <c r="B1846" t="s">
        <v>57</v>
      </c>
      <c r="C1846" t="s">
        <v>77</v>
      </c>
      <c r="D1846" t="s">
        <v>161</v>
      </c>
      <c r="E1846" s="65" t="s">
        <v>152</v>
      </c>
      <c r="F1846" s="66">
        <v>1.9388884305953979</v>
      </c>
      <c r="G1846" s="66">
        <v>1.5479906797409058</v>
      </c>
      <c r="H1846" s="66">
        <v>3.0040230602025986E-2</v>
      </c>
      <c r="I1846" s="66">
        <v>84.104621887207031</v>
      </c>
      <c r="J1846" s="67">
        <v>0</v>
      </c>
    </row>
    <row r="1847" spans="1:10" x14ac:dyDescent="0.25">
      <c r="A1847" s="3" t="str">
        <f t="shared" si="28"/>
        <v>Load Control GroupSDP-C-27/9/2021 (5:50pm-8:55pm)22</v>
      </c>
      <c r="B1847" t="s">
        <v>57</v>
      </c>
      <c r="C1847" t="s">
        <v>77</v>
      </c>
      <c r="D1847" t="s">
        <v>161</v>
      </c>
      <c r="E1847" s="65" t="s">
        <v>153</v>
      </c>
      <c r="F1847" s="66">
        <v>1.7634299993515015</v>
      </c>
      <c r="G1847" s="66">
        <v>2.0321366786956787</v>
      </c>
      <c r="H1847" s="66">
        <v>2.9513414949178696E-2</v>
      </c>
      <c r="I1847" s="66">
        <v>79.573318481445313</v>
      </c>
      <c r="J1847" s="67">
        <v>0</v>
      </c>
    </row>
    <row r="1848" spans="1:10" x14ac:dyDescent="0.25">
      <c r="A1848" s="3" t="str">
        <f t="shared" si="28"/>
        <v>Load Control GroupSDP-C-27/9/2021 (5:50pm-8:55pm)23</v>
      </c>
      <c r="B1848" t="s">
        <v>57</v>
      </c>
      <c r="C1848" t="s">
        <v>77</v>
      </c>
      <c r="D1848" t="s">
        <v>161</v>
      </c>
      <c r="E1848" s="65" t="s">
        <v>154</v>
      </c>
      <c r="F1848" s="66">
        <v>1.5559126138687134</v>
      </c>
      <c r="G1848" s="66">
        <v>1.7906547784805298</v>
      </c>
      <c r="H1848" s="66">
        <v>2.8393266722559929E-2</v>
      </c>
      <c r="I1848" s="66">
        <v>77.180854797363281</v>
      </c>
      <c r="J1848" s="67">
        <v>0</v>
      </c>
    </row>
    <row r="1849" spans="1:10" x14ac:dyDescent="0.25">
      <c r="A1849" s="3" t="str">
        <f t="shared" si="28"/>
        <v>Load Control GroupSDP-C-27/9/2021 (5:50pm-8:55pm)24</v>
      </c>
      <c r="B1849" t="s">
        <v>57</v>
      </c>
      <c r="C1849" t="s">
        <v>77</v>
      </c>
      <c r="D1849" t="s">
        <v>161</v>
      </c>
      <c r="E1849" s="65" t="s">
        <v>155</v>
      </c>
      <c r="F1849" s="66">
        <v>1.3321834802627563</v>
      </c>
      <c r="G1849" s="66">
        <v>1.4532825946807861</v>
      </c>
      <c r="H1849" s="66">
        <v>2.6470828801393509E-2</v>
      </c>
      <c r="I1849" s="66">
        <v>76.087654113769531</v>
      </c>
      <c r="J1849" s="67">
        <v>0</v>
      </c>
    </row>
    <row r="1850" spans="1:10" x14ac:dyDescent="0.25">
      <c r="A1850" s="3" t="str">
        <f t="shared" si="28"/>
        <v>Load Control GroupSDP-C-28/27/2021 (5:00pm-6:00pm)1</v>
      </c>
      <c r="B1850" t="s">
        <v>57</v>
      </c>
      <c r="C1850" t="s">
        <v>77</v>
      </c>
      <c r="D1850" t="s">
        <v>162</v>
      </c>
      <c r="E1850" s="65" t="s">
        <v>132</v>
      </c>
      <c r="F1850" s="66">
        <v>0.91731983423233032</v>
      </c>
      <c r="G1850" s="66">
        <v>0.9239160418510437</v>
      </c>
      <c r="H1850" s="66">
        <v>2.4453183636069298E-2</v>
      </c>
      <c r="I1850" s="66">
        <v>73.1754150390625</v>
      </c>
      <c r="J1850" s="67">
        <v>0</v>
      </c>
    </row>
    <row r="1851" spans="1:10" x14ac:dyDescent="0.25">
      <c r="A1851" s="3" t="str">
        <f t="shared" si="28"/>
        <v>Load Control GroupSDP-C-28/27/2021 (5:00pm-6:00pm)2</v>
      </c>
      <c r="B1851" t="s">
        <v>57</v>
      </c>
      <c r="C1851" t="s">
        <v>77</v>
      </c>
      <c r="D1851" t="s">
        <v>162</v>
      </c>
      <c r="E1851" s="65" t="s">
        <v>133</v>
      </c>
      <c r="F1851" s="66">
        <v>0.77368968725204468</v>
      </c>
      <c r="G1851" s="66">
        <v>0.78233754634857178</v>
      </c>
      <c r="H1851" s="66">
        <v>2.1039178594946861E-2</v>
      </c>
      <c r="I1851" s="66">
        <v>71.818763732910156</v>
      </c>
      <c r="J1851" s="67">
        <v>0</v>
      </c>
    </row>
    <row r="1852" spans="1:10" x14ac:dyDescent="0.25">
      <c r="A1852" s="3" t="str">
        <f t="shared" si="28"/>
        <v>Load Control GroupSDP-C-28/27/2021 (5:00pm-6:00pm)3</v>
      </c>
      <c r="B1852" t="s">
        <v>57</v>
      </c>
      <c r="C1852" t="s">
        <v>77</v>
      </c>
      <c r="D1852" t="s">
        <v>162</v>
      </c>
      <c r="E1852" s="65" t="s">
        <v>134</v>
      </c>
      <c r="F1852" s="66">
        <v>0.66444158554077148</v>
      </c>
      <c r="G1852" s="66">
        <v>0.68581712245941162</v>
      </c>
      <c r="H1852" s="66">
        <v>2.9229361563920975E-2</v>
      </c>
      <c r="I1852" s="66">
        <v>70.279289245605469</v>
      </c>
      <c r="J1852" s="67">
        <v>0</v>
      </c>
    </row>
    <row r="1853" spans="1:10" x14ac:dyDescent="0.25">
      <c r="A1853" s="3" t="str">
        <f t="shared" si="28"/>
        <v>Load Control GroupSDP-C-28/27/2021 (5:00pm-6:00pm)4</v>
      </c>
      <c r="B1853" t="s">
        <v>57</v>
      </c>
      <c r="C1853" t="s">
        <v>77</v>
      </c>
      <c r="D1853" t="s">
        <v>162</v>
      </c>
      <c r="E1853" s="65" t="s">
        <v>135</v>
      </c>
      <c r="F1853" s="66">
        <v>0.61895114183425903</v>
      </c>
      <c r="G1853" s="66">
        <v>0.62324494123458862</v>
      </c>
      <c r="H1853" s="66">
        <v>2.658483013510704E-2</v>
      </c>
      <c r="I1853" s="66">
        <v>69.263420104980469</v>
      </c>
      <c r="J1853" s="67">
        <v>0</v>
      </c>
    </row>
    <row r="1854" spans="1:10" x14ac:dyDescent="0.25">
      <c r="A1854" s="3" t="str">
        <f t="shared" si="28"/>
        <v>Load Control GroupSDP-C-28/27/2021 (5:00pm-6:00pm)5</v>
      </c>
      <c r="B1854" t="s">
        <v>57</v>
      </c>
      <c r="C1854" t="s">
        <v>77</v>
      </c>
      <c r="D1854" t="s">
        <v>162</v>
      </c>
      <c r="E1854" s="65" t="s">
        <v>136</v>
      </c>
      <c r="F1854" s="66">
        <v>0.59765255451202393</v>
      </c>
      <c r="G1854" s="66">
        <v>0.58882266283035278</v>
      </c>
      <c r="H1854" s="66">
        <v>1.5420702286064625E-2</v>
      </c>
      <c r="I1854" s="66">
        <v>68.422271728515625</v>
      </c>
      <c r="J1854" s="67">
        <v>0</v>
      </c>
    </row>
    <row r="1855" spans="1:10" x14ac:dyDescent="0.25">
      <c r="A1855" s="3" t="str">
        <f t="shared" si="28"/>
        <v>Load Control GroupSDP-C-28/27/2021 (5:00pm-6:00pm)6</v>
      </c>
      <c r="B1855" t="s">
        <v>57</v>
      </c>
      <c r="C1855" t="s">
        <v>77</v>
      </c>
      <c r="D1855" t="s">
        <v>162</v>
      </c>
      <c r="E1855" s="65" t="s">
        <v>137</v>
      </c>
      <c r="F1855" s="66">
        <v>0.60315120220184326</v>
      </c>
      <c r="G1855" s="66">
        <v>0.58158528804779053</v>
      </c>
      <c r="H1855" s="66">
        <v>1.4376900158822536E-2</v>
      </c>
      <c r="I1855" s="66">
        <v>67.35577392578125</v>
      </c>
      <c r="J1855" s="67">
        <v>0</v>
      </c>
    </row>
    <row r="1856" spans="1:10" x14ac:dyDescent="0.25">
      <c r="A1856" s="3" t="str">
        <f t="shared" si="28"/>
        <v>Load Control GroupSDP-C-28/27/2021 (5:00pm-6:00pm)7</v>
      </c>
      <c r="B1856" t="s">
        <v>57</v>
      </c>
      <c r="C1856" t="s">
        <v>77</v>
      </c>
      <c r="D1856" t="s">
        <v>162</v>
      </c>
      <c r="E1856" s="65" t="s">
        <v>138</v>
      </c>
      <c r="F1856" s="66">
        <v>0.62517142295837402</v>
      </c>
      <c r="G1856" s="66">
        <v>0.61138945817947388</v>
      </c>
      <c r="H1856" s="66">
        <v>2.1646508947014809E-2</v>
      </c>
      <c r="I1856" s="66">
        <v>66.792648315429688</v>
      </c>
      <c r="J1856" s="67">
        <v>0</v>
      </c>
    </row>
    <row r="1857" spans="1:10" x14ac:dyDescent="0.25">
      <c r="A1857" s="3" t="str">
        <f t="shared" si="28"/>
        <v>Load Control GroupSDP-C-28/27/2021 (5:00pm-6:00pm)8</v>
      </c>
      <c r="B1857" t="s">
        <v>57</v>
      </c>
      <c r="C1857" t="s">
        <v>77</v>
      </c>
      <c r="D1857" t="s">
        <v>162</v>
      </c>
      <c r="E1857" s="65" t="s">
        <v>139</v>
      </c>
      <c r="F1857" s="66">
        <v>0.63087791204452515</v>
      </c>
      <c r="G1857" s="66">
        <v>0.63157045841217041</v>
      </c>
      <c r="H1857" s="66">
        <v>1.0269604623317719E-2</v>
      </c>
      <c r="I1857" s="66">
        <v>67.196044921875</v>
      </c>
      <c r="J1857" s="67">
        <v>0</v>
      </c>
    </row>
    <row r="1858" spans="1:10" x14ac:dyDescent="0.25">
      <c r="A1858" s="3" t="str">
        <f t="shared" si="28"/>
        <v>Load Control GroupSDP-C-28/27/2021 (5:00pm-6:00pm)9</v>
      </c>
      <c r="B1858" t="s">
        <v>57</v>
      </c>
      <c r="C1858" t="s">
        <v>77</v>
      </c>
      <c r="D1858" t="s">
        <v>162</v>
      </c>
      <c r="E1858" s="65" t="s">
        <v>140</v>
      </c>
      <c r="F1858" s="66">
        <v>0.61670303344726563</v>
      </c>
      <c r="G1858" s="66">
        <v>0.61716198921203613</v>
      </c>
      <c r="H1858" s="66">
        <v>1.1443668976426125E-2</v>
      </c>
      <c r="I1858" s="66">
        <v>72.310073852539063</v>
      </c>
      <c r="J1858" s="67">
        <v>0</v>
      </c>
    </row>
    <row r="1859" spans="1:10" x14ac:dyDescent="0.25">
      <c r="A1859" s="3" t="str">
        <f t="shared" ref="A1859:A1922" si="29">B1859&amp;C1859&amp;D1859&amp;E1859</f>
        <v>Load Control GroupSDP-C-28/27/2021 (5:00pm-6:00pm)10</v>
      </c>
      <c r="B1859" t="s">
        <v>57</v>
      </c>
      <c r="C1859" t="s">
        <v>77</v>
      </c>
      <c r="D1859" t="s">
        <v>162</v>
      </c>
      <c r="E1859" s="65" t="s">
        <v>141</v>
      </c>
      <c r="F1859" s="66">
        <v>0.62512236833572388</v>
      </c>
      <c r="G1859" s="66">
        <v>0.61518830060958862</v>
      </c>
      <c r="H1859" s="66">
        <v>1.5002895146608353E-2</v>
      </c>
      <c r="I1859" s="66">
        <v>79.54510498046875</v>
      </c>
      <c r="J1859" s="67">
        <v>0</v>
      </c>
    </row>
    <row r="1860" spans="1:10" x14ac:dyDescent="0.25">
      <c r="A1860" s="3" t="str">
        <f t="shared" si="29"/>
        <v>Load Control GroupSDP-C-28/27/2021 (5:00pm-6:00pm)11</v>
      </c>
      <c r="B1860" t="s">
        <v>57</v>
      </c>
      <c r="C1860" t="s">
        <v>77</v>
      </c>
      <c r="D1860" t="s">
        <v>162</v>
      </c>
      <c r="E1860" s="65" t="s">
        <v>142</v>
      </c>
      <c r="F1860" s="66">
        <v>0.65976941585540771</v>
      </c>
      <c r="G1860" s="66">
        <v>0.66220766305923462</v>
      </c>
      <c r="H1860" s="66">
        <v>1.8663303926587105E-2</v>
      </c>
      <c r="I1860" s="66">
        <v>84.815223693847656</v>
      </c>
      <c r="J1860" s="67">
        <v>0</v>
      </c>
    </row>
    <row r="1861" spans="1:10" x14ac:dyDescent="0.25">
      <c r="A1861" s="3" t="str">
        <f t="shared" si="29"/>
        <v>Load Control GroupSDP-C-28/27/2021 (5:00pm-6:00pm)12</v>
      </c>
      <c r="B1861" t="s">
        <v>57</v>
      </c>
      <c r="C1861" t="s">
        <v>77</v>
      </c>
      <c r="D1861" t="s">
        <v>162</v>
      </c>
      <c r="E1861" s="65" t="s">
        <v>143</v>
      </c>
      <c r="F1861" s="66">
        <v>0.80000400543212891</v>
      </c>
      <c r="G1861" s="66">
        <v>0.80707716941833496</v>
      </c>
      <c r="H1861" s="66">
        <v>2.3841587826609612E-2</v>
      </c>
      <c r="I1861" s="66">
        <v>88.623306274414063</v>
      </c>
      <c r="J1861" s="67">
        <v>0</v>
      </c>
    </row>
    <row r="1862" spans="1:10" x14ac:dyDescent="0.25">
      <c r="A1862" s="3" t="str">
        <f t="shared" si="29"/>
        <v>Load Control GroupSDP-C-28/27/2021 (5:00pm-6:00pm)13</v>
      </c>
      <c r="B1862" t="s">
        <v>57</v>
      </c>
      <c r="C1862" t="s">
        <v>77</v>
      </c>
      <c r="D1862" t="s">
        <v>162</v>
      </c>
      <c r="E1862" s="65" t="s">
        <v>144</v>
      </c>
      <c r="F1862" s="66">
        <v>1.0982733964920044</v>
      </c>
      <c r="G1862" s="66">
        <v>1.0806123018264771</v>
      </c>
      <c r="H1862" s="66">
        <v>2.7453405782580376E-2</v>
      </c>
      <c r="I1862" s="66">
        <v>91.809219360351563</v>
      </c>
      <c r="J1862" s="67">
        <v>0</v>
      </c>
    </row>
    <row r="1863" spans="1:10" x14ac:dyDescent="0.25">
      <c r="A1863" s="3" t="str">
        <f t="shared" si="29"/>
        <v>Load Control GroupSDP-C-28/27/2021 (5:00pm-6:00pm)14</v>
      </c>
      <c r="B1863" t="s">
        <v>57</v>
      </c>
      <c r="C1863" t="s">
        <v>77</v>
      </c>
      <c r="D1863" t="s">
        <v>162</v>
      </c>
      <c r="E1863" s="65" t="s">
        <v>145</v>
      </c>
      <c r="F1863" s="66">
        <v>1.5075029134750366</v>
      </c>
      <c r="G1863" s="66">
        <v>1.4472872018814087</v>
      </c>
      <c r="H1863" s="66">
        <v>3.1454954296350479E-2</v>
      </c>
      <c r="I1863" s="66">
        <v>95.147834777832031</v>
      </c>
      <c r="J1863" s="67">
        <v>0</v>
      </c>
    </row>
    <row r="1864" spans="1:10" x14ac:dyDescent="0.25">
      <c r="A1864" s="3" t="str">
        <f t="shared" si="29"/>
        <v>Load Control GroupSDP-C-28/27/2021 (5:00pm-6:00pm)15</v>
      </c>
      <c r="B1864" t="s">
        <v>57</v>
      </c>
      <c r="C1864" t="s">
        <v>77</v>
      </c>
      <c r="D1864" t="s">
        <v>162</v>
      </c>
      <c r="E1864" s="65" t="s">
        <v>146</v>
      </c>
      <c r="F1864" s="66">
        <v>1.8921812772750854</v>
      </c>
      <c r="G1864" s="66">
        <v>1.8625274896621704</v>
      </c>
      <c r="H1864" s="66">
        <v>1.8323173746466637E-2</v>
      </c>
      <c r="I1864" s="66">
        <v>97.450119018554688</v>
      </c>
      <c r="J1864" s="67">
        <v>0</v>
      </c>
    </row>
    <row r="1865" spans="1:10" x14ac:dyDescent="0.25">
      <c r="A1865" s="3" t="str">
        <f t="shared" si="29"/>
        <v>Load Control GroupSDP-C-28/27/2021 (5:00pm-6:00pm)16</v>
      </c>
      <c r="B1865" t="s">
        <v>57</v>
      </c>
      <c r="C1865" t="s">
        <v>77</v>
      </c>
      <c r="D1865" t="s">
        <v>162</v>
      </c>
      <c r="E1865" s="65" t="s">
        <v>147</v>
      </c>
      <c r="F1865" s="66">
        <v>2.2351846694946289</v>
      </c>
      <c r="G1865" s="66">
        <v>2.2648384571075439</v>
      </c>
      <c r="H1865" s="66">
        <v>1.8323173746466637E-2</v>
      </c>
      <c r="I1865" s="66">
        <v>98.470252990722656</v>
      </c>
      <c r="J1865" s="67">
        <v>0</v>
      </c>
    </row>
    <row r="1866" spans="1:10" x14ac:dyDescent="0.25">
      <c r="A1866" s="3" t="str">
        <f t="shared" si="29"/>
        <v>Load Control GroupSDP-C-28/27/2021 (5:00pm-6:00pm)17</v>
      </c>
      <c r="B1866" t="s">
        <v>57</v>
      </c>
      <c r="C1866" t="s">
        <v>77</v>
      </c>
      <c r="D1866" t="s">
        <v>162</v>
      </c>
      <c r="E1866" s="65" t="s">
        <v>148</v>
      </c>
      <c r="F1866" s="66">
        <v>2.505324125289917</v>
      </c>
      <c r="G1866" s="66">
        <v>2.5392756462097168</v>
      </c>
      <c r="H1866" s="66">
        <v>3.8209773600101471E-2</v>
      </c>
      <c r="I1866" s="66">
        <v>97.539909362792969</v>
      </c>
      <c r="J1866" s="67">
        <v>0</v>
      </c>
    </row>
    <row r="1867" spans="1:10" x14ac:dyDescent="0.25">
      <c r="A1867" s="3" t="str">
        <f t="shared" si="29"/>
        <v>Load Control GroupSDP-C-28/27/2021 (5:00pm-6:00pm)18</v>
      </c>
      <c r="B1867" t="s">
        <v>57</v>
      </c>
      <c r="C1867" t="s">
        <v>77</v>
      </c>
      <c r="D1867" t="s">
        <v>162</v>
      </c>
      <c r="E1867" s="65" t="s">
        <v>149</v>
      </c>
      <c r="F1867" s="66">
        <v>2.5677497386932373</v>
      </c>
      <c r="G1867" s="66">
        <v>1.8217897415161133</v>
      </c>
      <c r="H1867" s="66">
        <v>4.4240247458219528E-2</v>
      </c>
      <c r="I1867" s="66">
        <v>95.48199462890625</v>
      </c>
      <c r="J1867" s="67">
        <v>0</v>
      </c>
    </row>
    <row r="1868" spans="1:10" x14ac:dyDescent="0.25">
      <c r="A1868" s="3" t="str">
        <f t="shared" si="29"/>
        <v>Load Control GroupSDP-C-28/27/2021 (5:00pm-6:00pm)19</v>
      </c>
      <c r="B1868" t="s">
        <v>57</v>
      </c>
      <c r="C1868" t="s">
        <v>77</v>
      </c>
      <c r="D1868" t="s">
        <v>162</v>
      </c>
      <c r="E1868" s="65" t="s">
        <v>150</v>
      </c>
      <c r="F1868" s="66">
        <v>2.4400651454925537</v>
      </c>
      <c r="G1868" s="66">
        <v>2.5029480457305908</v>
      </c>
      <c r="H1868" s="66">
        <v>4.4132765382528305E-2</v>
      </c>
      <c r="I1868" s="66">
        <v>91.815048217773438</v>
      </c>
      <c r="J1868" s="67">
        <v>0</v>
      </c>
    </row>
    <row r="1869" spans="1:10" x14ac:dyDescent="0.25">
      <c r="A1869" s="3" t="str">
        <f t="shared" si="29"/>
        <v>Load Control GroupSDP-C-28/27/2021 (5:00pm-6:00pm)20</v>
      </c>
      <c r="B1869" t="s">
        <v>57</v>
      </c>
      <c r="C1869" t="s">
        <v>77</v>
      </c>
      <c r="D1869" t="s">
        <v>162</v>
      </c>
      <c r="E1869" s="65" t="s">
        <v>151</v>
      </c>
      <c r="F1869" s="66">
        <v>2.0976762771606445</v>
      </c>
      <c r="G1869" s="66">
        <v>2.308680534362793</v>
      </c>
      <c r="H1869" s="66">
        <v>4.133562371134758E-2</v>
      </c>
      <c r="I1869" s="66">
        <v>88.113037109375</v>
      </c>
      <c r="J1869" s="67">
        <v>0</v>
      </c>
    </row>
    <row r="1870" spans="1:10" x14ac:dyDescent="0.25">
      <c r="A1870" s="3" t="str">
        <f t="shared" si="29"/>
        <v>Load Control GroupSDP-C-28/27/2021 (5:00pm-6:00pm)21</v>
      </c>
      <c r="B1870" t="s">
        <v>57</v>
      </c>
      <c r="C1870" t="s">
        <v>77</v>
      </c>
      <c r="D1870" t="s">
        <v>162</v>
      </c>
      <c r="E1870" s="65" t="s">
        <v>152</v>
      </c>
      <c r="F1870" s="66">
        <v>1.8505297899246216</v>
      </c>
      <c r="G1870" s="66">
        <v>2.0379769802093506</v>
      </c>
      <c r="H1870" s="66">
        <v>3.7546172738075256E-2</v>
      </c>
      <c r="I1870" s="66">
        <v>82.334083557128906</v>
      </c>
      <c r="J1870" s="67">
        <v>0</v>
      </c>
    </row>
    <row r="1871" spans="1:10" x14ac:dyDescent="0.25">
      <c r="A1871" s="3" t="str">
        <f t="shared" si="29"/>
        <v>Load Control GroupSDP-C-28/27/2021 (5:00pm-6:00pm)22</v>
      </c>
      <c r="B1871" t="s">
        <v>57</v>
      </c>
      <c r="C1871" t="s">
        <v>77</v>
      </c>
      <c r="D1871" t="s">
        <v>162</v>
      </c>
      <c r="E1871" s="65" t="s">
        <v>153</v>
      </c>
      <c r="F1871" s="66">
        <v>1.6280754804611206</v>
      </c>
      <c r="G1871" s="66">
        <v>1.7724044322967529</v>
      </c>
      <c r="H1871" s="66">
        <v>3.5713225603103638E-2</v>
      </c>
      <c r="I1871" s="66">
        <v>77.544960021972656</v>
      </c>
      <c r="J1871" s="67">
        <v>0</v>
      </c>
    </row>
    <row r="1872" spans="1:10" x14ac:dyDescent="0.25">
      <c r="A1872" s="3" t="str">
        <f t="shared" si="29"/>
        <v>Load Control GroupSDP-C-28/27/2021 (5:00pm-6:00pm)23</v>
      </c>
      <c r="B1872" t="s">
        <v>57</v>
      </c>
      <c r="C1872" t="s">
        <v>77</v>
      </c>
      <c r="D1872" t="s">
        <v>162</v>
      </c>
      <c r="E1872" s="65" t="s">
        <v>154</v>
      </c>
      <c r="F1872" s="66">
        <v>1.4455298185348511</v>
      </c>
      <c r="G1872" s="66">
        <v>1.4958428144454956</v>
      </c>
      <c r="H1872" s="66">
        <v>3.4656014293432236E-2</v>
      </c>
      <c r="I1872" s="66">
        <v>74.642555236816406</v>
      </c>
      <c r="J1872" s="67">
        <v>0</v>
      </c>
    </row>
    <row r="1873" spans="1:10" x14ac:dyDescent="0.25">
      <c r="A1873" s="3" t="str">
        <f t="shared" si="29"/>
        <v>Load Control GroupSDP-C-28/27/2021 (5:00pm-6:00pm)24</v>
      </c>
      <c r="B1873" t="s">
        <v>57</v>
      </c>
      <c r="C1873" t="s">
        <v>77</v>
      </c>
      <c r="D1873" t="s">
        <v>162</v>
      </c>
      <c r="E1873" s="65" t="s">
        <v>155</v>
      </c>
      <c r="F1873" s="66">
        <v>1.1850793361663818</v>
      </c>
      <c r="G1873" s="66">
        <v>1.218445897102356</v>
      </c>
      <c r="H1873" s="66">
        <v>3.0926179140806198E-2</v>
      </c>
      <c r="I1873" s="66">
        <v>72.554191589355469</v>
      </c>
      <c r="J1873" s="67">
        <v>0</v>
      </c>
    </row>
    <row r="1874" spans="1:10" x14ac:dyDescent="0.25">
      <c r="A1874" s="3" t="str">
        <f t="shared" si="29"/>
        <v>Load Control GroupSDP-C-29/9/2021 (3:58pm-5:00pm)1</v>
      </c>
      <c r="B1874" t="s">
        <v>57</v>
      </c>
      <c r="C1874" t="s">
        <v>77</v>
      </c>
      <c r="D1874" t="s">
        <v>163</v>
      </c>
      <c r="E1874" s="65" t="s">
        <v>132</v>
      </c>
      <c r="F1874" s="66">
        <v>0.9317854642868042</v>
      </c>
      <c r="G1874" s="66">
        <v>0.92137253284454346</v>
      </c>
      <c r="H1874" s="66">
        <v>2.2800423204898834E-2</v>
      </c>
      <c r="I1874" s="66">
        <v>68.059577941894531</v>
      </c>
      <c r="J1874" s="67">
        <v>0</v>
      </c>
    </row>
    <row r="1875" spans="1:10" x14ac:dyDescent="0.25">
      <c r="A1875" s="3" t="str">
        <f t="shared" si="29"/>
        <v>Load Control GroupSDP-C-29/9/2021 (3:58pm-5:00pm)2</v>
      </c>
      <c r="B1875" t="s">
        <v>57</v>
      </c>
      <c r="C1875" t="s">
        <v>77</v>
      </c>
      <c r="D1875" t="s">
        <v>163</v>
      </c>
      <c r="E1875" s="65" t="s">
        <v>133</v>
      </c>
      <c r="F1875" s="66">
        <v>0.79431688785552979</v>
      </c>
      <c r="G1875" s="66">
        <v>0.78982812166213989</v>
      </c>
      <c r="H1875" s="66">
        <v>1.9878348335623741E-2</v>
      </c>
      <c r="I1875" s="66">
        <v>67.909744262695313</v>
      </c>
      <c r="J1875" s="67">
        <v>0</v>
      </c>
    </row>
    <row r="1876" spans="1:10" x14ac:dyDescent="0.25">
      <c r="A1876" s="3" t="str">
        <f t="shared" si="29"/>
        <v>Load Control GroupSDP-C-29/9/2021 (3:58pm-5:00pm)3</v>
      </c>
      <c r="B1876" t="s">
        <v>57</v>
      </c>
      <c r="C1876" t="s">
        <v>77</v>
      </c>
      <c r="D1876" t="s">
        <v>163</v>
      </c>
      <c r="E1876" s="65" t="s">
        <v>134</v>
      </c>
      <c r="F1876" s="66">
        <v>0.72021257877349854</v>
      </c>
      <c r="G1876" s="66">
        <v>0.70182257890701294</v>
      </c>
      <c r="H1876" s="66">
        <v>1.8163485452532768E-2</v>
      </c>
      <c r="I1876" s="66">
        <v>68.351898193359375</v>
      </c>
      <c r="J1876" s="67">
        <v>0</v>
      </c>
    </row>
    <row r="1877" spans="1:10" x14ac:dyDescent="0.25">
      <c r="A1877" s="3" t="str">
        <f t="shared" si="29"/>
        <v>Load Control GroupSDP-C-29/9/2021 (3:58pm-5:00pm)4</v>
      </c>
      <c r="B1877" t="s">
        <v>57</v>
      </c>
      <c r="C1877" t="s">
        <v>77</v>
      </c>
      <c r="D1877" t="s">
        <v>163</v>
      </c>
      <c r="E1877" s="65" t="s">
        <v>135</v>
      </c>
      <c r="F1877" s="66">
        <v>0.66667002439498901</v>
      </c>
      <c r="G1877" s="66">
        <v>0.64767706394195557</v>
      </c>
      <c r="H1877" s="66">
        <v>1.6407202929258347E-2</v>
      </c>
      <c r="I1877" s="66">
        <v>68.603614807128906</v>
      </c>
      <c r="J1877" s="67">
        <v>0</v>
      </c>
    </row>
    <row r="1878" spans="1:10" x14ac:dyDescent="0.25">
      <c r="A1878" s="3" t="str">
        <f t="shared" si="29"/>
        <v>Load Control GroupSDP-C-29/9/2021 (3:58pm-5:00pm)5</v>
      </c>
      <c r="B1878" t="s">
        <v>57</v>
      </c>
      <c r="C1878" t="s">
        <v>77</v>
      </c>
      <c r="D1878" t="s">
        <v>163</v>
      </c>
      <c r="E1878" s="65" t="s">
        <v>136</v>
      </c>
      <c r="F1878" s="66">
        <v>0.63309133052825928</v>
      </c>
      <c r="G1878" s="66">
        <v>0.61879324913024902</v>
      </c>
      <c r="H1878" s="66">
        <v>1.272208895534277E-2</v>
      </c>
      <c r="I1878" s="66">
        <v>69.067649841308594</v>
      </c>
      <c r="J1878" s="67">
        <v>0</v>
      </c>
    </row>
    <row r="1879" spans="1:10" x14ac:dyDescent="0.25">
      <c r="A1879" s="3" t="str">
        <f t="shared" si="29"/>
        <v>Load Control GroupSDP-C-29/9/2021 (3:58pm-5:00pm)6</v>
      </c>
      <c r="B1879" t="s">
        <v>57</v>
      </c>
      <c r="C1879" t="s">
        <v>77</v>
      </c>
      <c r="D1879" t="s">
        <v>163</v>
      </c>
      <c r="E1879" s="65" t="s">
        <v>137</v>
      </c>
      <c r="F1879" s="66">
        <v>0.62065958976745605</v>
      </c>
      <c r="G1879" s="66">
        <v>0.62034463882446289</v>
      </c>
      <c r="H1879" s="66">
        <v>1.1311745271086693E-2</v>
      </c>
      <c r="I1879" s="66">
        <v>70.518966674804688</v>
      </c>
      <c r="J1879" s="67">
        <v>0</v>
      </c>
    </row>
    <row r="1880" spans="1:10" x14ac:dyDescent="0.25">
      <c r="A1880" s="3" t="str">
        <f t="shared" si="29"/>
        <v>Load Control GroupSDP-C-29/9/2021 (3:58pm-5:00pm)7</v>
      </c>
      <c r="B1880" t="s">
        <v>57</v>
      </c>
      <c r="C1880" t="s">
        <v>77</v>
      </c>
      <c r="D1880" t="s">
        <v>163</v>
      </c>
      <c r="E1880" s="65" t="s">
        <v>138</v>
      </c>
      <c r="F1880" s="66">
        <v>0.66418379545211792</v>
      </c>
      <c r="G1880" s="66">
        <v>0.66044431924819946</v>
      </c>
      <c r="H1880" s="66">
        <v>1.1227603070437908E-2</v>
      </c>
      <c r="I1880" s="66">
        <v>72.042556762695313</v>
      </c>
      <c r="J1880" s="67">
        <v>0</v>
      </c>
    </row>
    <row r="1881" spans="1:10" x14ac:dyDescent="0.25">
      <c r="A1881" s="3" t="str">
        <f t="shared" si="29"/>
        <v>Load Control GroupSDP-C-29/9/2021 (3:58pm-5:00pm)8</v>
      </c>
      <c r="B1881" t="s">
        <v>57</v>
      </c>
      <c r="C1881" t="s">
        <v>77</v>
      </c>
      <c r="D1881" t="s">
        <v>163</v>
      </c>
      <c r="E1881" s="65" t="s">
        <v>139</v>
      </c>
      <c r="F1881" s="66">
        <v>0.67766678333282471</v>
      </c>
      <c r="G1881" s="66">
        <v>0.6880454421043396</v>
      </c>
      <c r="H1881" s="66">
        <v>1.226369384676218E-2</v>
      </c>
      <c r="I1881" s="66">
        <v>71.334297180175781</v>
      </c>
      <c r="J1881" s="67">
        <v>0</v>
      </c>
    </row>
    <row r="1882" spans="1:10" x14ac:dyDescent="0.25">
      <c r="A1882" s="3" t="str">
        <f t="shared" si="29"/>
        <v>Load Control GroupSDP-C-29/9/2021 (3:58pm-5:00pm)9</v>
      </c>
      <c r="B1882" t="s">
        <v>57</v>
      </c>
      <c r="C1882" t="s">
        <v>77</v>
      </c>
      <c r="D1882" t="s">
        <v>163</v>
      </c>
      <c r="E1882" s="65" t="s">
        <v>140</v>
      </c>
      <c r="F1882" s="66">
        <v>0.69027566909790039</v>
      </c>
      <c r="G1882" s="66">
        <v>0.69227290153503418</v>
      </c>
      <c r="H1882" s="66">
        <v>1.5338306315243244E-2</v>
      </c>
      <c r="I1882" s="66">
        <v>72.431411743164063</v>
      </c>
      <c r="J1882" s="67">
        <v>0</v>
      </c>
    </row>
    <row r="1883" spans="1:10" x14ac:dyDescent="0.25">
      <c r="A1883" s="3" t="str">
        <f t="shared" si="29"/>
        <v>Load Control GroupSDP-C-29/9/2021 (3:58pm-5:00pm)10</v>
      </c>
      <c r="B1883" t="s">
        <v>57</v>
      </c>
      <c r="C1883" t="s">
        <v>77</v>
      </c>
      <c r="D1883" t="s">
        <v>163</v>
      </c>
      <c r="E1883" s="65" t="s">
        <v>141</v>
      </c>
      <c r="F1883" s="66">
        <v>0.69075524806976318</v>
      </c>
      <c r="G1883" s="66">
        <v>0.72053992748260498</v>
      </c>
      <c r="H1883" s="66">
        <v>1.8759477883577347E-2</v>
      </c>
      <c r="I1883" s="66">
        <v>76.8944091796875</v>
      </c>
      <c r="J1883" s="67">
        <v>0</v>
      </c>
    </row>
    <row r="1884" spans="1:10" x14ac:dyDescent="0.25">
      <c r="A1884" s="3" t="str">
        <f t="shared" si="29"/>
        <v>Load Control GroupSDP-C-29/9/2021 (3:58pm-5:00pm)11</v>
      </c>
      <c r="B1884" t="s">
        <v>57</v>
      </c>
      <c r="C1884" t="s">
        <v>77</v>
      </c>
      <c r="D1884" t="s">
        <v>163</v>
      </c>
      <c r="E1884" s="65" t="s">
        <v>142</v>
      </c>
      <c r="F1884" s="66">
        <v>0.7654615044593811</v>
      </c>
      <c r="G1884" s="66">
        <v>0.78653568029403687</v>
      </c>
      <c r="H1884" s="66">
        <v>2.1012170240283012E-2</v>
      </c>
      <c r="I1884" s="66">
        <v>80.284942626953125</v>
      </c>
      <c r="J1884" s="67">
        <v>0</v>
      </c>
    </row>
    <row r="1885" spans="1:10" x14ac:dyDescent="0.25">
      <c r="A1885" s="3" t="str">
        <f t="shared" si="29"/>
        <v>Load Control GroupSDP-C-29/9/2021 (3:58pm-5:00pm)12</v>
      </c>
      <c r="B1885" t="s">
        <v>57</v>
      </c>
      <c r="C1885" t="s">
        <v>77</v>
      </c>
      <c r="D1885" t="s">
        <v>163</v>
      </c>
      <c r="E1885" s="65" t="s">
        <v>143</v>
      </c>
      <c r="F1885" s="66">
        <v>0.95410984754562378</v>
      </c>
      <c r="G1885" s="66">
        <v>0.95342206954956055</v>
      </c>
      <c r="H1885" s="66">
        <v>2.2797279059886932E-2</v>
      </c>
      <c r="I1885" s="66">
        <v>84.104118347167969</v>
      </c>
      <c r="J1885" s="67">
        <v>0</v>
      </c>
    </row>
    <row r="1886" spans="1:10" x14ac:dyDescent="0.25">
      <c r="A1886" s="3" t="str">
        <f t="shared" si="29"/>
        <v>Load Control GroupSDP-C-29/9/2021 (3:58pm-5:00pm)13</v>
      </c>
      <c r="B1886" t="s">
        <v>57</v>
      </c>
      <c r="C1886" t="s">
        <v>77</v>
      </c>
      <c r="D1886" t="s">
        <v>163</v>
      </c>
      <c r="E1886" s="65" t="s">
        <v>144</v>
      </c>
      <c r="F1886" s="66">
        <v>1.267857551574707</v>
      </c>
      <c r="G1886" s="66">
        <v>1.2480576038360596</v>
      </c>
      <c r="H1886" s="66">
        <v>1.4109835028648376E-2</v>
      </c>
      <c r="I1886" s="66">
        <v>87.379295349121094</v>
      </c>
      <c r="J1886" s="67">
        <v>0</v>
      </c>
    </row>
    <row r="1887" spans="1:10" x14ac:dyDescent="0.25">
      <c r="A1887" s="3" t="str">
        <f t="shared" si="29"/>
        <v>Load Control GroupSDP-C-29/9/2021 (3:58pm-5:00pm)14</v>
      </c>
      <c r="B1887" t="s">
        <v>57</v>
      </c>
      <c r="C1887" t="s">
        <v>77</v>
      </c>
      <c r="D1887" t="s">
        <v>163</v>
      </c>
      <c r="E1887" s="65" t="s">
        <v>145</v>
      </c>
      <c r="F1887" s="66">
        <v>1.6114960908889771</v>
      </c>
      <c r="G1887" s="66">
        <v>1.6312960386276245</v>
      </c>
      <c r="H1887" s="66">
        <v>1.4109835028648376E-2</v>
      </c>
      <c r="I1887" s="66">
        <v>90.800331115722656</v>
      </c>
      <c r="J1887" s="67">
        <v>0</v>
      </c>
    </row>
    <row r="1888" spans="1:10" x14ac:dyDescent="0.25">
      <c r="A1888" s="3" t="str">
        <f t="shared" si="29"/>
        <v>Load Control GroupSDP-C-29/9/2021 (3:58pm-5:00pm)15</v>
      </c>
      <c r="B1888" t="s">
        <v>57</v>
      </c>
      <c r="C1888" t="s">
        <v>77</v>
      </c>
      <c r="D1888" t="s">
        <v>163</v>
      </c>
      <c r="E1888" s="65" t="s">
        <v>146</v>
      </c>
      <c r="F1888" s="66">
        <v>2.0318379402160645</v>
      </c>
      <c r="G1888" s="66">
        <v>1.9775170087814331</v>
      </c>
      <c r="H1888" s="66">
        <v>3.0183568596839905E-2</v>
      </c>
      <c r="I1888" s="66">
        <v>92.934494018554688</v>
      </c>
      <c r="J1888" s="67">
        <v>0</v>
      </c>
    </row>
    <row r="1889" spans="1:10" x14ac:dyDescent="0.25">
      <c r="A1889" s="3" t="str">
        <f t="shared" si="29"/>
        <v>Load Control GroupSDP-C-29/9/2021 (3:58pm-5:00pm)16</v>
      </c>
      <c r="B1889" t="s">
        <v>57</v>
      </c>
      <c r="C1889" t="s">
        <v>77</v>
      </c>
      <c r="D1889" t="s">
        <v>163</v>
      </c>
      <c r="E1889" s="65" t="s">
        <v>147</v>
      </c>
      <c r="F1889" s="66">
        <v>2.4398109912872314</v>
      </c>
      <c r="G1889" s="66">
        <v>2.3189733028411865</v>
      </c>
      <c r="H1889" s="66">
        <v>3.4389708191156387E-2</v>
      </c>
      <c r="I1889" s="66">
        <v>94.544708251953125</v>
      </c>
      <c r="J1889" s="67">
        <v>0</v>
      </c>
    </row>
    <row r="1890" spans="1:10" x14ac:dyDescent="0.25">
      <c r="A1890" s="3" t="str">
        <f t="shared" si="29"/>
        <v>Load Control GroupSDP-C-29/9/2021 (3:58pm-5:00pm)17</v>
      </c>
      <c r="B1890" t="s">
        <v>57</v>
      </c>
      <c r="C1890" t="s">
        <v>77</v>
      </c>
      <c r="D1890" t="s">
        <v>163</v>
      </c>
      <c r="E1890" s="65" t="s">
        <v>148</v>
      </c>
      <c r="F1890" s="66">
        <v>2.6418185234069824</v>
      </c>
      <c r="G1890" s="66">
        <v>1.7628751993179321</v>
      </c>
      <c r="H1890" s="66">
        <v>3.6062933504581451E-2</v>
      </c>
      <c r="I1890" s="66">
        <v>95.112625122070313</v>
      </c>
      <c r="J1890" s="67">
        <v>0</v>
      </c>
    </row>
    <row r="1891" spans="1:10" x14ac:dyDescent="0.25">
      <c r="A1891" s="3" t="str">
        <f t="shared" si="29"/>
        <v>Load Control GroupSDP-C-29/9/2021 (3:58pm-5:00pm)18</v>
      </c>
      <c r="B1891" t="s">
        <v>57</v>
      </c>
      <c r="C1891" t="s">
        <v>77</v>
      </c>
      <c r="D1891" t="s">
        <v>163</v>
      </c>
      <c r="E1891" s="65" t="s">
        <v>149</v>
      </c>
      <c r="F1891" s="66">
        <v>2.6517817974090576</v>
      </c>
      <c r="G1891" s="66">
        <v>2.6067154407501221</v>
      </c>
      <c r="H1891" s="66">
        <v>3.6508526653051376E-2</v>
      </c>
      <c r="I1891" s="66">
        <v>95.1334228515625</v>
      </c>
      <c r="J1891" s="67">
        <v>0</v>
      </c>
    </row>
    <row r="1892" spans="1:10" x14ac:dyDescent="0.25">
      <c r="A1892" s="3" t="str">
        <f t="shared" si="29"/>
        <v>Load Control GroupSDP-C-29/9/2021 (3:58pm-5:00pm)19</v>
      </c>
      <c r="B1892" t="s">
        <v>57</v>
      </c>
      <c r="C1892" t="s">
        <v>77</v>
      </c>
      <c r="D1892" t="s">
        <v>163</v>
      </c>
      <c r="E1892" s="65" t="s">
        <v>150</v>
      </c>
      <c r="F1892" s="66">
        <v>2.4810514450073242</v>
      </c>
      <c r="G1892" s="66">
        <v>2.5865695476531982</v>
      </c>
      <c r="H1892" s="66">
        <v>3.4719150513410568E-2</v>
      </c>
      <c r="I1892" s="66">
        <v>92.213180541992188</v>
      </c>
      <c r="J1892" s="67">
        <v>0</v>
      </c>
    </row>
    <row r="1893" spans="1:10" x14ac:dyDescent="0.25">
      <c r="A1893" s="3" t="str">
        <f t="shared" si="29"/>
        <v>Load Control GroupSDP-C-29/9/2021 (3:58pm-5:00pm)20</v>
      </c>
      <c r="B1893" t="s">
        <v>57</v>
      </c>
      <c r="C1893" t="s">
        <v>77</v>
      </c>
      <c r="D1893" t="s">
        <v>163</v>
      </c>
      <c r="E1893" s="65" t="s">
        <v>151</v>
      </c>
      <c r="F1893" s="66">
        <v>2.1674544811248779</v>
      </c>
      <c r="G1893" s="66">
        <v>2.3109514713287354</v>
      </c>
      <c r="H1893" s="66">
        <v>3.1830672174692154E-2</v>
      </c>
      <c r="I1893" s="66">
        <v>88.065643310546875</v>
      </c>
      <c r="J1893" s="67">
        <v>0</v>
      </c>
    </row>
    <row r="1894" spans="1:10" x14ac:dyDescent="0.25">
      <c r="A1894" s="3" t="str">
        <f t="shared" si="29"/>
        <v>Load Control GroupSDP-C-29/9/2021 (3:58pm-5:00pm)21</v>
      </c>
      <c r="B1894" t="s">
        <v>57</v>
      </c>
      <c r="C1894" t="s">
        <v>77</v>
      </c>
      <c r="D1894" t="s">
        <v>163</v>
      </c>
      <c r="E1894" s="65" t="s">
        <v>152</v>
      </c>
      <c r="F1894" s="66">
        <v>1.962114691734314</v>
      </c>
      <c r="G1894" s="66">
        <v>2.0947749614715576</v>
      </c>
      <c r="H1894" s="66">
        <v>2.8927870094776154E-2</v>
      </c>
      <c r="I1894" s="66">
        <v>82.952049255371094</v>
      </c>
      <c r="J1894" s="67">
        <v>0</v>
      </c>
    </row>
    <row r="1895" spans="1:10" x14ac:dyDescent="0.25">
      <c r="A1895" s="3" t="str">
        <f t="shared" si="29"/>
        <v>Load Control GroupSDP-C-29/9/2021 (3:58pm-5:00pm)22</v>
      </c>
      <c r="B1895" t="s">
        <v>57</v>
      </c>
      <c r="C1895" t="s">
        <v>77</v>
      </c>
      <c r="D1895" t="s">
        <v>163</v>
      </c>
      <c r="E1895" s="65" t="s">
        <v>153</v>
      </c>
      <c r="F1895" s="66">
        <v>1.7856812477111816</v>
      </c>
      <c r="G1895" s="66">
        <v>1.8502961397171021</v>
      </c>
      <c r="H1895" s="66">
        <v>2.7939470484852791E-2</v>
      </c>
      <c r="I1895" s="66">
        <v>78.920944213867188</v>
      </c>
      <c r="J1895" s="67">
        <v>0</v>
      </c>
    </row>
    <row r="1896" spans="1:10" x14ac:dyDescent="0.25">
      <c r="A1896" s="3" t="str">
        <f t="shared" si="29"/>
        <v>Load Control GroupSDP-C-29/9/2021 (3:58pm-5:00pm)23</v>
      </c>
      <c r="B1896" t="s">
        <v>57</v>
      </c>
      <c r="C1896" t="s">
        <v>77</v>
      </c>
      <c r="D1896" t="s">
        <v>163</v>
      </c>
      <c r="E1896" s="65" t="s">
        <v>154</v>
      </c>
      <c r="F1896" s="66">
        <v>1.5160717964172363</v>
      </c>
      <c r="G1896" s="66">
        <v>1.5546301603317261</v>
      </c>
      <c r="H1896" s="66">
        <v>2.5749022141098976E-2</v>
      </c>
      <c r="I1896" s="66">
        <v>76.299468994140625</v>
      </c>
      <c r="J1896" s="67">
        <v>0</v>
      </c>
    </row>
    <row r="1897" spans="1:10" x14ac:dyDescent="0.25">
      <c r="A1897" s="3" t="str">
        <f t="shared" si="29"/>
        <v>Load Control GroupSDP-C-29/9/2021 (3:58pm-5:00pm)24</v>
      </c>
      <c r="B1897" t="s">
        <v>57</v>
      </c>
      <c r="C1897" t="s">
        <v>77</v>
      </c>
      <c r="D1897" t="s">
        <v>163</v>
      </c>
      <c r="E1897" s="65" t="s">
        <v>155</v>
      </c>
      <c r="F1897" s="66">
        <v>1.2247276306152344</v>
      </c>
      <c r="G1897" s="66">
        <v>1.2498281002044678</v>
      </c>
      <c r="H1897" s="66">
        <v>2.4130092933773994E-2</v>
      </c>
      <c r="I1897" s="66">
        <v>74.231857299804688</v>
      </c>
      <c r="J1897" s="67">
        <v>0</v>
      </c>
    </row>
    <row r="1898" spans="1:10" x14ac:dyDescent="0.25">
      <c r="A1898" s="3" t="str">
        <f t="shared" si="29"/>
        <v>Load Control GroupSDP-C-2Average Event Day (5:00pm-6:00pm)1</v>
      </c>
      <c r="B1898" t="s">
        <v>57</v>
      </c>
      <c r="C1898" t="s">
        <v>77</v>
      </c>
      <c r="D1898" t="s">
        <v>164</v>
      </c>
      <c r="E1898" s="65" t="s">
        <v>132</v>
      </c>
      <c r="F1898" s="66">
        <v>0.89131623506546021</v>
      </c>
      <c r="G1898" s="66">
        <v>0.88285136222839355</v>
      </c>
      <c r="H1898" s="66">
        <v>1.0201086290180683E-2</v>
      </c>
      <c r="I1898" s="66">
        <v>71.172821044921875</v>
      </c>
      <c r="J1898" s="67">
        <v>0</v>
      </c>
    </row>
    <row r="1899" spans="1:10" x14ac:dyDescent="0.25">
      <c r="A1899" s="3" t="str">
        <f t="shared" si="29"/>
        <v>Load Control GroupSDP-C-2Average Event Day (5:00pm-6:00pm)2</v>
      </c>
      <c r="B1899" t="s">
        <v>57</v>
      </c>
      <c r="C1899" t="s">
        <v>77</v>
      </c>
      <c r="D1899" t="s">
        <v>164</v>
      </c>
      <c r="E1899" s="65" t="s">
        <v>133</v>
      </c>
      <c r="F1899" s="66">
        <v>0.80369675159454346</v>
      </c>
      <c r="G1899" s="66">
        <v>0.80043882131576538</v>
      </c>
      <c r="H1899" s="66">
        <v>1.002569030970335E-2</v>
      </c>
      <c r="I1899" s="66">
        <v>69.730987548828125</v>
      </c>
      <c r="J1899" s="67">
        <v>0</v>
      </c>
    </row>
    <row r="1900" spans="1:10" x14ac:dyDescent="0.25">
      <c r="A1900" s="3" t="str">
        <f t="shared" si="29"/>
        <v>Load Control GroupSDP-C-2Average Event Day (5:00pm-6:00pm)3</v>
      </c>
      <c r="B1900" t="s">
        <v>57</v>
      </c>
      <c r="C1900" t="s">
        <v>77</v>
      </c>
      <c r="D1900" t="s">
        <v>164</v>
      </c>
      <c r="E1900" s="65" t="s">
        <v>134</v>
      </c>
      <c r="F1900" s="66">
        <v>0.70369637012481689</v>
      </c>
      <c r="G1900" s="66">
        <v>0.70804321765899658</v>
      </c>
      <c r="H1900" s="66">
        <v>9.8639084026217461E-3</v>
      </c>
      <c r="I1900" s="66">
        <v>69.058815002441406</v>
      </c>
      <c r="J1900" s="67">
        <v>0</v>
      </c>
    </row>
    <row r="1901" spans="1:10" x14ac:dyDescent="0.25">
      <c r="A1901" s="3" t="str">
        <f t="shared" si="29"/>
        <v>Load Control GroupSDP-C-2Average Event Day (5:00pm-6:00pm)4</v>
      </c>
      <c r="B1901" t="s">
        <v>57</v>
      </c>
      <c r="C1901" t="s">
        <v>77</v>
      </c>
      <c r="D1901" t="s">
        <v>164</v>
      </c>
      <c r="E1901" s="65" t="s">
        <v>135</v>
      </c>
      <c r="F1901" s="66">
        <v>0.6497267484664917</v>
      </c>
      <c r="G1901" s="66">
        <v>0.64736121892929077</v>
      </c>
      <c r="H1901" s="66">
        <v>8.6951060220599174E-3</v>
      </c>
      <c r="I1901" s="66">
        <v>68.487388610839844</v>
      </c>
      <c r="J1901" s="67">
        <v>0</v>
      </c>
    </row>
    <row r="1902" spans="1:10" x14ac:dyDescent="0.25">
      <c r="A1902" s="3" t="str">
        <f t="shared" si="29"/>
        <v>Load Control GroupSDP-C-2Average Event Day (5:00pm-6:00pm)5</v>
      </c>
      <c r="B1902" t="s">
        <v>57</v>
      </c>
      <c r="C1902" t="s">
        <v>77</v>
      </c>
      <c r="D1902" t="s">
        <v>164</v>
      </c>
      <c r="E1902" s="65" t="s">
        <v>136</v>
      </c>
      <c r="F1902" s="66">
        <v>0.61611032485961914</v>
      </c>
      <c r="G1902" s="66">
        <v>0.61448317766189575</v>
      </c>
      <c r="H1902" s="66">
        <v>6.4105512574315071E-3</v>
      </c>
      <c r="I1902" s="66">
        <v>68.080497741699219</v>
      </c>
      <c r="J1902" s="67">
        <v>0</v>
      </c>
    </row>
    <row r="1903" spans="1:10" x14ac:dyDescent="0.25">
      <c r="A1903" s="3" t="str">
        <f t="shared" si="29"/>
        <v>Load Control GroupSDP-C-2Average Event Day (5:00pm-6:00pm)6</v>
      </c>
      <c r="B1903" t="s">
        <v>57</v>
      </c>
      <c r="C1903" t="s">
        <v>77</v>
      </c>
      <c r="D1903" t="s">
        <v>164</v>
      </c>
      <c r="E1903" s="65" t="s">
        <v>137</v>
      </c>
      <c r="F1903" s="66">
        <v>0.61133784055709839</v>
      </c>
      <c r="G1903" s="66">
        <v>0.60729300975799561</v>
      </c>
      <c r="H1903" s="66">
        <v>5.2403202280402184E-3</v>
      </c>
      <c r="I1903" s="66">
        <v>67.677955627441406</v>
      </c>
      <c r="J1903" s="67">
        <v>0</v>
      </c>
    </row>
    <row r="1904" spans="1:10" x14ac:dyDescent="0.25">
      <c r="A1904" s="3" t="str">
        <f t="shared" si="29"/>
        <v>Load Control GroupSDP-C-2Average Event Day (5:00pm-6:00pm)7</v>
      </c>
      <c r="B1904" t="s">
        <v>57</v>
      </c>
      <c r="C1904" t="s">
        <v>77</v>
      </c>
      <c r="D1904" t="s">
        <v>164</v>
      </c>
      <c r="E1904" s="65" t="s">
        <v>138</v>
      </c>
      <c r="F1904" s="66">
        <v>0.62997967004776001</v>
      </c>
      <c r="G1904" s="66">
        <v>0.62922924757003784</v>
      </c>
      <c r="H1904" s="66">
        <v>5.8827716857194901E-3</v>
      </c>
      <c r="I1904" s="66">
        <v>68.002861022949219</v>
      </c>
      <c r="J1904" s="67">
        <v>0</v>
      </c>
    </row>
    <row r="1905" spans="1:10" x14ac:dyDescent="0.25">
      <c r="A1905" s="3" t="str">
        <f t="shared" si="29"/>
        <v>Load Control GroupSDP-C-2Average Event Day (5:00pm-6:00pm)8</v>
      </c>
      <c r="B1905" t="s">
        <v>57</v>
      </c>
      <c r="C1905" t="s">
        <v>77</v>
      </c>
      <c r="D1905" t="s">
        <v>164</v>
      </c>
      <c r="E1905" s="65" t="s">
        <v>139</v>
      </c>
      <c r="F1905" s="66">
        <v>0.65514779090881348</v>
      </c>
      <c r="G1905" s="66">
        <v>0.66340255737304688</v>
      </c>
      <c r="H1905" s="66">
        <v>5.2369562909007072E-3</v>
      </c>
      <c r="I1905" s="66">
        <v>69.624458312988281</v>
      </c>
      <c r="J1905" s="67">
        <v>0</v>
      </c>
    </row>
    <row r="1906" spans="1:10" x14ac:dyDescent="0.25">
      <c r="A1906" s="3" t="str">
        <f t="shared" si="29"/>
        <v>Load Control GroupSDP-C-2Average Event Day (5:00pm-6:00pm)9</v>
      </c>
      <c r="B1906" t="s">
        <v>57</v>
      </c>
      <c r="C1906" t="s">
        <v>77</v>
      </c>
      <c r="D1906" t="s">
        <v>164</v>
      </c>
      <c r="E1906" s="65" t="s">
        <v>140</v>
      </c>
      <c r="F1906" s="66">
        <v>0.6733127236366272</v>
      </c>
      <c r="G1906" s="66">
        <v>0.6847836971282959</v>
      </c>
      <c r="H1906" s="66">
        <v>6.3142911531031132E-3</v>
      </c>
      <c r="I1906" s="66">
        <v>72.971694946289063</v>
      </c>
      <c r="J1906" s="67">
        <v>0</v>
      </c>
    </row>
    <row r="1907" spans="1:10" x14ac:dyDescent="0.25">
      <c r="A1907" s="3" t="str">
        <f t="shared" si="29"/>
        <v>Load Control GroupSDP-C-2Average Event Day (5:00pm-6:00pm)10</v>
      </c>
      <c r="B1907" t="s">
        <v>57</v>
      </c>
      <c r="C1907" t="s">
        <v>77</v>
      </c>
      <c r="D1907" t="s">
        <v>164</v>
      </c>
      <c r="E1907" s="65" t="s">
        <v>141</v>
      </c>
      <c r="F1907" s="66">
        <v>0.71353870630264282</v>
      </c>
      <c r="G1907" s="66">
        <v>0.730124831199646</v>
      </c>
      <c r="H1907" s="66">
        <v>7.9103177413344383E-3</v>
      </c>
      <c r="I1907" s="66">
        <v>78.481109619140625</v>
      </c>
      <c r="J1907" s="67">
        <v>0</v>
      </c>
    </row>
    <row r="1908" spans="1:10" x14ac:dyDescent="0.25">
      <c r="A1908" s="3" t="str">
        <f t="shared" si="29"/>
        <v>Load Control GroupSDP-C-2Average Event Day (5:00pm-6:00pm)11</v>
      </c>
      <c r="B1908" t="s">
        <v>57</v>
      </c>
      <c r="C1908" t="s">
        <v>77</v>
      </c>
      <c r="D1908" t="s">
        <v>164</v>
      </c>
      <c r="E1908" s="65" t="s">
        <v>142</v>
      </c>
      <c r="F1908" s="66">
        <v>0.77770537137985229</v>
      </c>
      <c r="G1908" s="66">
        <v>0.81003224849700928</v>
      </c>
      <c r="H1908" s="66">
        <v>9.2790620401501656E-3</v>
      </c>
      <c r="I1908" s="66">
        <v>81.470481872558594</v>
      </c>
      <c r="J1908" s="67">
        <v>0</v>
      </c>
    </row>
    <row r="1909" spans="1:10" x14ac:dyDescent="0.25">
      <c r="A1909" s="3" t="str">
        <f t="shared" si="29"/>
        <v>Load Control GroupSDP-C-2Average Event Day (5:00pm-6:00pm)12</v>
      </c>
      <c r="B1909" t="s">
        <v>57</v>
      </c>
      <c r="C1909" t="s">
        <v>77</v>
      </c>
      <c r="D1909" t="s">
        <v>164</v>
      </c>
      <c r="E1909" s="65" t="s">
        <v>143</v>
      </c>
      <c r="F1909" s="66">
        <v>0.90802568197250366</v>
      </c>
      <c r="G1909" s="66">
        <v>0.9760858416557312</v>
      </c>
      <c r="H1909" s="66">
        <v>1.0254349559545517E-2</v>
      </c>
      <c r="I1909" s="66">
        <v>85.125083923339844</v>
      </c>
      <c r="J1909" s="67">
        <v>0</v>
      </c>
    </row>
    <row r="1910" spans="1:10" x14ac:dyDescent="0.25">
      <c r="A1910" s="3" t="str">
        <f t="shared" si="29"/>
        <v>Load Control GroupSDP-C-2Average Event Day (5:00pm-6:00pm)13</v>
      </c>
      <c r="B1910" t="s">
        <v>57</v>
      </c>
      <c r="C1910" t="s">
        <v>77</v>
      </c>
      <c r="D1910" t="s">
        <v>164</v>
      </c>
      <c r="E1910" s="65" t="s">
        <v>144</v>
      </c>
      <c r="F1910" s="66">
        <v>1.1141576766967773</v>
      </c>
      <c r="G1910" s="66">
        <v>1.2338495254516602</v>
      </c>
      <c r="H1910" s="66">
        <v>1.039416529238224E-2</v>
      </c>
      <c r="I1910" s="66">
        <v>88.455497741699219</v>
      </c>
      <c r="J1910" s="67">
        <v>0</v>
      </c>
    </row>
    <row r="1911" spans="1:10" x14ac:dyDescent="0.25">
      <c r="A1911" s="3" t="str">
        <f t="shared" si="29"/>
        <v>Load Control GroupSDP-C-2Average Event Day (5:00pm-6:00pm)14</v>
      </c>
      <c r="B1911" t="s">
        <v>57</v>
      </c>
      <c r="C1911" t="s">
        <v>77</v>
      </c>
      <c r="D1911" t="s">
        <v>164</v>
      </c>
      <c r="E1911" s="65" t="s">
        <v>145</v>
      </c>
      <c r="F1911" s="66">
        <v>1.4087623357772827</v>
      </c>
      <c r="G1911" s="66">
        <v>1.5389276742935181</v>
      </c>
      <c r="H1911" s="66">
        <v>1.0862055234611034E-2</v>
      </c>
      <c r="I1911" s="66">
        <v>91.25982666015625</v>
      </c>
      <c r="J1911" s="67">
        <v>0</v>
      </c>
    </row>
    <row r="1912" spans="1:10" x14ac:dyDescent="0.25">
      <c r="A1912" s="3" t="str">
        <f t="shared" si="29"/>
        <v>Load Control GroupSDP-C-2Average Event Day (5:00pm-6:00pm)15</v>
      </c>
      <c r="B1912" t="s">
        <v>57</v>
      </c>
      <c r="C1912" t="s">
        <v>77</v>
      </c>
      <c r="D1912" t="s">
        <v>164</v>
      </c>
      <c r="E1912" s="65" t="s">
        <v>146</v>
      </c>
      <c r="F1912" s="66">
        <v>1.7724175453186035</v>
      </c>
      <c r="G1912" s="66">
        <v>1.8641220331192017</v>
      </c>
      <c r="H1912" s="66">
        <v>1.3252844102680683E-2</v>
      </c>
      <c r="I1912" s="66">
        <v>93.711921691894531</v>
      </c>
      <c r="J1912" s="67">
        <v>0</v>
      </c>
    </row>
    <row r="1913" spans="1:10" x14ac:dyDescent="0.25">
      <c r="A1913" s="3" t="str">
        <f t="shared" si="29"/>
        <v>Load Control GroupSDP-C-2Average Event Day (5:00pm-6:00pm)16</v>
      </c>
      <c r="B1913" t="s">
        <v>57</v>
      </c>
      <c r="C1913" t="s">
        <v>77</v>
      </c>
      <c r="D1913" t="s">
        <v>164</v>
      </c>
      <c r="E1913" s="65" t="s">
        <v>147</v>
      </c>
      <c r="F1913" s="66">
        <v>2.0911498069763184</v>
      </c>
      <c r="G1913" s="66">
        <v>2.1290526390075684</v>
      </c>
      <c r="H1913" s="66">
        <v>1.4213445596396923E-2</v>
      </c>
      <c r="I1913" s="66">
        <v>94.281944274902344</v>
      </c>
      <c r="J1913" s="67">
        <v>0</v>
      </c>
    </row>
    <row r="1914" spans="1:10" x14ac:dyDescent="0.25">
      <c r="A1914" s="3" t="str">
        <f t="shared" si="29"/>
        <v>Load Control GroupSDP-C-2Average Event Day (5:00pm-6:00pm)17</v>
      </c>
      <c r="B1914" t="s">
        <v>57</v>
      </c>
      <c r="C1914" t="s">
        <v>77</v>
      </c>
      <c r="D1914" t="s">
        <v>164</v>
      </c>
      <c r="E1914" s="65" t="s">
        <v>148</v>
      </c>
      <c r="F1914" s="66">
        <v>2.3159215450286865</v>
      </c>
      <c r="G1914" s="66">
        <v>2.3047027587890625</v>
      </c>
      <c r="H1914" s="66">
        <v>1.4766624197363853E-2</v>
      </c>
      <c r="I1914" s="66">
        <v>93.786384582519531</v>
      </c>
      <c r="J1914" s="67">
        <v>0</v>
      </c>
    </row>
    <row r="1915" spans="1:10" x14ac:dyDescent="0.25">
      <c r="A1915" s="3" t="str">
        <f t="shared" si="29"/>
        <v>Load Control GroupSDP-C-2Average Event Day (5:00pm-6:00pm)18</v>
      </c>
      <c r="B1915" t="s">
        <v>57</v>
      </c>
      <c r="C1915" t="s">
        <v>77</v>
      </c>
      <c r="D1915" t="s">
        <v>164</v>
      </c>
      <c r="E1915" s="65" t="s">
        <v>149</v>
      </c>
      <c r="F1915" s="66">
        <v>2.390676736831665</v>
      </c>
      <c r="G1915" s="66">
        <v>1.6929473876953125</v>
      </c>
      <c r="H1915" s="66">
        <v>1.6242925077676773E-2</v>
      </c>
      <c r="I1915" s="66">
        <v>92.408134460449219</v>
      </c>
      <c r="J1915" s="67">
        <v>0</v>
      </c>
    </row>
    <row r="1916" spans="1:10" x14ac:dyDescent="0.25">
      <c r="A1916" s="3" t="str">
        <f t="shared" si="29"/>
        <v>Load Control GroupSDP-C-2Average Event Day (5:00pm-6:00pm)19</v>
      </c>
      <c r="B1916" t="s">
        <v>57</v>
      </c>
      <c r="C1916" t="s">
        <v>77</v>
      </c>
      <c r="D1916" t="s">
        <v>164</v>
      </c>
      <c r="E1916" s="65" t="s">
        <v>150</v>
      </c>
      <c r="F1916" s="66">
        <v>2.3090629577636719</v>
      </c>
      <c r="G1916" s="66">
        <v>2.3666727542877197</v>
      </c>
      <c r="H1916" s="66">
        <v>1.7938526347279549E-2</v>
      </c>
      <c r="I1916" s="66">
        <v>90.884574890136719</v>
      </c>
      <c r="J1916" s="67">
        <v>0</v>
      </c>
    </row>
    <row r="1917" spans="1:10" x14ac:dyDescent="0.25">
      <c r="A1917" s="3" t="str">
        <f t="shared" si="29"/>
        <v>Load Control GroupSDP-C-2Average Event Day (5:00pm-6:00pm)20</v>
      </c>
      <c r="B1917" t="s">
        <v>57</v>
      </c>
      <c r="C1917" t="s">
        <v>77</v>
      </c>
      <c r="D1917" t="s">
        <v>164</v>
      </c>
      <c r="E1917" s="65" t="s">
        <v>151</v>
      </c>
      <c r="F1917" s="66">
        <v>2.085179328918457</v>
      </c>
      <c r="G1917" s="66">
        <v>2.2312796115875244</v>
      </c>
      <c r="H1917" s="66">
        <v>1.6746046021580696E-2</v>
      </c>
      <c r="I1917" s="66">
        <v>87.579673767089844</v>
      </c>
      <c r="J1917" s="67">
        <v>0</v>
      </c>
    </row>
    <row r="1918" spans="1:10" x14ac:dyDescent="0.25">
      <c r="A1918" s="3" t="str">
        <f t="shared" si="29"/>
        <v>Load Control GroupSDP-C-2Average Event Day (5:00pm-6:00pm)21</v>
      </c>
      <c r="B1918" t="s">
        <v>57</v>
      </c>
      <c r="C1918" t="s">
        <v>77</v>
      </c>
      <c r="D1918" t="s">
        <v>164</v>
      </c>
      <c r="E1918" s="65" t="s">
        <v>152</v>
      </c>
      <c r="F1918" s="66">
        <v>1.8427596092224121</v>
      </c>
      <c r="G1918" s="66">
        <v>1.9816069602966309</v>
      </c>
      <c r="H1918" s="66">
        <v>1.5434068627655506E-2</v>
      </c>
      <c r="I1918" s="66">
        <v>82.864952087402344</v>
      </c>
      <c r="J1918" s="67">
        <v>0</v>
      </c>
    </row>
    <row r="1919" spans="1:10" x14ac:dyDescent="0.25">
      <c r="A1919" s="3" t="str">
        <f t="shared" si="29"/>
        <v>Load Control GroupSDP-C-2Average Event Day (5:00pm-6:00pm)22</v>
      </c>
      <c r="B1919" t="s">
        <v>57</v>
      </c>
      <c r="C1919" t="s">
        <v>77</v>
      </c>
      <c r="D1919" t="s">
        <v>164</v>
      </c>
      <c r="E1919" s="65" t="s">
        <v>153</v>
      </c>
      <c r="F1919" s="66">
        <v>1.682247519493103</v>
      </c>
      <c r="G1919" s="66">
        <v>1.778100848197937</v>
      </c>
      <c r="H1919" s="66">
        <v>1.4465995132923126E-2</v>
      </c>
      <c r="I1919" s="66">
        <v>78.1219482421875</v>
      </c>
      <c r="J1919" s="67">
        <v>0</v>
      </c>
    </row>
    <row r="1920" spans="1:10" x14ac:dyDescent="0.25">
      <c r="A1920" s="3" t="str">
        <f t="shared" si="29"/>
        <v>Load Control GroupSDP-C-2Average Event Day (5:00pm-6:00pm)23</v>
      </c>
      <c r="B1920" t="s">
        <v>57</v>
      </c>
      <c r="C1920" t="s">
        <v>77</v>
      </c>
      <c r="D1920" t="s">
        <v>164</v>
      </c>
      <c r="E1920" s="65" t="s">
        <v>154</v>
      </c>
      <c r="F1920" s="66">
        <v>1.5038899183273315</v>
      </c>
      <c r="G1920" s="66">
        <v>1.5400893688201904</v>
      </c>
      <c r="H1920" s="66">
        <v>1.4167123474180698E-2</v>
      </c>
      <c r="I1920" s="66">
        <v>74.89398193359375</v>
      </c>
      <c r="J1920" s="67">
        <v>0</v>
      </c>
    </row>
    <row r="1921" spans="1:10" x14ac:dyDescent="0.25">
      <c r="A1921" s="3" t="str">
        <f t="shared" si="29"/>
        <v>Load Control GroupSDP-C-2Average Event Day (5:00pm-6:00pm)24</v>
      </c>
      <c r="B1921" t="s">
        <v>57</v>
      </c>
      <c r="C1921" t="s">
        <v>77</v>
      </c>
      <c r="D1921" t="s">
        <v>164</v>
      </c>
      <c r="E1921" s="65" t="s">
        <v>155</v>
      </c>
      <c r="F1921" s="66">
        <v>1.2649667263031006</v>
      </c>
      <c r="G1921" s="66">
        <v>1.2778509855270386</v>
      </c>
      <c r="H1921" s="66">
        <v>1.2641746550798416E-2</v>
      </c>
      <c r="I1921" s="66">
        <v>72.487594604492188</v>
      </c>
      <c r="J1921" s="67">
        <v>0</v>
      </c>
    </row>
    <row r="1922" spans="1:10" x14ac:dyDescent="0.25">
      <c r="A1922" s="3" t="str">
        <f t="shared" si="29"/>
        <v>Load Control GroupSDP-C-37/9/2021 (5:50pm-8:55pm)1</v>
      </c>
      <c r="B1922" t="s">
        <v>57</v>
      </c>
      <c r="C1922" t="s">
        <v>78</v>
      </c>
      <c r="D1922" t="s">
        <v>161</v>
      </c>
      <c r="E1922" s="65" t="s">
        <v>132</v>
      </c>
      <c r="F1922" s="66">
        <v>1.9913613796234131</v>
      </c>
      <c r="G1922" s="66">
        <v>1.9079691171646118</v>
      </c>
      <c r="H1922" s="66">
        <v>3.3774692565202713E-2</v>
      </c>
      <c r="I1922" s="66">
        <v>94.480911254882813</v>
      </c>
      <c r="J1922" s="67">
        <v>0</v>
      </c>
    </row>
    <row r="1923" spans="1:10" x14ac:dyDescent="0.25">
      <c r="A1923" s="3" t="str">
        <f t="shared" ref="A1923:A1986" si="30">B1923&amp;C1923&amp;D1923&amp;E1923</f>
        <v>Load Control GroupSDP-C-37/9/2021 (5:50pm-8:55pm)2</v>
      </c>
      <c r="B1923" t="s">
        <v>57</v>
      </c>
      <c r="C1923" t="s">
        <v>78</v>
      </c>
      <c r="D1923" t="s">
        <v>161</v>
      </c>
      <c r="E1923" s="65" t="s">
        <v>133</v>
      </c>
      <c r="F1923" s="66">
        <v>1.8133100271224976</v>
      </c>
      <c r="G1923" s="66">
        <v>1.7098745107650757</v>
      </c>
      <c r="H1923" s="66">
        <v>3.1550101935863495E-2</v>
      </c>
      <c r="I1923" s="66">
        <v>93.200897216796875</v>
      </c>
      <c r="J1923" s="67">
        <v>0</v>
      </c>
    </row>
    <row r="1924" spans="1:10" x14ac:dyDescent="0.25">
      <c r="A1924" s="3" t="str">
        <f t="shared" si="30"/>
        <v>Load Control GroupSDP-C-37/9/2021 (5:50pm-8:55pm)3</v>
      </c>
      <c r="B1924" t="s">
        <v>57</v>
      </c>
      <c r="C1924" t="s">
        <v>78</v>
      </c>
      <c r="D1924" t="s">
        <v>161</v>
      </c>
      <c r="E1924" s="65" t="s">
        <v>134</v>
      </c>
      <c r="F1924" s="66">
        <v>1.6496529579162598</v>
      </c>
      <c r="G1924" s="66">
        <v>1.5592436790466309</v>
      </c>
      <c r="H1924" s="66">
        <v>2.9758941382169724E-2</v>
      </c>
      <c r="I1924" s="66">
        <v>92.541427612304688</v>
      </c>
      <c r="J1924" s="67">
        <v>0</v>
      </c>
    </row>
    <row r="1925" spans="1:10" x14ac:dyDescent="0.25">
      <c r="A1925" s="3" t="str">
        <f t="shared" si="30"/>
        <v>Load Control GroupSDP-C-37/9/2021 (5:50pm-8:55pm)4</v>
      </c>
      <c r="B1925" t="s">
        <v>57</v>
      </c>
      <c r="C1925" t="s">
        <v>78</v>
      </c>
      <c r="D1925" t="s">
        <v>161</v>
      </c>
      <c r="E1925" s="65" t="s">
        <v>135</v>
      </c>
      <c r="F1925" s="66">
        <v>1.5362797975540161</v>
      </c>
      <c r="G1925" s="66">
        <v>1.4400547742843628</v>
      </c>
      <c r="H1925" s="66">
        <v>2.7230812236666679E-2</v>
      </c>
      <c r="I1925" s="66">
        <v>92.080757141113281</v>
      </c>
      <c r="J1925" s="67">
        <v>0</v>
      </c>
    </row>
    <row r="1926" spans="1:10" x14ac:dyDescent="0.25">
      <c r="A1926" s="3" t="str">
        <f t="shared" si="30"/>
        <v>Load Control GroupSDP-C-37/9/2021 (5:50pm-8:55pm)5</v>
      </c>
      <c r="B1926" t="s">
        <v>57</v>
      </c>
      <c r="C1926" t="s">
        <v>78</v>
      </c>
      <c r="D1926" t="s">
        <v>161</v>
      </c>
      <c r="E1926" s="65" t="s">
        <v>136</v>
      </c>
      <c r="F1926" s="66">
        <v>1.4624661207199097</v>
      </c>
      <c r="G1926" s="66">
        <v>1.3464630842208862</v>
      </c>
      <c r="H1926" s="66">
        <v>2.6535643264651299E-2</v>
      </c>
      <c r="I1926" s="66">
        <v>90.979782104492188</v>
      </c>
      <c r="J1926" s="67">
        <v>0</v>
      </c>
    </row>
    <row r="1927" spans="1:10" x14ac:dyDescent="0.25">
      <c r="A1927" s="3" t="str">
        <f t="shared" si="30"/>
        <v>Load Control GroupSDP-C-37/9/2021 (5:50pm-8:55pm)6</v>
      </c>
      <c r="B1927" t="s">
        <v>57</v>
      </c>
      <c r="C1927" t="s">
        <v>78</v>
      </c>
      <c r="D1927" t="s">
        <v>161</v>
      </c>
      <c r="E1927" s="65" t="s">
        <v>137</v>
      </c>
      <c r="F1927" s="66">
        <v>1.4220927953720093</v>
      </c>
      <c r="G1927" s="66">
        <v>1.3134374618530273</v>
      </c>
      <c r="H1927" s="66">
        <v>2.4943286553025246E-2</v>
      </c>
      <c r="I1927" s="66">
        <v>89.770050048828125</v>
      </c>
      <c r="J1927" s="67">
        <v>0</v>
      </c>
    </row>
    <row r="1928" spans="1:10" x14ac:dyDescent="0.25">
      <c r="A1928" s="3" t="str">
        <f t="shared" si="30"/>
        <v>Load Control GroupSDP-C-37/9/2021 (5:50pm-8:55pm)7</v>
      </c>
      <c r="B1928" t="s">
        <v>57</v>
      </c>
      <c r="C1928" t="s">
        <v>78</v>
      </c>
      <c r="D1928" t="s">
        <v>161</v>
      </c>
      <c r="E1928" s="65" t="s">
        <v>138</v>
      </c>
      <c r="F1928" s="66">
        <v>1.3784769773483276</v>
      </c>
      <c r="G1928" s="66">
        <v>1.290138840675354</v>
      </c>
      <c r="H1928" s="66">
        <v>2.8658140450716019E-2</v>
      </c>
      <c r="I1928" s="66">
        <v>89.558494567871094</v>
      </c>
      <c r="J1928" s="67">
        <v>0</v>
      </c>
    </row>
    <row r="1929" spans="1:10" x14ac:dyDescent="0.25">
      <c r="A1929" s="3" t="str">
        <f t="shared" si="30"/>
        <v>Load Control GroupSDP-C-37/9/2021 (5:50pm-8:55pm)8</v>
      </c>
      <c r="B1929" t="s">
        <v>57</v>
      </c>
      <c r="C1929" t="s">
        <v>78</v>
      </c>
      <c r="D1929" t="s">
        <v>161</v>
      </c>
      <c r="E1929" s="65" t="s">
        <v>139</v>
      </c>
      <c r="F1929" s="66">
        <v>1.4619492292404175</v>
      </c>
      <c r="G1929" s="66">
        <v>1.3962861299514771</v>
      </c>
      <c r="H1929" s="66">
        <v>3.2628607004880905E-2</v>
      </c>
      <c r="I1929" s="66">
        <v>89.606460571289063</v>
      </c>
      <c r="J1929" s="67">
        <v>0</v>
      </c>
    </row>
    <row r="1930" spans="1:10" x14ac:dyDescent="0.25">
      <c r="A1930" s="3" t="str">
        <f t="shared" si="30"/>
        <v>Load Control GroupSDP-C-37/9/2021 (5:50pm-8:55pm)9</v>
      </c>
      <c r="B1930" t="s">
        <v>57</v>
      </c>
      <c r="C1930" t="s">
        <v>78</v>
      </c>
      <c r="D1930" t="s">
        <v>161</v>
      </c>
      <c r="E1930" s="65" t="s">
        <v>140</v>
      </c>
      <c r="F1930" s="66">
        <v>1.6234468221664429</v>
      </c>
      <c r="G1930" s="66">
        <v>1.5877083539962769</v>
      </c>
      <c r="H1930" s="66">
        <v>3.4979745745658875E-2</v>
      </c>
      <c r="I1930" s="66">
        <v>90.424430847167969</v>
      </c>
      <c r="J1930" s="67">
        <v>0</v>
      </c>
    </row>
    <row r="1931" spans="1:10" x14ac:dyDescent="0.25">
      <c r="A1931" s="3" t="str">
        <f t="shared" si="30"/>
        <v>Load Control GroupSDP-C-37/9/2021 (5:50pm-8:55pm)10</v>
      </c>
      <c r="B1931" t="s">
        <v>57</v>
      </c>
      <c r="C1931" t="s">
        <v>78</v>
      </c>
      <c r="D1931" t="s">
        <v>161</v>
      </c>
      <c r="E1931" s="65" t="s">
        <v>141</v>
      </c>
      <c r="F1931" s="66">
        <v>1.8715692758560181</v>
      </c>
      <c r="G1931" s="66">
        <v>1.8128731250762939</v>
      </c>
      <c r="H1931" s="66">
        <v>4.2079512029886246E-2</v>
      </c>
      <c r="I1931" s="66">
        <v>91.685203552246094</v>
      </c>
      <c r="J1931" s="67">
        <v>0</v>
      </c>
    </row>
    <row r="1932" spans="1:10" x14ac:dyDescent="0.25">
      <c r="A1932" s="3" t="str">
        <f t="shared" si="30"/>
        <v>Load Control GroupSDP-C-37/9/2021 (5:50pm-8:55pm)11</v>
      </c>
      <c r="B1932" t="s">
        <v>57</v>
      </c>
      <c r="C1932" t="s">
        <v>78</v>
      </c>
      <c r="D1932" t="s">
        <v>161</v>
      </c>
      <c r="E1932" s="65" t="s">
        <v>142</v>
      </c>
      <c r="F1932" s="66">
        <v>1.9734271764755249</v>
      </c>
      <c r="G1932" s="66">
        <v>1.8005000352859497</v>
      </c>
      <c r="H1932" s="66">
        <v>4.4569328427314758E-2</v>
      </c>
      <c r="I1932" s="66">
        <v>92.002670288085938</v>
      </c>
      <c r="J1932" s="67">
        <v>0</v>
      </c>
    </row>
    <row r="1933" spans="1:10" x14ac:dyDescent="0.25">
      <c r="A1933" s="3" t="str">
        <f t="shared" si="30"/>
        <v>Load Control GroupSDP-C-37/9/2021 (5:50pm-8:55pm)12</v>
      </c>
      <c r="B1933" t="s">
        <v>57</v>
      </c>
      <c r="C1933" t="s">
        <v>78</v>
      </c>
      <c r="D1933" t="s">
        <v>161</v>
      </c>
      <c r="E1933" s="65" t="s">
        <v>143</v>
      </c>
      <c r="F1933" s="66">
        <v>2.1644082069396973</v>
      </c>
      <c r="G1933" s="66">
        <v>1.8171367645263672</v>
      </c>
      <c r="H1933" s="66">
        <v>4.3896645307540894E-2</v>
      </c>
      <c r="I1933" s="66">
        <v>92.285224914550781</v>
      </c>
      <c r="J1933" s="67">
        <v>0</v>
      </c>
    </row>
    <row r="1934" spans="1:10" x14ac:dyDescent="0.25">
      <c r="A1934" s="3" t="str">
        <f t="shared" si="30"/>
        <v>Load Control GroupSDP-C-37/9/2021 (5:50pm-8:55pm)13</v>
      </c>
      <c r="B1934" t="s">
        <v>57</v>
      </c>
      <c r="C1934" t="s">
        <v>78</v>
      </c>
      <c r="D1934" t="s">
        <v>161</v>
      </c>
      <c r="E1934" s="65" t="s">
        <v>144</v>
      </c>
      <c r="F1934" s="66">
        <v>2.4494338035583496</v>
      </c>
      <c r="G1934" s="66">
        <v>2.0968518257141113</v>
      </c>
      <c r="H1934" s="66">
        <v>4.5431617647409439E-2</v>
      </c>
      <c r="I1934" s="66">
        <v>96.197776794433594</v>
      </c>
      <c r="J1934" s="67">
        <v>0</v>
      </c>
    </row>
    <row r="1935" spans="1:10" x14ac:dyDescent="0.25">
      <c r="A1935" s="3" t="str">
        <f t="shared" si="30"/>
        <v>Load Control GroupSDP-C-37/9/2021 (5:50pm-8:55pm)14</v>
      </c>
      <c r="B1935" t="s">
        <v>57</v>
      </c>
      <c r="C1935" t="s">
        <v>78</v>
      </c>
      <c r="D1935" t="s">
        <v>161</v>
      </c>
      <c r="E1935" s="65" t="s">
        <v>145</v>
      </c>
      <c r="F1935" s="66">
        <v>2.726534366607666</v>
      </c>
      <c r="G1935" s="66">
        <v>2.5083146095275879</v>
      </c>
      <c r="H1935" s="66">
        <v>3.8389734923839569E-2</v>
      </c>
      <c r="I1935" s="66">
        <v>100.32480621337891</v>
      </c>
      <c r="J1935" s="67">
        <v>0</v>
      </c>
    </row>
    <row r="1936" spans="1:10" x14ac:dyDescent="0.25">
      <c r="A1936" s="3" t="str">
        <f t="shared" si="30"/>
        <v>Load Control GroupSDP-C-37/9/2021 (5:50pm-8:55pm)15</v>
      </c>
      <c r="B1936" t="s">
        <v>57</v>
      </c>
      <c r="C1936" t="s">
        <v>78</v>
      </c>
      <c r="D1936" t="s">
        <v>161</v>
      </c>
      <c r="E1936" s="65" t="s">
        <v>146</v>
      </c>
      <c r="F1936" s="66">
        <v>3.0056061744689941</v>
      </c>
      <c r="G1936" s="66">
        <v>2.9516212940216064</v>
      </c>
      <c r="H1936" s="66">
        <v>1.9398212432861328E-2</v>
      </c>
      <c r="I1936" s="66">
        <v>103.20680999755859</v>
      </c>
      <c r="J1936" s="67">
        <v>0</v>
      </c>
    </row>
    <row r="1937" spans="1:10" x14ac:dyDescent="0.25">
      <c r="A1937" s="3" t="str">
        <f t="shared" si="30"/>
        <v>Load Control GroupSDP-C-37/9/2021 (5:50pm-8:55pm)16</v>
      </c>
      <c r="B1937" t="s">
        <v>57</v>
      </c>
      <c r="C1937" t="s">
        <v>78</v>
      </c>
      <c r="D1937" t="s">
        <v>161</v>
      </c>
      <c r="E1937" s="65" t="s">
        <v>147</v>
      </c>
      <c r="F1937" s="66">
        <v>3.3326206207275391</v>
      </c>
      <c r="G1937" s="66">
        <v>3.3866055011749268</v>
      </c>
      <c r="H1937" s="66">
        <v>1.9398212432861328E-2</v>
      </c>
      <c r="I1937" s="66">
        <v>106.98146057128906</v>
      </c>
      <c r="J1937" s="67">
        <v>0</v>
      </c>
    </row>
    <row r="1938" spans="1:10" x14ac:dyDescent="0.25">
      <c r="A1938" s="3" t="str">
        <f t="shared" si="30"/>
        <v>Load Control GroupSDP-C-37/9/2021 (5:50pm-8:55pm)17</v>
      </c>
      <c r="B1938" t="s">
        <v>57</v>
      </c>
      <c r="C1938" t="s">
        <v>78</v>
      </c>
      <c r="D1938" t="s">
        <v>161</v>
      </c>
      <c r="E1938" s="65" t="s">
        <v>148</v>
      </c>
      <c r="F1938" s="66">
        <v>3.6020104885101318</v>
      </c>
      <c r="G1938" s="66">
        <v>3.710263729095459</v>
      </c>
      <c r="H1938" s="66">
        <v>4.0625575929880142E-2</v>
      </c>
      <c r="I1938" s="66">
        <v>109.13441467285156</v>
      </c>
      <c r="J1938" s="67">
        <v>0</v>
      </c>
    </row>
    <row r="1939" spans="1:10" x14ac:dyDescent="0.25">
      <c r="A1939" s="3" t="str">
        <f t="shared" si="30"/>
        <v>Load Control GroupSDP-C-37/9/2021 (5:50pm-8:55pm)18</v>
      </c>
      <c r="B1939" t="s">
        <v>57</v>
      </c>
      <c r="C1939" t="s">
        <v>78</v>
      </c>
      <c r="D1939" t="s">
        <v>161</v>
      </c>
      <c r="E1939" s="65" t="s">
        <v>149</v>
      </c>
      <c r="F1939" s="66">
        <v>3.6864638328552246</v>
      </c>
      <c r="G1939" s="66">
        <v>3.7723269462585449</v>
      </c>
      <c r="H1939" s="66">
        <v>4.421263188123703E-2</v>
      </c>
      <c r="I1939" s="66">
        <v>110.74367523193359</v>
      </c>
      <c r="J1939" s="67">
        <v>0</v>
      </c>
    </row>
    <row r="1940" spans="1:10" x14ac:dyDescent="0.25">
      <c r="A1940" s="3" t="str">
        <f t="shared" si="30"/>
        <v>Load Control GroupSDP-C-37/9/2021 (5:50pm-8:55pm)19</v>
      </c>
      <c r="B1940" t="s">
        <v>57</v>
      </c>
      <c r="C1940" t="s">
        <v>78</v>
      </c>
      <c r="D1940" t="s">
        <v>161</v>
      </c>
      <c r="E1940" s="65" t="s">
        <v>150</v>
      </c>
      <c r="F1940" s="66">
        <v>3.7302682399749756</v>
      </c>
      <c r="G1940" s="66">
        <v>2.7673542499542236</v>
      </c>
      <c r="H1940" s="66">
        <v>4.9333266913890839E-2</v>
      </c>
      <c r="I1940" s="66">
        <v>111.48377990722656</v>
      </c>
      <c r="J1940" s="67">
        <v>0</v>
      </c>
    </row>
    <row r="1941" spans="1:10" x14ac:dyDescent="0.25">
      <c r="A1941" s="3" t="str">
        <f t="shared" si="30"/>
        <v>Load Control GroupSDP-C-37/9/2021 (5:50pm-8:55pm)20</v>
      </c>
      <c r="B1941" t="s">
        <v>57</v>
      </c>
      <c r="C1941" t="s">
        <v>78</v>
      </c>
      <c r="D1941" t="s">
        <v>161</v>
      </c>
      <c r="E1941" s="65" t="s">
        <v>151</v>
      </c>
      <c r="F1941" s="66">
        <v>3.5516030788421631</v>
      </c>
      <c r="G1941" s="66">
        <v>2.7735130786895752</v>
      </c>
      <c r="H1941" s="66">
        <v>4.60207499563694E-2</v>
      </c>
      <c r="I1941" s="66">
        <v>111.16506195068359</v>
      </c>
      <c r="J1941" s="67">
        <v>0</v>
      </c>
    </row>
    <row r="1942" spans="1:10" x14ac:dyDescent="0.25">
      <c r="A1942" s="3" t="str">
        <f t="shared" si="30"/>
        <v>Load Control GroupSDP-C-37/9/2021 (5:50pm-8:55pm)21</v>
      </c>
      <c r="B1942" t="s">
        <v>57</v>
      </c>
      <c r="C1942" t="s">
        <v>78</v>
      </c>
      <c r="D1942" t="s">
        <v>161</v>
      </c>
      <c r="E1942" s="65" t="s">
        <v>152</v>
      </c>
      <c r="F1942" s="66">
        <v>3.2504949569702148</v>
      </c>
      <c r="G1942" s="66">
        <v>2.6603789329528809</v>
      </c>
      <c r="H1942" s="66">
        <v>4.5285061001777649E-2</v>
      </c>
      <c r="I1942" s="66">
        <v>109.10482025146484</v>
      </c>
      <c r="J1942" s="67">
        <v>0</v>
      </c>
    </row>
    <row r="1943" spans="1:10" x14ac:dyDescent="0.25">
      <c r="A1943" s="3" t="str">
        <f t="shared" si="30"/>
        <v>Load Control GroupSDP-C-37/9/2021 (5:50pm-8:55pm)22</v>
      </c>
      <c r="B1943" t="s">
        <v>57</v>
      </c>
      <c r="C1943" t="s">
        <v>78</v>
      </c>
      <c r="D1943" t="s">
        <v>161</v>
      </c>
      <c r="E1943" s="65" t="s">
        <v>153</v>
      </c>
      <c r="F1943" s="66">
        <v>2.9943671226501465</v>
      </c>
      <c r="G1943" s="66">
        <v>3.8637223243713379</v>
      </c>
      <c r="H1943" s="66">
        <v>4.8094950616359711E-2</v>
      </c>
      <c r="I1943" s="66">
        <v>105.59318542480469</v>
      </c>
      <c r="J1943" s="67">
        <v>0</v>
      </c>
    </row>
    <row r="1944" spans="1:10" x14ac:dyDescent="0.25">
      <c r="A1944" s="3" t="str">
        <f t="shared" si="30"/>
        <v>Load Control GroupSDP-C-37/9/2021 (5:50pm-8:55pm)23</v>
      </c>
      <c r="B1944" t="s">
        <v>57</v>
      </c>
      <c r="C1944" t="s">
        <v>78</v>
      </c>
      <c r="D1944" t="s">
        <v>161</v>
      </c>
      <c r="E1944" s="65" t="s">
        <v>154</v>
      </c>
      <c r="F1944" s="66">
        <v>2.6597867012023926</v>
      </c>
      <c r="G1944" s="66">
        <v>3.2304913997650146</v>
      </c>
      <c r="H1944" s="66">
        <v>4.3783888220787048E-2</v>
      </c>
      <c r="I1944" s="66">
        <v>102.41162872314453</v>
      </c>
      <c r="J1944" s="67">
        <v>0</v>
      </c>
    </row>
    <row r="1945" spans="1:10" x14ac:dyDescent="0.25">
      <c r="A1945" s="3" t="str">
        <f t="shared" si="30"/>
        <v>Load Control GroupSDP-C-37/9/2021 (5:50pm-8:55pm)24</v>
      </c>
      <c r="B1945" t="s">
        <v>57</v>
      </c>
      <c r="C1945" t="s">
        <v>78</v>
      </c>
      <c r="D1945" t="s">
        <v>161</v>
      </c>
      <c r="E1945" s="65" t="s">
        <v>155</v>
      </c>
      <c r="F1945" s="66">
        <v>2.3352808952331543</v>
      </c>
      <c r="G1945" s="66">
        <v>2.6426486968994141</v>
      </c>
      <c r="H1945" s="66">
        <v>3.9863016456365585E-2</v>
      </c>
      <c r="I1945" s="66">
        <v>99.980781555175781</v>
      </c>
      <c r="J1945" s="67">
        <v>0</v>
      </c>
    </row>
    <row r="1946" spans="1:10" x14ac:dyDescent="0.25">
      <c r="A1946" s="3" t="str">
        <f t="shared" si="30"/>
        <v>Load Control GroupSDP-C-38/27/2021 (5:00pm-6:00pm)1</v>
      </c>
      <c r="B1946" t="s">
        <v>57</v>
      </c>
      <c r="C1946" t="s">
        <v>78</v>
      </c>
      <c r="D1946" t="s">
        <v>162</v>
      </c>
      <c r="E1946" s="65" t="s">
        <v>132</v>
      </c>
      <c r="F1946" s="66">
        <v>1.4888651371002197</v>
      </c>
      <c r="G1946" s="66">
        <v>1.5512639284133911</v>
      </c>
      <c r="H1946" s="66">
        <v>2.2315993905067444E-2</v>
      </c>
      <c r="I1946" s="66">
        <v>92.559410095214844</v>
      </c>
      <c r="J1946" s="67">
        <v>0</v>
      </c>
    </row>
    <row r="1947" spans="1:10" x14ac:dyDescent="0.25">
      <c r="A1947" s="3" t="str">
        <f t="shared" si="30"/>
        <v>Load Control GroupSDP-C-38/27/2021 (5:00pm-6:00pm)2</v>
      </c>
      <c r="B1947" t="s">
        <v>57</v>
      </c>
      <c r="C1947" t="s">
        <v>78</v>
      </c>
      <c r="D1947" t="s">
        <v>162</v>
      </c>
      <c r="E1947" s="65" t="s">
        <v>133</v>
      </c>
      <c r="F1947" s="66">
        <v>1.3250113725662231</v>
      </c>
      <c r="G1947" s="66">
        <v>1.370792031288147</v>
      </c>
      <c r="H1947" s="66">
        <v>2.0223468542098999E-2</v>
      </c>
      <c r="I1947" s="66">
        <v>91.509674072265625</v>
      </c>
      <c r="J1947" s="67">
        <v>0</v>
      </c>
    </row>
    <row r="1948" spans="1:10" x14ac:dyDescent="0.25">
      <c r="A1948" s="3" t="str">
        <f t="shared" si="30"/>
        <v>Load Control GroupSDP-C-38/27/2021 (5:00pm-6:00pm)3</v>
      </c>
      <c r="B1948" t="s">
        <v>57</v>
      </c>
      <c r="C1948" t="s">
        <v>78</v>
      </c>
      <c r="D1948" t="s">
        <v>162</v>
      </c>
      <c r="E1948" s="65" t="s">
        <v>134</v>
      </c>
      <c r="F1948" s="66">
        <v>1.2116639614105225</v>
      </c>
      <c r="G1948" s="66">
        <v>1.226836085319519</v>
      </c>
      <c r="H1948" s="66">
        <v>1.7648136243224144E-2</v>
      </c>
      <c r="I1948" s="66">
        <v>89.088661193847656</v>
      </c>
      <c r="J1948" s="67">
        <v>0</v>
      </c>
    </row>
    <row r="1949" spans="1:10" x14ac:dyDescent="0.25">
      <c r="A1949" s="3" t="str">
        <f t="shared" si="30"/>
        <v>Load Control GroupSDP-C-38/27/2021 (5:00pm-6:00pm)4</v>
      </c>
      <c r="B1949" t="s">
        <v>57</v>
      </c>
      <c r="C1949" t="s">
        <v>78</v>
      </c>
      <c r="D1949" t="s">
        <v>162</v>
      </c>
      <c r="E1949" s="65" t="s">
        <v>135</v>
      </c>
      <c r="F1949" s="66">
        <v>1.1100659370422363</v>
      </c>
      <c r="G1949" s="66">
        <v>1.1250720024108887</v>
      </c>
      <c r="H1949" s="66">
        <v>1.650526188313961E-2</v>
      </c>
      <c r="I1949" s="66">
        <v>88.380218505859375</v>
      </c>
      <c r="J1949" s="67">
        <v>0</v>
      </c>
    </row>
    <row r="1950" spans="1:10" x14ac:dyDescent="0.25">
      <c r="A1950" s="3" t="str">
        <f t="shared" si="30"/>
        <v>Load Control GroupSDP-C-38/27/2021 (5:00pm-6:00pm)5</v>
      </c>
      <c r="B1950" t="s">
        <v>57</v>
      </c>
      <c r="C1950" t="s">
        <v>78</v>
      </c>
      <c r="D1950" t="s">
        <v>162</v>
      </c>
      <c r="E1950" s="65" t="s">
        <v>136</v>
      </c>
      <c r="F1950" s="66">
        <v>1.0540270805358887</v>
      </c>
      <c r="G1950" s="66">
        <v>1.0617003440856934</v>
      </c>
      <c r="H1950" s="66">
        <v>1.6587518155574799E-2</v>
      </c>
      <c r="I1950" s="66">
        <v>87.229057312011719</v>
      </c>
      <c r="J1950" s="67">
        <v>0</v>
      </c>
    </row>
    <row r="1951" spans="1:10" x14ac:dyDescent="0.25">
      <c r="A1951" s="3" t="str">
        <f t="shared" si="30"/>
        <v>Load Control GroupSDP-C-38/27/2021 (5:00pm-6:00pm)6</v>
      </c>
      <c r="B1951" t="s">
        <v>57</v>
      </c>
      <c r="C1951" t="s">
        <v>78</v>
      </c>
      <c r="D1951" t="s">
        <v>162</v>
      </c>
      <c r="E1951" s="65" t="s">
        <v>137</v>
      </c>
      <c r="F1951" s="66">
        <v>1.0105931758880615</v>
      </c>
      <c r="G1951" s="66">
        <v>1.0265705585479736</v>
      </c>
      <c r="H1951" s="66">
        <v>1.5797490254044533E-2</v>
      </c>
      <c r="I1951" s="66">
        <v>86.738540649414063</v>
      </c>
      <c r="J1951" s="67">
        <v>0</v>
      </c>
    </row>
    <row r="1952" spans="1:10" x14ac:dyDescent="0.25">
      <c r="A1952" s="3" t="str">
        <f t="shared" si="30"/>
        <v>Load Control GroupSDP-C-38/27/2021 (5:00pm-6:00pm)7</v>
      </c>
      <c r="B1952" t="s">
        <v>57</v>
      </c>
      <c r="C1952" t="s">
        <v>78</v>
      </c>
      <c r="D1952" t="s">
        <v>162</v>
      </c>
      <c r="E1952" s="65" t="s">
        <v>138</v>
      </c>
      <c r="F1952" s="66">
        <v>1.0315698385238647</v>
      </c>
      <c r="G1952" s="66">
        <v>1.0253701210021973</v>
      </c>
      <c r="H1952" s="66">
        <v>1.5611453913152218E-2</v>
      </c>
      <c r="I1952" s="66">
        <v>82.656723022460938</v>
      </c>
      <c r="J1952" s="67">
        <v>0</v>
      </c>
    </row>
    <row r="1953" spans="1:10" x14ac:dyDescent="0.25">
      <c r="A1953" s="3" t="str">
        <f t="shared" si="30"/>
        <v>Load Control GroupSDP-C-38/27/2021 (5:00pm-6:00pm)8</v>
      </c>
      <c r="B1953" t="s">
        <v>57</v>
      </c>
      <c r="C1953" t="s">
        <v>78</v>
      </c>
      <c r="D1953" t="s">
        <v>162</v>
      </c>
      <c r="E1953" s="65" t="s">
        <v>139</v>
      </c>
      <c r="F1953" s="66">
        <v>1.0805584192276001</v>
      </c>
      <c r="G1953" s="66">
        <v>1.0756549835205078</v>
      </c>
      <c r="H1953" s="66">
        <v>1.8059607595205307E-2</v>
      </c>
      <c r="I1953" s="66">
        <v>82.356369018554688</v>
      </c>
      <c r="J1953" s="67">
        <v>0</v>
      </c>
    </row>
    <row r="1954" spans="1:10" x14ac:dyDescent="0.25">
      <c r="A1954" s="3" t="str">
        <f t="shared" si="30"/>
        <v>Load Control GroupSDP-C-38/27/2021 (5:00pm-6:00pm)9</v>
      </c>
      <c r="B1954" t="s">
        <v>57</v>
      </c>
      <c r="C1954" t="s">
        <v>78</v>
      </c>
      <c r="D1954" t="s">
        <v>162</v>
      </c>
      <c r="E1954" s="65" t="s">
        <v>140</v>
      </c>
      <c r="F1954" s="66">
        <v>1.1481715440750122</v>
      </c>
      <c r="G1954" s="66">
        <v>1.1451917886734009</v>
      </c>
      <c r="H1954" s="66">
        <v>2.1134993061423302E-2</v>
      </c>
      <c r="I1954" s="66">
        <v>84.612258911132813</v>
      </c>
      <c r="J1954" s="67">
        <v>0</v>
      </c>
    </row>
    <row r="1955" spans="1:10" x14ac:dyDescent="0.25">
      <c r="A1955" s="3" t="str">
        <f t="shared" si="30"/>
        <v>Load Control GroupSDP-C-38/27/2021 (5:00pm-6:00pm)10</v>
      </c>
      <c r="B1955" t="s">
        <v>57</v>
      </c>
      <c r="C1955" t="s">
        <v>78</v>
      </c>
      <c r="D1955" t="s">
        <v>162</v>
      </c>
      <c r="E1955" s="65" t="s">
        <v>141</v>
      </c>
      <c r="F1955" s="66">
        <v>1.2616418600082397</v>
      </c>
      <c r="G1955" s="66">
        <v>1.2693411111831665</v>
      </c>
      <c r="H1955" s="66">
        <v>2.4848248809576035E-2</v>
      </c>
      <c r="I1955" s="66">
        <v>91.968276977539063</v>
      </c>
      <c r="J1955" s="67">
        <v>0</v>
      </c>
    </row>
    <row r="1956" spans="1:10" x14ac:dyDescent="0.25">
      <c r="A1956" s="3" t="str">
        <f t="shared" si="30"/>
        <v>Load Control GroupSDP-C-38/27/2021 (5:00pm-6:00pm)11</v>
      </c>
      <c r="B1956" t="s">
        <v>57</v>
      </c>
      <c r="C1956" t="s">
        <v>78</v>
      </c>
      <c r="D1956" t="s">
        <v>162</v>
      </c>
      <c r="E1956" s="65" t="s">
        <v>142</v>
      </c>
      <c r="F1956" s="66">
        <v>1.4678734540939331</v>
      </c>
      <c r="G1956" s="66">
        <v>1.4911061525344849</v>
      </c>
      <c r="H1956" s="66">
        <v>2.815408818423748E-2</v>
      </c>
      <c r="I1956" s="66">
        <v>98.761772155761719</v>
      </c>
      <c r="J1956" s="67">
        <v>0</v>
      </c>
    </row>
    <row r="1957" spans="1:10" x14ac:dyDescent="0.25">
      <c r="A1957" s="3" t="str">
        <f t="shared" si="30"/>
        <v>Load Control GroupSDP-C-38/27/2021 (5:00pm-6:00pm)12</v>
      </c>
      <c r="B1957" t="s">
        <v>57</v>
      </c>
      <c r="C1957" t="s">
        <v>78</v>
      </c>
      <c r="D1957" t="s">
        <v>162</v>
      </c>
      <c r="E1957" s="65" t="s">
        <v>143</v>
      </c>
      <c r="F1957" s="66">
        <v>1.7774784564971924</v>
      </c>
      <c r="G1957" s="66">
        <v>1.8421046733856201</v>
      </c>
      <c r="H1957" s="66">
        <v>3.0577821657061577E-2</v>
      </c>
      <c r="I1957" s="66">
        <v>103.20516967773438</v>
      </c>
      <c r="J1957" s="67">
        <v>0</v>
      </c>
    </row>
    <row r="1958" spans="1:10" x14ac:dyDescent="0.25">
      <c r="A1958" s="3" t="str">
        <f t="shared" si="30"/>
        <v>Load Control GroupSDP-C-38/27/2021 (5:00pm-6:00pm)13</v>
      </c>
      <c r="B1958" t="s">
        <v>57</v>
      </c>
      <c r="C1958" t="s">
        <v>78</v>
      </c>
      <c r="D1958" t="s">
        <v>162</v>
      </c>
      <c r="E1958" s="65" t="s">
        <v>144</v>
      </c>
      <c r="F1958" s="66">
        <v>2.18160080909729</v>
      </c>
      <c r="G1958" s="66">
        <v>2.2452561855316162</v>
      </c>
      <c r="H1958" s="66">
        <v>3.2420162111520767E-2</v>
      </c>
      <c r="I1958" s="66">
        <v>106.02657318115234</v>
      </c>
      <c r="J1958" s="67">
        <v>0</v>
      </c>
    </row>
    <row r="1959" spans="1:10" x14ac:dyDescent="0.25">
      <c r="A1959" s="3" t="str">
        <f t="shared" si="30"/>
        <v>Load Control GroupSDP-C-38/27/2021 (5:00pm-6:00pm)14</v>
      </c>
      <c r="B1959" t="s">
        <v>57</v>
      </c>
      <c r="C1959" t="s">
        <v>78</v>
      </c>
      <c r="D1959" t="s">
        <v>162</v>
      </c>
      <c r="E1959" s="65" t="s">
        <v>145</v>
      </c>
      <c r="F1959" s="66">
        <v>2.6397168636322021</v>
      </c>
      <c r="G1959" s="66">
        <v>2.6445956230163574</v>
      </c>
      <c r="H1959" s="66">
        <v>3.1259853392839432E-2</v>
      </c>
      <c r="I1959" s="66">
        <v>108.32362365722656</v>
      </c>
      <c r="J1959" s="67">
        <v>0</v>
      </c>
    </row>
    <row r="1960" spans="1:10" x14ac:dyDescent="0.25">
      <c r="A1960" s="3" t="str">
        <f t="shared" si="30"/>
        <v>Load Control GroupSDP-C-38/27/2021 (5:00pm-6:00pm)15</v>
      </c>
      <c r="B1960" t="s">
        <v>57</v>
      </c>
      <c r="C1960" t="s">
        <v>78</v>
      </c>
      <c r="D1960" t="s">
        <v>162</v>
      </c>
      <c r="E1960" s="65" t="s">
        <v>146</v>
      </c>
      <c r="F1960" s="66">
        <v>3.0098891258239746</v>
      </c>
      <c r="G1960" s="66">
        <v>2.9939002990722656</v>
      </c>
      <c r="H1960" s="66">
        <v>1.7698841169476509E-2</v>
      </c>
      <c r="I1960" s="66">
        <v>109.35411834716797</v>
      </c>
      <c r="J1960" s="67">
        <v>0</v>
      </c>
    </row>
    <row r="1961" spans="1:10" x14ac:dyDescent="0.25">
      <c r="A1961" s="3" t="str">
        <f t="shared" si="30"/>
        <v>Load Control GroupSDP-C-38/27/2021 (5:00pm-6:00pm)16</v>
      </c>
      <c r="B1961" t="s">
        <v>57</v>
      </c>
      <c r="C1961" t="s">
        <v>78</v>
      </c>
      <c r="D1961" t="s">
        <v>162</v>
      </c>
      <c r="E1961" s="65" t="s">
        <v>147</v>
      </c>
      <c r="F1961" s="66">
        <v>3.3045487403869629</v>
      </c>
      <c r="G1961" s="66">
        <v>3.3205375671386719</v>
      </c>
      <c r="H1961" s="66">
        <v>1.7698841169476509E-2</v>
      </c>
      <c r="I1961" s="66">
        <v>110.38594818115234</v>
      </c>
      <c r="J1961" s="67">
        <v>0</v>
      </c>
    </row>
    <row r="1962" spans="1:10" x14ac:dyDescent="0.25">
      <c r="A1962" s="3" t="str">
        <f t="shared" si="30"/>
        <v>Load Control GroupSDP-C-38/27/2021 (5:00pm-6:00pm)17</v>
      </c>
      <c r="B1962" t="s">
        <v>57</v>
      </c>
      <c r="C1962" t="s">
        <v>78</v>
      </c>
      <c r="D1962" t="s">
        <v>162</v>
      </c>
      <c r="E1962" s="65" t="s">
        <v>148</v>
      </c>
      <c r="F1962" s="66">
        <v>3.5863254070281982</v>
      </c>
      <c r="G1962" s="66">
        <v>3.569141149520874</v>
      </c>
      <c r="H1962" s="66">
        <v>3.0811751261353493E-2</v>
      </c>
      <c r="I1962" s="66">
        <v>111.64802551269531</v>
      </c>
      <c r="J1962" s="67">
        <v>0</v>
      </c>
    </row>
    <row r="1963" spans="1:10" x14ac:dyDescent="0.25">
      <c r="A1963" s="3" t="str">
        <f t="shared" si="30"/>
        <v>Load Control GroupSDP-C-38/27/2021 (5:00pm-6:00pm)18</v>
      </c>
      <c r="B1963" t="s">
        <v>57</v>
      </c>
      <c r="C1963" t="s">
        <v>78</v>
      </c>
      <c r="D1963" t="s">
        <v>162</v>
      </c>
      <c r="E1963" s="65" t="s">
        <v>149</v>
      </c>
      <c r="F1963" s="66">
        <v>3.6912569999694824</v>
      </c>
      <c r="G1963" s="66">
        <v>2.5927355289459229</v>
      </c>
      <c r="H1963" s="66">
        <v>3.9981678128242493E-2</v>
      </c>
      <c r="I1963" s="66">
        <v>112.17052459716797</v>
      </c>
      <c r="J1963" s="67">
        <v>0</v>
      </c>
    </row>
    <row r="1964" spans="1:10" x14ac:dyDescent="0.25">
      <c r="A1964" s="3" t="str">
        <f t="shared" si="30"/>
        <v>Load Control GroupSDP-C-38/27/2021 (5:00pm-6:00pm)19</v>
      </c>
      <c r="B1964" t="s">
        <v>57</v>
      </c>
      <c r="C1964" t="s">
        <v>78</v>
      </c>
      <c r="D1964" t="s">
        <v>162</v>
      </c>
      <c r="E1964" s="65" t="s">
        <v>150</v>
      </c>
      <c r="F1964" s="66">
        <v>3.5759317874908447</v>
      </c>
      <c r="G1964" s="66">
        <v>3.9409043788909912</v>
      </c>
      <c r="H1964" s="66">
        <v>3.629428893327713E-2</v>
      </c>
      <c r="I1964" s="66">
        <v>111.59114837646484</v>
      </c>
      <c r="J1964" s="67">
        <v>0</v>
      </c>
    </row>
    <row r="1965" spans="1:10" x14ac:dyDescent="0.25">
      <c r="A1965" s="3" t="str">
        <f t="shared" si="30"/>
        <v>Load Control GroupSDP-C-38/27/2021 (5:00pm-6:00pm)20</v>
      </c>
      <c r="B1965" t="s">
        <v>57</v>
      </c>
      <c r="C1965" t="s">
        <v>78</v>
      </c>
      <c r="D1965" t="s">
        <v>162</v>
      </c>
      <c r="E1965" s="65" t="s">
        <v>151</v>
      </c>
      <c r="F1965" s="66">
        <v>3.1601076126098633</v>
      </c>
      <c r="G1965" s="66">
        <v>3.4933171272277832</v>
      </c>
      <c r="H1965" s="66">
        <v>3.5264242440462112E-2</v>
      </c>
      <c r="I1965" s="66">
        <v>110.32008361816406</v>
      </c>
      <c r="J1965" s="67">
        <v>0</v>
      </c>
    </row>
    <row r="1966" spans="1:10" x14ac:dyDescent="0.25">
      <c r="A1966" s="3" t="str">
        <f t="shared" si="30"/>
        <v>Load Control GroupSDP-C-38/27/2021 (5:00pm-6:00pm)21</v>
      </c>
      <c r="B1966" t="s">
        <v>57</v>
      </c>
      <c r="C1966" t="s">
        <v>78</v>
      </c>
      <c r="D1966" t="s">
        <v>162</v>
      </c>
      <c r="E1966" s="65" t="s">
        <v>152</v>
      </c>
      <c r="F1966" s="66">
        <v>2.8003330230712891</v>
      </c>
      <c r="G1966" s="66">
        <v>3.0150530338287354</v>
      </c>
      <c r="H1966" s="66">
        <v>3.479485958814621E-2</v>
      </c>
      <c r="I1966" s="66">
        <v>106.90669250488281</v>
      </c>
      <c r="J1966" s="67">
        <v>0</v>
      </c>
    </row>
    <row r="1967" spans="1:10" x14ac:dyDescent="0.25">
      <c r="A1967" s="3" t="str">
        <f t="shared" si="30"/>
        <v>Load Control GroupSDP-C-38/27/2021 (5:00pm-6:00pm)22</v>
      </c>
      <c r="B1967" t="s">
        <v>57</v>
      </c>
      <c r="C1967" t="s">
        <v>78</v>
      </c>
      <c r="D1967" t="s">
        <v>162</v>
      </c>
      <c r="E1967" s="65" t="s">
        <v>153</v>
      </c>
      <c r="F1967" s="66">
        <v>2.4838967323303223</v>
      </c>
      <c r="G1967" s="66">
        <v>2.6132187843322754</v>
      </c>
      <c r="H1967" s="66">
        <v>3.0848290771245956E-2</v>
      </c>
      <c r="I1967" s="66">
        <v>104.34465026855469</v>
      </c>
      <c r="J1967" s="67">
        <v>0</v>
      </c>
    </row>
    <row r="1968" spans="1:10" x14ac:dyDescent="0.25">
      <c r="A1968" s="3" t="str">
        <f t="shared" si="30"/>
        <v>Load Control GroupSDP-C-38/27/2021 (5:00pm-6:00pm)23</v>
      </c>
      <c r="B1968" t="s">
        <v>57</v>
      </c>
      <c r="C1968" t="s">
        <v>78</v>
      </c>
      <c r="D1968" t="s">
        <v>162</v>
      </c>
      <c r="E1968" s="65" t="s">
        <v>154</v>
      </c>
      <c r="F1968" s="66">
        <v>2.1889407634735107</v>
      </c>
      <c r="G1968" s="66">
        <v>2.2183072566986084</v>
      </c>
      <c r="H1968" s="66">
        <v>2.8340095654129982E-2</v>
      </c>
      <c r="I1968" s="66">
        <v>100.83303070068359</v>
      </c>
      <c r="J1968" s="67">
        <v>0</v>
      </c>
    </row>
    <row r="1969" spans="1:10" x14ac:dyDescent="0.25">
      <c r="A1969" s="3" t="str">
        <f t="shared" si="30"/>
        <v>Load Control GroupSDP-C-38/27/2021 (5:00pm-6:00pm)24</v>
      </c>
      <c r="B1969" t="s">
        <v>57</v>
      </c>
      <c r="C1969" t="s">
        <v>78</v>
      </c>
      <c r="D1969" t="s">
        <v>162</v>
      </c>
      <c r="E1969" s="65" t="s">
        <v>155</v>
      </c>
      <c r="F1969" s="66">
        <v>1.9117348194122314</v>
      </c>
      <c r="G1969" s="66">
        <v>1.8978410959243774</v>
      </c>
      <c r="H1969" s="66">
        <v>2.7195392176508904E-2</v>
      </c>
      <c r="I1969" s="66">
        <v>98.331344604492188</v>
      </c>
      <c r="J1969" s="67">
        <v>0</v>
      </c>
    </row>
    <row r="1970" spans="1:10" x14ac:dyDescent="0.25">
      <c r="A1970" s="3" t="str">
        <f t="shared" si="30"/>
        <v>Load Control GroupSDP-C-39/9/2021 (3:58pm-5:00pm)1</v>
      </c>
      <c r="B1970" t="s">
        <v>57</v>
      </c>
      <c r="C1970" t="s">
        <v>78</v>
      </c>
      <c r="D1970" t="s">
        <v>163</v>
      </c>
      <c r="E1970" s="65" t="s">
        <v>132</v>
      </c>
      <c r="F1970" s="66">
        <v>1.4417802095413208</v>
      </c>
      <c r="G1970" s="66">
        <v>1.5656546354293823</v>
      </c>
      <c r="H1970" s="66">
        <v>2.7673577889800072E-2</v>
      </c>
      <c r="I1970" s="66">
        <v>92.373123168945313</v>
      </c>
      <c r="J1970" s="67">
        <v>0</v>
      </c>
    </row>
    <row r="1971" spans="1:10" x14ac:dyDescent="0.25">
      <c r="A1971" s="3" t="str">
        <f t="shared" si="30"/>
        <v>Load Control GroupSDP-C-39/9/2021 (3:58pm-5:00pm)2</v>
      </c>
      <c r="B1971" t="s">
        <v>57</v>
      </c>
      <c r="C1971" t="s">
        <v>78</v>
      </c>
      <c r="D1971" t="s">
        <v>163</v>
      </c>
      <c r="E1971" s="65" t="s">
        <v>133</v>
      </c>
      <c r="F1971" s="66">
        <v>1.2900611162185669</v>
      </c>
      <c r="G1971" s="66">
        <v>1.4115549325942993</v>
      </c>
      <c r="H1971" s="66">
        <v>2.5999883189797401E-2</v>
      </c>
      <c r="I1971" s="66">
        <v>91.241653442382813</v>
      </c>
      <c r="J1971" s="67">
        <v>0</v>
      </c>
    </row>
    <row r="1972" spans="1:10" x14ac:dyDescent="0.25">
      <c r="A1972" s="3" t="str">
        <f t="shared" si="30"/>
        <v>Load Control GroupSDP-C-39/9/2021 (3:58pm-5:00pm)3</v>
      </c>
      <c r="B1972" t="s">
        <v>57</v>
      </c>
      <c r="C1972" t="s">
        <v>78</v>
      </c>
      <c r="D1972" t="s">
        <v>163</v>
      </c>
      <c r="E1972" s="65" t="s">
        <v>134</v>
      </c>
      <c r="F1972" s="66">
        <v>1.1787210702896118</v>
      </c>
      <c r="G1972" s="66">
        <v>1.3214824199676514</v>
      </c>
      <c r="H1972" s="66">
        <v>2.4359049275517464E-2</v>
      </c>
      <c r="I1972" s="66">
        <v>89.887351989746094</v>
      </c>
      <c r="J1972" s="67">
        <v>0</v>
      </c>
    </row>
    <row r="1973" spans="1:10" x14ac:dyDescent="0.25">
      <c r="A1973" s="3" t="str">
        <f t="shared" si="30"/>
        <v>Load Control GroupSDP-C-39/9/2021 (3:58pm-5:00pm)4</v>
      </c>
      <c r="B1973" t="s">
        <v>57</v>
      </c>
      <c r="C1973" t="s">
        <v>78</v>
      </c>
      <c r="D1973" t="s">
        <v>163</v>
      </c>
      <c r="E1973" s="65" t="s">
        <v>135</v>
      </c>
      <c r="F1973" s="66">
        <v>1.0863490104675293</v>
      </c>
      <c r="G1973" s="66">
        <v>1.2325083017349243</v>
      </c>
      <c r="H1973" s="66">
        <v>2.277473546564579E-2</v>
      </c>
      <c r="I1973" s="66">
        <v>87.90625</v>
      </c>
      <c r="J1973" s="67">
        <v>0</v>
      </c>
    </row>
    <row r="1974" spans="1:10" x14ac:dyDescent="0.25">
      <c r="A1974" s="3" t="str">
        <f t="shared" si="30"/>
        <v>Load Control GroupSDP-C-39/9/2021 (3:58pm-5:00pm)5</v>
      </c>
      <c r="B1974" t="s">
        <v>57</v>
      </c>
      <c r="C1974" t="s">
        <v>78</v>
      </c>
      <c r="D1974" t="s">
        <v>163</v>
      </c>
      <c r="E1974" s="65" t="s">
        <v>136</v>
      </c>
      <c r="F1974" s="66">
        <v>1.0333766937255859</v>
      </c>
      <c r="G1974" s="66">
        <v>1.1685830354690552</v>
      </c>
      <c r="H1974" s="66">
        <v>2.1617686375975609E-2</v>
      </c>
      <c r="I1974" s="66">
        <v>88.007896423339844</v>
      </c>
      <c r="J1974" s="67">
        <v>0</v>
      </c>
    </row>
    <row r="1975" spans="1:10" x14ac:dyDescent="0.25">
      <c r="A1975" s="3" t="str">
        <f t="shared" si="30"/>
        <v>Load Control GroupSDP-C-39/9/2021 (3:58pm-5:00pm)6</v>
      </c>
      <c r="B1975" t="s">
        <v>57</v>
      </c>
      <c r="C1975" t="s">
        <v>78</v>
      </c>
      <c r="D1975" t="s">
        <v>163</v>
      </c>
      <c r="E1975" s="65" t="s">
        <v>137</v>
      </c>
      <c r="F1975" s="66">
        <v>1.0255390405654907</v>
      </c>
      <c r="G1975" s="66">
        <v>1.1482985019683838</v>
      </c>
      <c r="H1975" s="66">
        <v>2.1441960707306862E-2</v>
      </c>
      <c r="I1975" s="66">
        <v>86.169822692871094</v>
      </c>
      <c r="J1975" s="67">
        <v>0</v>
      </c>
    </row>
    <row r="1976" spans="1:10" x14ac:dyDescent="0.25">
      <c r="A1976" s="3" t="str">
        <f t="shared" si="30"/>
        <v>Load Control GroupSDP-C-39/9/2021 (3:58pm-5:00pm)7</v>
      </c>
      <c r="B1976" t="s">
        <v>57</v>
      </c>
      <c r="C1976" t="s">
        <v>78</v>
      </c>
      <c r="D1976" t="s">
        <v>163</v>
      </c>
      <c r="E1976" s="65" t="s">
        <v>138</v>
      </c>
      <c r="F1976" s="66">
        <v>1.0533462762832642</v>
      </c>
      <c r="G1976" s="66">
        <v>1.1483770608901978</v>
      </c>
      <c r="H1976" s="66">
        <v>2.2727731615304947E-2</v>
      </c>
      <c r="I1976" s="66">
        <v>85.670204162597656</v>
      </c>
      <c r="J1976" s="67">
        <v>0</v>
      </c>
    </row>
    <row r="1977" spans="1:10" x14ac:dyDescent="0.25">
      <c r="A1977" s="3" t="str">
        <f t="shared" si="30"/>
        <v>Load Control GroupSDP-C-39/9/2021 (3:58pm-5:00pm)8</v>
      </c>
      <c r="B1977" t="s">
        <v>57</v>
      </c>
      <c r="C1977" t="s">
        <v>78</v>
      </c>
      <c r="D1977" t="s">
        <v>163</v>
      </c>
      <c r="E1977" s="65" t="s">
        <v>139</v>
      </c>
      <c r="F1977" s="66">
        <v>1.0797381401062012</v>
      </c>
      <c r="G1977" s="66">
        <v>1.1993134021759033</v>
      </c>
      <c r="H1977" s="66">
        <v>2.5682194158434868E-2</v>
      </c>
      <c r="I1977" s="66">
        <v>85.611534118652344</v>
      </c>
      <c r="J1977" s="67">
        <v>0</v>
      </c>
    </row>
    <row r="1978" spans="1:10" x14ac:dyDescent="0.25">
      <c r="A1978" s="3" t="str">
        <f t="shared" si="30"/>
        <v>Load Control GroupSDP-C-39/9/2021 (3:58pm-5:00pm)9</v>
      </c>
      <c r="B1978" t="s">
        <v>57</v>
      </c>
      <c r="C1978" t="s">
        <v>78</v>
      </c>
      <c r="D1978" t="s">
        <v>163</v>
      </c>
      <c r="E1978" s="65" t="s">
        <v>140</v>
      </c>
      <c r="F1978" s="66">
        <v>1.2014017105102539</v>
      </c>
      <c r="G1978" s="66">
        <v>1.2860176563262939</v>
      </c>
      <c r="H1978" s="66">
        <v>2.8986066579818726E-2</v>
      </c>
      <c r="I1978" s="66">
        <v>85.676200866699219</v>
      </c>
      <c r="J1978" s="67">
        <v>0</v>
      </c>
    </row>
    <row r="1979" spans="1:10" x14ac:dyDescent="0.25">
      <c r="A1979" s="3" t="str">
        <f t="shared" si="30"/>
        <v>Load Control GroupSDP-C-39/9/2021 (3:58pm-5:00pm)10</v>
      </c>
      <c r="B1979" t="s">
        <v>57</v>
      </c>
      <c r="C1979" t="s">
        <v>78</v>
      </c>
      <c r="D1979" t="s">
        <v>163</v>
      </c>
      <c r="E1979" s="65" t="s">
        <v>141</v>
      </c>
      <c r="F1979" s="66">
        <v>1.3369591236114502</v>
      </c>
      <c r="G1979" s="66">
        <v>1.4064503908157349</v>
      </c>
      <c r="H1979" s="66">
        <v>3.1511329114437103E-2</v>
      </c>
      <c r="I1979" s="66">
        <v>87.6805419921875</v>
      </c>
      <c r="J1979" s="67">
        <v>0</v>
      </c>
    </row>
    <row r="1980" spans="1:10" x14ac:dyDescent="0.25">
      <c r="A1980" s="3" t="str">
        <f t="shared" si="30"/>
        <v>Load Control GroupSDP-C-39/9/2021 (3:58pm-5:00pm)11</v>
      </c>
      <c r="B1980" t="s">
        <v>57</v>
      </c>
      <c r="C1980" t="s">
        <v>78</v>
      </c>
      <c r="D1980" t="s">
        <v>163</v>
      </c>
      <c r="E1980" s="65" t="s">
        <v>142</v>
      </c>
      <c r="F1980" s="66">
        <v>1.5389491319656372</v>
      </c>
      <c r="G1980" s="66">
        <v>1.5896713733673096</v>
      </c>
      <c r="H1980" s="66">
        <v>3.3297300338745117E-2</v>
      </c>
      <c r="I1980" s="66">
        <v>90.940689086914063</v>
      </c>
      <c r="J1980" s="67">
        <v>0</v>
      </c>
    </row>
    <row r="1981" spans="1:10" x14ac:dyDescent="0.25">
      <c r="A1981" s="3" t="str">
        <f t="shared" si="30"/>
        <v>Load Control GroupSDP-C-39/9/2021 (3:58pm-5:00pm)12</v>
      </c>
      <c r="B1981" t="s">
        <v>57</v>
      </c>
      <c r="C1981" t="s">
        <v>78</v>
      </c>
      <c r="D1981" t="s">
        <v>163</v>
      </c>
      <c r="E1981" s="65" t="s">
        <v>143</v>
      </c>
      <c r="F1981" s="66">
        <v>1.8394556045532227</v>
      </c>
      <c r="G1981" s="66">
        <v>1.8384021520614624</v>
      </c>
      <c r="H1981" s="66">
        <v>3.0397165566682816E-2</v>
      </c>
      <c r="I1981" s="66">
        <v>93.653770446777344</v>
      </c>
      <c r="J1981" s="67">
        <v>0</v>
      </c>
    </row>
    <row r="1982" spans="1:10" x14ac:dyDescent="0.25">
      <c r="A1982" s="3" t="str">
        <f t="shared" si="30"/>
        <v>Load Control GroupSDP-C-39/9/2021 (3:58pm-5:00pm)13</v>
      </c>
      <c r="B1982" t="s">
        <v>57</v>
      </c>
      <c r="C1982" t="s">
        <v>78</v>
      </c>
      <c r="D1982" t="s">
        <v>163</v>
      </c>
      <c r="E1982" s="65" t="s">
        <v>144</v>
      </c>
      <c r="F1982" s="66">
        <v>2.2381167411804199</v>
      </c>
      <c r="G1982" s="66">
        <v>2.1978790760040283</v>
      </c>
      <c r="H1982" s="66">
        <v>1.7486294731497765E-2</v>
      </c>
      <c r="I1982" s="66">
        <v>96.844070434570313</v>
      </c>
      <c r="J1982" s="67">
        <v>0</v>
      </c>
    </row>
    <row r="1983" spans="1:10" x14ac:dyDescent="0.25">
      <c r="A1983" s="3" t="str">
        <f t="shared" si="30"/>
        <v>Load Control GroupSDP-C-39/9/2021 (3:58pm-5:00pm)14</v>
      </c>
      <c r="B1983" t="s">
        <v>57</v>
      </c>
      <c r="C1983" t="s">
        <v>78</v>
      </c>
      <c r="D1983" t="s">
        <v>163</v>
      </c>
      <c r="E1983" s="65" t="s">
        <v>145</v>
      </c>
      <c r="F1983" s="66">
        <v>2.5554072856903076</v>
      </c>
      <c r="G1983" s="66">
        <v>2.5956449508666992</v>
      </c>
      <c r="H1983" s="66">
        <v>1.7486294731497765E-2</v>
      </c>
      <c r="I1983" s="66">
        <v>100.54515838623047</v>
      </c>
      <c r="J1983" s="67">
        <v>0</v>
      </c>
    </row>
    <row r="1984" spans="1:10" x14ac:dyDescent="0.25">
      <c r="A1984" s="3" t="str">
        <f t="shared" si="30"/>
        <v>Load Control GroupSDP-C-39/9/2021 (3:58pm-5:00pm)15</v>
      </c>
      <c r="B1984" t="s">
        <v>57</v>
      </c>
      <c r="C1984" t="s">
        <v>78</v>
      </c>
      <c r="D1984" t="s">
        <v>163</v>
      </c>
      <c r="E1984" s="65" t="s">
        <v>146</v>
      </c>
      <c r="F1984" s="66">
        <v>2.8285672664642334</v>
      </c>
      <c r="G1984" s="66">
        <v>2.9515571594238281</v>
      </c>
      <c r="H1984" s="66">
        <v>3.2588552683591843E-2</v>
      </c>
      <c r="I1984" s="66">
        <v>103.63017272949219</v>
      </c>
      <c r="J1984" s="67">
        <v>0</v>
      </c>
    </row>
    <row r="1985" spans="1:10" x14ac:dyDescent="0.25">
      <c r="A1985" s="3" t="str">
        <f t="shared" si="30"/>
        <v>Load Control GroupSDP-C-39/9/2021 (3:58pm-5:00pm)16</v>
      </c>
      <c r="B1985" t="s">
        <v>57</v>
      </c>
      <c r="C1985" t="s">
        <v>78</v>
      </c>
      <c r="D1985" t="s">
        <v>163</v>
      </c>
      <c r="E1985" s="65" t="s">
        <v>147</v>
      </c>
      <c r="F1985" s="66">
        <v>3.0523614883422852</v>
      </c>
      <c r="G1985" s="66">
        <v>3.3230080604553223</v>
      </c>
      <c r="H1985" s="66">
        <v>3.8902658969163895E-2</v>
      </c>
      <c r="I1985" s="66">
        <v>105.96395874023438</v>
      </c>
      <c r="J1985" s="67">
        <v>0</v>
      </c>
    </row>
    <row r="1986" spans="1:10" x14ac:dyDescent="0.25">
      <c r="A1986" s="3" t="str">
        <f t="shared" si="30"/>
        <v>Load Control GroupSDP-C-39/9/2021 (3:58pm-5:00pm)17</v>
      </c>
      <c r="B1986" t="s">
        <v>57</v>
      </c>
      <c r="C1986" t="s">
        <v>78</v>
      </c>
      <c r="D1986" t="s">
        <v>163</v>
      </c>
      <c r="E1986" s="65" t="s">
        <v>148</v>
      </c>
      <c r="F1986" s="66">
        <v>3.126640796661377</v>
      </c>
      <c r="G1986" s="66">
        <v>2.4260928630828857</v>
      </c>
      <c r="H1986" s="66">
        <v>4.3752480298280716E-2</v>
      </c>
      <c r="I1986" s="66">
        <v>106.27426910400391</v>
      </c>
      <c r="J1986" s="67">
        <v>0</v>
      </c>
    </row>
    <row r="1987" spans="1:10" x14ac:dyDescent="0.25">
      <c r="A1987" s="3" t="str">
        <f t="shared" ref="A1987:A2050" si="31">B1987&amp;C1987&amp;D1987&amp;E1987</f>
        <v>Load Control GroupSDP-C-39/9/2021 (3:58pm-5:00pm)18</v>
      </c>
      <c r="B1987" t="s">
        <v>57</v>
      </c>
      <c r="C1987" t="s">
        <v>78</v>
      </c>
      <c r="D1987" t="s">
        <v>163</v>
      </c>
      <c r="E1987" s="65" t="s">
        <v>149</v>
      </c>
      <c r="F1987" s="66">
        <v>3.184734582901001</v>
      </c>
      <c r="G1987" s="66">
        <v>3.5602686405181885</v>
      </c>
      <c r="H1987" s="66">
        <v>4.1264116764068604E-2</v>
      </c>
      <c r="I1987" s="66">
        <v>104.74978637695313</v>
      </c>
      <c r="J1987" s="67">
        <v>0</v>
      </c>
    </row>
    <row r="1988" spans="1:10" x14ac:dyDescent="0.25">
      <c r="A1988" s="3" t="str">
        <f t="shared" si="31"/>
        <v>Load Control GroupSDP-C-39/9/2021 (3:58pm-5:00pm)19</v>
      </c>
      <c r="B1988" t="s">
        <v>57</v>
      </c>
      <c r="C1988" t="s">
        <v>78</v>
      </c>
      <c r="D1988" t="s">
        <v>163</v>
      </c>
      <c r="E1988" s="65" t="s">
        <v>150</v>
      </c>
      <c r="F1988" s="66">
        <v>3.0914580821990967</v>
      </c>
      <c r="G1988" s="66">
        <v>3.1153268814086914</v>
      </c>
      <c r="H1988" s="66">
        <v>3.9392817765474319E-2</v>
      </c>
      <c r="I1988" s="66">
        <v>102.09552764892578</v>
      </c>
      <c r="J1988" s="67">
        <v>0</v>
      </c>
    </row>
    <row r="1989" spans="1:10" x14ac:dyDescent="0.25">
      <c r="A1989" s="3" t="str">
        <f t="shared" si="31"/>
        <v>Load Control GroupSDP-C-39/9/2021 (3:58pm-5:00pm)20</v>
      </c>
      <c r="B1989" t="s">
        <v>57</v>
      </c>
      <c r="C1989" t="s">
        <v>78</v>
      </c>
      <c r="D1989" t="s">
        <v>163</v>
      </c>
      <c r="E1989" s="65" t="s">
        <v>151</v>
      </c>
      <c r="F1989" s="66">
        <v>2.8710596561431885</v>
      </c>
      <c r="G1989" s="66">
        <v>2.7498843669891357</v>
      </c>
      <c r="H1989" s="66">
        <v>3.7322554737329483E-2</v>
      </c>
      <c r="I1989" s="66">
        <v>97.191062927246094</v>
      </c>
      <c r="J1989" s="67">
        <v>0</v>
      </c>
    </row>
    <row r="1990" spans="1:10" x14ac:dyDescent="0.25">
      <c r="A1990" s="3" t="str">
        <f t="shared" si="31"/>
        <v>Load Control GroupSDP-C-39/9/2021 (3:58pm-5:00pm)21</v>
      </c>
      <c r="B1990" t="s">
        <v>57</v>
      </c>
      <c r="C1990" t="s">
        <v>78</v>
      </c>
      <c r="D1990" t="s">
        <v>163</v>
      </c>
      <c r="E1990" s="65" t="s">
        <v>152</v>
      </c>
      <c r="F1990" s="66">
        <v>2.6559534072875977</v>
      </c>
      <c r="G1990" s="66">
        <v>2.4744105339050293</v>
      </c>
      <c r="H1990" s="66">
        <v>3.8618791848421097E-2</v>
      </c>
      <c r="I1990" s="66">
        <v>94.959030151367188</v>
      </c>
      <c r="J1990" s="67">
        <v>0</v>
      </c>
    </row>
    <row r="1991" spans="1:10" x14ac:dyDescent="0.25">
      <c r="A1991" s="3" t="str">
        <f t="shared" si="31"/>
        <v>Load Control GroupSDP-C-39/9/2021 (3:58pm-5:00pm)22</v>
      </c>
      <c r="B1991" t="s">
        <v>57</v>
      </c>
      <c r="C1991" t="s">
        <v>78</v>
      </c>
      <c r="D1991" t="s">
        <v>163</v>
      </c>
      <c r="E1991" s="65" t="s">
        <v>153</v>
      </c>
      <c r="F1991" s="66">
        <v>2.3480868339538574</v>
      </c>
      <c r="G1991" s="66">
        <v>2.2371780872344971</v>
      </c>
      <c r="H1991" s="66">
        <v>3.6799892783164978E-2</v>
      </c>
      <c r="I1991" s="66">
        <v>95.032943725585938</v>
      </c>
      <c r="J1991" s="67">
        <v>0</v>
      </c>
    </row>
    <row r="1992" spans="1:10" x14ac:dyDescent="0.25">
      <c r="A1992" s="3" t="str">
        <f t="shared" si="31"/>
        <v>Load Control GroupSDP-C-39/9/2021 (3:58pm-5:00pm)23</v>
      </c>
      <c r="B1992" t="s">
        <v>57</v>
      </c>
      <c r="C1992" t="s">
        <v>78</v>
      </c>
      <c r="D1992" t="s">
        <v>163</v>
      </c>
      <c r="E1992" s="65" t="s">
        <v>154</v>
      </c>
      <c r="F1992" s="66">
        <v>2.0756607055664063</v>
      </c>
      <c r="G1992" s="66">
        <v>1.9819877147674561</v>
      </c>
      <c r="H1992" s="66">
        <v>3.3014073967933655E-2</v>
      </c>
      <c r="I1992" s="66">
        <v>94.112113952636719</v>
      </c>
      <c r="J1992" s="67">
        <v>0</v>
      </c>
    </row>
    <row r="1993" spans="1:10" x14ac:dyDescent="0.25">
      <c r="A1993" s="3" t="str">
        <f t="shared" si="31"/>
        <v>Load Control GroupSDP-C-39/9/2021 (3:58pm-5:00pm)24</v>
      </c>
      <c r="B1993" t="s">
        <v>57</v>
      </c>
      <c r="C1993" t="s">
        <v>78</v>
      </c>
      <c r="D1993" t="s">
        <v>163</v>
      </c>
      <c r="E1993" s="65" t="s">
        <v>155</v>
      </c>
      <c r="F1993" s="66">
        <v>1.756950855255127</v>
      </c>
      <c r="G1993" s="66">
        <v>1.7495748996734619</v>
      </c>
      <c r="H1993" s="66">
        <v>3.1075587496161461E-2</v>
      </c>
      <c r="I1993" s="66">
        <v>92.613433837890625</v>
      </c>
      <c r="J1993" s="67">
        <v>0</v>
      </c>
    </row>
    <row r="1994" spans="1:10" x14ac:dyDescent="0.25">
      <c r="A1994" s="3" t="str">
        <f t="shared" si="31"/>
        <v>Load Control GroupSDP-C-3Average Event Day (5:00pm-6:00pm)1</v>
      </c>
      <c r="B1994" t="s">
        <v>57</v>
      </c>
      <c r="C1994" t="s">
        <v>78</v>
      </c>
      <c r="D1994" t="s">
        <v>164</v>
      </c>
      <c r="E1994" s="65" t="s">
        <v>132</v>
      </c>
      <c r="F1994" s="66">
        <v>1.7348901033401489</v>
      </c>
      <c r="G1994" s="66">
        <v>1.6312528848648071</v>
      </c>
      <c r="H1994" s="66">
        <v>1.5202195383608341E-2</v>
      </c>
      <c r="I1994" s="66">
        <v>92.882919311523438</v>
      </c>
      <c r="J1994" s="67">
        <v>0</v>
      </c>
    </row>
    <row r="1995" spans="1:10" x14ac:dyDescent="0.25">
      <c r="A1995" s="3" t="str">
        <f t="shared" si="31"/>
        <v>Load Control GroupSDP-C-3Average Event Day (5:00pm-6:00pm)2</v>
      </c>
      <c r="B1995" t="s">
        <v>57</v>
      </c>
      <c r="C1995" t="s">
        <v>78</v>
      </c>
      <c r="D1995" t="s">
        <v>164</v>
      </c>
      <c r="E1995" s="65" t="s">
        <v>133</v>
      </c>
      <c r="F1995" s="66">
        <v>1.4933303594589233</v>
      </c>
      <c r="G1995" s="66">
        <v>1.4989047050476074</v>
      </c>
      <c r="H1995" s="66">
        <v>1.2070889584720135E-2</v>
      </c>
      <c r="I1995" s="66">
        <v>92.143684387207031</v>
      </c>
      <c r="J1995" s="67">
        <v>0</v>
      </c>
    </row>
    <row r="1996" spans="1:10" x14ac:dyDescent="0.25">
      <c r="A1996" s="3" t="str">
        <f t="shared" si="31"/>
        <v>Load Control GroupSDP-C-3Average Event Day (5:00pm-6:00pm)3</v>
      </c>
      <c r="B1996" t="s">
        <v>57</v>
      </c>
      <c r="C1996" t="s">
        <v>78</v>
      </c>
      <c r="D1996" t="s">
        <v>164</v>
      </c>
      <c r="E1996" s="65" t="s">
        <v>134</v>
      </c>
      <c r="F1996" s="66">
        <v>1.3676952123641968</v>
      </c>
      <c r="G1996" s="66">
        <v>1.3599398136138916</v>
      </c>
      <c r="H1996" s="66">
        <v>1.1076043359935284E-2</v>
      </c>
      <c r="I1996" s="66">
        <v>90.810997009277344</v>
      </c>
      <c r="J1996" s="67">
        <v>0</v>
      </c>
    </row>
    <row r="1997" spans="1:10" x14ac:dyDescent="0.25">
      <c r="A1997" s="3" t="str">
        <f t="shared" si="31"/>
        <v>Load Control GroupSDP-C-3Average Event Day (5:00pm-6:00pm)4</v>
      </c>
      <c r="B1997" t="s">
        <v>57</v>
      </c>
      <c r="C1997" t="s">
        <v>78</v>
      </c>
      <c r="D1997" t="s">
        <v>164</v>
      </c>
      <c r="E1997" s="65" t="s">
        <v>135</v>
      </c>
      <c r="F1997" s="66">
        <v>1.2706961631774902</v>
      </c>
      <c r="G1997" s="66">
        <v>1.2648054361343384</v>
      </c>
      <c r="H1997" s="66">
        <v>1.0249657556414604E-2</v>
      </c>
      <c r="I1997" s="66">
        <v>89.756195068359375</v>
      </c>
      <c r="J1997" s="67">
        <v>0</v>
      </c>
    </row>
    <row r="1998" spans="1:10" x14ac:dyDescent="0.25">
      <c r="A1998" s="3" t="str">
        <f t="shared" si="31"/>
        <v>Load Control GroupSDP-C-3Average Event Day (5:00pm-6:00pm)5</v>
      </c>
      <c r="B1998" t="s">
        <v>57</v>
      </c>
      <c r="C1998" t="s">
        <v>78</v>
      </c>
      <c r="D1998" t="s">
        <v>164</v>
      </c>
      <c r="E1998" s="65" t="s">
        <v>136</v>
      </c>
      <c r="F1998" s="66">
        <v>1.2077200412750244</v>
      </c>
      <c r="G1998" s="66">
        <v>1.2031841278076172</v>
      </c>
      <c r="H1998" s="66">
        <v>9.611424058675766E-3</v>
      </c>
      <c r="I1998" s="66">
        <v>88.310302734375</v>
      </c>
      <c r="J1998" s="67">
        <v>0</v>
      </c>
    </row>
    <row r="1999" spans="1:10" x14ac:dyDescent="0.25">
      <c r="A1999" s="3" t="str">
        <f t="shared" si="31"/>
        <v>Load Control GroupSDP-C-3Average Event Day (5:00pm-6:00pm)6</v>
      </c>
      <c r="B1999" t="s">
        <v>57</v>
      </c>
      <c r="C1999" t="s">
        <v>78</v>
      </c>
      <c r="D1999" t="s">
        <v>164</v>
      </c>
      <c r="E1999" s="65" t="s">
        <v>137</v>
      </c>
      <c r="F1999" s="66">
        <v>1.1592580080032349</v>
      </c>
      <c r="G1999" s="66">
        <v>1.1625033617019653</v>
      </c>
      <c r="H1999" s="66">
        <v>9.327055886387825E-3</v>
      </c>
      <c r="I1999" s="66">
        <v>88.110054016113281</v>
      </c>
      <c r="J1999" s="67">
        <v>0</v>
      </c>
    </row>
    <row r="2000" spans="1:10" x14ac:dyDescent="0.25">
      <c r="A2000" s="3" t="str">
        <f t="shared" si="31"/>
        <v>Load Control GroupSDP-C-3Average Event Day (5:00pm-6:00pm)7</v>
      </c>
      <c r="B2000" t="s">
        <v>57</v>
      </c>
      <c r="C2000" t="s">
        <v>78</v>
      </c>
      <c r="D2000" t="s">
        <v>164</v>
      </c>
      <c r="E2000" s="65" t="s">
        <v>138</v>
      </c>
      <c r="F2000" s="66">
        <v>1.1938923597335815</v>
      </c>
      <c r="G2000" s="66">
        <v>1.1911793947219849</v>
      </c>
      <c r="H2000" s="66">
        <v>1.0185973718762398E-2</v>
      </c>
      <c r="I2000" s="66">
        <v>86.164291381835938</v>
      </c>
      <c r="J2000" s="67">
        <v>0</v>
      </c>
    </row>
    <row r="2001" spans="1:10" x14ac:dyDescent="0.25">
      <c r="A2001" s="3" t="str">
        <f t="shared" si="31"/>
        <v>Load Control GroupSDP-C-3Average Event Day (5:00pm-6:00pm)8</v>
      </c>
      <c r="B2001" t="s">
        <v>57</v>
      </c>
      <c r="C2001" t="s">
        <v>78</v>
      </c>
      <c r="D2001" t="s">
        <v>164</v>
      </c>
      <c r="E2001" s="65" t="s">
        <v>139</v>
      </c>
      <c r="F2001" s="66">
        <v>1.2725870609283447</v>
      </c>
      <c r="G2001" s="66">
        <v>1.2724237442016602</v>
      </c>
      <c r="H2001" s="66">
        <v>1.1319009587168694E-2</v>
      </c>
      <c r="I2001" s="66">
        <v>86.175033569335938</v>
      </c>
      <c r="J2001" s="67">
        <v>0</v>
      </c>
    </row>
    <row r="2002" spans="1:10" x14ac:dyDescent="0.25">
      <c r="A2002" s="3" t="str">
        <f t="shared" si="31"/>
        <v>Load Control GroupSDP-C-3Average Event Day (5:00pm-6:00pm)9</v>
      </c>
      <c r="B2002" t="s">
        <v>57</v>
      </c>
      <c r="C2002" t="s">
        <v>78</v>
      </c>
      <c r="D2002" t="s">
        <v>164</v>
      </c>
      <c r="E2002" s="65" t="s">
        <v>140</v>
      </c>
      <c r="F2002" s="66">
        <v>1.3810384273529053</v>
      </c>
      <c r="G2002" s="66">
        <v>1.3882783651351929</v>
      </c>
      <c r="H2002" s="66">
        <v>1.3349401764571667E-2</v>
      </c>
      <c r="I2002" s="66">
        <v>87.328468322753906</v>
      </c>
      <c r="J2002" s="67">
        <v>0</v>
      </c>
    </row>
    <row r="2003" spans="1:10" x14ac:dyDescent="0.25">
      <c r="A2003" s="3" t="str">
        <f t="shared" si="31"/>
        <v>Load Control GroupSDP-C-3Average Event Day (5:00pm-6:00pm)10</v>
      </c>
      <c r="B2003" t="s">
        <v>57</v>
      </c>
      <c r="C2003" t="s">
        <v>78</v>
      </c>
      <c r="D2003" t="s">
        <v>164</v>
      </c>
      <c r="E2003" s="65" t="s">
        <v>141</v>
      </c>
      <c r="F2003" s="66">
        <v>1.5121392011642456</v>
      </c>
      <c r="G2003" s="66">
        <v>1.4539831876754761</v>
      </c>
      <c r="H2003" s="66">
        <v>1.4907080680131912E-2</v>
      </c>
      <c r="I2003" s="66">
        <v>89.895133972167969</v>
      </c>
      <c r="J2003" s="67">
        <v>0</v>
      </c>
    </row>
    <row r="2004" spans="1:10" x14ac:dyDescent="0.25">
      <c r="A2004" s="3" t="str">
        <f t="shared" si="31"/>
        <v>Load Control GroupSDP-C-3Average Event Day (5:00pm-6:00pm)11</v>
      </c>
      <c r="B2004" t="s">
        <v>57</v>
      </c>
      <c r="C2004" t="s">
        <v>78</v>
      </c>
      <c r="D2004" t="s">
        <v>164</v>
      </c>
      <c r="E2004" s="65" t="s">
        <v>142</v>
      </c>
      <c r="F2004" s="66">
        <v>1.6905031204223633</v>
      </c>
      <c r="G2004" s="66">
        <v>1.5730010271072388</v>
      </c>
      <c r="H2004" s="66">
        <v>1.5022191219031811E-2</v>
      </c>
      <c r="I2004" s="66">
        <v>92.906242370605469</v>
      </c>
      <c r="J2004" s="67">
        <v>0</v>
      </c>
    </row>
    <row r="2005" spans="1:10" x14ac:dyDescent="0.25">
      <c r="A2005" s="3" t="str">
        <f t="shared" si="31"/>
        <v>Load Control GroupSDP-C-3Average Event Day (5:00pm-6:00pm)12</v>
      </c>
      <c r="B2005" t="s">
        <v>57</v>
      </c>
      <c r="C2005" t="s">
        <v>78</v>
      </c>
      <c r="D2005" t="s">
        <v>164</v>
      </c>
      <c r="E2005" s="65" t="s">
        <v>143</v>
      </c>
      <c r="F2005" s="66">
        <v>1.9463642835617065</v>
      </c>
      <c r="G2005" s="66">
        <v>1.844372034072876</v>
      </c>
      <c r="H2005" s="66">
        <v>1.5010067261755466E-2</v>
      </c>
      <c r="I2005" s="66">
        <v>96.778587341308594</v>
      </c>
      <c r="J2005" s="67">
        <v>0</v>
      </c>
    </row>
    <row r="2006" spans="1:10" x14ac:dyDescent="0.25">
      <c r="A2006" s="3" t="str">
        <f t="shared" si="31"/>
        <v>Load Control GroupSDP-C-3Average Event Day (5:00pm-6:00pm)13</v>
      </c>
      <c r="B2006" t="s">
        <v>57</v>
      </c>
      <c r="C2006" t="s">
        <v>78</v>
      </c>
      <c r="D2006" t="s">
        <v>164</v>
      </c>
      <c r="E2006" s="65" t="s">
        <v>144</v>
      </c>
      <c r="F2006" s="66">
        <v>2.2735753059387207</v>
      </c>
      <c r="G2006" s="66">
        <v>2.199162483215332</v>
      </c>
      <c r="H2006" s="66">
        <v>1.1273489333689213E-2</v>
      </c>
      <c r="I2006" s="66">
        <v>100.00437927246094</v>
      </c>
      <c r="J2006" s="67">
        <v>0</v>
      </c>
    </row>
    <row r="2007" spans="1:10" x14ac:dyDescent="0.25">
      <c r="A2007" s="3" t="str">
        <f t="shared" si="31"/>
        <v>Load Control GroupSDP-C-3Average Event Day (5:00pm-6:00pm)14</v>
      </c>
      <c r="B2007" t="s">
        <v>57</v>
      </c>
      <c r="C2007" t="s">
        <v>78</v>
      </c>
      <c r="D2007" t="s">
        <v>164</v>
      </c>
      <c r="E2007" s="65" t="s">
        <v>145</v>
      </c>
      <c r="F2007" s="66">
        <v>2.6128132343292236</v>
      </c>
      <c r="G2007" s="66">
        <v>2.6001207828521729</v>
      </c>
      <c r="H2007" s="66">
        <v>1.1705139651894569E-2</v>
      </c>
      <c r="I2007" s="66">
        <v>102.79464721679688</v>
      </c>
      <c r="J2007" s="67">
        <v>0</v>
      </c>
    </row>
    <row r="2008" spans="1:10" x14ac:dyDescent="0.25">
      <c r="A2008" s="3" t="str">
        <f t="shared" si="31"/>
        <v>Load Control GroupSDP-C-3Average Event Day (5:00pm-6:00pm)15</v>
      </c>
      <c r="B2008" t="s">
        <v>57</v>
      </c>
      <c r="C2008" t="s">
        <v>78</v>
      </c>
      <c r="D2008" t="s">
        <v>164</v>
      </c>
      <c r="E2008" s="65" t="s">
        <v>146</v>
      </c>
      <c r="F2008" s="66">
        <v>2.9377858638763428</v>
      </c>
      <c r="G2008" s="66">
        <v>2.9943749904632568</v>
      </c>
      <c r="H2008" s="66">
        <v>1.6219174489378929E-2</v>
      </c>
      <c r="I2008" s="66">
        <v>105.63536071777344</v>
      </c>
      <c r="J2008" s="67">
        <v>0</v>
      </c>
    </row>
    <row r="2009" spans="1:10" x14ac:dyDescent="0.25">
      <c r="A2009" s="3" t="str">
        <f t="shared" si="31"/>
        <v>Load Control GroupSDP-C-3Average Event Day (5:00pm-6:00pm)16</v>
      </c>
      <c r="B2009" t="s">
        <v>57</v>
      </c>
      <c r="C2009" t="s">
        <v>78</v>
      </c>
      <c r="D2009" t="s">
        <v>164</v>
      </c>
      <c r="E2009" s="65" t="s">
        <v>147</v>
      </c>
      <c r="F2009" s="66">
        <v>3.2066366672515869</v>
      </c>
      <c r="G2009" s="66">
        <v>3.329707145690918</v>
      </c>
      <c r="H2009" s="66">
        <v>1.7925482243299484E-2</v>
      </c>
      <c r="I2009" s="66">
        <v>107.72553253173828</v>
      </c>
      <c r="J2009" s="67">
        <v>0</v>
      </c>
    </row>
    <row r="2010" spans="1:10" x14ac:dyDescent="0.25">
      <c r="A2010" s="3" t="str">
        <f t="shared" si="31"/>
        <v>Load Control GroupSDP-C-3Average Event Day (5:00pm-6:00pm)17</v>
      </c>
      <c r="B2010" t="s">
        <v>57</v>
      </c>
      <c r="C2010" t="s">
        <v>78</v>
      </c>
      <c r="D2010" t="s">
        <v>164</v>
      </c>
      <c r="E2010" s="65" t="s">
        <v>148</v>
      </c>
      <c r="F2010" s="66">
        <v>3.3756511211395264</v>
      </c>
      <c r="G2010" s="66">
        <v>3.5561084747314453</v>
      </c>
      <c r="H2010" s="66">
        <v>1.8387483432888985E-2</v>
      </c>
      <c r="I2010" s="66">
        <v>109.45977020263672</v>
      </c>
      <c r="J2010" s="67">
        <v>0</v>
      </c>
    </row>
    <row r="2011" spans="1:10" x14ac:dyDescent="0.25">
      <c r="A2011" s="3" t="str">
        <f t="shared" si="31"/>
        <v>Load Control GroupSDP-C-3Average Event Day (5:00pm-6:00pm)18</v>
      </c>
      <c r="B2011" t="s">
        <v>57</v>
      </c>
      <c r="C2011" t="s">
        <v>78</v>
      </c>
      <c r="D2011" t="s">
        <v>164</v>
      </c>
      <c r="E2011" s="65" t="s">
        <v>149</v>
      </c>
      <c r="F2011" s="66">
        <v>3.4635283946990967</v>
      </c>
      <c r="G2011" s="66">
        <v>2.5964069366455078</v>
      </c>
      <c r="H2011" s="66">
        <v>2.3818265646696091E-2</v>
      </c>
      <c r="I2011" s="66">
        <v>109.9853515625</v>
      </c>
      <c r="J2011" s="67">
        <v>0</v>
      </c>
    </row>
    <row r="2012" spans="1:10" x14ac:dyDescent="0.25">
      <c r="A2012" s="3" t="str">
        <f t="shared" si="31"/>
        <v>Load Control GroupSDP-C-3Average Event Day (5:00pm-6:00pm)19</v>
      </c>
      <c r="B2012" t="s">
        <v>57</v>
      </c>
      <c r="C2012" t="s">
        <v>78</v>
      </c>
      <c r="D2012" t="s">
        <v>164</v>
      </c>
      <c r="E2012" s="65" t="s">
        <v>150</v>
      </c>
      <c r="F2012" s="66">
        <v>3.3410263061523438</v>
      </c>
      <c r="G2012" s="66">
        <v>3.7506227493286133</v>
      </c>
      <c r="H2012" s="66">
        <v>2.4765320122241974E-2</v>
      </c>
      <c r="I2012" s="66">
        <v>108.17111968994141</v>
      </c>
      <c r="J2012" s="67">
        <v>0</v>
      </c>
    </row>
    <row r="2013" spans="1:10" x14ac:dyDescent="0.25">
      <c r="A2013" s="3" t="str">
        <f t="shared" si="31"/>
        <v>Load Control GroupSDP-C-3Average Event Day (5:00pm-6:00pm)20</v>
      </c>
      <c r="B2013" t="s">
        <v>57</v>
      </c>
      <c r="C2013" t="s">
        <v>78</v>
      </c>
      <c r="D2013" t="s">
        <v>164</v>
      </c>
      <c r="E2013" s="65" t="s">
        <v>151</v>
      </c>
      <c r="F2013" s="66">
        <v>3.1001360416412354</v>
      </c>
      <c r="G2013" s="66">
        <v>3.3043580055236816</v>
      </c>
      <c r="H2013" s="66">
        <v>2.2695058956742287E-2</v>
      </c>
      <c r="I2013" s="66">
        <v>106.20858764648438</v>
      </c>
      <c r="J2013" s="67">
        <v>0</v>
      </c>
    </row>
    <row r="2014" spans="1:10" x14ac:dyDescent="0.25">
      <c r="A2014" s="3" t="str">
        <f t="shared" si="31"/>
        <v>Load Control GroupSDP-C-3Average Event Day (5:00pm-6:00pm)21</v>
      </c>
      <c r="B2014" t="s">
        <v>57</v>
      </c>
      <c r="C2014" t="s">
        <v>78</v>
      </c>
      <c r="D2014" t="s">
        <v>164</v>
      </c>
      <c r="E2014" s="65" t="s">
        <v>152</v>
      </c>
      <c r="F2014" s="66">
        <v>2.8181619644165039</v>
      </c>
      <c r="G2014" s="66">
        <v>2.8824939727783203</v>
      </c>
      <c r="H2014" s="66">
        <v>2.1676028147339821E-2</v>
      </c>
      <c r="I2014" s="66">
        <v>102.04979705810547</v>
      </c>
      <c r="J2014" s="67">
        <v>0</v>
      </c>
    </row>
    <row r="2015" spans="1:10" x14ac:dyDescent="0.25">
      <c r="A2015" s="3" t="str">
        <f t="shared" si="31"/>
        <v>Load Control GroupSDP-C-3Average Event Day (5:00pm-6:00pm)22</v>
      </c>
      <c r="B2015" t="s">
        <v>57</v>
      </c>
      <c r="C2015" t="s">
        <v>78</v>
      </c>
      <c r="D2015" t="s">
        <v>164</v>
      </c>
      <c r="E2015" s="65" t="s">
        <v>153</v>
      </c>
      <c r="F2015" s="66">
        <v>2.5600011348724365</v>
      </c>
      <c r="G2015" s="66">
        <v>2.543828010559082</v>
      </c>
      <c r="H2015" s="66">
        <v>2.0790431648492813E-2</v>
      </c>
      <c r="I2015" s="66">
        <v>99.652732849121094</v>
      </c>
      <c r="J2015" s="67">
        <v>0</v>
      </c>
    </row>
    <row r="2016" spans="1:10" x14ac:dyDescent="0.25">
      <c r="A2016" s="3" t="str">
        <f t="shared" si="31"/>
        <v>Load Control GroupSDP-C-3Average Event Day (5:00pm-6:00pm)23</v>
      </c>
      <c r="B2016" t="s">
        <v>57</v>
      </c>
      <c r="C2016" t="s">
        <v>78</v>
      </c>
      <c r="D2016" t="s">
        <v>164</v>
      </c>
      <c r="E2016" s="65" t="s">
        <v>154</v>
      </c>
      <c r="F2016" s="66">
        <v>2.2624504566192627</v>
      </c>
      <c r="G2016" s="66">
        <v>2.227741003036499</v>
      </c>
      <c r="H2016" s="66">
        <v>1.9862620159983635E-2</v>
      </c>
      <c r="I2016" s="66">
        <v>97.933540344238281</v>
      </c>
      <c r="J2016" s="67">
        <v>0</v>
      </c>
    </row>
    <row r="2017" spans="1:10" x14ac:dyDescent="0.25">
      <c r="A2017" s="3" t="str">
        <f t="shared" si="31"/>
        <v>Load Control GroupSDP-C-3Average Event Day (5:00pm-6:00pm)24</v>
      </c>
      <c r="B2017" t="s">
        <v>57</v>
      </c>
      <c r="C2017" t="s">
        <v>78</v>
      </c>
      <c r="D2017" t="s">
        <v>164</v>
      </c>
      <c r="E2017" s="65" t="s">
        <v>155</v>
      </c>
      <c r="F2017" s="66">
        <v>1.9875414371490479</v>
      </c>
      <c r="G2017" s="66">
        <v>1.9399063587188721</v>
      </c>
      <c r="H2017" s="66">
        <v>1.8052728846669197E-2</v>
      </c>
      <c r="I2017" s="66">
        <v>96.222129821777344</v>
      </c>
      <c r="J2017" s="67">
        <v>0</v>
      </c>
    </row>
    <row r="2018" spans="1:10" x14ac:dyDescent="0.25">
      <c r="A2018" s="3" t="str">
        <f t="shared" si="31"/>
        <v>Load Control GroupSDP-C-46/17/2021 (5:00pm-6:00pm)1</v>
      </c>
      <c r="B2018" t="s">
        <v>57</v>
      </c>
      <c r="C2018" t="s">
        <v>79</v>
      </c>
      <c r="D2018" t="s">
        <v>160</v>
      </c>
      <c r="E2018" s="65" t="s">
        <v>132</v>
      </c>
      <c r="F2018" s="66">
        <v>1.1713935136795044</v>
      </c>
      <c r="G2018" s="66">
        <v>1.1773276329040527</v>
      </c>
      <c r="H2018" s="66">
        <v>2.2245883941650391E-2</v>
      </c>
      <c r="I2018" s="66">
        <v>75.493476867675781</v>
      </c>
      <c r="J2018" s="67">
        <v>0</v>
      </c>
    </row>
    <row r="2019" spans="1:10" x14ac:dyDescent="0.25">
      <c r="A2019" s="3" t="str">
        <f t="shared" si="31"/>
        <v>Load Control GroupSDP-C-46/17/2021 (5:00pm-6:00pm)2</v>
      </c>
      <c r="B2019" t="s">
        <v>57</v>
      </c>
      <c r="C2019" t="s">
        <v>79</v>
      </c>
      <c r="D2019" t="s">
        <v>160</v>
      </c>
      <c r="E2019" s="65" t="s">
        <v>133</v>
      </c>
      <c r="F2019" s="66">
        <v>1.0093696117401123</v>
      </c>
      <c r="G2019" s="66">
        <v>1.0096069574356079</v>
      </c>
      <c r="H2019" s="66">
        <v>1.9498683512210846E-2</v>
      </c>
      <c r="I2019" s="66">
        <v>74.029769897460938</v>
      </c>
      <c r="J2019" s="67">
        <v>0</v>
      </c>
    </row>
    <row r="2020" spans="1:10" x14ac:dyDescent="0.25">
      <c r="A2020" s="3" t="str">
        <f t="shared" si="31"/>
        <v>Load Control GroupSDP-C-46/17/2021 (5:00pm-6:00pm)3</v>
      </c>
      <c r="B2020" t="s">
        <v>57</v>
      </c>
      <c r="C2020" t="s">
        <v>79</v>
      </c>
      <c r="D2020" t="s">
        <v>160</v>
      </c>
      <c r="E2020" s="65" t="s">
        <v>134</v>
      </c>
      <c r="F2020" s="66">
        <v>0.87724572420120239</v>
      </c>
      <c r="G2020" s="66">
        <v>0.89775723218917847</v>
      </c>
      <c r="H2020" s="66">
        <v>1.5419544652104378E-2</v>
      </c>
      <c r="I2020" s="66">
        <v>72.891876220703125</v>
      </c>
      <c r="J2020" s="67">
        <v>0</v>
      </c>
    </row>
    <row r="2021" spans="1:10" x14ac:dyDescent="0.25">
      <c r="A2021" s="3" t="str">
        <f t="shared" si="31"/>
        <v>Load Control GroupSDP-C-46/17/2021 (5:00pm-6:00pm)4</v>
      </c>
      <c r="B2021" t="s">
        <v>57</v>
      </c>
      <c r="C2021" t="s">
        <v>79</v>
      </c>
      <c r="D2021" t="s">
        <v>160</v>
      </c>
      <c r="E2021" s="65" t="s">
        <v>135</v>
      </c>
      <c r="F2021" s="66">
        <v>0.78263723850250244</v>
      </c>
      <c r="G2021" s="66">
        <v>0.81598615646362305</v>
      </c>
      <c r="H2021" s="66">
        <v>1.3623474165797234E-2</v>
      </c>
      <c r="I2021" s="66">
        <v>71.975692749023438</v>
      </c>
      <c r="J2021" s="67">
        <v>0</v>
      </c>
    </row>
    <row r="2022" spans="1:10" x14ac:dyDescent="0.25">
      <c r="A2022" s="3" t="str">
        <f t="shared" si="31"/>
        <v>Load Control GroupSDP-C-46/17/2021 (5:00pm-6:00pm)5</v>
      </c>
      <c r="B2022" t="s">
        <v>57</v>
      </c>
      <c r="C2022" t="s">
        <v>79</v>
      </c>
      <c r="D2022" t="s">
        <v>160</v>
      </c>
      <c r="E2022" s="65" t="s">
        <v>136</v>
      </c>
      <c r="F2022" s="66">
        <v>0.7300143837928772</v>
      </c>
      <c r="G2022" s="66">
        <v>0.76194882392883301</v>
      </c>
      <c r="H2022" s="66">
        <v>1.2585370801389217E-2</v>
      </c>
      <c r="I2022" s="66">
        <v>71.322135925292969</v>
      </c>
      <c r="J2022" s="67">
        <v>0</v>
      </c>
    </row>
    <row r="2023" spans="1:10" x14ac:dyDescent="0.25">
      <c r="A2023" s="3" t="str">
        <f t="shared" si="31"/>
        <v>Load Control GroupSDP-C-46/17/2021 (5:00pm-6:00pm)6</v>
      </c>
      <c r="B2023" t="s">
        <v>57</v>
      </c>
      <c r="C2023" t="s">
        <v>79</v>
      </c>
      <c r="D2023" t="s">
        <v>160</v>
      </c>
      <c r="E2023" s="65" t="s">
        <v>137</v>
      </c>
      <c r="F2023" s="66">
        <v>0.72484332323074341</v>
      </c>
      <c r="G2023" s="66">
        <v>0.74199455976486206</v>
      </c>
      <c r="H2023" s="66">
        <v>1.2915662489831448E-2</v>
      </c>
      <c r="I2023" s="66">
        <v>70.862747192382813</v>
      </c>
      <c r="J2023" s="67">
        <v>0</v>
      </c>
    </row>
    <row r="2024" spans="1:10" x14ac:dyDescent="0.25">
      <c r="A2024" s="3" t="str">
        <f t="shared" si="31"/>
        <v>Load Control GroupSDP-C-46/17/2021 (5:00pm-6:00pm)7</v>
      </c>
      <c r="B2024" t="s">
        <v>57</v>
      </c>
      <c r="C2024" t="s">
        <v>79</v>
      </c>
      <c r="D2024" t="s">
        <v>160</v>
      </c>
      <c r="E2024" s="65" t="s">
        <v>138</v>
      </c>
      <c r="F2024" s="66">
        <v>0.70174425840377808</v>
      </c>
      <c r="G2024" s="66">
        <v>0.74650096893310547</v>
      </c>
      <c r="H2024" s="66">
        <v>1.6735531389713287E-2</v>
      </c>
      <c r="I2024" s="66">
        <v>70.496261596679688</v>
      </c>
      <c r="J2024" s="67">
        <v>0</v>
      </c>
    </row>
    <row r="2025" spans="1:10" x14ac:dyDescent="0.25">
      <c r="A2025" s="3" t="str">
        <f t="shared" si="31"/>
        <v>Load Control GroupSDP-C-46/17/2021 (5:00pm-6:00pm)8</v>
      </c>
      <c r="B2025" t="s">
        <v>57</v>
      </c>
      <c r="C2025" t="s">
        <v>79</v>
      </c>
      <c r="D2025" t="s">
        <v>160</v>
      </c>
      <c r="E2025" s="65" t="s">
        <v>139</v>
      </c>
      <c r="F2025" s="66">
        <v>0.75675886869430542</v>
      </c>
      <c r="G2025" s="66">
        <v>0.77292054891586304</v>
      </c>
      <c r="H2025" s="66">
        <v>1.4422344975173473E-2</v>
      </c>
      <c r="I2025" s="66">
        <v>71.046249389648438</v>
      </c>
      <c r="J2025" s="67">
        <v>0</v>
      </c>
    </row>
    <row r="2026" spans="1:10" x14ac:dyDescent="0.25">
      <c r="A2026" s="3" t="str">
        <f t="shared" si="31"/>
        <v>Load Control GroupSDP-C-46/17/2021 (5:00pm-6:00pm)9</v>
      </c>
      <c r="B2026" t="s">
        <v>57</v>
      </c>
      <c r="C2026" t="s">
        <v>79</v>
      </c>
      <c r="D2026" t="s">
        <v>160</v>
      </c>
      <c r="E2026" s="65" t="s">
        <v>140</v>
      </c>
      <c r="F2026" s="66">
        <v>0.82938438653945923</v>
      </c>
      <c r="G2026" s="66">
        <v>0.81030762195587158</v>
      </c>
      <c r="H2026" s="66">
        <v>1.7218029126524925E-2</v>
      </c>
      <c r="I2026" s="66">
        <v>74.555007934570313</v>
      </c>
      <c r="J2026" s="67">
        <v>0</v>
      </c>
    </row>
    <row r="2027" spans="1:10" x14ac:dyDescent="0.25">
      <c r="A2027" s="3" t="str">
        <f t="shared" si="31"/>
        <v>Load Control GroupSDP-C-46/17/2021 (5:00pm-6:00pm)10</v>
      </c>
      <c r="B2027" t="s">
        <v>57</v>
      </c>
      <c r="C2027" t="s">
        <v>79</v>
      </c>
      <c r="D2027" t="s">
        <v>160</v>
      </c>
      <c r="E2027" s="65" t="s">
        <v>141</v>
      </c>
      <c r="F2027" s="66">
        <v>0.8858870267868042</v>
      </c>
      <c r="G2027" s="66">
        <v>0.87791544198989868</v>
      </c>
      <c r="H2027" s="66">
        <v>2.3086490109562874E-2</v>
      </c>
      <c r="I2027" s="66">
        <v>79.1708984375</v>
      </c>
      <c r="J2027" s="67">
        <v>0</v>
      </c>
    </row>
    <row r="2028" spans="1:10" x14ac:dyDescent="0.25">
      <c r="A2028" s="3" t="str">
        <f t="shared" si="31"/>
        <v>Load Control GroupSDP-C-46/17/2021 (5:00pm-6:00pm)11</v>
      </c>
      <c r="B2028" t="s">
        <v>57</v>
      </c>
      <c r="C2028" t="s">
        <v>79</v>
      </c>
      <c r="D2028" t="s">
        <v>160</v>
      </c>
      <c r="E2028" s="65" t="s">
        <v>142</v>
      </c>
      <c r="F2028" s="66">
        <v>1.0291304588317871</v>
      </c>
      <c r="G2028" s="66">
        <v>1.0289106369018555</v>
      </c>
      <c r="H2028" s="66">
        <v>2.8288416564464569E-2</v>
      </c>
      <c r="I2028" s="66">
        <v>83.601982116699219</v>
      </c>
      <c r="J2028" s="67">
        <v>0</v>
      </c>
    </row>
    <row r="2029" spans="1:10" x14ac:dyDescent="0.25">
      <c r="A2029" s="3" t="str">
        <f t="shared" si="31"/>
        <v>Load Control GroupSDP-C-46/17/2021 (5:00pm-6:00pm)12</v>
      </c>
      <c r="B2029" t="s">
        <v>57</v>
      </c>
      <c r="C2029" t="s">
        <v>79</v>
      </c>
      <c r="D2029" t="s">
        <v>160</v>
      </c>
      <c r="E2029" s="65" t="s">
        <v>143</v>
      </c>
      <c r="F2029" s="66">
        <v>1.2642989158630371</v>
      </c>
      <c r="G2029" s="66">
        <v>1.2675466537475586</v>
      </c>
      <c r="H2029" s="66">
        <v>3.1575668603181839E-2</v>
      </c>
      <c r="I2029" s="66">
        <v>89.204208374023438</v>
      </c>
      <c r="J2029" s="67">
        <v>0</v>
      </c>
    </row>
    <row r="2030" spans="1:10" x14ac:dyDescent="0.25">
      <c r="A2030" s="3" t="str">
        <f t="shared" si="31"/>
        <v>Load Control GroupSDP-C-46/17/2021 (5:00pm-6:00pm)13</v>
      </c>
      <c r="B2030" t="s">
        <v>57</v>
      </c>
      <c r="C2030" t="s">
        <v>79</v>
      </c>
      <c r="D2030" t="s">
        <v>160</v>
      </c>
      <c r="E2030" s="65" t="s">
        <v>144</v>
      </c>
      <c r="F2030" s="66">
        <v>1.5441997051239014</v>
      </c>
      <c r="G2030" s="66">
        <v>1.5387226343154907</v>
      </c>
      <c r="H2030" s="66">
        <v>3.3952828496694565E-2</v>
      </c>
      <c r="I2030" s="66">
        <v>92.884078979492188</v>
      </c>
      <c r="J2030" s="67">
        <v>0</v>
      </c>
    </row>
    <row r="2031" spans="1:10" x14ac:dyDescent="0.25">
      <c r="A2031" s="3" t="str">
        <f t="shared" si="31"/>
        <v>Load Control GroupSDP-C-46/17/2021 (5:00pm-6:00pm)14</v>
      </c>
      <c r="B2031" t="s">
        <v>57</v>
      </c>
      <c r="C2031" t="s">
        <v>79</v>
      </c>
      <c r="D2031" t="s">
        <v>160</v>
      </c>
      <c r="E2031" s="65" t="s">
        <v>145</v>
      </c>
      <c r="F2031" s="66">
        <v>1.8453299999237061</v>
      </c>
      <c r="G2031" s="66">
        <v>1.8530135154724121</v>
      </c>
      <c r="H2031" s="66">
        <v>3.3613409847021103E-2</v>
      </c>
      <c r="I2031" s="66">
        <v>94.975860595703125</v>
      </c>
      <c r="J2031" s="67">
        <v>0</v>
      </c>
    </row>
    <row r="2032" spans="1:10" x14ac:dyDescent="0.25">
      <c r="A2032" s="3" t="str">
        <f t="shared" si="31"/>
        <v>Load Control GroupSDP-C-46/17/2021 (5:00pm-6:00pm)15</v>
      </c>
      <c r="B2032" t="s">
        <v>57</v>
      </c>
      <c r="C2032" t="s">
        <v>79</v>
      </c>
      <c r="D2032" t="s">
        <v>160</v>
      </c>
      <c r="E2032" s="65" t="s">
        <v>146</v>
      </c>
      <c r="F2032" s="66">
        <v>2.1535499095916748</v>
      </c>
      <c r="G2032" s="66">
        <v>2.1396751403808594</v>
      </c>
      <c r="H2032" s="66">
        <v>1.894812099635601E-2</v>
      </c>
      <c r="I2032" s="66">
        <v>97.007041931152344</v>
      </c>
      <c r="J2032" s="67">
        <v>0</v>
      </c>
    </row>
    <row r="2033" spans="1:10" x14ac:dyDescent="0.25">
      <c r="A2033" s="3" t="str">
        <f t="shared" si="31"/>
        <v>Load Control GroupSDP-C-46/17/2021 (5:00pm-6:00pm)16</v>
      </c>
      <c r="B2033" t="s">
        <v>57</v>
      </c>
      <c r="C2033" t="s">
        <v>79</v>
      </c>
      <c r="D2033" t="s">
        <v>160</v>
      </c>
      <c r="E2033" s="65" t="s">
        <v>147</v>
      </c>
      <c r="F2033" s="66">
        <v>2.3733603954315186</v>
      </c>
      <c r="G2033" s="66">
        <v>2.3872349262237549</v>
      </c>
      <c r="H2033" s="66">
        <v>1.894812099635601E-2</v>
      </c>
      <c r="I2033" s="66">
        <v>98.27581787109375</v>
      </c>
      <c r="J2033" s="67">
        <v>0</v>
      </c>
    </row>
    <row r="2034" spans="1:10" x14ac:dyDescent="0.25">
      <c r="A2034" s="3" t="str">
        <f t="shared" si="31"/>
        <v>Load Control GroupSDP-C-46/17/2021 (5:00pm-6:00pm)17</v>
      </c>
      <c r="B2034" t="s">
        <v>57</v>
      </c>
      <c r="C2034" t="s">
        <v>79</v>
      </c>
      <c r="D2034" t="s">
        <v>160</v>
      </c>
      <c r="E2034" s="65" t="s">
        <v>148</v>
      </c>
      <c r="F2034" s="66">
        <v>2.553410530090332</v>
      </c>
      <c r="G2034" s="66">
        <v>2.5463991165161133</v>
      </c>
      <c r="H2034" s="66">
        <v>3.4922368824481964E-2</v>
      </c>
      <c r="I2034" s="66">
        <v>97.370346069335938</v>
      </c>
      <c r="J2034" s="67">
        <v>0</v>
      </c>
    </row>
    <row r="2035" spans="1:10" x14ac:dyDescent="0.25">
      <c r="A2035" s="3" t="str">
        <f t="shared" si="31"/>
        <v>Load Control GroupSDP-C-46/17/2021 (5:00pm-6:00pm)18</v>
      </c>
      <c r="B2035" t="s">
        <v>57</v>
      </c>
      <c r="C2035" t="s">
        <v>79</v>
      </c>
      <c r="D2035" t="s">
        <v>160</v>
      </c>
      <c r="E2035" s="65" t="s">
        <v>149</v>
      </c>
      <c r="F2035" s="66">
        <v>2.5981607437133789</v>
      </c>
      <c r="G2035" s="66">
        <v>1.7192143201828003</v>
      </c>
      <c r="H2035" s="66">
        <v>3.8929611444473267E-2</v>
      </c>
      <c r="I2035" s="66">
        <v>94.7867431640625</v>
      </c>
      <c r="J2035" s="67">
        <v>0</v>
      </c>
    </row>
    <row r="2036" spans="1:10" x14ac:dyDescent="0.25">
      <c r="A2036" s="3" t="str">
        <f t="shared" si="31"/>
        <v>Load Control GroupSDP-C-46/17/2021 (5:00pm-6:00pm)19</v>
      </c>
      <c r="B2036" t="s">
        <v>57</v>
      </c>
      <c r="C2036" t="s">
        <v>79</v>
      </c>
      <c r="D2036" t="s">
        <v>160</v>
      </c>
      <c r="E2036" s="65" t="s">
        <v>150</v>
      </c>
      <c r="F2036" s="66">
        <v>2.497157096862793</v>
      </c>
      <c r="G2036" s="66">
        <v>2.6680138111114502</v>
      </c>
      <c r="H2036" s="66">
        <v>3.9642374962568283E-2</v>
      </c>
      <c r="I2036" s="66">
        <v>92.434486389160156</v>
      </c>
      <c r="J2036" s="67">
        <v>0</v>
      </c>
    </row>
    <row r="2037" spans="1:10" x14ac:dyDescent="0.25">
      <c r="A2037" s="3" t="str">
        <f t="shared" si="31"/>
        <v>Load Control GroupSDP-C-46/17/2021 (5:00pm-6:00pm)20</v>
      </c>
      <c r="B2037" t="s">
        <v>57</v>
      </c>
      <c r="C2037" t="s">
        <v>79</v>
      </c>
      <c r="D2037" t="s">
        <v>160</v>
      </c>
      <c r="E2037" s="65" t="s">
        <v>151</v>
      </c>
      <c r="F2037" s="66">
        <v>2.2625494003295898</v>
      </c>
      <c r="G2037" s="66">
        <v>2.409902811050415</v>
      </c>
      <c r="H2037" s="66">
        <v>3.7217501550912857E-2</v>
      </c>
      <c r="I2037" s="66">
        <v>89.482933044433594</v>
      </c>
      <c r="J2037" s="67">
        <v>0</v>
      </c>
    </row>
    <row r="2038" spans="1:10" x14ac:dyDescent="0.25">
      <c r="A2038" s="3" t="str">
        <f t="shared" si="31"/>
        <v>Load Control GroupSDP-C-46/17/2021 (5:00pm-6:00pm)21</v>
      </c>
      <c r="B2038" t="s">
        <v>57</v>
      </c>
      <c r="C2038" t="s">
        <v>79</v>
      </c>
      <c r="D2038" t="s">
        <v>160</v>
      </c>
      <c r="E2038" s="65" t="s">
        <v>152</v>
      </c>
      <c r="F2038" s="66">
        <v>2.094487190246582</v>
      </c>
      <c r="G2038" s="66">
        <v>2.1607968807220459</v>
      </c>
      <c r="H2038" s="66">
        <v>3.373931348323822E-2</v>
      </c>
      <c r="I2038" s="66">
        <v>85.0247802734375</v>
      </c>
      <c r="J2038" s="67">
        <v>0</v>
      </c>
    </row>
    <row r="2039" spans="1:10" x14ac:dyDescent="0.25">
      <c r="A2039" s="3" t="str">
        <f t="shared" si="31"/>
        <v>Load Control GroupSDP-C-46/17/2021 (5:00pm-6:00pm)22</v>
      </c>
      <c r="B2039" t="s">
        <v>57</v>
      </c>
      <c r="C2039" t="s">
        <v>79</v>
      </c>
      <c r="D2039" t="s">
        <v>160</v>
      </c>
      <c r="E2039" s="65" t="s">
        <v>153</v>
      </c>
      <c r="F2039" s="66">
        <v>1.9793027639389038</v>
      </c>
      <c r="G2039" s="66">
        <v>1.9990801811218262</v>
      </c>
      <c r="H2039" s="66">
        <v>3.5002600401639938E-2</v>
      </c>
      <c r="I2039" s="66">
        <v>80.956398010253906</v>
      </c>
      <c r="J2039" s="67">
        <v>0</v>
      </c>
    </row>
    <row r="2040" spans="1:10" x14ac:dyDescent="0.25">
      <c r="A2040" s="3" t="str">
        <f t="shared" si="31"/>
        <v>Load Control GroupSDP-C-46/17/2021 (5:00pm-6:00pm)23</v>
      </c>
      <c r="B2040" t="s">
        <v>57</v>
      </c>
      <c r="C2040" t="s">
        <v>79</v>
      </c>
      <c r="D2040" t="s">
        <v>160</v>
      </c>
      <c r="E2040" s="65" t="s">
        <v>154</v>
      </c>
      <c r="F2040" s="66">
        <v>1.7262775897979736</v>
      </c>
      <c r="G2040" s="66">
        <v>1.7463998794555664</v>
      </c>
      <c r="H2040" s="66">
        <v>3.2337397336959839E-2</v>
      </c>
      <c r="I2040" s="66">
        <v>79.046676635742188</v>
      </c>
      <c r="J2040" s="67">
        <v>0</v>
      </c>
    </row>
    <row r="2041" spans="1:10" x14ac:dyDescent="0.25">
      <c r="A2041" s="3" t="str">
        <f t="shared" si="31"/>
        <v>Load Control GroupSDP-C-46/17/2021 (5:00pm-6:00pm)24</v>
      </c>
      <c r="B2041" t="s">
        <v>57</v>
      </c>
      <c r="C2041" t="s">
        <v>79</v>
      </c>
      <c r="D2041" t="s">
        <v>160</v>
      </c>
      <c r="E2041" s="65" t="s">
        <v>155</v>
      </c>
      <c r="F2041" s="66">
        <v>1.4491417407989502</v>
      </c>
      <c r="G2041" s="66">
        <v>1.4589701890945435</v>
      </c>
      <c r="H2041" s="66">
        <v>2.8754547238349915E-2</v>
      </c>
      <c r="I2041" s="66">
        <v>75.983917236328125</v>
      </c>
      <c r="J2041" s="67">
        <v>0</v>
      </c>
    </row>
    <row r="2042" spans="1:10" x14ac:dyDescent="0.25">
      <c r="A2042" s="3" t="str">
        <f t="shared" si="31"/>
        <v>Load Control GroupSDP-C-47/9/2021 (5:50pm-8:55pm)1</v>
      </c>
      <c r="B2042" t="s">
        <v>57</v>
      </c>
      <c r="C2042" t="s">
        <v>79</v>
      </c>
      <c r="D2042" t="s">
        <v>161</v>
      </c>
      <c r="E2042" s="65" t="s">
        <v>132</v>
      </c>
      <c r="F2042" s="66">
        <v>1.3212181329727173</v>
      </c>
      <c r="G2042" s="66">
        <v>1.2572950124740601</v>
      </c>
      <c r="H2042" s="66">
        <v>2.2244198247790337E-2</v>
      </c>
      <c r="I2042" s="66">
        <v>75.494186401367188</v>
      </c>
      <c r="J2042" s="67">
        <v>0</v>
      </c>
    </row>
    <row r="2043" spans="1:10" x14ac:dyDescent="0.25">
      <c r="A2043" s="3" t="str">
        <f t="shared" si="31"/>
        <v>Load Control GroupSDP-C-47/9/2021 (5:50pm-8:55pm)2</v>
      </c>
      <c r="B2043" t="s">
        <v>57</v>
      </c>
      <c r="C2043" t="s">
        <v>79</v>
      </c>
      <c r="D2043" t="s">
        <v>161</v>
      </c>
      <c r="E2043" s="65" t="s">
        <v>133</v>
      </c>
      <c r="F2043" s="66">
        <v>1.1133788824081421</v>
      </c>
      <c r="G2043" s="66">
        <v>1.0768253803253174</v>
      </c>
      <c r="H2043" s="66">
        <v>2.0535029470920563E-2</v>
      </c>
      <c r="I2043" s="66">
        <v>74.578498840332031</v>
      </c>
      <c r="J2043" s="67">
        <v>0</v>
      </c>
    </row>
    <row r="2044" spans="1:10" x14ac:dyDescent="0.25">
      <c r="A2044" s="3" t="str">
        <f t="shared" si="31"/>
        <v>Load Control GroupSDP-C-47/9/2021 (5:50pm-8:55pm)3</v>
      </c>
      <c r="B2044" t="s">
        <v>57</v>
      </c>
      <c r="C2044" t="s">
        <v>79</v>
      </c>
      <c r="D2044" t="s">
        <v>161</v>
      </c>
      <c r="E2044" s="65" t="s">
        <v>134</v>
      </c>
      <c r="F2044" s="66">
        <v>0.97196739912033081</v>
      </c>
      <c r="G2044" s="66">
        <v>0.9455944299697876</v>
      </c>
      <c r="H2044" s="66">
        <v>1.8843630328774452E-2</v>
      </c>
      <c r="I2044" s="66">
        <v>73.365455627441406</v>
      </c>
      <c r="J2044" s="67">
        <v>0</v>
      </c>
    </row>
    <row r="2045" spans="1:10" x14ac:dyDescent="0.25">
      <c r="A2045" s="3" t="str">
        <f t="shared" si="31"/>
        <v>Load Control GroupSDP-C-47/9/2021 (5:50pm-8:55pm)4</v>
      </c>
      <c r="B2045" t="s">
        <v>57</v>
      </c>
      <c r="C2045" t="s">
        <v>79</v>
      </c>
      <c r="D2045" t="s">
        <v>161</v>
      </c>
      <c r="E2045" s="65" t="s">
        <v>135</v>
      </c>
      <c r="F2045" s="66">
        <v>0.85856306552886963</v>
      </c>
      <c r="G2045" s="66">
        <v>0.85809266567230225</v>
      </c>
      <c r="H2045" s="66">
        <v>1.7041040584445E-2</v>
      </c>
      <c r="I2045" s="66">
        <v>72.863296508789063</v>
      </c>
      <c r="J2045" s="67">
        <v>0</v>
      </c>
    </row>
    <row r="2046" spans="1:10" x14ac:dyDescent="0.25">
      <c r="A2046" s="3" t="str">
        <f t="shared" si="31"/>
        <v>Load Control GroupSDP-C-47/9/2021 (5:50pm-8:55pm)5</v>
      </c>
      <c r="B2046" t="s">
        <v>57</v>
      </c>
      <c r="C2046" t="s">
        <v>79</v>
      </c>
      <c r="D2046" t="s">
        <v>161</v>
      </c>
      <c r="E2046" s="65" t="s">
        <v>136</v>
      </c>
      <c r="F2046" s="66">
        <v>0.79151308536529541</v>
      </c>
      <c r="G2046" s="66">
        <v>0.8032037615776062</v>
      </c>
      <c r="H2046" s="66">
        <v>1.5042082406580448E-2</v>
      </c>
      <c r="I2046" s="66">
        <v>72.49932861328125</v>
      </c>
      <c r="J2046" s="67">
        <v>0</v>
      </c>
    </row>
    <row r="2047" spans="1:10" x14ac:dyDescent="0.25">
      <c r="A2047" s="3" t="str">
        <f t="shared" si="31"/>
        <v>Load Control GroupSDP-C-47/9/2021 (5:50pm-8:55pm)6</v>
      </c>
      <c r="B2047" t="s">
        <v>57</v>
      </c>
      <c r="C2047" t="s">
        <v>79</v>
      </c>
      <c r="D2047" t="s">
        <v>161</v>
      </c>
      <c r="E2047" s="65" t="s">
        <v>137</v>
      </c>
      <c r="F2047" s="66">
        <v>0.77143877744674683</v>
      </c>
      <c r="G2047" s="66">
        <v>0.7750856876373291</v>
      </c>
      <c r="H2047" s="66">
        <v>1.384960301220417E-2</v>
      </c>
      <c r="I2047" s="66">
        <v>71.531684875488281</v>
      </c>
      <c r="J2047" s="67">
        <v>0</v>
      </c>
    </row>
    <row r="2048" spans="1:10" x14ac:dyDescent="0.25">
      <c r="A2048" s="3" t="str">
        <f t="shared" si="31"/>
        <v>Load Control GroupSDP-C-47/9/2021 (5:50pm-8:55pm)7</v>
      </c>
      <c r="B2048" t="s">
        <v>57</v>
      </c>
      <c r="C2048" t="s">
        <v>79</v>
      </c>
      <c r="D2048" t="s">
        <v>161</v>
      </c>
      <c r="E2048" s="65" t="s">
        <v>138</v>
      </c>
      <c r="F2048" s="66">
        <v>0.80667740106582642</v>
      </c>
      <c r="G2048" s="66">
        <v>0.78230279684066772</v>
      </c>
      <c r="H2048" s="66">
        <v>1.495931763201952E-2</v>
      </c>
      <c r="I2048" s="66">
        <v>71.121757507324219</v>
      </c>
      <c r="J2048" s="67">
        <v>0</v>
      </c>
    </row>
    <row r="2049" spans="1:10" x14ac:dyDescent="0.25">
      <c r="A2049" s="3" t="str">
        <f t="shared" si="31"/>
        <v>Load Control GroupSDP-C-47/9/2021 (5:50pm-8:55pm)8</v>
      </c>
      <c r="B2049" t="s">
        <v>57</v>
      </c>
      <c r="C2049" t="s">
        <v>79</v>
      </c>
      <c r="D2049" t="s">
        <v>161</v>
      </c>
      <c r="E2049" s="65" t="s">
        <v>139</v>
      </c>
      <c r="F2049" s="66">
        <v>0.81914103031158447</v>
      </c>
      <c r="G2049" s="66">
        <v>0.8115350604057312</v>
      </c>
      <c r="H2049" s="66">
        <v>1.752343587577343E-2</v>
      </c>
      <c r="I2049" s="66">
        <v>71.515464782714844</v>
      </c>
      <c r="J2049" s="67">
        <v>0</v>
      </c>
    </row>
    <row r="2050" spans="1:10" x14ac:dyDescent="0.25">
      <c r="A2050" s="3" t="str">
        <f t="shared" si="31"/>
        <v>Load Control GroupSDP-C-47/9/2021 (5:50pm-8:55pm)9</v>
      </c>
      <c r="B2050" t="s">
        <v>57</v>
      </c>
      <c r="C2050" t="s">
        <v>79</v>
      </c>
      <c r="D2050" t="s">
        <v>161</v>
      </c>
      <c r="E2050" s="65" t="s">
        <v>140</v>
      </c>
      <c r="F2050" s="66">
        <v>0.86309313774108887</v>
      </c>
      <c r="G2050" s="66">
        <v>0.8546338677406311</v>
      </c>
      <c r="H2050" s="66">
        <v>1.886850968003273E-2</v>
      </c>
      <c r="I2050" s="66">
        <v>74.200607299804688</v>
      </c>
      <c r="J2050" s="67">
        <v>0</v>
      </c>
    </row>
    <row r="2051" spans="1:10" x14ac:dyDescent="0.25">
      <c r="A2051" s="3" t="str">
        <f t="shared" ref="A2051:A2114" si="32">B2051&amp;C2051&amp;D2051&amp;E2051</f>
        <v>Load Control GroupSDP-C-47/9/2021 (5:50pm-8:55pm)10</v>
      </c>
      <c r="B2051" t="s">
        <v>57</v>
      </c>
      <c r="C2051" t="s">
        <v>79</v>
      </c>
      <c r="D2051" t="s">
        <v>161</v>
      </c>
      <c r="E2051" s="65" t="s">
        <v>141</v>
      </c>
      <c r="F2051" s="66">
        <v>1.0038720369338989</v>
      </c>
      <c r="G2051" s="66">
        <v>0.95604383945465088</v>
      </c>
      <c r="H2051" s="66">
        <v>2.3697242140769958E-2</v>
      </c>
      <c r="I2051" s="66">
        <v>77.581031799316406</v>
      </c>
      <c r="J2051" s="67">
        <v>0</v>
      </c>
    </row>
    <row r="2052" spans="1:10" x14ac:dyDescent="0.25">
      <c r="A2052" s="3" t="str">
        <f t="shared" si="32"/>
        <v>Load Control GroupSDP-C-47/9/2021 (5:50pm-8:55pm)11</v>
      </c>
      <c r="B2052" t="s">
        <v>57</v>
      </c>
      <c r="C2052" t="s">
        <v>79</v>
      </c>
      <c r="D2052" t="s">
        <v>161</v>
      </c>
      <c r="E2052" s="65" t="s">
        <v>142</v>
      </c>
      <c r="F2052" s="66">
        <v>1.2363708019256592</v>
      </c>
      <c r="G2052" s="66">
        <v>1.1417847871780396</v>
      </c>
      <c r="H2052" s="66">
        <v>2.8285853564739227E-2</v>
      </c>
      <c r="I2052" s="66">
        <v>81.620925903320313</v>
      </c>
      <c r="J2052" s="67">
        <v>0</v>
      </c>
    </row>
    <row r="2053" spans="1:10" x14ac:dyDescent="0.25">
      <c r="A2053" s="3" t="str">
        <f t="shared" si="32"/>
        <v>Load Control GroupSDP-C-47/9/2021 (5:50pm-8:55pm)12</v>
      </c>
      <c r="B2053" t="s">
        <v>57</v>
      </c>
      <c r="C2053" t="s">
        <v>79</v>
      </c>
      <c r="D2053" t="s">
        <v>161</v>
      </c>
      <c r="E2053" s="65" t="s">
        <v>143</v>
      </c>
      <c r="F2053" s="66">
        <v>1.4324933290481567</v>
      </c>
      <c r="G2053" s="66">
        <v>1.4167226552963257</v>
      </c>
      <c r="H2053" s="66">
        <v>3.0007088556885719E-2</v>
      </c>
      <c r="I2053" s="66">
        <v>85.138648986816406</v>
      </c>
      <c r="J2053" s="67">
        <v>0</v>
      </c>
    </row>
    <row r="2054" spans="1:10" x14ac:dyDescent="0.25">
      <c r="A2054" s="3" t="str">
        <f t="shared" si="32"/>
        <v>Load Control GroupSDP-C-47/9/2021 (5:50pm-8:55pm)13</v>
      </c>
      <c r="B2054" t="s">
        <v>57</v>
      </c>
      <c r="C2054" t="s">
        <v>79</v>
      </c>
      <c r="D2054" t="s">
        <v>161</v>
      </c>
      <c r="E2054" s="65" t="s">
        <v>144</v>
      </c>
      <c r="F2054" s="66">
        <v>1.7530924081802368</v>
      </c>
      <c r="G2054" s="66">
        <v>1.7447205781936646</v>
      </c>
      <c r="H2054" s="66">
        <v>3.3504758030176163E-2</v>
      </c>
      <c r="I2054" s="66">
        <v>88.625640869140625</v>
      </c>
      <c r="J2054" s="67">
        <v>0</v>
      </c>
    </row>
    <row r="2055" spans="1:10" x14ac:dyDescent="0.25">
      <c r="A2055" s="3" t="str">
        <f t="shared" si="32"/>
        <v>Load Control GroupSDP-C-47/9/2021 (5:50pm-8:55pm)14</v>
      </c>
      <c r="B2055" t="s">
        <v>57</v>
      </c>
      <c r="C2055" t="s">
        <v>79</v>
      </c>
      <c r="D2055" t="s">
        <v>161</v>
      </c>
      <c r="E2055" s="65" t="s">
        <v>145</v>
      </c>
      <c r="F2055" s="66">
        <v>2.0012211799621582</v>
      </c>
      <c r="G2055" s="66">
        <v>1.9638947248458862</v>
      </c>
      <c r="H2055" s="66">
        <v>3.3394109457731247E-2</v>
      </c>
      <c r="I2055" s="66">
        <v>91.51556396484375</v>
      </c>
      <c r="J2055" s="67">
        <v>0</v>
      </c>
    </row>
    <row r="2056" spans="1:10" x14ac:dyDescent="0.25">
      <c r="A2056" s="3" t="str">
        <f t="shared" si="32"/>
        <v>Load Control GroupSDP-C-47/9/2021 (5:50pm-8:55pm)15</v>
      </c>
      <c r="B2056" t="s">
        <v>57</v>
      </c>
      <c r="C2056" t="s">
        <v>79</v>
      </c>
      <c r="D2056" t="s">
        <v>161</v>
      </c>
      <c r="E2056" s="65" t="s">
        <v>146</v>
      </c>
      <c r="F2056" s="66">
        <v>2.2822768688201904</v>
      </c>
      <c r="G2056" s="66">
        <v>2.2990057468414307</v>
      </c>
      <c r="H2056" s="66">
        <v>1.9598131999373436E-2</v>
      </c>
      <c r="I2056" s="66">
        <v>94.390823364257813</v>
      </c>
      <c r="J2056" s="67">
        <v>0</v>
      </c>
    </row>
    <row r="2057" spans="1:10" x14ac:dyDescent="0.25">
      <c r="A2057" s="3" t="str">
        <f t="shared" si="32"/>
        <v>Load Control GroupSDP-C-47/9/2021 (5:50pm-8:55pm)16</v>
      </c>
      <c r="B2057" t="s">
        <v>57</v>
      </c>
      <c r="C2057" t="s">
        <v>79</v>
      </c>
      <c r="D2057" t="s">
        <v>161</v>
      </c>
      <c r="E2057" s="65" t="s">
        <v>147</v>
      </c>
      <c r="F2057" s="66">
        <v>2.635265588760376</v>
      </c>
      <c r="G2057" s="66">
        <v>2.6185367107391357</v>
      </c>
      <c r="H2057" s="66">
        <v>1.9598131999373436E-2</v>
      </c>
      <c r="I2057" s="66">
        <v>96.923141479492188</v>
      </c>
      <c r="J2057" s="67">
        <v>0</v>
      </c>
    </row>
    <row r="2058" spans="1:10" x14ac:dyDescent="0.25">
      <c r="A2058" s="3" t="str">
        <f t="shared" si="32"/>
        <v>Load Control GroupSDP-C-47/9/2021 (5:50pm-8:55pm)17</v>
      </c>
      <c r="B2058" t="s">
        <v>57</v>
      </c>
      <c r="C2058" t="s">
        <v>79</v>
      </c>
      <c r="D2058" t="s">
        <v>161</v>
      </c>
      <c r="E2058" s="65" t="s">
        <v>148</v>
      </c>
      <c r="F2058" s="66">
        <v>2.8455989360809326</v>
      </c>
      <c r="G2058" s="66">
        <v>2.7956511974334717</v>
      </c>
      <c r="H2058" s="66">
        <v>3.6646746098995209E-2</v>
      </c>
      <c r="I2058" s="66">
        <v>97.54510498046875</v>
      </c>
      <c r="J2058" s="67">
        <v>0</v>
      </c>
    </row>
    <row r="2059" spans="1:10" x14ac:dyDescent="0.25">
      <c r="A2059" s="3" t="str">
        <f t="shared" si="32"/>
        <v>Load Control GroupSDP-C-47/9/2021 (5:50pm-8:55pm)18</v>
      </c>
      <c r="B2059" t="s">
        <v>57</v>
      </c>
      <c r="C2059" t="s">
        <v>79</v>
      </c>
      <c r="D2059" t="s">
        <v>161</v>
      </c>
      <c r="E2059" s="65" t="s">
        <v>149</v>
      </c>
      <c r="F2059" s="66">
        <v>2.9440090656280518</v>
      </c>
      <c r="G2059" s="66">
        <v>2.7150290012359619</v>
      </c>
      <c r="H2059" s="66">
        <v>3.7171240895986557E-2</v>
      </c>
      <c r="I2059" s="66">
        <v>96.375381469726563</v>
      </c>
      <c r="J2059" s="67">
        <v>0</v>
      </c>
    </row>
    <row r="2060" spans="1:10" x14ac:dyDescent="0.25">
      <c r="A2060" s="3" t="str">
        <f t="shared" si="32"/>
        <v>Load Control GroupSDP-C-47/9/2021 (5:50pm-8:55pm)19</v>
      </c>
      <c r="B2060" t="s">
        <v>57</v>
      </c>
      <c r="C2060" t="s">
        <v>79</v>
      </c>
      <c r="D2060" t="s">
        <v>161</v>
      </c>
      <c r="E2060" s="65" t="s">
        <v>150</v>
      </c>
      <c r="F2060" s="66">
        <v>2.9453995227813721</v>
      </c>
      <c r="G2060" s="66">
        <v>1.8787842988967896</v>
      </c>
      <c r="H2060" s="66">
        <v>3.9676759392023087E-2</v>
      </c>
      <c r="I2060" s="66">
        <v>94.038291931152344</v>
      </c>
      <c r="J2060" s="67">
        <v>0</v>
      </c>
    </row>
    <row r="2061" spans="1:10" x14ac:dyDescent="0.25">
      <c r="A2061" s="3" t="str">
        <f t="shared" si="32"/>
        <v>Load Control GroupSDP-C-47/9/2021 (5:50pm-8:55pm)20</v>
      </c>
      <c r="B2061" t="s">
        <v>57</v>
      </c>
      <c r="C2061" t="s">
        <v>79</v>
      </c>
      <c r="D2061" t="s">
        <v>161</v>
      </c>
      <c r="E2061" s="65" t="s">
        <v>151</v>
      </c>
      <c r="F2061" s="66">
        <v>2.6733212471008301</v>
      </c>
      <c r="G2061" s="66">
        <v>1.8449622392654419</v>
      </c>
      <c r="H2061" s="66">
        <v>3.5167217254638672E-2</v>
      </c>
      <c r="I2061" s="66">
        <v>90.919326782226563</v>
      </c>
      <c r="J2061" s="67">
        <v>0</v>
      </c>
    </row>
    <row r="2062" spans="1:10" x14ac:dyDescent="0.25">
      <c r="A2062" s="3" t="str">
        <f t="shared" si="32"/>
        <v>Load Control GroupSDP-C-47/9/2021 (5:50pm-8:55pm)21</v>
      </c>
      <c r="B2062" t="s">
        <v>57</v>
      </c>
      <c r="C2062" t="s">
        <v>79</v>
      </c>
      <c r="D2062" t="s">
        <v>161</v>
      </c>
      <c r="E2062" s="65" t="s">
        <v>152</v>
      </c>
      <c r="F2062" s="66">
        <v>2.3970186710357666</v>
      </c>
      <c r="G2062" s="66">
        <v>1.7845792770385742</v>
      </c>
      <c r="H2062" s="66">
        <v>3.3532965928316116E-2</v>
      </c>
      <c r="I2062" s="66">
        <v>87.258636474609375</v>
      </c>
      <c r="J2062" s="67">
        <v>0</v>
      </c>
    </row>
    <row r="2063" spans="1:10" x14ac:dyDescent="0.25">
      <c r="A2063" s="3" t="str">
        <f t="shared" si="32"/>
        <v>Load Control GroupSDP-C-47/9/2021 (5:50pm-8:55pm)22</v>
      </c>
      <c r="B2063" t="s">
        <v>57</v>
      </c>
      <c r="C2063" t="s">
        <v>79</v>
      </c>
      <c r="D2063" t="s">
        <v>161</v>
      </c>
      <c r="E2063" s="65" t="s">
        <v>153</v>
      </c>
      <c r="F2063" s="66">
        <v>2.1034095287322998</v>
      </c>
      <c r="G2063" s="66">
        <v>2.5464198589324951</v>
      </c>
      <c r="H2063" s="66">
        <v>3.2442007213830948E-2</v>
      </c>
      <c r="I2063" s="66">
        <v>83.344352722167969</v>
      </c>
      <c r="J2063" s="67">
        <v>0</v>
      </c>
    </row>
    <row r="2064" spans="1:10" x14ac:dyDescent="0.25">
      <c r="A2064" s="3" t="str">
        <f t="shared" si="32"/>
        <v>Load Control GroupSDP-C-47/9/2021 (5:50pm-8:55pm)23</v>
      </c>
      <c r="B2064" t="s">
        <v>57</v>
      </c>
      <c r="C2064" t="s">
        <v>79</v>
      </c>
      <c r="D2064" t="s">
        <v>161</v>
      </c>
      <c r="E2064" s="65" t="s">
        <v>154</v>
      </c>
      <c r="F2064" s="66">
        <v>1.8544883728027344</v>
      </c>
      <c r="G2064" s="66">
        <v>2.2457399368286133</v>
      </c>
      <c r="H2064" s="66">
        <v>3.0538026243448257E-2</v>
      </c>
      <c r="I2064" s="66">
        <v>80.699317932128906</v>
      </c>
      <c r="J2064" s="67">
        <v>0</v>
      </c>
    </row>
    <row r="2065" spans="1:10" x14ac:dyDescent="0.25">
      <c r="A2065" s="3" t="str">
        <f t="shared" si="32"/>
        <v>Load Control GroupSDP-C-47/9/2021 (5:50pm-8:55pm)24</v>
      </c>
      <c r="B2065" t="s">
        <v>57</v>
      </c>
      <c r="C2065" t="s">
        <v>79</v>
      </c>
      <c r="D2065" t="s">
        <v>161</v>
      </c>
      <c r="E2065" s="65" t="s">
        <v>155</v>
      </c>
      <c r="F2065" s="66">
        <v>1.6278042793273926</v>
      </c>
      <c r="G2065" s="66">
        <v>1.8092339038848877</v>
      </c>
      <c r="H2065" s="66">
        <v>2.6330035179853439E-2</v>
      </c>
      <c r="I2065" s="66">
        <v>78.779762268066406</v>
      </c>
      <c r="J2065" s="67">
        <v>0</v>
      </c>
    </row>
    <row r="2066" spans="1:10" x14ac:dyDescent="0.25">
      <c r="A2066" s="3" t="str">
        <f t="shared" si="32"/>
        <v>Load Control GroupSDP-C-48/27/2021 (5:00pm-6:00pm)1</v>
      </c>
      <c r="B2066" t="s">
        <v>57</v>
      </c>
      <c r="C2066" t="s">
        <v>79</v>
      </c>
      <c r="D2066" t="s">
        <v>162</v>
      </c>
      <c r="E2066" s="65" t="s">
        <v>132</v>
      </c>
      <c r="F2066" s="66">
        <v>1.1711399555206299</v>
      </c>
      <c r="G2066" s="66">
        <v>1.1980034112930298</v>
      </c>
      <c r="H2066" s="66">
        <v>1.9543401896953583E-2</v>
      </c>
      <c r="I2066" s="66">
        <v>78.002204895019531</v>
      </c>
      <c r="J2066" s="67">
        <v>0</v>
      </c>
    </row>
    <row r="2067" spans="1:10" x14ac:dyDescent="0.25">
      <c r="A2067" s="3" t="str">
        <f t="shared" si="32"/>
        <v>Load Control GroupSDP-C-48/27/2021 (5:00pm-6:00pm)2</v>
      </c>
      <c r="B2067" t="s">
        <v>57</v>
      </c>
      <c r="C2067" t="s">
        <v>79</v>
      </c>
      <c r="D2067" t="s">
        <v>162</v>
      </c>
      <c r="E2067" s="65" t="s">
        <v>133</v>
      </c>
      <c r="F2067" s="66">
        <v>1.0073797702789307</v>
      </c>
      <c r="G2067" s="66">
        <v>1.0094978809356689</v>
      </c>
      <c r="H2067" s="66">
        <v>1.7955973744392395E-2</v>
      </c>
      <c r="I2067" s="66">
        <v>76.058822631835938</v>
      </c>
      <c r="J2067" s="67">
        <v>0</v>
      </c>
    </row>
    <row r="2068" spans="1:10" x14ac:dyDescent="0.25">
      <c r="A2068" s="3" t="str">
        <f t="shared" si="32"/>
        <v>Load Control GroupSDP-C-48/27/2021 (5:00pm-6:00pm)3</v>
      </c>
      <c r="B2068" t="s">
        <v>57</v>
      </c>
      <c r="C2068" t="s">
        <v>79</v>
      </c>
      <c r="D2068" t="s">
        <v>162</v>
      </c>
      <c r="E2068" s="65" t="s">
        <v>134</v>
      </c>
      <c r="F2068" s="66">
        <v>0.867908775806427</v>
      </c>
      <c r="G2068" s="66">
        <v>0.88035601377487183</v>
      </c>
      <c r="H2068" s="66">
        <v>1.7094515264034271E-2</v>
      </c>
      <c r="I2068" s="66">
        <v>74.3502197265625</v>
      </c>
      <c r="J2068" s="67">
        <v>0</v>
      </c>
    </row>
    <row r="2069" spans="1:10" x14ac:dyDescent="0.25">
      <c r="A2069" s="3" t="str">
        <f t="shared" si="32"/>
        <v>Load Control GroupSDP-C-48/27/2021 (5:00pm-6:00pm)4</v>
      </c>
      <c r="B2069" t="s">
        <v>57</v>
      </c>
      <c r="C2069" t="s">
        <v>79</v>
      </c>
      <c r="D2069" t="s">
        <v>162</v>
      </c>
      <c r="E2069" s="65" t="s">
        <v>135</v>
      </c>
      <c r="F2069" s="66">
        <v>0.76066583395004272</v>
      </c>
      <c r="G2069" s="66">
        <v>0.79802435636520386</v>
      </c>
      <c r="H2069" s="66">
        <v>1.3685303740203381E-2</v>
      </c>
      <c r="I2069" s="66">
        <v>73.027374267578125</v>
      </c>
      <c r="J2069" s="67">
        <v>0</v>
      </c>
    </row>
    <row r="2070" spans="1:10" x14ac:dyDescent="0.25">
      <c r="A2070" s="3" t="str">
        <f t="shared" si="32"/>
        <v>Load Control GroupSDP-C-48/27/2021 (5:00pm-6:00pm)5</v>
      </c>
      <c r="B2070" t="s">
        <v>57</v>
      </c>
      <c r="C2070" t="s">
        <v>79</v>
      </c>
      <c r="D2070" t="s">
        <v>162</v>
      </c>
      <c r="E2070" s="65" t="s">
        <v>136</v>
      </c>
      <c r="F2070" s="66">
        <v>0.71417367458343506</v>
      </c>
      <c r="G2070" s="66">
        <v>0.74402415752410889</v>
      </c>
      <c r="H2070" s="66">
        <v>1.1757189407944679E-2</v>
      </c>
      <c r="I2070" s="66">
        <v>71.716194152832031</v>
      </c>
      <c r="J2070" s="67">
        <v>0</v>
      </c>
    </row>
    <row r="2071" spans="1:10" x14ac:dyDescent="0.25">
      <c r="A2071" s="3" t="str">
        <f t="shared" si="32"/>
        <v>Load Control GroupSDP-C-48/27/2021 (5:00pm-6:00pm)6</v>
      </c>
      <c r="B2071" t="s">
        <v>57</v>
      </c>
      <c r="C2071" t="s">
        <v>79</v>
      </c>
      <c r="D2071" t="s">
        <v>162</v>
      </c>
      <c r="E2071" s="65" t="s">
        <v>137</v>
      </c>
      <c r="F2071" s="66">
        <v>0.71521872282028198</v>
      </c>
      <c r="G2071" s="66">
        <v>0.72861987352371216</v>
      </c>
      <c r="H2071" s="66">
        <v>1.0252850130200386E-2</v>
      </c>
      <c r="I2071" s="66">
        <v>70.856742858886719</v>
      </c>
      <c r="J2071" s="67">
        <v>0</v>
      </c>
    </row>
    <row r="2072" spans="1:10" x14ac:dyDescent="0.25">
      <c r="A2072" s="3" t="str">
        <f t="shared" si="32"/>
        <v>Load Control GroupSDP-C-48/27/2021 (5:00pm-6:00pm)7</v>
      </c>
      <c r="B2072" t="s">
        <v>57</v>
      </c>
      <c r="C2072" t="s">
        <v>79</v>
      </c>
      <c r="D2072" t="s">
        <v>162</v>
      </c>
      <c r="E2072" s="65" t="s">
        <v>138</v>
      </c>
      <c r="F2072" s="66">
        <v>0.75708860158920288</v>
      </c>
      <c r="G2072" s="66">
        <v>0.74973773956298828</v>
      </c>
      <c r="H2072" s="66">
        <v>1.1456443928182125E-2</v>
      </c>
      <c r="I2072" s="66">
        <v>69.982711791992188</v>
      </c>
      <c r="J2072" s="67">
        <v>0</v>
      </c>
    </row>
    <row r="2073" spans="1:10" x14ac:dyDescent="0.25">
      <c r="A2073" s="3" t="str">
        <f t="shared" si="32"/>
        <v>Load Control GroupSDP-C-48/27/2021 (5:00pm-6:00pm)8</v>
      </c>
      <c r="B2073" t="s">
        <v>57</v>
      </c>
      <c r="C2073" t="s">
        <v>79</v>
      </c>
      <c r="D2073" t="s">
        <v>162</v>
      </c>
      <c r="E2073" s="65" t="s">
        <v>139</v>
      </c>
      <c r="F2073" s="66">
        <v>0.75723367929458618</v>
      </c>
      <c r="G2073" s="66">
        <v>0.73631572723388672</v>
      </c>
      <c r="H2073" s="66">
        <v>1.2515381909906864E-2</v>
      </c>
      <c r="I2073" s="66">
        <v>69.457954406738281</v>
      </c>
      <c r="J2073" s="67">
        <v>0</v>
      </c>
    </row>
    <row r="2074" spans="1:10" x14ac:dyDescent="0.25">
      <c r="A2074" s="3" t="str">
        <f t="shared" si="32"/>
        <v>Load Control GroupSDP-C-48/27/2021 (5:00pm-6:00pm)9</v>
      </c>
      <c r="B2074" t="s">
        <v>57</v>
      </c>
      <c r="C2074" t="s">
        <v>79</v>
      </c>
      <c r="D2074" t="s">
        <v>162</v>
      </c>
      <c r="E2074" s="65" t="s">
        <v>140</v>
      </c>
      <c r="F2074" s="66">
        <v>0.72078049182891846</v>
      </c>
      <c r="G2074" s="66">
        <v>0.72014641761779785</v>
      </c>
      <c r="H2074" s="66">
        <v>1.8081279471516609E-2</v>
      </c>
      <c r="I2074" s="66">
        <v>72.870941162109375</v>
      </c>
      <c r="J2074" s="67">
        <v>0</v>
      </c>
    </row>
    <row r="2075" spans="1:10" x14ac:dyDescent="0.25">
      <c r="A2075" s="3" t="str">
        <f t="shared" si="32"/>
        <v>Load Control GroupSDP-C-48/27/2021 (5:00pm-6:00pm)10</v>
      </c>
      <c r="B2075" t="s">
        <v>57</v>
      </c>
      <c r="C2075" t="s">
        <v>79</v>
      </c>
      <c r="D2075" t="s">
        <v>162</v>
      </c>
      <c r="E2075" s="65" t="s">
        <v>141</v>
      </c>
      <c r="F2075" s="66">
        <v>0.75367063283920288</v>
      </c>
      <c r="G2075" s="66">
        <v>0.73832458257675171</v>
      </c>
      <c r="H2075" s="66">
        <v>2.1378239616751671E-2</v>
      </c>
      <c r="I2075" s="66">
        <v>79.073539733886719</v>
      </c>
      <c r="J2075" s="67">
        <v>0</v>
      </c>
    </row>
    <row r="2076" spans="1:10" x14ac:dyDescent="0.25">
      <c r="A2076" s="3" t="str">
        <f t="shared" si="32"/>
        <v>Load Control GroupSDP-C-48/27/2021 (5:00pm-6:00pm)11</v>
      </c>
      <c r="B2076" t="s">
        <v>57</v>
      </c>
      <c r="C2076" t="s">
        <v>79</v>
      </c>
      <c r="D2076" t="s">
        <v>162</v>
      </c>
      <c r="E2076" s="65" t="s">
        <v>142</v>
      </c>
      <c r="F2076" s="66">
        <v>0.85599642992019653</v>
      </c>
      <c r="G2076" s="66">
        <v>0.83546602725982666</v>
      </c>
      <c r="H2076" s="66">
        <v>2.4328267201781273E-2</v>
      </c>
      <c r="I2076" s="66">
        <v>84.6365966796875</v>
      </c>
      <c r="J2076" s="67">
        <v>0</v>
      </c>
    </row>
    <row r="2077" spans="1:10" x14ac:dyDescent="0.25">
      <c r="A2077" s="3" t="str">
        <f t="shared" si="32"/>
        <v>Load Control GroupSDP-C-48/27/2021 (5:00pm-6:00pm)12</v>
      </c>
      <c r="B2077" t="s">
        <v>57</v>
      </c>
      <c r="C2077" t="s">
        <v>79</v>
      </c>
      <c r="D2077" t="s">
        <v>162</v>
      </c>
      <c r="E2077" s="65" t="s">
        <v>143</v>
      </c>
      <c r="F2077" s="66">
        <v>1.1031883955001831</v>
      </c>
      <c r="G2077" s="66">
        <v>1.0653336048126221</v>
      </c>
      <c r="H2077" s="66">
        <v>2.9822332784533501E-2</v>
      </c>
      <c r="I2077" s="66">
        <v>89.262466430664063</v>
      </c>
      <c r="J2077" s="67">
        <v>0</v>
      </c>
    </row>
    <row r="2078" spans="1:10" x14ac:dyDescent="0.25">
      <c r="A2078" s="3" t="str">
        <f t="shared" si="32"/>
        <v>Load Control GroupSDP-C-48/27/2021 (5:00pm-6:00pm)13</v>
      </c>
      <c r="B2078" t="s">
        <v>57</v>
      </c>
      <c r="C2078" t="s">
        <v>79</v>
      </c>
      <c r="D2078" t="s">
        <v>162</v>
      </c>
      <c r="E2078" s="65" t="s">
        <v>144</v>
      </c>
      <c r="F2078" s="66">
        <v>1.4391741752624512</v>
      </c>
      <c r="G2078" s="66">
        <v>1.4079173803329468</v>
      </c>
      <c r="H2078" s="66">
        <v>3.4260239452123642E-2</v>
      </c>
      <c r="I2078" s="66">
        <v>94.100578308105469</v>
      </c>
      <c r="J2078" s="67">
        <v>0</v>
      </c>
    </row>
    <row r="2079" spans="1:10" x14ac:dyDescent="0.25">
      <c r="A2079" s="3" t="str">
        <f t="shared" si="32"/>
        <v>Load Control GroupSDP-C-48/27/2021 (5:00pm-6:00pm)14</v>
      </c>
      <c r="B2079" t="s">
        <v>57</v>
      </c>
      <c r="C2079" t="s">
        <v>79</v>
      </c>
      <c r="D2079" t="s">
        <v>162</v>
      </c>
      <c r="E2079" s="65" t="s">
        <v>145</v>
      </c>
      <c r="F2079" s="66">
        <v>1.8950947523117065</v>
      </c>
      <c r="G2079" s="66">
        <v>1.8275188207626343</v>
      </c>
      <c r="H2079" s="66">
        <v>3.3311430364847183E-2</v>
      </c>
      <c r="I2079" s="66">
        <v>97.538787841796875</v>
      </c>
      <c r="J2079" s="67">
        <v>0</v>
      </c>
    </row>
    <row r="2080" spans="1:10" x14ac:dyDescent="0.25">
      <c r="A2080" s="3" t="str">
        <f t="shared" si="32"/>
        <v>Load Control GroupSDP-C-48/27/2021 (5:00pm-6:00pm)15</v>
      </c>
      <c r="B2080" t="s">
        <v>57</v>
      </c>
      <c r="C2080" t="s">
        <v>79</v>
      </c>
      <c r="D2080" t="s">
        <v>162</v>
      </c>
      <c r="E2080" s="65" t="s">
        <v>146</v>
      </c>
      <c r="F2080" s="66">
        <v>2.2325479984283447</v>
      </c>
      <c r="G2080" s="66">
        <v>2.2347662448883057</v>
      </c>
      <c r="H2080" s="66">
        <v>1.9895238801836967E-2</v>
      </c>
      <c r="I2080" s="66">
        <v>100.05747985839844</v>
      </c>
      <c r="J2080" s="67">
        <v>0</v>
      </c>
    </row>
    <row r="2081" spans="1:10" x14ac:dyDescent="0.25">
      <c r="A2081" s="3" t="str">
        <f t="shared" si="32"/>
        <v>Load Control GroupSDP-C-48/27/2021 (5:00pm-6:00pm)16</v>
      </c>
      <c r="B2081" t="s">
        <v>57</v>
      </c>
      <c r="C2081" t="s">
        <v>79</v>
      </c>
      <c r="D2081" t="s">
        <v>162</v>
      </c>
      <c r="E2081" s="65" t="s">
        <v>147</v>
      </c>
      <c r="F2081" s="66">
        <v>2.6631383895874023</v>
      </c>
      <c r="G2081" s="66">
        <v>2.6609201431274414</v>
      </c>
      <c r="H2081" s="66">
        <v>1.9895240664482117E-2</v>
      </c>
      <c r="I2081" s="66">
        <v>101.80013275146484</v>
      </c>
      <c r="J2081" s="67">
        <v>0</v>
      </c>
    </row>
    <row r="2082" spans="1:10" x14ac:dyDescent="0.25">
      <c r="A2082" s="3" t="str">
        <f t="shared" si="32"/>
        <v>Load Control GroupSDP-C-48/27/2021 (5:00pm-6:00pm)17</v>
      </c>
      <c r="B2082" t="s">
        <v>57</v>
      </c>
      <c r="C2082" t="s">
        <v>79</v>
      </c>
      <c r="D2082" t="s">
        <v>162</v>
      </c>
      <c r="E2082" s="65" t="s">
        <v>148</v>
      </c>
      <c r="F2082" s="66">
        <v>3.0054125785827637</v>
      </c>
      <c r="G2082" s="66">
        <v>2.9822804927825928</v>
      </c>
      <c r="H2082" s="66">
        <v>4.0231127291917801E-2</v>
      </c>
      <c r="I2082" s="66">
        <v>102.37661743164063</v>
      </c>
      <c r="J2082" s="67">
        <v>0</v>
      </c>
    </row>
    <row r="2083" spans="1:10" x14ac:dyDescent="0.25">
      <c r="A2083" s="3" t="str">
        <f t="shared" si="32"/>
        <v>Load Control GroupSDP-C-48/27/2021 (5:00pm-6:00pm)18</v>
      </c>
      <c r="B2083" t="s">
        <v>57</v>
      </c>
      <c r="C2083" t="s">
        <v>79</v>
      </c>
      <c r="D2083" t="s">
        <v>162</v>
      </c>
      <c r="E2083" s="65" t="s">
        <v>149</v>
      </c>
      <c r="F2083" s="66">
        <v>3.0843780040740967</v>
      </c>
      <c r="G2083" s="66">
        <v>2.0514450073242188</v>
      </c>
      <c r="H2083" s="66">
        <v>4.0145155042409897E-2</v>
      </c>
      <c r="I2083" s="66">
        <v>101.5872802734375</v>
      </c>
      <c r="J2083" s="67">
        <v>0</v>
      </c>
    </row>
    <row r="2084" spans="1:10" x14ac:dyDescent="0.25">
      <c r="A2084" s="3" t="str">
        <f t="shared" si="32"/>
        <v>Load Control GroupSDP-C-48/27/2021 (5:00pm-6:00pm)19</v>
      </c>
      <c r="B2084" t="s">
        <v>57</v>
      </c>
      <c r="C2084" t="s">
        <v>79</v>
      </c>
      <c r="D2084" t="s">
        <v>162</v>
      </c>
      <c r="E2084" s="65" t="s">
        <v>150</v>
      </c>
      <c r="F2084" s="66">
        <v>2.9599652290344238</v>
      </c>
      <c r="G2084" s="66">
        <v>3.1228785514831543</v>
      </c>
      <c r="H2084" s="66">
        <v>4.0942173451185226E-2</v>
      </c>
      <c r="I2084" s="66">
        <v>99.553962707519531</v>
      </c>
      <c r="J2084" s="67">
        <v>0</v>
      </c>
    </row>
    <row r="2085" spans="1:10" x14ac:dyDescent="0.25">
      <c r="A2085" s="3" t="str">
        <f t="shared" si="32"/>
        <v>Load Control GroupSDP-C-48/27/2021 (5:00pm-6:00pm)20</v>
      </c>
      <c r="B2085" t="s">
        <v>57</v>
      </c>
      <c r="C2085" t="s">
        <v>79</v>
      </c>
      <c r="D2085" t="s">
        <v>162</v>
      </c>
      <c r="E2085" s="65" t="s">
        <v>151</v>
      </c>
      <c r="F2085" s="66">
        <v>2.7126481533050537</v>
      </c>
      <c r="G2085" s="66">
        <v>2.9084761142730713</v>
      </c>
      <c r="H2085" s="66">
        <v>3.6962199956178665E-2</v>
      </c>
      <c r="I2085" s="66">
        <v>95.157508850097656</v>
      </c>
      <c r="J2085" s="67">
        <v>0</v>
      </c>
    </row>
    <row r="2086" spans="1:10" x14ac:dyDescent="0.25">
      <c r="A2086" s="3" t="str">
        <f t="shared" si="32"/>
        <v>Load Control GroupSDP-C-48/27/2021 (5:00pm-6:00pm)21</v>
      </c>
      <c r="B2086" t="s">
        <v>57</v>
      </c>
      <c r="C2086" t="s">
        <v>79</v>
      </c>
      <c r="D2086" t="s">
        <v>162</v>
      </c>
      <c r="E2086" s="65" t="s">
        <v>152</v>
      </c>
      <c r="F2086" s="66">
        <v>2.4483170509338379</v>
      </c>
      <c r="G2086" s="66">
        <v>2.6178562641143799</v>
      </c>
      <c r="H2086" s="66">
        <v>3.6463644355535507E-2</v>
      </c>
      <c r="I2086" s="66">
        <v>89.757820129394531</v>
      </c>
      <c r="J2086" s="67">
        <v>0</v>
      </c>
    </row>
    <row r="2087" spans="1:10" x14ac:dyDescent="0.25">
      <c r="A2087" s="3" t="str">
        <f t="shared" si="32"/>
        <v>Load Control GroupSDP-C-48/27/2021 (5:00pm-6:00pm)22</v>
      </c>
      <c r="B2087" t="s">
        <v>57</v>
      </c>
      <c r="C2087" t="s">
        <v>79</v>
      </c>
      <c r="D2087" t="s">
        <v>162</v>
      </c>
      <c r="E2087" s="65" t="s">
        <v>153</v>
      </c>
      <c r="F2087" s="66">
        <v>2.2196714878082275</v>
      </c>
      <c r="G2087" s="66">
        <v>2.324082612991333</v>
      </c>
      <c r="H2087" s="66">
        <v>3.4485414624214172E-2</v>
      </c>
      <c r="I2087" s="66">
        <v>85.572982788085938</v>
      </c>
      <c r="J2087" s="67">
        <v>0</v>
      </c>
    </row>
    <row r="2088" spans="1:10" x14ac:dyDescent="0.25">
      <c r="A2088" s="3" t="str">
        <f t="shared" si="32"/>
        <v>Load Control GroupSDP-C-48/27/2021 (5:00pm-6:00pm)23</v>
      </c>
      <c r="B2088" t="s">
        <v>57</v>
      </c>
      <c r="C2088" t="s">
        <v>79</v>
      </c>
      <c r="D2088" t="s">
        <v>162</v>
      </c>
      <c r="E2088" s="65" t="s">
        <v>154</v>
      </c>
      <c r="F2088" s="66">
        <v>1.9123257398605347</v>
      </c>
      <c r="G2088" s="66">
        <v>1.9920263290405273</v>
      </c>
      <c r="H2088" s="66">
        <v>2.8035841882228851E-2</v>
      </c>
      <c r="I2088" s="66">
        <v>82.145606994628906</v>
      </c>
      <c r="J2088" s="67">
        <v>0</v>
      </c>
    </row>
    <row r="2089" spans="1:10" x14ac:dyDescent="0.25">
      <c r="A2089" s="3" t="str">
        <f t="shared" si="32"/>
        <v>Load Control GroupSDP-C-48/27/2021 (5:00pm-6:00pm)24</v>
      </c>
      <c r="B2089" t="s">
        <v>57</v>
      </c>
      <c r="C2089" t="s">
        <v>79</v>
      </c>
      <c r="D2089" t="s">
        <v>162</v>
      </c>
      <c r="E2089" s="65" t="s">
        <v>155</v>
      </c>
      <c r="F2089" s="66">
        <v>1.5764073133468628</v>
      </c>
      <c r="G2089" s="66">
        <v>1.6565347909927368</v>
      </c>
      <c r="H2089" s="66">
        <v>2.5252712890505791E-2</v>
      </c>
      <c r="I2089" s="66">
        <v>79.802665710449219</v>
      </c>
      <c r="J2089" s="67">
        <v>0</v>
      </c>
    </row>
    <row r="2090" spans="1:10" x14ac:dyDescent="0.25">
      <c r="A2090" s="3" t="str">
        <f t="shared" si="32"/>
        <v>Load Control GroupSDP-C-49/9/2021 (3:58pm-5:00pm)1</v>
      </c>
      <c r="B2090" t="s">
        <v>57</v>
      </c>
      <c r="C2090" t="s">
        <v>79</v>
      </c>
      <c r="D2090" t="s">
        <v>163</v>
      </c>
      <c r="E2090" s="65" t="s">
        <v>132</v>
      </c>
      <c r="F2090" s="66">
        <v>1.3439399003982544</v>
      </c>
      <c r="G2090" s="66">
        <v>1.3250859975814819</v>
      </c>
      <c r="H2090" s="66">
        <v>2.2321479395031929E-2</v>
      </c>
      <c r="I2090" s="66">
        <v>75.208854675292969</v>
      </c>
      <c r="J2090" s="67">
        <v>0</v>
      </c>
    </row>
    <row r="2091" spans="1:10" x14ac:dyDescent="0.25">
      <c r="A2091" s="3" t="str">
        <f t="shared" si="32"/>
        <v>Load Control GroupSDP-C-49/9/2021 (3:58pm-5:00pm)2</v>
      </c>
      <c r="B2091" t="s">
        <v>57</v>
      </c>
      <c r="C2091" t="s">
        <v>79</v>
      </c>
      <c r="D2091" t="s">
        <v>163</v>
      </c>
      <c r="E2091" s="65" t="s">
        <v>133</v>
      </c>
      <c r="F2091" s="66">
        <v>1.1438536643981934</v>
      </c>
      <c r="G2091" s="66">
        <v>1.1285593509674072</v>
      </c>
      <c r="H2091" s="66">
        <v>1.9273990765213966E-2</v>
      </c>
      <c r="I2091" s="66">
        <v>73.871803283691406</v>
      </c>
      <c r="J2091" s="67">
        <v>0</v>
      </c>
    </row>
    <row r="2092" spans="1:10" x14ac:dyDescent="0.25">
      <c r="A2092" s="3" t="str">
        <f t="shared" si="32"/>
        <v>Load Control GroupSDP-C-49/9/2021 (3:58pm-5:00pm)3</v>
      </c>
      <c r="B2092" t="s">
        <v>57</v>
      </c>
      <c r="C2092" t="s">
        <v>79</v>
      </c>
      <c r="D2092" t="s">
        <v>163</v>
      </c>
      <c r="E2092" s="65" t="s">
        <v>134</v>
      </c>
      <c r="F2092" s="66">
        <v>1.0031754970550537</v>
      </c>
      <c r="G2092" s="66">
        <v>0.99655187129974365</v>
      </c>
      <c r="H2092" s="66">
        <v>1.7370317131280899E-2</v>
      </c>
      <c r="I2092" s="66">
        <v>73.319412231445313</v>
      </c>
      <c r="J2092" s="67">
        <v>0</v>
      </c>
    </row>
    <row r="2093" spans="1:10" x14ac:dyDescent="0.25">
      <c r="A2093" s="3" t="str">
        <f t="shared" si="32"/>
        <v>Load Control GroupSDP-C-49/9/2021 (3:58pm-5:00pm)4</v>
      </c>
      <c r="B2093" t="s">
        <v>57</v>
      </c>
      <c r="C2093" t="s">
        <v>79</v>
      </c>
      <c r="D2093" t="s">
        <v>163</v>
      </c>
      <c r="E2093" s="65" t="s">
        <v>135</v>
      </c>
      <c r="F2093" s="66">
        <v>0.90154600143432617</v>
      </c>
      <c r="G2093" s="66">
        <v>0.90911978483200073</v>
      </c>
      <c r="H2093" s="66">
        <v>1.6307452693581581E-2</v>
      </c>
      <c r="I2093" s="66">
        <v>73.01324462890625</v>
      </c>
      <c r="J2093" s="67">
        <v>0</v>
      </c>
    </row>
    <row r="2094" spans="1:10" x14ac:dyDescent="0.25">
      <c r="A2094" s="3" t="str">
        <f t="shared" si="32"/>
        <v>Load Control GroupSDP-C-49/9/2021 (3:58pm-5:00pm)5</v>
      </c>
      <c r="B2094" t="s">
        <v>57</v>
      </c>
      <c r="C2094" t="s">
        <v>79</v>
      </c>
      <c r="D2094" t="s">
        <v>163</v>
      </c>
      <c r="E2094" s="65" t="s">
        <v>136</v>
      </c>
      <c r="F2094" s="66">
        <v>0.85709512233734131</v>
      </c>
      <c r="G2094" s="66">
        <v>0.8546605110168457</v>
      </c>
      <c r="H2094" s="66">
        <v>1.3978540897369385E-2</v>
      </c>
      <c r="I2094" s="66">
        <v>72.909553527832031</v>
      </c>
      <c r="J2094" s="67">
        <v>0</v>
      </c>
    </row>
    <row r="2095" spans="1:10" x14ac:dyDescent="0.25">
      <c r="A2095" s="3" t="str">
        <f t="shared" si="32"/>
        <v>Load Control GroupSDP-C-49/9/2021 (3:58pm-5:00pm)6</v>
      </c>
      <c r="B2095" t="s">
        <v>57</v>
      </c>
      <c r="C2095" t="s">
        <v>79</v>
      </c>
      <c r="D2095" t="s">
        <v>163</v>
      </c>
      <c r="E2095" s="65" t="s">
        <v>137</v>
      </c>
      <c r="F2095" s="66">
        <v>0.84707397222518921</v>
      </c>
      <c r="G2095" s="66">
        <v>0.84287512302398682</v>
      </c>
      <c r="H2095" s="66">
        <v>1.3266768306493759E-2</v>
      </c>
      <c r="I2095" s="66">
        <v>73.073509216308594</v>
      </c>
      <c r="J2095" s="67">
        <v>0</v>
      </c>
    </row>
    <row r="2096" spans="1:10" x14ac:dyDescent="0.25">
      <c r="A2096" s="3" t="str">
        <f t="shared" si="32"/>
        <v>Load Control GroupSDP-C-49/9/2021 (3:58pm-5:00pm)7</v>
      </c>
      <c r="B2096" t="s">
        <v>57</v>
      </c>
      <c r="C2096" t="s">
        <v>79</v>
      </c>
      <c r="D2096" t="s">
        <v>163</v>
      </c>
      <c r="E2096" s="65" t="s">
        <v>138</v>
      </c>
      <c r="F2096" s="66">
        <v>0.86297202110290527</v>
      </c>
      <c r="G2096" s="66">
        <v>0.87294548749923706</v>
      </c>
      <c r="H2096" s="66">
        <v>1.3721737079322338E-2</v>
      </c>
      <c r="I2096" s="66">
        <v>73.392868041992188</v>
      </c>
      <c r="J2096" s="67">
        <v>0</v>
      </c>
    </row>
    <row r="2097" spans="1:10" x14ac:dyDescent="0.25">
      <c r="A2097" s="3" t="str">
        <f t="shared" si="32"/>
        <v>Load Control GroupSDP-C-49/9/2021 (3:58pm-5:00pm)8</v>
      </c>
      <c r="B2097" t="s">
        <v>57</v>
      </c>
      <c r="C2097" t="s">
        <v>79</v>
      </c>
      <c r="D2097" t="s">
        <v>163</v>
      </c>
      <c r="E2097" s="65" t="s">
        <v>139</v>
      </c>
      <c r="F2097" s="66">
        <v>0.88031661510467529</v>
      </c>
      <c r="G2097" s="66">
        <v>0.88933074474334717</v>
      </c>
      <c r="H2097" s="66">
        <v>1.5345986932516098E-2</v>
      </c>
      <c r="I2097" s="66">
        <v>73.090751647949219</v>
      </c>
      <c r="J2097" s="67">
        <v>0</v>
      </c>
    </row>
    <row r="2098" spans="1:10" x14ac:dyDescent="0.25">
      <c r="A2098" s="3" t="str">
        <f t="shared" si="32"/>
        <v>Load Control GroupSDP-C-49/9/2021 (3:58pm-5:00pm)9</v>
      </c>
      <c r="B2098" t="s">
        <v>57</v>
      </c>
      <c r="C2098" t="s">
        <v>79</v>
      </c>
      <c r="D2098" t="s">
        <v>163</v>
      </c>
      <c r="E2098" s="65" t="s">
        <v>140</v>
      </c>
      <c r="F2098" s="66">
        <v>0.90467989444732666</v>
      </c>
      <c r="G2098" s="66">
        <v>0.91917592287063599</v>
      </c>
      <c r="H2098" s="66">
        <v>1.8775451928377151E-2</v>
      </c>
      <c r="I2098" s="66">
        <v>74.981346130371094</v>
      </c>
      <c r="J2098" s="67">
        <v>0</v>
      </c>
    </row>
    <row r="2099" spans="1:10" x14ac:dyDescent="0.25">
      <c r="A2099" s="3" t="str">
        <f t="shared" si="32"/>
        <v>Load Control GroupSDP-C-49/9/2021 (3:58pm-5:00pm)10</v>
      </c>
      <c r="B2099" t="s">
        <v>57</v>
      </c>
      <c r="C2099" t="s">
        <v>79</v>
      </c>
      <c r="D2099" t="s">
        <v>163</v>
      </c>
      <c r="E2099" s="65" t="s">
        <v>141</v>
      </c>
      <c r="F2099" s="66">
        <v>0.97469460964202881</v>
      </c>
      <c r="G2099" s="66">
        <v>0.98899126052856445</v>
      </c>
      <c r="H2099" s="66">
        <v>2.117604948580265E-2</v>
      </c>
      <c r="I2099" s="66">
        <v>79.720024108886719</v>
      </c>
      <c r="J2099" s="67">
        <v>0</v>
      </c>
    </row>
    <row r="2100" spans="1:10" x14ac:dyDescent="0.25">
      <c r="A2100" s="3" t="str">
        <f t="shared" si="32"/>
        <v>Load Control GroupSDP-C-49/9/2021 (3:58pm-5:00pm)11</v>
      </c>
      <c r="B2100" t="s">
        <v>57</v>
      </c>
      <c r="C2100" t="s">
        <v>79</v>
      </c>
      <c r="D2100" t="s">
        <v>163</v>
      </c>
      <c r="E2100" s="65" t="s">
        <v>142</v>
      </c>
      <c r="F2100" s="66">
        <v>1.0995858907699585</v>
      </c>
      <c r="G2100" s="66">
        <v>1.1489067077636719</v>
      </c>
      <c r="H2100" s="66">
        <v>2.8038498014211655E-2</v>
      </c>
      <c r="I2100" s="66">
        <v>84.196983337402344</v>
      </c>
      <c r="J2100" s="67">
        <v>0</v>
      </c>
    </row>
    <row r="2101" spans="1:10" x14ac:dyDescent="0.25">
      <c r="A2101" s="3" t="str">
        <f t="shared" si="32"/>
        <v>Load Control GroupSDP-C-49/9/2021 (3:58pm-5:00pm)12</v>
      </c>
      <c r="B2101" t="s">
        <v>57</v>
      </c>
      <c r="C2101" t="s">
        <v>79</v>
      </c>
      <c r="D2101" t="s">
        <v>163</v>
      </c>
      <c r="E2101" s="65" t="s">
        <v>143</v>
      </c>
      <c r="F2101" s="66">
        <v>1.3839632272720337</v>
      </c>
      <c r="G2101" s="66">
        <v>1.4003849029541016</v>
      </c>
      <c r="H2101" s="66">
        <v>2.8795294463634491E-2</v>
      </c>
      <c r="I2101" s="66">
        <v>88.391624450683594</v>
      </c>
      <c r="J2101" s="67">
        <v>0</v>
      </c>
    </row>
    <row r="2102" spans="1:10" x14ac:dyDescent="0.25">
      <c r="A2102" s="3" t="str">
        <f t="shared" si="32"/>
        <v>Load Control GroupSDP-C-49/9/2021 (3:58pm-5:00pm)13</v>
      </c>
      <c r="B2102" t="s">
        <v>57</v>
      </c>
      <c r="C2102" t="s">
        <v>79</v>
      </c>
      <c r="D2102" t="s">
        <v>163</v>
      </c>
      <c r="E2102" s="65" t="s">
        <v>144</v>
      </c>
      <c r="F2102" s="66">
        <v>1.7631238698959351</v>
      </c>
      <c r="G2102" s="66">
        <v>1.7708557844161987</v>
      </c>
      <c r="H2102" s="66">
        <v>1.9468190148472786E-2</v>
      </c>
      <c r="I2102" s="66">
        <v>91.622657775878906</v>
      </c>
      <c r="J2102" s="67">
        <v>0</v>
      </c>
    </row>
    <row r="2103" spans="1:10" x14ac:dyDescent="0.25">
      <c r="A2103" s="3" t="str">
        <f t="shared" si="32"/>
        <v>Load Control GroupSDP-C-49/9/2021 (3:58pm-5:00pm)14</v>
      </c>
      <c r="B2103" t="s">
        <v>57</v>
      </c>
      <c r="C2103" t="s">
        <v>79</v>
      </c>
      <c r="D2103" t="s">
        <v>163</v>
      </c>
      <c r="E2103" s="65" t="s">
        <v>145</v>
      </c>
      <c r="F2103" s="66">
        <v>2.1539554595947266</v>
      </c>
      <c r="G2103" s="66">
        <v>2.1462235450744629</v>
      </c>
      <c r="H2103" s="66">
        <v>1.9468190148472786E-2</v>
      </c>
      <c r="I2103" s="66">
        <v>94.337051391601563</v>
      </c>
      <c r="J2103" s="67">
        <v>0</v>
      </c>
    </row>
    <row r="2104" spans="1:10" x14ac:dyDescent="0.25">
      <c r="A2104" s="3" t="str">
        <f t="shared" si="32"/>
        <v>Load Control GroupSDP-C-49/9/2021 (3:58pm-5:00pm)15</v>
      </c>
      <c r="B2104" t="s">
        <v>57</v>
      </c>
      <c r="C2104" t="s">
        <v>79</v>
      </c>
      <c r="D2104" t="s">
        <v>163</v>
      </c>
      <c r="E2104" s="65" t="s">
        <v>146</v>
      </c>
      <c r="F2104" s="66">
        <v>2.4433305263519287</v>
      </c>
      <c r="G2104" s="66">
        <v>2.4580626487731934</v>
      </c>
      <c r="H2104" s="66">
        <v>3.499242290854454E-2</v>
      </c>
      <c r="I2104" s="66">
        <v>96.345146179199219</v>
      </c>
      <c r="J2104" s="67">
        <v>0</v>
      </c>
    </row>
    <row r="2105" spans="1:10" x14ac:dyDescent="0.25">
      <c r="A2105" s="3" t="str">
        <f t="shared" si="32"/>
        <v>Load Control GroupSDP-C-49/9/2021 (3:58pm-5:00pm)16</v>
      </c>
      <c r="B2105" t="s">
        <v>57</v>
      </c>
      <c r="C2105" t="s">
        <v>79</v>
      </c>
      <c r="D2105" t="s">
        <v>163</v>
      </c>
      <c r="E2105" s="65" t="s">
        <v>147</v>
      </c>
      <c r="F2105" s="66">
        <v>2.7381529808044434</v>
      </c>
      <c r="G2105" s="66">
        <v>2.7888410091400146</v>
      </c>
      <c r="H2105" s="66">
        <v>3.9938241243362427E-2</v>
      </c>
      <c r="I2105" s="66">
        <v>97.243507385253906</v>
      </c>
      <c r="J2105" s="67">
        <v>0</v>
      </c>
    </row>
    <row r="2106" spans="1:10" x14ac:dyDescent="0.25">
      <c r="A2106" s="3" t="str">
        <f t="shared" si="32"/>
        <v>Load Control GroupSDP-C-49/9/2021 (3:58pm-5:00pm)17</v>
      </c>
      <c r="B2106" t="s">
        <v>57</v>
      </c>
      <c r="C2106" t="s">
        <v>79</v>
      </c>
      <c r="D2106" t="s">
        <v>163</v>
      </c>
      <c r="E2106" s="65" t="s">
        <v>148</v>
      </c>
      <c r="F2106" s="66">
        <v>2.9161205291748047</v>
      </c>
      <c r="G2106" s="66">
        <v>1.9376200437545776</v>
      </c>
      <c r="H2106" s="66">
        <v>4.0983609855175018E-2</v>
      </c>
      <c r="I2106" s="66">
        <v>96.512496948242188</v>
      </c>
      <c r="J2106" s="67">
        <v>0</v>
      </c>
    </row>
    <row r="2107" spans="1:10" x14ac:dyDescent="0.25">
      <c r="A2107" s="3" t="str">
        <f t="shared" si="32"/>
        <v>Load Control GroupSDP-C-49/9/2021 (3:58pm-5:00pm)18</v>
      </c>
      <c r="B2107" t="s">
        <v>57</v>
      </c>
      <c r="C2107" t="s">
        <v>79</v>
      </c>
      <c r="D2107" t="s">
        <v>163</v>
      </c>
      <c r="E2107" s="65" t="s">
        <v>149</v>
      </c>
      <c r="F2107" s="66">
        <v>3.0036990642547607</v>
      </c>
      <c r="G2107" s="66">
        <v>3.1310694217681885</v>
      </c>
      <c r="H2107" s="66">
        <v>4.2788181453943253E-2</v>
      </c>
      <c r="I2107" s="66">
        <v>96.051925659179688</v>
      </c>
      <c r="J2107" s="67">
        <v>0</v>
      </c>
    </row>
    <row r="2108" spans="1:10" x14ac:dyDescent="0.25">
      <c r="A2108" s="3" t="str">
        <f t="shared" si="32"/>
        <v>Load Control GroupSDP-C-49/9/2021 (3:58pm-5:00pm)19</v>
      </c>
      <c r="B2108" t="s">
        <v>57</v>
      </c>
      <c r="C2108" t="s">
        <v>79</v>
      </c>
      <c r="D2108" t="s">
        <v>163</v>
      </c>
      <c r="E2108" s="65" t="s">
        <v>150</v>
      </c>
      <c r="F2108" s="66">
        <v>2.9450948238372803</v>
      </c>
      <c r="G2108" s="66">
        <v>3.1104698181152344</v>
      </c>
      <c r="H2108" s="66">
        <v>4.0987096726894379E-2</v>
      </c>
      <c r="I2108" s="66">
        <v>94.281089782714844</v>
      </c>
      <c r="J2108" s="67">
        <v>0</v>
      </c>
    </row>
    <row r="2109" spans="1:10" x14ac:dyDescent="0.25">
      <c r="A2109" s="3" t="str">
        <f t="shared" si="32"/>
        <v>Load Control GroupSDP-C-49/9/2021 (3:58pm-5:00pm)20</v>
      </c>
      <c r="B2109" t="s">
        <v>57</v>
      </c>
      <c r="C2109" t="s">
        <v>79</v>
      </c>
      <c r="D2109" t="s">
        <v>163</v>
      </c>
      <c r="E2109" s="65" t="s">
        <v>151</v>
      </c>
      <c r="F2109" s="66">
        <v>2.6872556209564209</v>
      </c>
      <c r="G2109" s="66">
        <v>2.8338403701782227</v>
      </c>
      <c r="H2109" s="66">
        <v>3.5865318030118942E-2</v>
      </c>
      <c r="I2109" s="66">
        <v>91.060523986816406</v>
      </c>
      <c r="J2109" s="67">
        <v>0</v>
      </c>
    </row>
    <row r="2110" spans="1:10" x14ac:dyDescent="0.25">
      <c r="A2110" s="3" t="str">
        <f t="shared" si="32"/>
        <v>Load Control GroupSDP-C-49/9/2021 (3:58pm-5:00pm)21</v>
      </c>
      <c r="B2110" t="s">
        <v>57</v>
      </c>
      <c r="C2110" t="s">
        <v>79</v>
      </c>
      <c r="D2110" t="s">
        <v>163</v>
      </c>
      <c r="E2110" s="65" t="s">
        <v>152</v>
      </c>
      <c r="F2110" s="66">
        <v>2.4872314929962158</v>
      </c>
      <c r="G2110" s="66">
        <v>2.6256885528564453</v>
      </c>
      <c r="H2110" s="66">
        <v>3.3869937062263489E-2</v>
      </c>
      <c r="I2110" s="66">
        <v>87.644355773925781</v>
      </c>
      <c r="J2110" s="67">
        <v>0</v>
      </c>
    </row>
    <row r="2111" spans="1:10" x14ac:dyDescent="0.25">
      <c r="A2111" s="3" t="str">
        <f t="shared" si="32"/>
        <v>Load Control GroupSDP-C-49/9/2021 (3:58pm-5:00pm)22</v>
      </c>
      <c r="B2111" t="s">
        <v>57</v>
      </c>
      <c r="C2111" t="s">
        <v>79</v>
      </c>
      <c r="D2111" t="s">
        <v>163</v>
      </c>
      <c r="E2111" s="65" t="s">
        <v>153</v>
      </c>
      <c r="F2111" s="66">
        <v>2.2720901966094971</v>
      </c>
      <c r="G2111" s="66">
        <v>2.3685007095336914</v>
      </c>
      <c r="H2111" s="66">
        <v>3.0913500115275383E-2</v>
      </c>
      <c r="I2111" s="66">
        <v>84.481742858886719</v>
      </c>
      <c r="J2111" s="67">
        <v>0</v>
      </c>
    </row>
    <row r="2112" spans="1:10" x14ac:dyDescent="0.25">
      <c r="A2112" s="3" t="str">
        <f t="shared" si="32"/>
        <v>Load Control GroupSDP-C-49/9/2021 (3:58pm-5:00pm)23</v>
      </c>
      <c r="B2112" t="s">
        <v>57</v>
      </c>
      <c r="C2112" t="s">
        <v>79</v>
      </c>
      <c r="D2112" t="s">
        <v>163</v>
      </c>
      <c r="E2112" s="65" t="s">
        <v>154</v>
      </c>
      <c r="F2112" s="66">
        <v>1.9424718618392944</v>
      </c>
      <c r="G2112" s="66">
        <v>2.0287117958068848</v>
      </c>
      <c r="H2112" s="66">
        <v>2.8197979554533958E-2</v>
      </c>
      <c r="I2112" s="66">
        <v>82.005485534667969</v>
      </c>
      <c r="J2112" s="67">
        <v>0</v>
      </c>
    </row>
    <row r="2113" spans="1:10" x14ac:dyDescent="0.25">
      <c r="A2113" s="3" t="str">
        <f t="shared" si="32"/>
        <v>Load Control GroupSDP-C-49/9/2021 (3:58pm-5:00pm)24</v>
      </c>
      <c r="B2113" t="s">
        <v>57</v>
      </c>
      <c r="C2113" t="s">
        <v>79</v>
      </c>
      <c r="D2113" t="s">
        <v>163</v>
      </c>
      <c r="E2113" s="65" t="s">
        <v>155</v>
      </c>
      <c r="F2113" s="66">
        <v>1.6050058603286743</v>
      </c>
      <c r="G2113" s="66">
        <v>1.6713905334472656</v>
      </c>
      <c r="H2113" s="66">
        <v>2.6019001379609108E-2</v>
      </c>
      <c r="I2113" s="66">
        <v>79.857429504394531</v>
      </c>
      <c r="J2113" s="67">
        <v>0</v>
      </c>
    </row>
    <row r="2114" spans="1:10" x14ac:dyDescent="0.25">
      <c r="A2114" s="3" t="str">
        <f t="shared" si="32"/>
        <v>Load Control GroupSDP-C-4Average Event Day (5:00pm-6:00pm)1</v>
      </c>
      <c r="B2114" t="s">
        <v>57</v>
      </c>
      <c r="C2114" t="s">
        <v>79</v>
      </c>
      <c r="D2114" t="s">
        <v>164</v>
      </c>
      <c r="E2114" s="65" t="s">
        <v>132</v>
      </c>
      <c r="F2114" s="66">
        <v>1.1485457420349121</v>
      </c>
      <c r="G2114" s="66">
        <v>1.1506357192993164</v>
      </c>
      <c r="H2114" s="66">
        <v>1.0377840138971806E-2</v>
      </c>
      <c r="I2114" s="66">
        <v>76.015861511230469</v>
      </c>
      <c r="J2114" s="67">
        <v>0</v>
      </c>
    </row>
    <row r="2115" spans="1:10" x14ac:dyDescent="0.25">
      <c r="A2115" s="3" t="str">
        <f t="shared" ref="A2115:A2178" si="33">B2115&amp;C2115&amp;D2115&amp;E2115</f>
        <v>Load Control GroupSDP-C-4Average Event Day (5:00pm-6:00pm)2</v>
      </c>
      <c r="B2115" t="s">
        <v>57</v>
      </c>
      <c r="C2115" t="s">
        <v>79</v>
      </c>
      <c r="D2115" t="s">
        <v>164</v>
      </c>
      <c r="E2115" s="65" t="s">
        <v>133</v>
      </c>
      <c r="F2115" s="66">
        <v>1.080335259437561</v>
      </c>
      <c r="G2115" s="66">
        <v>1.0717604160308838</v>
      </c>
      <c r="H2115" s="66">
        <v>8.2661407068371773E-3</v>
      </c>
      <c r="I2115" s="66">
        <v>74.658882141113281</v>
      </c>
      <c r="J2115" s="67">
        <v>0</v>
      </c>
    </row>
    <row r="2116" spans="1:10" x14ac:dyDescent="0.25">
      <c r="A2116" s="3" t="str">
        <f t="shared" si="33"/>
        <v>Load Control GroupSDP-C-4Average Event Day (5:00pm-6:00pm)3</v>
      </c>
      <c r="B2116" t="s">
        <v>57</v>
      </c>
      <c r="C2116" t="s">
        <v>79</v>
      </c>
      <c r="D2116" t="s">
        <v>164</v>
      </c>
      <c r="E2116" s="65" t="s">
        <v>134</v>
      </c>
      <c r="F2116" s="66">
        <v>0.93466281890869141</v>
      </c>
      <c r="G2116" s="66">
        <v>0.94072878360748291</v>
      </c>
      <c r="H2116" s="66">
        <v>7.3512624949216843E-3</v>
      </c>
      <c r="I2116" s="66">
        <v>73.489448547363281</v>
      </c>
      <c r="J2116" s="67">
        <v>0</v>
      </c>
    </row>
    <row r="2117" spans="1:10" x14ac:dyDescent="0.25">
      <c r="A2117" s="3" t="str">
        <f t="shared" si="33"/>
        <v>Load Control GroupSDP-C-4Average Event Day (5:00pm-6:00pm)4</v>
      </c>
      <c r="B2117" t="s">
        <v>57</v>
      </c>
      <c r="C2117" t="s">
        <v>79</v>
      </c>
      <c r="D2117" t="s">
        <v>164</v>
      </c>
      <c r="E2117" s="65" t="s">
        <v>135</v>
      </c>
      <c r="F2117" s="66">
        <v>0.83316606283187866</v>
      </c>
      <c r="G2117" s="66">
        <v>0.85310196876525879</v>
      </c>
      <c r="H2117" s="66">
        <v>6.5428297966718674E-3</v>
      </c>
      <c r="I2117" s="66">
        <v>72.701080322265625</v>
      </c>
      <c r="J2117" s="67">
        <v>0</v>
      </c>
    </row>
    <row r="2118" spans="1:10" x14ac:dyDescent="0.25">
      <c r="A2118" s="3" t="str">
        <f t="shared" si="33"/>
        <v>Load Control GroupSDP-C-4Average Event Day (5:00pm-6:00pm)5</v>
      </c>
      <c r="B2118" t="s">
        <v>57</v>
      </c>
      <c r="C2118" t="s">
        <v>79</v>
      </c>
      <c r="D2118" t="s">
        <v>164</v>
      </c>
      <c r="E2118" s="65" t="s">
        <v>136</v>
      </c>
      <c r="F2118" s="66">
        <v>0.77864712476730347</v>
      </c>
      <c r="G2118" s="66">
        <v>0.79729205369949341</v>
      </c>
      <c r="H2118" s="66">
        <v>5.5040046572685242E-3</v>
      </c>
      <c r="I2118" s="66">
        <v>71.89178466796875</v>
      </c>
      <c r="J2118" s="67">
        <v>0</v>
      </c>
    </row>
    <row r="2119" spans="1:10" x14ac:dyDescent="0.25">
      <c r="A2119" s="3" t="str">
        <f t="shared" si="33"/>
        <v>Load Control GroupSDP-C-4Average Event Day (5:00pm-6:00pm)6</v>
      </c>
      <c r="B2119" t="s">
        <v>57</v>
      </c>
      <c r="C2119" t="s">
        <v>79</v>
      </c>
      <c r="D2119" t="s">
        <v>164</v>
      </c>
      <c r="E2119" s="65" t="s">
        <v>137</v>
      </c>
      <c r="F2119" s="66">
        <v>0.77345901727676392</v>
      </c>
      <c r="G2119" s="66">
        <v>0.77672326564788818</v>
      </c>
      <c r="H2119" s="66">
        <v>5.3988024592399597E-3</v>
      </c>
      <c r="I2119" s="66">
        <v>71.433769226074219</v>
      </c>
      <c r="J2119" s="67">
        <v>0</v>
      </c>
    </row>
    <row r="2120" spans="1:10" x14ac:dyDescent="0.25">
      <c r="A2120" s="3" t="str">
        <f t="shared" si="33"/>
        <v>Load Control GroupSDP-C-4Average Event Day (5:00pm-6:00pm)7</v>
      </c>
      <c r="B2120" t="s">
        <v>57</v>
      </c>
      <c r="C2120" t="s">
        <v>79</v>
      </c>
      <c r="D2120" t="s">
        <v>164</v>
      </c>
      <c r="E2120" s="65" t="s">
        <v>138</v>
      </c>
      <c r="F2120" s="66">
        <v>0.78010666370391846</v>
      </c>
      <c r="G2120" s="66">
        <v>0.7875102162361145</v>
      </c>
      <c r="H2120" s="66">
        <v>5.9007271192967892E-3</v>
      </c>
      <c r="I2120" s="66">
        <v>71.2635498046875</v>
      </c>
      <c r="J2120" s="67">
        <v>0</v>
      </c>
    </row>
    <row r="2121" spans="1:10" x14ac:dyDescent="0.25">
      <c r="A2121" s="3" t="str">
        <f t="shared" si="33"/>
        <v>Load Control GroupSDP-C-4Average Event Day (5:00pm-6:00pm)8</v>
      </c>
      <c r="B2121" t="s">
        <v>57</v>
      </c>
      <c r="C2121" t="s">
        <v>79</v>
      </c>
      <c r="D2121" t="s">
        <v>164</v>
      </c>
      <c r="E2121" s="65" t="s">
        <v>139</v>
      </c>
      <c r="F2121" s="66">
        <v>0.80672258138656616</v>
      </c>
      <c r="G2121" s="66">
        <v>0.80913490056991577</v>
      </c>
      <c r="H2121" s="66">
        <v>6.3849072903394699E-3</v>
      </c>
      <c r="I2121" s="66">
        <v>72.025161743164063</v>
      </c>
      <c r="J2121" s="67">
        <v>0</v>
      </c>
    </row>
    <row r="2122" spans="1:10" x14ac:dyDescent="0.25">
      <c r="A2122" s="3" t="str">
        <f t="shared" si="33"/>
        <v>Load Control GroupSDP-C-4Average Event Day (5:00pm-6:00pm)9</v>
      </c>
      <c r="B2122" t="s">
        <v>57</v>
      </c>
      <c r="C2122" t="s">
        <v>79</v>
      </c>
      <c r="D2122" t="s">
        <v>164</v>
      </c>
      <c r="E2122" s="65" t="s">
        <v>140</v>
      </c>
      <c r="F2122" s="66">
        <v>0.8526490330696106</v>
      </c>
      <c r="G2122" s="66">
        <v>0.84408354759216309</v>
      </c>
      <c r="H2122" s="66">
        <v>8.0466931685805321E-3</v>
      </c>
      <c r="I2122" s="66">
        <v>74.532966613769531</v>
      </c>
      <c r="J2122" s="67">
        <v>0</v>
      </c>
    </row>
    <row r="2123" spans="1:10" x14ac:dyDescent="0.25">
      <c r="A2123" s="3" t="str">
        <f t="shared" si="33"/>
        <v>Load Control GroupSDP-C-4Average Event Day (5:00pm-6:00pm)10</v>
      </c>
      <c r="B2123" t="s">
        <v>57</v>
      </c>
      <c r="C2123" t="s">
        <v>79</v>
      </c>
      <c r="D2123" t="s">
        <v>164</v>
      </c>
      <c r="E2123" s="65" t="s">
        <v>141</v>
      </c>
      <c r="F2123" s="66">
        <v>0.93773108720779419</v>
      </c>
      <c r="G2123" s="66">
        <v>0.9196886420249939</v>
      </c>
      <c r="H2123" s="66">
        <v>9.6726901829242706E-3</v>
      </c>
      <c r="I2123" s="66">
        <v>78.722183227539063</v>
      </c>
      <c r="J2123" s="67">
        <v>0</v>
      </c>
    </row>
    <row r="2124" spans="1:10" x14ac:dyDescent="0.25">
      <c r="A2124" s="3" t="str">
        <f t="shared" si="33"/>
        <v>Load Control GroupSDP-C-4Average Event Day (5:00pm-6:00pm)11</v>
      </c>
      <c r="B2124" t="s">
        <v>57</v>
      </c>
      <c r="C2124" t="s">
        <v>79</v>
      </c>
      <c r="D2124" t="s">
        <v>164</v>
      </c>
      <c r="E2124" s="65" t="s">
        <v>142</v>
      </c>
      <c r="F2124" s="66">
        <v>1.0585789680480957</v>
      </c>
      <c r="G2124" s="66">
        <v>1.0682740211486816</v>
      </c>
      <c r="H2124" s="66">
        <v>1.055675745010376E-2</v>
      </c>
      <c r="I2124" s="66">
        <v>83.281303405761719</v>
      </c>
      <c r="J2124" s="67">
        <v>0</v>
      </c>
    </row>
    <row r="2125" spans="1:10" x14ac:dyDescent="0.25">
      <c r="A2125" s="3" t="str">
        <f t="shared" si="33"/>
        <v>Load Control GroupSDP-C-4Average Event Day (5:00pm-6:00pm)12</v>
      </c>
      <c r="B2125" t="s">
        <v>57</v>
      </c>
      <c r="C2125" t="s">
        <v>79</v>
      </c>
      <c r="D2125" t="s">
        <v>164</v>
      </c>
      <c r="E2125" s="65" t="s">
        <v>143</v>
      </c>
      <c r="F2125" s="66">
        <v>1.2825292348861694</v>
      </c>
      <c r="G2125" s="66">
        <v>1.307621955871582</v>
      </c>
      <c r="H2125" s="66">
        <v>1.209621038287878E-2</v>
      </c>
      <c r="I2125" s="66">
        <v>87.831893920898438</v>
      </c>
      <c r="J2125" s="67">
        <v>0</v>
      </c>
    </row>
    <row r="2126" spans="1:10" x14ac:dyDescent="0.25">
      <c r="A2126" s="3" t="str">
        <f t="shared" si="33"/>
        <v>Load Control GroupSDP-C-4Average Event Day (5:00pm-6:00pm)13</v>
      </c>
      <c r="B2126" t="s">
        <v>57</v>
      </c>
      <c r="C2126" t="s">
        <v>79</v>
      </c>
      <c r="D2126" t="s">
        <v>164</v>
      </c>
      <c r="E2126" s="65" t="s">
        <v>144</v>
      </c>
      <c r="F2126" s="66">
        <v>1.5593529939651489</v>
      </c>
      <c r="G2126" s="66">
        <v>1.5785861015319824</v>
      </c>
      <c r="H2126" s="66">
        <v>8.1217586994171143E-3</v>
      </c>
      <c r="I2126" s="66">
        <v>91.7286376953125</v>
      </c>
      <c r="J2126" s="67">
        <v>0</v>
      </c>
    </row>
    <row r="2127" spans="1:10" x14ac:dyDescent="0.25">
      <c r="A2127" s="3" t="str">
        <f t="shared" si="33"/>
        <v>Load Control GroupSDP-C-4Average Event Day (5:00pm-6:00pm)14</v>
      </c>
      <c r="B2127" t="s">
        <v>57</v>
      </c>
      <c r="C2127" t="s">
        <v>79</v>
      </c>
      <c r="D2127" t="s">
        <v>164</v>
      </c>
      <c r="E2127" s="65" t="s">
        <v>145</v>
      </c>
      <c r="F2127" s="66">
        <v>1.8947672843933105</v>
      </c>
      <c r="G2127" s="66">
        <v>1.9381511211395264</v>
      </c>
      <c r="H2127" s="66">
        <v>7.9528214409947395E-3</v>
      </c>
      <c r="I2127" s="66">
        <v>94.63336181640625</v>
      </c>
      <c r="J2127" s="67">
        <v>0</v>
      </c>
    </row>
    <row r="2128" spans="1:10" x14ac:dyDescent="0.25">
      <c r="A2128" s="3" t="str">
        <f t="shared" si="33"/>
        <v>Load Control GroupSDP-C-4Average Event Day (5:00pm-6:00pm)15</v>
      </c>
      <c r="B2128" t="s">
        <v>57</v>
      </c>
      <c r="C2128" t="s">
        <v>79</v>
      </c>
      <c r="D2128" t="s">
        <v>164</v>
      </c>
      <c r="E2128" s="65" t="s">
        <v>146</v>
      </c>
      <c r="F2128" s="66">
        <v>2.2450993061065674</v>
      </c>
      <c r="G2128" s="66">
        <v>2.2849631309509277</v>
      </c>
      <c r="H2128" s="66">
        <v>1.4108849689364433E-2</v>
      </c>
      <c r="I2128" s="66">
        <v>97.080558776855469</v>
      </c>
      <c r="J2128" s="67">
        <v>0</v>
      </c>
    </row>
    <row r="2129" spans="1:10" x14ac:dyDescent="0.25">
      <c r="A2129" s="3" t="str">
        <f t="shared" si="33"/>
        <v>Load Control GroupSDP-C-4Average Event Day (5:00pm-6:00pm)16</v>
      </c>
      <c r="B2129" t="s">
        <v>57</v>
      </c>
      <c r="C2129" t="s">
        <v>79</v>
      </c>
      <c r="D2129" t="s">
        <v>164</v>
      </c>
      <c r="E2129" s="65" t="s">
        <v>147</v>
      </c>
      <c r="F2129" s="66">
        <v>2.5358409881591797</v>
      </c>
      <c r="G2129" s="66">
        <v>2.5750980377197266</v>
      </c>
      <c r="H2129" s="66">
        <v>1.6443857923150063E-2</v>
      </c>
      <c r="I2129" s="66">
        <v>98.488021850585938</v>
      </c>
      <c r="J2129" s="67">
        <v>0</v>
      </c>
    </row>
    <row r="2130" spans="1:10" x14ac:dyDescent="0.25">
      <c r="A2130" s="3" t="str">
        <f t="shared" si="33"/>
        <v>Load Control GroupSDP-C-4Average Event Day (5:00pm-6:00pm)17</v>
      </c>
      <c r="B2130" t="s">
        <v>57</v>
      </c>
      <c r="C2130" t="s">
        <v>79</v>
      </c>
      <c r="D2130" t="s">
        <v>164</v>
      </c>
      <c r="E2130" s="65" t="s">
        <v>148</v>
      </c>
      <c r="F2130" s="66">
        <v>2.780754566192627</v>
      </c>
      <c r="G2130" s="66">
        <v>2.7569234371185303</v>
      </c>
      <c r="H2130" s="66">
        <v>1.7828354611992836E-2</v>
      </c>
      <c r="I2130" s="66">
        <v>98.331192016601563</v>
      </c>
      <c r="J2130" s="67">
        <v>0</v>
      </c>
    </row>
    <row r="2131" spans="1:10" x14ac:dyDescent="0.25">
      <c r="A2131" s="3" t="str">
        <f t="shared" si="33"/>
        <v>Load Control GroupSDP-C-4Average Event Day (5:00pm-6:00pm)18</v>
      </c>
      <c r="B2131" t="s">
        <v>57</v>
      </c>
      <c r="C2131" t="s">
        <v>79</v>
      </c>
      <c r="D2131" t="s">
        <v>164</v>
      </c>
      <c r="E2131" s="65" t="s">
        <v>149</v>
      </c>
      <c r="F2131" s="66">
        <v>2.8745400905609131</v>
      </c>
      <c r="G2131" s="66">
        <v>1.8957961797714233</v>
      </c>
      <c r="H2131" s="66">
        <v>1.8279410898685455E-2</v>
      </c>
      <c r="I2131" s="66">
        <v>96.7138671875</v>
      </c>
      <c r="J2131" s="67">
        <v>0</v>
      </c>
    </row>
    <row r="2132" spans="1:10" x14ac:dyDescent="0.25">
      <c r="A2132" s="3" t="str">
        <f t="shared" si="33"/>
        <v>Load Control GroupSDP-C-4Average Event Day (5:00pm-6:00pm)19</v>
      </c>
      <c r="B2132" t="s">
        <v>57</v>
      </c>
      <c r="C2132" t="s">
        <v>79</v>
      </c>
      <c r="D2132" t="s">
        <v>164</v>
      </c>
      <c r="E2132" s="65" t="s">
        <v>150</v>
      </c>
      <c r="F2132" s="66">
        <v>2.793039083480835</v>
      </c>
      <c r="G2132" s="66">
        <v>2.9718608856201172</v>
      </c>
      <c r="H2132" s="66">
        <v>1.9295364618301392E-2</v>
      </c>
      <c r="I2132" s="66">
        <v>95.988746643066406</v>
      </c>
      <c r="J2132" s="67">
        <v>0</v>
      </c>
    </row>
    <row r="2133" spans="1:10" x14ac:dyDescent="0.25">
      <c r="A2133" s="3" t="str">
        <f t="shared" si="33"/>
        <v>Load Control GroupSDP-C-4Average Event Day (5:00pm-6:00pm)20</v>
      </c>
      <c r="B2133" t="s">
        <v>57</v>
      </c>
      <c r="C2133" t="s">
        <v>79</v>
      </c>
      <c r="D2133" t="s">
        <v>164</v>
      </c>
      <c r="E2133" s="65" t="s">
        <v>151</v>
      </c>
      <c r="F2133" s="66">
        <v>2.6207139492034912</v>
      </c>
      <c r="G2133" s="66">
        <v>2.8068294525146484</v>
      </c>
      <c r="H2133" s="66">
        <v>1.8719447776675224E-2</v>
      </c>
      <c r="I2133" s="66">
        <v>92.949623107910156</v>
      </c>
      <c r="J2133" s="67">
        <v>0</v>
      </c>
    </row>
    <row r="2134" spans="1:10" x14ac:dyDescent="0.25">
      <c r="A2134" s="3" t="str">
        <f t="shared" si="33"/>
        <v>Load Control GroupSDP-C-4Average Event Day (5:00pm-6:00pm)21</v>
      </c>
      <c r="B2134" t="s">
        <v>57</v>
      </c>
      <c r="C2134" t="s">
        <v>79</v>
      </c>
      <c r="D2134" t="s">
        <v>164</v>
      </c>
      <c r="E2134" s="65" t="s">
        <v>152</v>
      </c>
      <c r="F2134" s="66">
        <v>2.3922252655029297</v>
      </c>
      <c r="G2134" s="66">
        <v>2.5348703861236572</v>
      </c>
      <c r="H2134" s="66">
        <v>1.7855329439043999E-2</v>
      </c>
      <c r="I2134" s="66">
        <v>88.589370727539063</v>
      </c>
      <c r="J2134" s="67">
        <v>0</v>
      </c>
    </row>
    <row r="2135" spans="1:10" x14ac:dyDescent="0.25">
      <c r="A2135" s="3" t="str">
        <f t="shared" si="33"/>
        <v>Load Control GroupSDP-C-4Average Event Day (5:00pm-6:00pm)22</v>
      </c>
      <c r="B2135" t="s">
        <v>57</v>
      </c>
      <c r="C2135" t="s">
        <v>79</v>
      </c>
      <c r="D2135" t="s">
        <v>164</v>
      </c>
      <c r="E2135" s="65" t="s">
        <v>153</v>
      </c>
      <c r="F2135" s="66">
        <v>2.2105832099914551</v>
      </c>
      <c r="G2135" s="66">
        <v>2.31406569480896</v>
      </c>
      <c r="H2135" s="66">
        <v>1.721489429473877E-2</v>
      </c>
      <c r="I2135" s="66">
        <v>84.698295593261719</v>
      </c>
      <c r="J2135" s="67">
        <v>0</v>
      </c>
    </row>
    <row r="2136" spans="1:10" x14ac:dyDescent="0.25">
      <c r="A2136" s="3" t="str">
        <f t="shared" si="33"/>
        <v>Load Control GroupSDP-C-4Average Event Day (5:00pm-6:00pm)23</v>
      </c>
      <c r="B2136" t="s">
        <v>57</v>
      </c>
      <c r="C2136" t="s">
        <v>79</v>
      </c>
      <c r="D2136" t="s">
        <v>164</v>
      </c>
      <c r="E2136" s="65" t="s">
        <v>154</v>
      </c>
      <c r="F2136" s="66">
        <v>1.9568427801132202</v>
      </c>
      <c r="G2136" s="66">
        <v>2.0336151123046875</v>
      </c>
      <c r="H2136" s="66">
        <v>1.5373537316918373E-2</v>
      </c>
      <c r="I2136" s="66">
        <v>81.871467590332031</v>
      </c>
      <c r="J2136" s="67">
        <v>0</v>
      </c>
    </row>
    <row r="2137" spans="1:10" x14ac:dyDescent="0.25">
      <c r="A2137" s="3" t="str">
        <f t="shared" si="33"/>
        <v>Load Control GroupSDP-C-4Average Event Day (5:00pm-6:00pm)24</v>
      </c>
      <c r="B2137" t="s">
        <v>57</v>
      </c>
      <c r="C2137" t="s">
        <v>79</v>
      </c>
      <c r="D2137" t="s">
        <v>164</v>
      </c>
      <c r="E2137" s="65" t="s">
        <v>155</v>
      </c>
      <c r="F2137" s="66">
        <v>1.6451373100280762</v>
      </c>
      <c r="G2137" s="66">
        <v>1.7129446268081665</v>
      </c>
      <c r="H2137" s="66">
        <v>1.3783826492726803E-2</v>
      </c>
      <c r="I2137" s="66">
        <v>79.241134643554688</v>
      </c>
      <c r="J2137" s="67">
        <v>0</v>
      </c>
    </row>
    <row r="2138" spans="1:10" x14ac:dyDescent="0.25">
      <c r="A2138" s="3" t="str">
        <f t="shared" si="33"/>
        <v>Load Control GroupSDP-HD6/17/2021 (5:00pm-6:00pm)1</v>
      </c>
      <c r="B2138" t="s">
        <v>57</v>
      </c>
      <c r="C2138" t="s">
        <v>80</v>
      </c>
      <c r="D2138" t="s">
        <v>160</v>
      </c>
      <c r="E2138" s="65" t="s">
        <v>132</v>
      </c>
      <c r="F2138" s="66">
        <v>1.3413546085357666</v>
      </c>
      <c r="G2138" s="66">
        <v>1.5291872024536133</v>
      </c>
      <c r="H2138" s="66">
        <v>2.8067205101251602E-2</v>
      </c>
      <c r="I2138" s="66">
        <v>87.457290649414063</v>
      </c>
      <c r="J2138" s="67">
        <v>0</v>
      </c>
    </row>
    <row r="2139" spans="1:10" x14ac:dyDescent="0.25">
      <c r="A2139" s="3" t="str">
        <f t="shared" si="33"/>
        <v>Load Control GroupSDP-HD6/17/2021 (5:00pm-6:00pm)2</v>
      </c>
      <c r="B2139" t="s">
        <v>57</v>
      </c>
      <c r="C2139" t="s">
        <v>80</v>
      </c>
      <c r="D2139" t="s">
        <v>160</v>
      </c>
      <c r="E2139" s="65" t="s">
        <v>133</v>
      </c>
      <c r="F2139" s="66">
        <v>1.1391602754592896</v>
      </c>
      <c r="G2139" s="66">
        <v>1.3369928598403931</v>
      </c>
      <c r="H2139" s="66">
        <v>2.5282736867666245E-2</v>
      </c>
      <c r="I2139" s="66">
        <v>84.354438781738281</v>
      </c>
      <c r="J2139" s="67">
        <v>0</v>
      </c>
    </row>
    <row r="2140" spans="1:10" x14ac:dyDescent="0.25">
      <c r="A2140" s="3" t="str">
        <f t="shared" si="33"/>
        <v>Load Control GroupSDP-HD6/17/2021 (5:00pm-6:00pm)3</v>
      </c>
      <c r="B2140" t="s">
        <v>57</v>
      </c>
      <c r="C2140" t="s">
        <v>80</v>
      </c>
      <c r="D2140" t="s">
        <v>160</v>
      </c>
      <c r="E2140" s="65" t="s">
        <v>134</v>
      </c>
      <c r="F2140" s="66">
        <v>1.0498770475387573</v>
      </c>
      <c r="G2140" s="66">
        <v>1.1907649040222168</v>
      </c>
      <c r="H2140" s="66">
        <v>2.309875376522541E-2</v>
      </c>
      <c r="I2140" s="66">
        <v>84.002403259277344</v>
      </c>
      <c r="J2140" s="67">
        <v>0</v>
      </c>
    </row>
    <row r="2141" spans="1:10" x14ac:dyDescent="0.25">
      <c r="A2141" s="3" t="str">
        <f t="shared" si="33"/>
        <v>Load Control GroupSDP-HD6/17/2021 (5:00pm-6:00pm)4</v>
      </c>
      <c r="B2141" t="s">
        <v>57</v>
      </c>
      <c r="C2141" t="s">
        <v>80</v>
      </c>
      <c r="D2141" t="s">
        <v>160</v>
      </c>
      <c r="E2141" s="65" t="s">
        <v>135</v>
      </c>
      <c r="F2141" s="66">
        <v>0.98252570629119873</v>
      </c>
      <c r="G2141" s="66">
        <v>1.0851877927780151</v>
      </c>
      <c r="H2141" s="66">
        <v>2.1406656131148338E-2</v>
      </c>
      <c r="I2141" s="66">
        <v>81.928955078125</v>
      </c>
      <c r="J2141" s="67">
        <v>0</v>
      </c>
    </row>
    <row r="2142" spans="1:10" x14ac:dyDescent="0.25">
      <c r="A2142" s="3" t="str">
        <f t="shared" si="33"/>
        <v>Load Control GroupSDP-HD6/17/2021 (5:00pm-6:00pm)5</v>
      </c>
      <c r="B2142" t="s">
        <v>57</v>
      </c>
      <c r="C2142" t="s">
        <v>80</v>
      </c>
      <c r="D2142" t="s">
        <v>160</v>
      </c>
      <c r="E2142" s="65" t="s">
        <v>136</v>
      </c>
      <c r="F2142" s="66">
        <v>0.93722975254058838</v>
      </c>
      <c r="G2142" s="66">
        <v>1.0116677284240723</v>
      </c>
      <c r="H2142" s="66">
        <v>1.9977781921625137E-2</v>
      </c>
      <c r="I2142" s="66">
        <v>80.384696960449219</v>
      </c>
      <c r="J2142" s="67">
        <v>0</v>
      </c>
    </row>
    <row r="2143" spans="1:10" x14ac:dyDescent="0.25">
      <c r="A2143" s="3" t="str">
        <f t="shared" si="33"/>
        <v>Load Control GroupSDP-HD6/17/2021 (5:00pm-6:00pm)6</v>
      </c>
      <c r="B2143" t="s">
        <v>57</v>
      </c>
      <c r="C2143" t="s">
        <v>80</v>
      </c>
      <c r="D2143" t="s">
        <v>160</v>
      </c>
      <c r="E2143" s="65" t="s">
        <v>137</v>
      </c>
      <c r="F2143" s="66">
        <v>0.91610252857208252</v>
      </c>
      <c r="G2143" s="66">
        <v>0.97356545925140381</v>
      </c>
      <c r="H2143" s="66">
        <v>1.9847448915243149E-2</v>
      </c>
      <c r="I2143" s="66">
        <v>79.127960205078125</v>
      </c>
      <c r="J2143" s="67">
        <v>0</v>
      </c>
    </row>
    <row r="2144" spans="1:10" x14ac:dyDescent="0.25">
      <c r="A2144" s="3" t="str">
        <f t="shared" si="33"/>
        <v>Load Control GroupSDP-HD6/17/2021 (5:00pm-6:00pm)7</v>
      </c>
      <c r="B2144" t="s">
        <v>57</v>
      </c>
      <c r="C2144" t="s">
        <v>80</v>
      </c>
      <c r="D2144" t="s">
        <v>160</v>
      </c>
      <c r="E2144" s="65" t="s">
        <v>138</v>
      </c>
      <c r="F2144" s="66">
        <v>0.87942224740982056</v>
      </c>
      <c r="G2144" s="66">
        <v>0.94776737689971924</v>
      </c>
      <c r="H2144" s="66">
        <v>1.9986618310213089E-2</v>
      </c>
      <c r="I2144" s="66">
        <v>78.161842346191406</v>
      </c>
      <c r="J2144" s="67">
        <v>0</v>
      </c>
    </row>
    <row r="2145" spans="1:10" x14ac:dyDescent="0.25">
      <c r="A2145" s="3" t="str">
        <f t="shared" si="33"/>
        <v>Load Control GroupSDP-HD6/17/2021 (5:00pm-6:00pm)8</v>
      </c>
      <c r="B2145" t="s">
        <v>57</v>
      </c>
      <c r="C2145" t="s">
        <v>80</v>
      </c>
      <c r="D2145" t="s">
        <v>160</v>
      </c>
      <c r="E2145" s="65" t="s">
        <v>139</v>
      </c>
      <c r="F2145" s="66">
        <v>0.84526985883712769</v>
      </c>
      <c r="G2145" s="66">
        <v>0.92729282379150391</v>
      </c>
      <c r="H2145" s="66">
        <v>2.1723909303545952E-2</v>
      </c>
      <c r="I2145" s="66">
        <v>78.764739990234375</v>
      </c>
      <c r="J2145" s="67">
        <v>0</v>
      </c>
    </row>
    <row r="2146" spans="1:10" x14ac:dyDescent="0.25">
      <c r="A2146" s="3" t="str">
        <f t="shared" si="33"/>
        <v>Load Control GroupSDP-HD6/17/2021 (5:00pm-6:00pm)9</v>
      </c>
      <c r="B2146" t="s">
        <v>57</v>
      </c>
      <c r="C2146" t="s">
        <v>80</v>
      </c>
      <c r="D2146" t="s">
        <v>160</v>
      </c>
      <c r="E2146" s="65" t="s">
        <v>140</v>
      </c>
      <c r="F2146" s="66">
        <v>0.88096988201141357</v>
      </c>
      <c r="G2146" s="66">
        <v>0.93882131576538086</v>
      </c>
      <c r="H2146" s="66">
        <v>2.503778412938118E-2</v>
      </c>
      <c r="I2146" s="66">
        <v>81.354202270507813</v>
      </c>
      <c r="J2146" s="67">
        <v>0</v>
      </c>
    </row>
    <row r="2147" spans="1:10" x14ac:dyDescent="0.25">
      <c r="A2147" s="3" t="str">
        <f t="shared" si="33"/>
        <v>Load Control GroupSDP-HD6/17/2021 (5:00pm-6:00pm)10</v>
      </c>
      <c r="B2147" t="s">
        <v>57</v>
      </c>
      <c r="C2147" t="s">
        <v>80</v>
      </c>
      <c r="D2147" t="s">
        <v>160</v>
      </c>
      <c r="E2147" s="65" t="s">
        <v>141</v>
      </c>
      <c r="F2147" s="66">
        <v>0.96167564392089844</v>
      </c>
      <c r="G2147" s="66">
        <v>0.96979910135269165</v>
      </c>
      <c r="H2147" s="66">
        <v>2.9641447588801384E-2</v>
      </c>
      <c r="I2147" s="66">
        <v>83.8048095703125</v>
      </c>
      <c r="J2147" s="67">
        <v>0</v>
      </c>
    </row>
    <row r="2148" spans="1:10" x14ac:dyDescent="0.25">
      <c r="A2148" s="3" t="str">
        <f t="shared" si="33"/>
        <v>Load Control GroupSDP-HD6/17/2021 (5:00pm-6:00pm)11</v>
      </c>
      <c r="B2148" t="s">
        <v>57</v>
      </c>
      <c r="C2148" t="s">
        <v>80</v>
      </c>
      <c r="D2148" t="s">
        <v>160</v>
      </c>
      <c r="E2148" s="65" t="s">
        <v>142</v>
      </c>
      <c r="F2148" s="66">
        <v>1.1990402936935425</v>
      </c>
      <c r="G2148" s="66">
        <v>1.1720229387283325</v>
      </c>
      <c r="H2148" s="66">
        <v>3.229275718331337E-2</v>
      </c>
      <c r="I2148" s="66">
        <v>92.735923767089844</v>
      </c>
      <c r="J2148" s="67">
        <v>0</v>
      </c>
    </row>
    <row r="2149" spans="1:10" x14ac:dyDescent="0.25">
      <c r="A2149" s="3" t="str">
        <f t="shared" si="33"/>
        <v>Load Control GroupSDP-HD6/17/2021 (5:00pm-6:00pm)12</v>
      </c>
      <c r="B2149" t="s">
        <v>57</v>
      </c>
      <c r="C2149" t="s">
        <v>80</v>
      </c>
      <c r="D2149" t="s">
        <v>160</v>
      </c>
      <c r="E2149" s="65" t="s">
        <v>143</v>
      </c>
      <c r="F2149" s="66">
        <v>1.4977229833602905</v>
      </c>
      <c r="G2149" s="66">
        <v>1.4685267210006714</v>
      </c>
      <c r="H2149" s="66">
        <v>3.4674908965826035E-2</v>
      </c>
      <c r="I2149" s="66">
        <v>98.446197509765625</v>
      </c>
      <c r="J2149" s="67">
        <v>0</v>
      </c>
    </row>
    <row r="2150" spans="1:10" x14ac:dyDescent="0.25">
      <c r="A2150" s="3" t="str">
        <f t="shared" si="33"/>
        <v>Load Control GroupSDP-HD6/17/2021 (5:00pm-6:00pm)13</v>
      </c>
      <c r="B2150" t="s">
        <v>57</v>
      </c>
      <c r="C2150" t="s">
        <v>80</v>
      </c>
      <c r="D2150" t="s">
        <v>160</v>
      </c>
      <c r="E2150" s="65" t="s">
        <v>144</v>
      </c>
      <c r="F2150" s="66">
        <v>1.8740215301513672</v>
      </c>
      <c r="G2150" s="66">
        <v>1.8444589376449585</v>
      </c>
      <c r="H2150" s="66">
        <v>3.5051103681325912E-2</v>
      </c>
      <c r="I2150" s="66">
        <v>102.99584197998047</v>
      </c>
      <c r="J2150" s="67">
        <v>0</v>
      </c>
    </row>
    <row r="2151" spans="1:10" x14ac:dyDescent="0.25">
      <c r="A2151" s="3" t="str">
        <f t="shared" si="33"/>
        <v>Load Control GroupSDP-HD6/17/2021 (5:00pm-6:00pm)14</v>
      </c>
      <c r="B2151" t="s">
        <v>57</v>
      </c>
      <c r="C2151" t="s">
        <v>80</v>
      </c>
      <c r="D2151" t="s">
        <v>160</v>
      </c>
      <c r="E2151" s="65" t="s">
        <v>145</v>
      </c>
      <c r="F2151" s="66">
        <v>2.2008445262908936</v>
      </c>
      <c r="G2151" s="66">
        <v>2.1233444213867188</v>
      </c>
      <c r="H2151" s="66">
        <v>3.1240103766322136E-2</v>
      </c>
      <c r="I2151" s="66">
        <v>105.01765441894531</v>
      </c>
      <c r="J2151" s="67">
        <v>0</v>
      </c>
    </row>
    <row r="2152" spans="1:10" x14ac:dyDescent="0.25">
      <c r="A2152" s="3" t="str">
        <f t="shared" si="33"/>
        <v>Load Control GroupSDP-HD6/17/2021 (5:00pm-6:00pm)15</v>
      </c>
      <c r="B2152" t="s">
        <v>57</v>
      </c>
      <c r="C2152" t="s">
        <v>80</v>
      </c>
      <c r="D2152" t="s">
        <v>160</v>
      </c>
      <c r="E2152" s="65" t="s">
        <v>146</v>
      </c>
      <c r="F2152" s="66">
        <v>2.4396541118621826</v>
      </c>
      <c r="G2152" s="66">
        <v>2.3911998271942139</v>
      </c>
      <c r="H2152" s="66">
        <v>1.669025793671608E-2</v>
      </c>
      <c r="I2152" s="66">
        <v>106.34603118896484</v>
      </c>
      <c r="J2152" s="67">
        <v>0</v>
      </c>
    </row>
    <row r="2153" spans="1:10" x14ac:dyDescent="0.25">
      <c r="A2153" s="3" t="str">
        <f t="shared" si="33"/>
        <v>Load Control GroupSDP-HD6/17/2021 (5:00pm-6:00pm)16</v>
      </c>
      <c r="B2153" t="s">
        <v>57</v>
      </c>
      <c r="C2153" t="s">
        <v>80</v>
      </c>
      <c r="D2153" t="s">
        <v>160</v>
      </c>
      <c r="E2153" s="65" t="s">
        <v>147</v>
      </c>
      <c r="F2153" s="66">
        <v>2.6396894454956055</v>
      </c>
      <c r="G2153" s="66">
        <v>2.6881437301635742</v>
      </c>
      <c r="H2153" s="66">
        <v>1.669025793671608E-2</v>
      </c>
      <c r="I2153" s="66">
        <v>106.64190673828125</v>
      </c>
      <c r="J2153" s="67">
        <v>0</v>
      </c>
    </row>
    <row r="2154" spans="1:10" x14ac:dyDescent="0.25">
      <c r="A2154" s="3" t="str">
        <f t="shared" si="33"/>
        <v>Load Control GroupSDP-HD6/17/2021 (5:00pm-6:00pm)17</v>
      </c>
      <c r="B2154" t="s">
        <v>57</v>
      </c>
      <c r="C2154" t="s">
        <v>80</v>
      </c>
      <c r="D2154" t="s">
        <v>160</v>
      </c>
      <c r="E2154" s="65" t="s">
        <v>148</v>
      </c>
      <c r="F2154" s="66">
        <v>2.8609790802001953</v>
      </c>
      <c r="G2154" s="66">
        <v>2.8508248329162598</v>
      </c>
      <c r="H2154" s="66">
        <v>3.1510550528764725E-2</v>
      </c>
      <c r="I2154" s="66">
        <v>106.22750091552734</v>
      </c>
      <c r="J2154" s="67">
        <v>0</v>
      </c>
    </row>
    <row r="2155" spans="1:10" x14ac:dyDescent="0.25">
      <c r="A2155" s="3" t="str">
        <f t="shared" si="33"/>
        <v>Load Control GroupSDP-HD6/17/2021 (5:00pm-6:00pm)18</v>
      </c>
      <c r="B2155" t="s">
        <v>57</v>
      </c>
      <c r="C2155" t="s">
        <v>80</v>
      </c>
      <c r="D2155" t="s">
        <v>160</v>
      </c>
      <c r="E2155" s="65" t="s">
        <v>149</v>
      </c>
      <c r="F2155" s="66">
        <v>3.0142214298248291</v>
      </c>
      <c r="G2155" s="66">
        <v>1.9343323707580566</v>
      </c>
      <c r="H2155" s="66">
        <v>3.8262400776147842E-2</v>
      </c>
      <c r="I2155" s="66">
        <v>104.47737121582031</v>
      </c>
      <c r="J2155" s="67">
        <v>0</v>
      </c>
    </row>
    <row r="2156" spans="1:10" x14ac:dyDescent="0.25">
      <c r="A2156" s="3" t="str">
        <f t="shared" si="33"/>
        <v>Load Control GroupSDP-HD6/17/2021 (5:00pm-6:00pm)19</v>
      </c>
      <c r="B2156" t="s">
        <v>57</v>
      </c>
      <c r="C2156" t="s">
        <v>80</v>
      </c>
      <c r="D2156" t="s">
        <v>160</v>
      </c>
      <c r="E2156" s="65" t="s">
        <v>150</v>
      </c>
      <c r="F2156" s="66">
        <v>3.0548303127288818</v>
      </c>
      <c r="G2156" s="66">
        <v>2.8566012382507324</v>
      </c>
      <c r="H2156" s="66">
        <v>3.8428504019975662E-2</v>
      </c>
      <c r="I2156" s="66">
        <v>101.69184112548828</v>
      </c>
      <c r="J2156" s="67">
        <v>0</v>
      </c>
    </row>
    <row r="2157" spans="1:10" x14ac:dyDescent="0.25">
      <c r="A2157" s="3" t="str">
        <f t="shared" si="33"/>
        <v>Load Control GroupSDP-HD6/17/2021 (5:00pm-6:00pm)20</v>
      </c>
      <c r="B2157" t="s">
        <v>57</v>
      </c>
      <c r="C2157" t="s">
        <v>80</v>
      </c>
      <c r="D2157" t="s">
        <v>160</v>
      </c>
      <c r="E2157" s="65" t="s">
        <v>151</v>
      </c>
      <c r="F2157" s="66">
        <v>2.9106001853942871</v>
      </c>
      <c r="G2157" s="66">
        <v>2.7862682342529297</v>
      </c>
      <c r="H2157" s="66">
        <v>3.7026803940534592E-2</v>
      </c>
      <c r="I2157" s="66">
        <v>96.677505493164063</v>
      </c>
      <c r="J2157" s="67">
        <v>0</v>
      </c>
    </row>
    <row r="2158" spans="1:10" x14ac:dyDescent="0.25">
      <c r="A2158" s="3" t="str">
        <f t="shared" si="33"/>
        <v>Load Control GroupSDP-HD6/17/2021 (5:00pm-6:00pm)21</v>
      </c>
      <c r="B2158" t="s">
        <v>57</v>
      </c>
      <c r="C2158" t="s">
        <v>80</v>
      </c>
      <c r="D2158" t="s">
        <v>160</v>
      </c>
      <c r="E2158" s="65" t="s">
        <v>152</v>
      </c>
      <c r="F2158" s="66">
        <v>2.641141414642334</v>
      </c>
      <c r="G2158" s="66">
        <v>2.6122643947601318</v>
      </c>
      <c r="H2158" s="66">
        <v>3.4817595034837723E-2</v>
      </c>
      <c r="I2158" s="66">
        <v>94.561729431152344</v>
      </c>
      <c r="J2158" s="67">
        <v>0</v>
      </c>
    </row>
    <row r="2159" spans="1:10" x14ac:dyDescent="0.25">
      <c r="A2159" s="3" t="str">
        <f t="shared" si="33"/>
        <v>Load Control GroupSDP-HD6/17/2021 (5:00pm-6:00pm)22</v>
      </c>
      <c r="B2159" t="s">
        <v>57</v>
      </c>
      <c r="C2159" t="s">
        <v>80</v>
      </c>
      <c r="D2159" t="s">
        <v>160</v>
      </c>
      <c r="E2159" s="65" t="s">
        <v>153</v>
      </c>
      <c r="F2159" s="66">
        <v>2.428638219833374</v>
      </c>
      <c r="G2159" s="66">
        <v>2.3710665702819824</v>
      </c>
      <c r="H2159" s="66">
        <v>3.3635698258876801E-2</v>
      </c>
      <c r="I2159" s="66">
        <v>91.25433349609375</v>
      </c>
      <c r="J2159" s="67">
        <v>0</v>
      </c>
    </row>
    <row r="2160" spans="1:10" x14ac:dyDescent="0.25">
      <c r="A2160" s="3" t="str">
        <f t="shared" si="33"/>
        <v>Load Control GroupSDP-HD6/17/2021 (5:00pm-6:00pm)23</v>
      </c>
      <c r="B2160" t="s">
        <v>57</v>
      </c>
      <c r="C2160" t="s">
        <v>80</v>
      </c>
      <c r="D2160" t="s">
        <v>160</v>
      </c>
      <c r="E2160" s="65" t="s">
        <v>154</v>
      </c>
      <c r="F2160" s="66">
        <v>2.1033387184143066</v>
      </c>
      <c r="G2160" s="66">
        <v>2.0486204624176025</v>
      </c>
      <c r="H2160" s="66">
        <v>3.1487956643104553E-2</v>
      </c>
      <c r="I2160" s="66">
        <v>88.954399108886719</v>
      </c>
      <c r="J2160" s="67">
        <v>0</v>
      </c>
    </row>
    <row r="2161" spans="1:10" x14ac:dyDescent="0.25">
      <c r="A2161" s="3" t="str">
        <f t="shared" si="33"/>
        <v>Load Control GroupSDP-HD6/17/2021 (5:00pm-6:00pm)24</v>
      </c>
      <c r="B2161" t="s">
        <v>57</v>
      </c>
      <c r="C2161" t="s">
        <v>80</v>
      </c>
      <c r="D2161" t="s">
        <v>160</v>
      </c>
      <c r="E2161" s="65" t="s">
        <v>155</v>
      </c>
      <c r="F2161" s="66">
        <v>1.8079146146774292</v>
      </c>
      <c r="G2161" s="66">
        <v>1.7475073337554932</v>
      </c>
      <c r="H2161" s="66">
        <v>2.8990600258111954E-2</v>
      </c>
      <c r="I2161" s="66">
        <v>86.575927734375</v>
      </c>
      <c r="J2161" s="67">
        <v>0</v>
      </c>
    </row>
    <row r="2162" spans="1:10" x14ac:dyDescent="0.25">
      <c r="A2162" s="3" t="str">
        <f t="shared" si="33"/>
        <v>Load Control GroupSDP-HD7/9/2021 (5:50pm-8:55pm)1</v>
      </c>
      <c r="B2162" t="s">
        <v>57</v>
      </c>
      <c r="C2162" t="s">
        <v>80</v>
      </c>
      <c r="D2162" t="s">
        <v>161</v>
      </c>
      <c r="E2162" s="65" t="s">
        <v>132</v>
      </c>
      <c r="F2162" s="66">
        <v>1.5589337348937988</v>
      </c>
      <c r="G2162" s="66">
        <v>1.6757470369338989</v>
      </c>
      <c r="H2162" s="66">
        <v>2.8140552341938019E-2</v>
      </c>
      <c r="I2162" s="66">
        <v>83.686592102050781</v>
      </c>
      <c r="J2162" s="67">
        <v>0</v>
      </c>
    </row>
    <row r="2163" spans="1:10" x14ac:dyDescent="0.25">
      <c r="A2163" s="3" t="str">
        <f t="shared" si="33"/>
        <v>Load Control GroupSDP-HD7/9/2021 (5:50pm-8:55pm)2</v>
      </c>
      <c r="B2163" t="s">
        <v>57</v>
      </c>
      <c r="C2163" t="s">
        <v>80</v>
      </c>
      <c r="D2163" t="s">
        <v>161</v>
      </c>
      <c r="E2163" s="65" t="s">
        <v>133</v>
      </c>
      <c r="F2163" s="66">
        <v>1.3828257322311401</v>
      </c>
      <c r="G2163" s="66">
        <v>1.4864943027496338</v>
      </c>
      <c r="H2163" s="66">
        <v>2.6170048862695694E-2</v>
      </c>
      <c r="I2163" s="66">
        <v>83.238716125488281</v>
      </c>
      <c r="J2163" s="67">
        <v>0</v>
      </c>
    </row>
    <row r="2164" spans="1:10" x14ac:dyDescent="0.25">
      <c r="A2164" s="3" t="str">
        <f t="shared" si="33"/>
        <v>Load Control GroupSDP-HD7/9/2021 (5:50pm-8:55pm)3</v>
      </c>
      <c r="B2164" t="s">
        <v>57</v>
      </c>
      <c r="C2164" t="s">
        <v>80</v>
      </c>
      <c r="D2164" t="s">
        <v>161</v>
      </c>
      <c r="E2164" s="65" t="s">
        <v>134</v>
      </c>
      <c r="F2164" s="66">
        <v>1.2319344282150269</v>
      </c>
      <c r="G2164" s="66">
        <v>1.3553102016448975</v>
      </c>
      <c r="H2164" s="66">
        <v>2.3600243031978607E-2</v>
      </c>
      <c r="I2164" s="66">
        <v>82.448127746582031</v>
      </c>
      <c r="J2164" s="67">
        <v>0</v>
      </c>
    </row>
    <row r="2165" spans="1:10" x14ac:dyDescent="0.25">
      <c r="A2165" s="3" t="str">
        <f t="shared" si="33"/>
        <v>Load Control GroupSDP-HD7/9/2021 (5:50pm-8:55pm)4</v>
      </c>
      <c r="B2165" t="s">
        <v>57</v>
      </c>
      <c r="C2165" t="s">
        <v>80</v>
      </c>
      <c r="D2165" t="s">
        <v>161</v>
      </c>
      <c r="E2165" s="65" t="s">
        <v>135</v>
      </c>
      <c r="F2165" s="66">
        <v>1.1408554315567017</v>
      </c>
      <c r="G2165" s="66">
        <v>1.2518086433410645</v>
      </c>
      <c r="H2165" s="66">
        <v>2.3186154663562775E-2</v>
      </c>
      <c r="I2165" s="66">
        <v>81.795188903808594</v>
      </c>
      <c r="J2165" s="67">
        <v>0</v>
      </c>
    </row>
    <row r="2166" spans="1:10" x14ac:dyDescent="0.25">
      <c r="A2166" s="3" t="str">
        <f t="shared" si="33"/>
        <v>Load Control GroupSDP-HD7/9/2021 (5:50pm-8:55pm)5</v>
      </c>
      <c r="B2166" t="s">
        <v>57</v>
      </c>
      <c r="C2166" t="s">
        <v>80</v>
      </c>
      <c r="D2166" t="s">
        <v>161</v>
      </c>
      <c r="E2166" s="65" t="s">
        <v>136</v>
      </c>
      <c r="F2166" s="66">
        <v>1.0890154838562012</v>
      </c>
      <c r="G2166" s="66">
        <v>1.1781237125396729</v>
      </c>
      <c r="H2166" s="66">
        <v>2.1683977916836739E-2</v>
      </c>
      <c r="I2166" s="66">
        <v>81.752311706542969</v>
      </c>
      <c r="J2166" s="67">
        <v>0</v>
      </c>
    </row>
    <row r="2167" spans="1:10" x14ac:dyDescent="0.25">
      <c r="A2167" s="3" t="str">
        <f t="shared" si="33"/>
        <v>Load Control GroupSDP-HD7/9/2021 (5:50pm-8:55pm)6</v>
      </c>
      <c r="B2167" t="s">
        <v>57</v>
      </c>
      <c r="C2167" t="s">
        <v>80</v>
      </c>
      <c r="D2167" t="s">
        <v>161</v>
      </c>
      <c r="E2167" s="65" t="s">
        <v>137</v>
      </c>
      <c r="F2167" s="66">
        <v>1.0590280294418335</v>
      </c>
      <c r="G2167" s="66">
        <v>1.139590859413147</v>
      </c>
      <c r="H2167" s="66">
        <v>2.0964885130524635E-2</v>
      </c>
      <c r="I2167" s="66">
        <v>79.179542541503906</v>
      </c>
      <c r="J2167" s="67">
        <v>0</v>
      </c>
    </row>
    <row r="2168" spans="1:10" x14ac:dyDescent="0.25">
      <c r="A2168" s="3" t="str">
        <f t="shared" si="33"/>
        <v>Load Control GroupSDP-HD7/9/2021 (5:50pm-8:55pm)7</v>
      </c>
      <c r="B2168" t="s">
        <v>57</v>
      </c>
      <c r="C2168" t="s">
        <v>80</v>
      </c>
      <c r="D2168" t="s">
        <v>161</v>
      </c>
      <c r="E2168" s="65" t="s">
        <v>138</v>
      </c>
      <c r="F2168" s="66">
        <v>1.0289775133132935</v>
      </c>
      <c r="G2168" s="66">
        <v>1.1201975345611572</v>
      </c>
      <c r="H2168" s="66">
        <v>2.1795766428112984E-2</v>
      </c>
      <c r="I2168" s="66">
        <v>78.308624267578125</v>
      </c>
      <c r="J2168" s="67">
        <v>0</v>
      </c>
    </row>
    <row r="2169" spans="1:10" x14ac:dyDescent="0.25">
      <c r="A2169" s="3" t="str">
        <f t="shared" si="33"/>
        <v>Load Control GroupSDP-HD7/9/2021 (5:50pm-8:55pm)8</v>
      </c>
      <c r="B2169" t="s">
        <v>57</v>
      </c>
      <c r="C2169" t="s">
        <v>80</v>
      </c>
      <c r="D2169" t="s">
        <v>161</v>
      </c>
      <c r="E2169" s="65" t="s">
        <v>139</v>
      </c>
      <c r="F2169" s="66">
        <v>1.0774550437927246</v>
      </c>
      <c r="G2169" s="66">
        <v>1.1642017364501953</v>
      </c>
      <c r="H2169" s="66">
        <v>2.4630870670080185E-2</v>
      </c>
      <c r="I2169" s="66">
        <v>79.183418273925781</v>
      </c>
      <c r="J2169" s="67">
        <v>0</v>
      </c>
    </row>
    <row r="2170" spans="1:10" x14ac:dyDescent="0.25">
      <c r="A2170" s="3" t="str">
        <f t="shared" si="33"/>
        <v>Load Control GroupSDP-HD7/9/2021 (5:50pm-8:55pm)9</v>
      </c>
      <c r="B2170" t="s">
        <v>57</v>
      </c>
      <c r="C2170" t="s">
        <v>80</v>
      </c>
      <c r="D2170" t="s">
        <v>161</v>
      </c>
      <c r="E2170" s="65" t="s">
        <v>140</v>
      </c>
      <c r="F2170" s="66">
        <v>1.1172220706939697</v>
      </c>
      <c r="G2170" s="66">
        <v>1.2428641319274902</v>
      </c>
      <c r="H2170" s="66">
        <v>2.834484726190567E-2</v>
      </c>
      <c r="I2170" s="66">
        <v>81.859970092773438</v>
      </c>
      <c r="J2170" s="67">
        <v>0</v>
      </c>
    </row>
    <row r="2171" spans="1:10" x14ac:dyDescent="0.25">
      <c r="A2171" s="3" t="str">
        <f t="shared" si="33"/>
        <v>Load Control GroupSDP-HD7/9/2021 (5:50pm-8:55pm)10</v>
      </c>
      <c r="B2171" t="s">
        <v>57</v>
      </c>
      <c r="C2171" t="s">
        <v>80</v>
      </c>
      <c r="D2171" t="s">
        <v>161</v>
      </c>
      <c r="E2171" s="65" t="s">
        <v>141</v>
      </c>
      <c r="F2171" s="66">
        <v>1.2624330520629883</v>
      </c>
      <c r="G2171" s="66">
        <v>1.3737599849700928</v>
      </c>
      <c r="H2171" s="66">
        <v>3.5935558378696442E-2</v>
      </c>
      <c r="I2171" s="66">
        <v>86.647979736328125</v>
      </c>
      <c r="J2171" s="67">
        <v>0</v>
      </c>
    </row>
    <row r="2172" spans="1:10" x14ac:dyDescent="0.25">
      <c r="A2172" s="3" t="str">
        <f t="shared" si="33"/>
        <v>Load Control GroupSDP-HD7/9/2021 (5:50pm-8:55pm)11</v>
      </c>
      <c r="B2172" t="s">
        <v>57</v>
      </c>
      <c r="C2172" t="s">
        <v>80</v>
      </c>
      <c r="D2172" t="s">
        <v>161</v>
      </c>
      <c r="E2172" s="65" t="s">
        <v>142</v>
      </c>
      <c r="F2172" s="66">
        <v>1.4594197273254395</v>
      </c>
      <c r="G2172" s="66">
        <v>1.6844054460525513</v>
      </c>
      <c r="H2172" s="66">
        <v>3.9351128041744232E-2</v>
      </c>
      <c r="I2172" s="66">
        <v>91.055068969726563</v>
      </c>
      <c r="J2172" s="67">
        <v>0</v>
      </c>
    </row>
    <row r="2173" spans="1:10" x14ac:dyDescent="0.25">
      <c r="A2173" s="3" t="str">
        <f t="shared" si="33"/>
        <v>Load Control GroupSDP-HD7/9/2021 (5:50pm-8:55pm)12</v>
      </c>
      <c r="B2173" t="s">
        <v>57</v>
      </c>
      <c r="C2173" t="s">
        <v>80</v>
      </c>
      <c r="D2173" t="s">
        <v>161</v>
      </c>
      <c r="E2173" s="65" t="s">
        <v>143</v>
      </c>
      <c r="F2173" s="66">
        <v>1.6198505163192749</v>
      </c>
      <c r="G2173" s="66">
        <v>2.1093099117279053</v>
      </c>
      <c r="H2173" s="66">
        <v>4.2780634015798569E-2</v>
      </c>
      <c r="I2173" s="66">
        <v>97.946937561035156</v>
      </c>
      <c r="J2173" s="67">
        <v>0</v>
      </c>
    </row>
    <row r="2174" spans="1:10" x14ac:dyDescent="0.25">
      <c r="A2174" s="3" t="str">
        <f t="shared" si="33"/>
        <v>Load Control GroupSDP-HD7/9/2021 (5:50pm-8:55pm)13</v>
      </c>
      <c r="B2174" t="s">
        <v>57</v>
      </c>
      <c r="C2174" t="s">
        <v>80</v>
      </c>
      <c r="D2174" t="s">
        <v>161</v>
      </c>
      <c r="E2174" s="65" t="s">
        <v>144</v>
      </c>
      <c r="F2174" s="66">
        <v>1.8065683841705322</v>
      </c>
      <c r="G2174" s="66">
        <v>2.2696864604949951</v>
      </c>
      <c r="H2174" s="66">
        <v>4.4876076281070709E-2</v>
      </c>
      <c r="I2174" s="66">
        <v>98.860160827636719</v>
      </c>
      <c r="J2174" s="67">
        <v>0</v>
      </c>
    </row>
    <row r="2175" spans="1:10" x14ac:dyDescent="0.25">
      <c r="A2175" s="3" t="str">
        <f t="shared" si="33"/>
        <v>Load Control GroupSDP-HD7/9/2021 (5:50pm-8:55pm)14</v>
      </c>
      <c r="B2175" t="s">
        <v>57</v>
      </c>
      <c r="C2175" t="s">
        <v>80</v>
      </c>
      <c r="D2175" t="s">
        <v>161</v>
      </c>
      <c r="E2175" s="65" t="s">
        <v>145</v>
      </c>
      <c r="F2175" s="66">
        <v>1.929804801940918</v>
      </c>
      <c r="G2175" s="66">
        <v>2.1714487075805664</v>
      </c>
      <c r="H2175" s="66">
        <v>3.9149686694145203E-2</v>
      </c>
      <c r="I2175" s="66">
        <v>94.862716674804688</v>
      </c>
      <c r="J2175" s="67">
        <v>0</v>
      </c>
    </row>
    <row r="2176" spans="1:10" x14ac:dyDescent="0.25">
      <c r="A2176" s="3" t="str">
        <f t="shared" si="33"/>
        <v>Load Control GroupSDP-HD7/9/2021 (5:50pm-8:55pm)15</v>
      </c>
      <c r="B2176" t="s">
        <v>57</v>
      </c>
      <c r="C2176" t="s">
        <v>80</v>
      </c>
      <c r="D2176" t="s">
        <v>161</v>
      </c>
      <c r="E2176" s="65" t="s">
        <v>146</v>
      </c>
      <c r="F2176" s="66">
        <v>2.1586511135101318</v>
      </c>
      <c r="G2176" s="66">
        <v>2.1628444194793701</v>
      </c>
      <c r="H2176" s="66">
        <v>1.8307795748114586E-2</v>
      </c>
      <c r="I2176" s="66">
        <v>96.802223205566406</v>
      </c>
      <c r="J2176" s="67">
        <v>0</v>
      </c>
    </row>
    <row r="2177" spans="1:10" x14ac:dyDescent="0.25">
      <c r="A2177" s="3" t="str">
        <f t="shared" si="33"/>
        <v>Load Control GroupSDP-HD7/9/2021 (5:50pm-8:55pm)16</v>
      </c>
      <c r="B2177" t="s">
        <v>57</v>
      </c>
      <c r="C2177" t="s">
        <v>80</v>
      </c>
      <c r="D2177" t="s">
        <v>161</v>
      </c>
      <c r="E2177" s="65" t="s">
        <v>147</v>
      </c>
      <c r="F2177" s="66">
        <v>2.4939265251159668</v>
      </c>
      <c r="G2177" s="66">
        <v>2.4897332191467285</v>
      </c>
      <c r="H2177" s="66">
        <v>1.8307795748114586E-2</v>
      </c>
      <c r="I2177" s="66">
        <v>101.37242889404297</v>
      </c>
      <c r="J2177" s="67">
        <v>0</v>
      </c>
    </row>
    <row r="2178" spans="1:10" x14ac:dyDescent="0.25">
      <c r="A2178" s="3" t="str">
        <f t="shared" si="33"/>
        <v>Load Control GroupSDP-HD7/9/2021 (5:50pm-8:55pm)17</v>
      </c>
      <c r="B2178" t="s">
        <v>57</v>
      </c>
      <c r="C2178" t="s">
        <v>80</v>
      </c>
      <c r="D2178" t="s">
        <v>161</v>
      </c>
      <c r="E2178" s="65" t="s">
        <v>148</v>
      </c>
      <c r="F2178" s="66">
        <v>2.7082858085632324</v>
      </c>
      <c r="G2178" s="66">
        <v>2.7668850421905518</v>
      </c>
      <c r="H2178" s="66">
        <v>3.6193244159221649E-2</v>
      </c>
      <c r="I2178" s="66">
        <v>102.95996856689453</v>
      </c>
      <c r="J2178" s="67">
        <v>0</v>
      </c>
    </row>
    <row r="2179" spans="1:10" x14ac:dyDescent="0.25">
      <c r="A2179" s="3" t="str">
        <f t="shared" ref="A2179:A2242" si="34">B2179&amp;C2179&amp;D2179&amp;E2179</f>
        <v>Load Control GroupSDP-HD7/9/2021 (5:50pm-8:55pm)18</v>
      </c>
      <c r="B2179" t="s">
        <v>57</v>
      </c>
      <c r="C2179" t="s">
        <v>80</v>
      </c>
      <c r="D2179" t="s">
        <v>161</v>
      </c>
      <c r="E2179" s="65" t="s">
        <v>149</v>
      </c>
      <c r="F2179" s="66">
        <v>2.9852781295776367</v>
      </c>
      <c r="G2179" s="66">
        <v>2.8137023448944092</v>
      </c>
      <c r="H2179" s="66">
        <v>4.0772054344415665E-2</v>
      </c>
      <c r="I2179" s="66">
        <v>102.42646789550781</v>
      </c>
      <c r="J2179" s="67">
        <v>0</v>
      </c>
    </row>
    <row r="2180" spans="1:10" x14ac:dyDescent="0.25">
      <c r="A2180" s="3" t="str">
        <f t="shared" si="34"/>
        <v>Load Control GroupSDP-HD7/9/2021 (5:50pm-8:55pm)19</v>
      </c>
      <c r="B2180" t="s">
        <v>57</v>
      </c>
      <c r="C2180" t="s">
        <v>80</v>
      </c>
      <c r="D2180" t="s">
        <v>161</v>
      </c>
      <c r="E2180" s="65" t="s">
        <v>150</v>
      </c>
      <c r="F2180" s="66">
        <v>3.1171317100524902</v>
      </c>
      <c r="G2180" s="66">
        <v>2.0298550128936768</v>
      </c>
      <c r="H2180" s="66">
        <v>4.3755270540714264E-2</v>
      </c>
      <c r="I2180" s="66">
        <v>101.36898040771484</v>
      </c>
      <c r="J2180" s="67">
        <v>0</v>
      </c>
    </row>
    <row r="2181" spans="1:10" x14ac:dyDescent="0.25">
      <c r="A2181" s="3" t="str">
        <f t="shared" si="34"/>
        <v>Load Control GroupSDP-HD7/9/2021 (5:50pm-8:55pm)20</v>
      </c>
      <c r="B2181" t="s">
        <v>57</v>
      </c>
      <c r="C2181" t="s">
        <v>80</v>
      </c>
      <c r="D2181" t="s">
        <v>161</v>
      </c>
      <c r="E2181" s="65" t="s">
        <v>151</v>
      </c>
      <c r="F2181" s="66">
        <v>2.9544646739959717</v>
      </c>
      <c r="G2181" s="66">
        <v>2.0539076328277588</v>
      </c>
      <c r="H2181" s="66">
        <v>4.1904039680957794E-2</v>
      </c>
      <c r="I2181" s="66">
        <v>99.173873901367188</v>
      </c>
      <c r="J2181" s="67">
        <v>0</v>
      </c>
    </row>
    <row r="2182" spans="1:10" x14ac:dyDescent="0.25">
      <c r="A2182" s="3" t="str">
        <f t="shared" si="34"/>
        <v>Load Control GroupSDP-HD7/9/2021 (5:50pm-8:55pm)21</v>
      </c>
      <c r="B2182" t="s">
        <v>57</v>
      </c>
      <c r="C2182" t="s">
        <v>80</v>
      </c>
      <c r="D2182" t="s">
        <v>161</v>
      </c>
      <c r="E2182" s="65" t="s">
        <v>152</v>
      </c>
      <c r="F2182" s="66">
        <v>2.6889946460723877</v>
      </c>
      <c r="G2182" s="66">
        <v>2.0267801284790039</v>
      </c>
      <c r="H2182" s="66">
        <v>4.1959796100854874E-2</v>
      </c>
      <c r="I2182" s="66">
        <v>95.517669677734375</v>
      </c>
      <c r="J2182" s="67">
        <v>0</v>
      </c>
    </row>
    <row r="2183" spans="1:10" x14ac:dyDescent="0.25">
      <c r="A2183" s="3" t="str">
        <f t="shared" si="34"/>
        <v>Load Control GroupSDP-HD7/9/2021 (5:50pm-8:55pm)22</v>
      </c>
      <c r="B2183" t="s">
        <v>57</v>
      </c>
      <c r="C2183" t="s">
        <v>80</v>
      </c>
      <c r="D2183" t="s">
        <v>161</v>
      </c>
      <c r="E2183" s="65" t="s">
        <v>153</v>
      </c>
      <c r="F2183" s="66">
        <v>2.4964778423309326</v>
      </c>
      <c r="G2183" s="66">
        <v>2.878117561340332</v>
      </c>
      <c r="H2183" s="66">
        <v>4.18354831635952E-2</v>
      </c>
      <c r="I2183" s="66">
        <v>91.026237487792969</v>
      </c>
      <c r="J2183" s="67">
        <v>0</v>
      </c>
    </row>
    <row r="2184" spans="1:10" x14ac:dyDescent="0.25">
      <c r="A2184" s="3" t="str">
        <f t="shared" si="34"/>
        <v>Load Control GroupSDP-HD7/9/2021 (5:50pm-8:55pm)23</v>
      </c>
      <c r="B2184" t="s">
        <v>57</v>
      </c>
      <c r="C2184" t="s">
        <v>80</v>
      </c>
      <c r="D2184" t="s">
        <v>161</v>
      </c>
      <c r="E2184" s="65" t="s">
        <v>154</v>
      </c>
      <c r="F2184" s="66">
        <v>2.19923996925354</v>
      </c>
      <c r="G2184" s="66">
        <v>2.6766705513000488</v>
      </c>
      <c r="H2184" s="66">
        <v>3.9088021963834763E-2</v>
      </c>
      <c r="I2184" s="66">
        <v>87.942039489746094</v>
      </c>
      <c r="J2184" s="67">
        <v>0</v>
      </c>
    </row>
    <row r="2185" spans="1:10" x14ac:dyDescent="0.25">
      <c r="A2185" s="3" t="str">
        <f t="shared" si="34"/>
        <v>Load Control GroupSDP-HD7/9/2021 (5:50pm-8:55pm)24</v>
      </c>
      <c r="B2185" t="s">
        <v>57</v>
      </c>
      <c r="C2185" t="s">
        <v>80</v>
      </c>
      <c r="D2185" t="s">
        <v>161</v>
      </c>
      <c r="E2185" s="65" t="s">
        <v>155</v>
      </c>
      <c r="F2185" s="66">
        <v>1.9050344228744507</v>
      </c>
      <c r="G2185" s="66">
        <v>2.2005701065063477</v>
      </c>
      <c r="H2185" s="66">
        <v>3.5578474402427673E-2</v>
      </c>
      <c r="I2185" s="66">
        <v>85.860122680664063</v>
      </c>
      <c r="J2185" s="67">
        <v>0</v>
      </c>
    </row>
    <row r="2186" spans="1:10" x14ac:dyDescent="0.25">
      <c r="A2186" s="3" t="str">
        <f t="shared" si="34"/>
        <v>Load Control GroupSDP-HD8/27/2021 (5:00pm-6:00pm)1</v>
      </c>
      <c r="B2186" t="s">
        <v>57</v>
      </c>
      <c r="C2186" t="s">
        <v>80</v>
      </c>
      <c r="D2186" t="s">
        <v>162</v>
      </c>
      <c r="E2186" s="65" t="s">
        <v>132</v>
      </c>
      <c r="F2186" s="66">
        <v>1.1121523380279541</v>
      </c>
      <c r="G2186" s="66">
        <v>1.1322046518325806</v>
      </c>
      <c r="H2186" s="66">
        <v>2.3801600560545921E-2</v>
      </c>
      <c r="I2186" s="66">
        <v>78.58587646484375</v>
      </c>
      <c r="J2186" s="67">
        <v>0</v>
      </c>
    </row>
    <row r="2187" spans="1:10" x14ac:dyDescent="0.25">
      <c r="A2187" s="3" t="str">
        <f t="shared" si="34"/>
        <v>Load Control GroupSDP-HD8/27/2021 (5:00pm-6:00pm)2</v>
      </c>
      <c r="B2187" t="s">
        <v>57</v>
      </c>
      <c r="C2187" t="s">
        <v>80</v>
      </c>
      <c r="D2187" t="s">
        <v>162</v>
      </c>
      <c r="E2187" s="65" t="s">
        <v>133</v>
      </c>
      <c r="F2187" s="66">
        <v>0.96067148447036743</v>
      </c>
      <c r="G2187" s="66">
        <v>0.97963249683380127</v>
      </c>
      <c r="H2187" s="66">
        <v>2.0971013233065605E-2</v>
      </c>
      <c r="I2187" s="66">
        <v>76.002693176269531</v>
      </c>
      <c r="J2187" s="67">
        <v>0</v>
      </c>
    </row>
    <row r="2188" spans="1:10" x14ac:dyDescent="0.25">
      <c r="A2188" s="3" t="str">
        <f t="shared" si="34"/>
        <v>Load Control GroupSDP-HD8/27/2021 (5:00pm-6:00pm)3</v>
      </c>
      <c r="B2188" t="s">
        <v>57</v>
      </c>
      <c r="C2188" t="s">
        <v>80</v>
      </c>
      <c r="D2188" t="s">
        <v>162</v>
      </c>
      <c r="E2188" s="65" t="s">
        <v>134</v>
      </c>
      <c r="F2188" s="66">
        <v>0.86431169509887695</v>
      </c>
      <c r="G2188" s="66">
        <v>0.88285613059997559</v>
      </c>
      <c r="H2188" s="66">
        <v>1.977098174393177E-2</v>
      </c>
      <c r="I2188" s="66">
        <v>72.770500183105469</v>
      </c>
      <c r="J2188" s="67">
        <v>0</v>
      </c>
    </row>
    <row r="2189" spans="1:10" x14ac:dyDescent="0.25">
      <c r="A2189" s="3" t="str">
        <f t="shared" si="34"/>
        <v>Load Control GroupSDP-HD8/27/2021 (5:00pm-6:00pm)4</v>
      </c>
      <c r="B2189" t="s">
        <v>57</v>
      </c>
      <c r="C2189" t="s">
        <v>80</v>
      </c>
      <c r="D2189" t="s">
        <v>162</v>
      </c>
      <c r="E2189" s="65" t="s">
        <v>135</v>
      </c>
      <c r="F2189" s="66">
        <v>0.79871565103530884</v>
      </c>
      <c r="G2189" s="66">
        <v>0.82413977384567261</v>
      </c>
      <c r="H2189" s="66">
        <v>1.7948349937796593E-2</v>
      </c>
      <c r="I2189" s="66">
        <v>71.302642822265625</v>
      </c>
      <c r="J2189" s="67">
        <v>0</v>
      </c>
    </row>
    <row r="2190" spans="1:10" x14ac:dyDescent="0.25">
      <c r="A2190" s="3" t="str">
        <f t="shared" si="34"/>
        <v>Load Control GroupSDP-HD8/27/2021 (5:00pm-6:00pm)5</v>
      </c>
      <c r="B2190" t="s">
        <v>57</v>
      </c>
      <c r="C2190" t="s">
        <v>80</v>
      </c>
      <c r="D2190" t="s">
        <v>162</v>
      </c>
      <c r="E2190" s="65" t="s">
        <v>136</v>
      </c>
      <c r="F2190" s="66">
        <v>0.76680296659469604</v>
      </c>
      <c r="G2190" s="66">
        <v>0.78475266695022583</v>
      </c>
      <c r="H2190" s="66">
        <v>1.6473647207021713E-2</v>
      </c>
      <c r="I2190" s="66">
        <v>69.457588195800781</v>
      </c>
      <c r="J2190" s="67">
        <v>0</v>
      </c>
    </row>
    <row r="2191" spans="1:10" x14ac:dyDescent="0.25">
      <c r="A2191" s="3" t="str">
        <f t="shared" si="34"/>
        <v>Load Control GroupSDP-HD8/27/2021 (5:00pm-6:00pm)6</v>
      </c>
      <c r="B2191" t="s">
        <v>57</v>
      </c>
      <c r="C2191" t="s">
        <v>80</v>
      </c>
      <c r="D2191" t="s">
        <v>162</v>
      </c>
      <c r="E2191" s="65" t="s">
        <v>137</v>
      </c>
      <c r="F2191" s="66">
        <v>0.78721845149993896</v>
      </c>
      <c r="G2191" s="66">
        <v>0.79127252101898193</v>
      </c>
      <c r="H2191" s="66">
        <v>1.4802015386521816E-2</v>
      </c>
      <c r="I2191" s="66">
        <v>67.970062255859375</v>
      </c>
      <c r="J2191" s="67">
        <v>0</v>
      </c>
    </row>
    <row r="2192" spans="1:10" x14ac:dyDescent="0.25">
      <c r="A2192" s="3" t="str">
        <f t="shared" si="34"/>
        <v>Load Control GroupSDP-HD8/27/2021 (5:00pm-6:00pm)7</v>
      </c>
      <c r="B2192" t="s">
        <v>57</v>
      </c>
      <c r="C2192" t="s">
        <v>80</v>
      </c>
      <c r="D2192" t="s">
        <v>162</v>
      </c>
      <c r="E2192" s="65" t="s">
        <v>138</v>
      </c>
      <c r="F2192" s="66">
        <v>0.78302383422851563</v>
      </c>
      <c r="G2192" s="66">
        <v>0.78971368074417114</v>
      </c>
      <c r="H2192" s="66">
        <v>1.4055618084967136E-2</v>
      </c>
      <c r="I2192" s="66">
        <v>67.308784484863281</v>
      </c>
      <c r="J2192" s="67">
        <v>0</v>
      </c>
    </row>
    <row r="2193" spans="1:10" x14ac:dyDescent="0.25">
      <c r="A2193" s="3" t="str">
        <f t="shared" si="34"/>
        <v>Load Control GroupSDP-HD8/27/2021 (5:00pm-6:00pm)8</v>
      </c>
      <c r="B2193" t="s">
        <v>57</v>
      </c>
      <c r="C2193" t="s">
        <v>80</v>
      </c>
      <c r="D2193" t="s">
        <v>162</v>
      </c>
      <c r="E2193" s="65" t="s">
        <v>139</v>
      </c>
      <c r="F2193" s="66">
        <v>0.70062345266342163</v>
      </c>
      <c r="G2193" s="66">
        <v>0.71641522645950317</v>
      </c>
      <c r="H2193" s="66">
        <v>1.4623543247580528E-2</v>
      </c>
      <c r="I2193" s="66">
        <v>67.616729736328125</v>
      </c>
      <c r="J2193" s="67">
        <v>0</v>
      </c>
    </row>
    <row r="2194" spans="1:10" x14ac:dyDescent="0.25">
      <c r="A2194" s="3" t="str">
        <f t="shared" si="34"/>
        <v>Load Control GroupSDP-HD8/27/2021 (5:00pm-6:00pm)9</v>
      </c>
      <c r="B2194" t="s">
        <v>57</v>
      </c>
      <c r="C2194" t="s">
        <v>80</v>
      </c>
      <c r="D2194" t="s">
        <v>162</v>
      </c>
      <c r="E2194" s="65" t="s">
        <v>140</v>
      </c>
      <c r="F2194" s="66">
        <v>0.58499395847320557</v>
      </c>
      <c r="G2194" s="66">
        <v>0.62560886144638062</v>
      </c>
      <c r="H2194" s="66">
        <v>2.0422870293259621E-2</v>
      </c>
      <c r="I2194" s="66">
        <v>68.896919250488281</v>
      </c>
      <c r="J2194" s="67">
        <v>0</v>
      </c>
    </row>
    <row r="2195" spans="1:10" x14ac:dyDescent="0.25">
      <c r="A2195" s="3" t="str">
        <f t="shared" si="34"/>
        <v>Load Control GroupSDP-HD8/27/2021 (5:00pm-6:00pm)10</v>
      </c>
      <c r="B2195" t="s">
        <v>57</v>
      </c>
      <c r="C2195" t="s">
        <v>80</v>
      </c>
      <c r="D2195" t="s">
        <v>162</v>
      </c>
      <c r="E2195" s="65" t="s">
        <v>141</v>
      </c>
      <c r="F2195" s="66">
        <v>0.54608803987503052</v>
      </c>
      <c r="G2195" s="66">
        <v>0.57183492183685303</v>
      </c>
      <c r="H2195" s="66">
        <v>2.3113755509257317E-2</v>
      </c>
      <c r="I2195" s="66">
        <v>74.337875366210938</v>
      </c>
      <c r="J2195" s="67">
        <v>0</v>
      </c>
    </row>
    <row r="2196" spans="1:10" x14ac:dyDescent="0.25">
      <c r="A2196" s="3" t="str">
        <f t="shared" si="34"/>
        <v>Load Control GroupSDP-HD8/27/2021 (5:00pm-6:00pm)11</v>
      </c>
      <c r="B2196" t="s">
        <v>57</v>
      </c>
      <c r="C2196" t="s">
        <v>80</v>
      </c>
      <c r="D2196" t="s">
        <v>162</v>
      </c>
      <c r="E2196" s="65" t="s">
        <v>142</v>
      </c>
      <c r="F2196" s="66">
        <v>0.56291800737380981</v>
      </c>
      <c r="G2196" s="66">
        <v>0.60152584314346313</v>
      </c>
      <c r="H2196" s="66">
        <v>2.5322914123535156E-2</v>
      </c>
      <c r="I2196" s="66">
        <v>80.090225219726563</v>
      </c>
      <c r="J2196" s="67">
        <v>0</v>
      </c>
    </row>
    <row r="2197" spans="1:10" x14ac:dyDescent="0.25">
      <c r="A2197" s="3" t="str">
        <f t="shared" si="34"/>
        <v>Load Control GroupSDP-HD8/27/2021 (5:00pm-6:00pm)12</v>
      </c>
      <c r="B2197" t="s">
        <v>57</v>
      </c>
      <c r="C2197" t="s">
        <v>80</v>
      </c>
      <c r="D2197" t="s">
        <v>162</v>
      </c>
      <c r="E2197" s="65" t="s">
        <v>143</v>
      </c>
      <c r="F2197" s="66">
        <v>0.66350847482681274</v>
      </c>
      <c r="G2197" s="66">
        <v>0.74105286598205566</v>
      </c>
      <c r="H2197" s="66">
        <v>3.3757217228412628E-2</v>
      </c>
      <c r="I2197" s="66">
        <v>85.535270690917969</v>
      </c>
      <c r="J2197" s="67">
        <v>0</v>
      </c>
    </row>
    <row r="2198" spans="1:10" x14ac:dyDescent="0.25">
      <c r="A2198" s="3" t="str">
        <f t="shared" si="34"/>
        <v>Load Control GroupSDP-HD8/27/2021 (5:00pm-6:00pm)13</v>
      </c>
      <c r="B2198" t="s">
        <v>57</v>
      </c>
      <c r="C2198" t="s">
        <v>80</v>
      </c>
      <c r="D2198" t="s">
        <v>162</v>
      </c>
      <c r="E2198" s="65" t="s">
        <v>144</v>
      </c>
      <c r="F2198" s="66">
        <v>0.87352615594863892</v>
      </c>
      <c r="G2198" s="66">
        <v>0.98387604951858521</v>
      </c>
      <c r="H2198" s="66">
        <v>3.6259807646274567E-2</v>
      </c>
      <c r="I2198" s="66">
        <v>90.261009216308594</v>
      </c>
      <c r="J2198" s="67">
        <v>0</v>
      </c>
    </row>
    <row r="2199" spans="1:10" x14ac:dyDescent="0.25">
      <c r="A2199" s="3" t="str">
        <f t="shared" si="34"/>
        <v>Load Control GroupSDP-HD8/27/2021 (5:00pm-6:00pm)14</v>
      </c>
      <c r="B2199" t="s">
        <v>57</v>
      </c>
      <c r="C2199" t="s">
        <v>80</v>
      </c>
      <c r="D2199" t="s">
        <v>162</v>
      </c>
      <c r="E2199" s="65" t="s">
        <v>145</v>
      </c>
      <c r="F2199" s="66">
        <v>1.2040879726409912</v>
      </c>
      <c r="G2199" s="66">
        <v>1.2809258699417114</v>
      </c>
      <c r="H2199" s="66">
        <v>3.6289490759372711E-2</v>
      </c>
      <c r="I2199" s="66">
        <v>93.642509460449219</v>
      </c>
      <c r="J2199" s="67">
        <v>0</v>
      </c>
    </row>
    <row r="2200" spans="1:10" x14ac:dyDescent="0.25">
      <c r="A2200" s="3" t="str">
        <f t="shared" si="34"/>
        <v>Load Control GroupSDP-HD8/27/2021 (5:00pm-6:00pm)15</v>
      </c>
      <c r="B2200" t="s">
        <v>57</v>
      </c>
      <c r="C2200" t="s">
        <v>80</v>
      </c>
      <c r="D2200" t="s">
        <v>162</v>
      </c>
      <c r="E2200" s="65" t="s">
        <v>146</v>
      </c>
      <c r="F2200" s="66">
        <v>1.6164309978485107</v>
      </c>
      <c r="G2200" s="66">
        <v>1.6263939142227173</v>
      </c>
      <c r="H2200" s="66">
        <v>2.0782392472028732E-2</v>
      </c>
      <c r="I2200" s="66">
        <v>96.694496154785156</v>
      </c>
      <c r="J2200" s="67">
        <v>0</v>
      </c>
    </row>
    <row r="2201" spans="1:10" x14ac:dyDescent="0.25">
      <c r="A2201" s="3" t="str">
        <f t="shared" si="34"/>
        <v>Load Control GroupSDP-HD8/27/2021 (5:00pm-6:00pm)16</v>
      </c>
      <c r="B2201" t="s">
        <v>57</v>
      </c>
      <c r="C2201" t="s">
        <v>80</v>
      </c>
      <c r="D2201" t="s">
        <v>162</v>
      </c>
      <c r="E2201" s="65" t="s">
        <v>147</v>
      </c>
      <c r="F2201" s="66">
        <v>1.9510753154754639</v>
      </c>
      <c r="G2201" s="66">
        <v>1.9411123991012573</v>
      </c>
      <c r="H2201" s="66">
        <v>2.0782392472028732E-2</v>
      </c>
      <c r="I2201" s="66">
        <v>98.424369812011719</v>
      </c>
      <c r="J2201" s="67">
        <v>0</v>
      </c>
    </row>
    <row r="2202" spans="1:10" x14ac:dyDescent="0.25">
      <c r="A2202" s="3" t="str">
        <f t="shared" si="34"/>
        <v>Load Control GroupSDP-HD8/27/2021 (5:00pm-6:00pm)17</v>
      </c>
      <c r="B2202" t="s">
        <v>57</v>
      </c>
      <c r="C2202" t="s">
        <v>80</v>
      </c>
      <c r="D2202" t="s">
        <v>162</v>
      </c>
      <c r="E2202" s="65" t="s">
        <v>148</v>
      </c>
      <c r="F2202" s="66">
        <v>2.2798147201538086</v>
      </c>
      <c r="G2202" s="66">
        <v>2.2234420776367188</v>
      </c>
      <c r="H2202" s="66">
        <v>3.8249656558036804E-2</v>
      </c>
      <c r="I2202" s="66">
        <v>98.104835510253906</v>
      </c>
      <c r="J2202" s="67">
        <v>0</v>
      </c>
    </row>
    <row r="2203" spans="1:10" x14ac:dyDescent="0.25">
      <c r="A2203" s="3" t="str">
        <f t="shared" si="34"/>
        <v>Load Control GroupSDP-HD8/27/2021 (5:00pm-6:00pm)18</v>
      </c>
      <c r="B2203" t="s">
        <v>57</v>
      </c>
      <c r="C2203" t="s">
        <v>80</v>
      </c>
      <c r="D2203" t="s">
        <v>162</v>
      </c>
      <c r="E2203" s="65" t="s">
        <v>149</v>
      </c>
      <c r="F2203" s="66">
        <v>2.424891471862793</v>
      </c>
      <c r="G2203" s="66">
        <v>1.6903079748153687</v>
      </c>
      <c r="H2203" s="66">
        <v>4.427613690495491E-2</v>
      </c>
      <c r="I2203" s="66">
        <v>97.766593933105469</v>
      </c>
      <c r="J2203" s="67">
        <v>0</v>
      </c>
    </row>
    <row r="2204" spans="1:10" x14ac:dyDescent="0.25">
      <c r="A2204" s="3" t="str">
        <f t="shared" si="34"/>
        <v>Load Control GroupSDP-HD8/27/2021 (5:00pm-6:00pm)19</v>
      </c>
      <c r="B2204" t="s">
        <v>57</v>
      </c>
      <c r="C2204" t="s">
        <v>80</v>
      </c>
      <c r="D2204" t="s">
        <v>162</v>
      </c>
      <c r="E2204" s="65" t="s">
        <v>150</v>
      </c>
      <c r="F2204" s="66">
        <v>2.4588963985443115</v>
      </c>
      <c r="G2204" s="66">
        <v>2.5936763286590576</v>
      </c>
      <c r="H2204" s="66">
        <v>4.6790916472673416E-2</v>
      </c>
      <c r="I2204" s="66">
        <v>96.128242492675781</v>
      </c>
      <c r="J2204" s="67">
        <v>0</v>
      </c>
    </row>
    <row r="2205" spans="1:10" x14ac:dyDescent="0.25">
      <c r="A2205" s="3" t="str">
        <f t="shared" si="34"/>
        <v>Load Control GroupSDP-HD8/27/2021 (5:00pm-6:00pm)20</v>
      </c>
      <c r="B2205" t="s">
        <v>57</v>
      </c>
      <c r="C2205" t="s">
        <v>80</v>
      </c>
      <c r="D2205" t="s">
        <v>162</v>
      </c>
      <c r="E2205" s="65" t="s">
        <v>151</v>
      </c>
      <c r="F2205" s="66">
        <v>2.2847955226898193</v>
      </c>
      <c r="G2205" s="66">
        <v>2.4335541725158691</v>
      </c>
      <c r="H2205" s="66">
        <v>4.6367917209863663E-2</v>
      </c>
      <c r="I2205" s="66">
        <v>94.327728271484375</v>
      </c>
      <c r="J2205" s="67">
        <v>0</v>
      </c>
    </row>
    <row r="2206" spans="1:10" x14ac:dyDescent="0.25">
      <c r="A2206" s="3" t="str">
        <f t="shared" si="34"/>
        <v>Load Control GroupSDP-HD8/27/2021 (5:00pm-6:00pm)21</v>
      </c>
      <c r="B2206" t="s">
        <v>57</v>
      </c>
      <c r="C2206" t="s">
        <v>80</v>
      </c>
      <c r="D2206" t="s">
        <v>162</v>
      </c>
      <c r="E2206" s="65" t="s">
        <v>152</v>
      </c>
      <c r="F2206" s="66">
        <v>2.1641435623168945</v>
      </c>
      <c r="G2206" s="66">
        <v>2.2188057899475098</v>
      </c>
      <c r="H2206" s="66">
        <v>4.3616838753223419E-2</v>
      </c>
      <c r="I2206" s="66">
        <v>90.949470520019531</v>
      </c>
      <c r="J2206" s="67">
        <v>0</v>
      </c>
    </row>
    <row r="2207" spans="1:10" x14ac:dyDescent="0.25">
      <c r="A2207" s="3" t="str">
        <f t="shared" si="34"/>
        <v>Load Control GroupSDP-HD8/27/2021 (5:00pm-6:00pm)22</v>
      </c>
      <c r="B2207" t="s">
        <v>57</v>
      </c>
      <c r="C2207" t="s">
        <v>80</v>
      </c>
      <c r="D2207" t="s">
        <v>162</v>
      </c>
      <c r="E2207" s="65" t="s">
        <v>153</v>
      </c>
      <c r="F2207" s="66">
        <v>2.0072581768035889</v>
      </c>
      <c r="G2207" s="66">
        <v>1.9950780868530273</v>
      </c>
      <c r="H2207" s="66">
        <v>3.9564847946166992E-2</v>
      </c>
      <c r="I2207" s="66">
        <v>88.511650085449219</v>
      </c>
      <c r="J2207" s="67">
        <v>0</v>
      </c>
    </row>
    <row r="2208" spans="1:10" x14ac:dyDescent="0.25">
      <c r="A2208" s="3" t="str">
        <f t="shared" si="34"/>
        <v>Load Control GroupSDP-HD8/27/2021 (5:00pm-6:00pm)23</v>
      </c>
      <c r="B2208" t="s">
        <v>57</v>
      </c>
      <c r="C2208" t="s">
        <v>80</v>
      </c>
      <c r="D2208" t="s">
        <v>162</v>
      </c>
      <c r="E2208" s="65" t="s">
        <v>154</v>
      </c>
      <c r="F2208" s="66">
        <v>1.7345130443572998</v>
      </c>
      <c r="G2208" s="66">
        <v>1.7255096435546875</v>
      </c>
      <c r="H2208" s="66">
        <v>3.7161972373723984E-2</v>
      </c>
      <c r="I2208" s="66">
        <v>87.044464111328125</v>
      </c>
      <c r="J2208" s="67">
        <v>0</v>
      </c>
    </row>
    <row r="2209" spans="1:10" x14ac:dyDescent="0.25">
      <c r="A2209" s="3" t="str">
        <f t="shared" si="34"/>
        <v>Load Control GroupSDP-HD8/27/2021 (5:00pm-6:00pm)24</v>
      </c>
      <c r="B2209" t="s">
        <v>57</v>
      </c>
      <c r="C2209" t="s">
        <v>80</v>
      </c>
      <c r="D2209" t="s">
        <v>162</v>
      </c>
      <c r="E2209" s="65" t="s">
        <v>155</v>
      </c>
      <c r="F2209" s="66">
        <v>1.4655064344406128</v>
      </c>
      <c r="G2209" s="66">
        <v>1.4742728471755981</v>
      </c>
      <c r="H2209" s="66">
        <v>3.1056379899382591E-2</v>
      </c>
      <c r="I2209" s="66">
        <v>84.920440673828125</v>
      </c>
      <c r="J2209" s="67">
        <v>0</v>
      </c>
    </row>
    <row r="2210" spans="1:10" x14ac:dyDescent="0.25">
      <c r="A2210" s="3" t="str">
        <f t="shared" si="34"/>
        <v>Load Control GroupSDP-HD9/9/2021 (3:58pm-5:00pm)1</v>
      </c>
      <c r="B2210" t="s">
        <v>57</v>
      </c>
      <c r="C2210" t="s">
        <v>80</v>
      </c>
      <c r="D2210" t="s">
        <v>163</v>
      </c>
      <c r="E2210" s="65" t="s">
        <v>132</v>
      </c>
      <c r="F2210" s="66">
        <v>1.3731580972671509</v>
      </c>
      <c r="G2210" s="66">
        <v>1.5239473581314087</v>
      </c>
      <c r="H2210" s="66">
        <v>2.7372447773814201E-2</v>
      </c>
      <c r="I2210" s="66">
        <v>86.078277587890625</v>
      </c>
      <c r="J2210" s="67">
        <v>0</v>
      </c>
    </row>
    <row r="2211" spans="1:10" x14ac:dyDescent="0.25">
      <c r="A2211" s="3" t="str">
        <f t="shared" si="34"/>
        <v>Load Control GroupSDP-HD9/9/2021 (3:58pm-5:00pm)2</v>
      </c>
      <c r="B2211" t="s">
        <v>57</v>
      </c>
      <c r="C2211" t="s">
        <v>80</v>
      </c>
      <c r="D2211" t="s">
        <v>163</v>
      </c>
      <c r="E2211" s="65" t="s">
        <v>133</v>
      </c>
      <c r="F2211" s="66">
        <v>1.235486626625061</v>
      </c>
      <c r="G2211" s="66">
        <v>1.3491801023483276</v>
      </c>
      <c r="H2211" s="66">
        <v>2.3361694067716599E-2</v>
      </c>
      <c r="I2211" s="66">
        <v>84.700836181640625</v>
      </c>
      <c r="J2211" s="67">
        <v>0</v>
      </c>
    </row>
    <row r="2212" spans="1:10" x14ac:dyDescent="0.25">
      <c r="A2212" s="3" t="str">
        <f t="shared" si="34"/>
        <v>Load Control GroupSDP-HD9/9/2021 (3:58pm-5:00pm)3</v>
      </c>
      <c r="B2212" t="s">
        <v>57</v>
      </c>
      <c r="C2212" t="s">
        <v>80</v>
      </c>
      <c r="D2212" t="s">
        <v>163</v>
      </c>
      <c r="E2212" s="65" t="s">
        <v>134</v>
      </c>
      <c r="F2212" s="66">
        <v>1.0978173017501831</v>
      </c>
      <c r="G2212" s="66">
        <v>1.2353856563568115</v>
      </c>
      <c r="H2212" s="66">
        <v>2.1294966340065002E-2</v>
      </c>
      <c r="I2212" s="66">
        <v>83.108421325683594</v>
      </c>
      <c r="J2212" s="67">
        <v>0</v>
      </c>
    </row>
    <row r="2213" spans="1:10" x14ac:dyDescent="0.25">
      <c r="A2213" s="3" t="str">
        <f t="shared" si="34"/>
        <v>Load Control GroupSDP-HD9/9/2021 (3:58pm-5:00pm)4</v>
      </c>
      <c r="B2213" t="s">
        <v>57</v>
      </c>
      <c r="C2213" t="s">
        <v>80</v>
      </c>
      <c r="D2213" t="s">
        <v>163</v>
      </c>
      <c r="E2213" s="65" t="s">
        <v>135</v>
      </c>
      <c r="F2213" s="66">
        <v>1.0205279588699341</v>
      </c>
      <c r="G2213" s="66">
        <v>1.1529475450515747</v>
      </c>
      <c r="H2213" s="66">
        <v>1.9574418663978577E-2</v>
      </c>
      <c r="I2213" s="66">
        <v>81.089187622070313</v>
      </c>
      <c r="J2213" s="67">
        <v>0</v>
      </c>
    </row>
    <row r="2214" spans="1:10" x14ac:dyDescent="0.25">
      <c r="A2214" s="3" t="str">
        <f t="shared" si="34"/>
        <v>Load Control GroupSDP-HD9/9/2021 (3:58pm-5:00pm)5</v>
      </c>
      <c r="B2214" t="s">
        <v>57</v>
      </c>
      <c r="C2214" t="s">
        <v>80</v>
      </c>
      <c r="D2214" t="s">
        <v>163</v>
      </c>
      <c r="E2214" s="65" t="s">
        <v>136</v>
      </c>
      <c r="F2214" s="66">
        <v>0.96817392110824585</v>
      </c>
      <c r="G2214" s="66">
        <v>1.1024850606918335</v>
      </c>
      <c r="H2214" s="66">
        <v>1.883830688893795E-2</v>
      </c>
      <c r="I2214" s="66">
        <v>80.700508117675781</v>
      </c>
      <c r="J2214" s="67">
        <v>0</v>
      </c>
    </row>
    <row r="2215" spans="1:10" x14ac:dyDescent="0.25">
      <c r="A2215" s="3" t="str">
        <f t="shared" si="34"/>
        <v>Load Control GroupSDP-HD9/9/2021 (3:58pm-5:00pm)6</v>
      </c>
      <c r="B2215" t="s">
        <v>57</v>
      </c>
      <c r="C2215" t="s">
        <v>80</v>
      </c>
      <c r="D2215" t="s">
        <v>163</v>
      </c>
      <c r="E2215" s="65" t="s">
        <v>137</v>
      </c>
      <c r="F2215" s="66">
        <v>0.98071038722991943</v>
      </c>
      <c r="G2215" s="66">
        <v>1.0788695812225342</v>
      </c>
      <c r="H2215" s="66">
        <v>1.801648922264576E-2</v>
      </c>
      <c r="I2215" s="66">
        <v>82.125</v>
      </c>
      <c r="J2215" s="67">
        <v>0</v>
      </c>
    </row>
    <row r="2216" spans="1:10" x14ac:dyDescent="0.25">
      <c r="A2216" s="3" t="str">
        <f t="shared" si="34"/>
        <v>Load Control GroupSDP-HD9/9/2021 (3:58pm-5:00pm)7</v>
      </c>
      <c r="B2216" t="s">
        <v>57</v>
      </c>
      <c r="C2216" t="s">
        <v>80</v>
      </c>
      <c r="D2216" t="s">
        <v>163</v>
      </c>
      <c r="E2216" s="65" t="s">
        <v>138</v>
      </c>
      <c r="F2216" s="66">
        <v>0.97419458627700806</v>
      </c>
      <c r="G2216" s="66">
        <v>1.0658115148544312</v>
      </c>
      <c r="H2216" s="66">
        <v>1.8901186063885689E-2</v>
      </c>
      <c r="I2216" s="66">
        <v>79.509185791015625</v>
      </c>
      <c r="J2216" s="67">
        <v>0</v>
      </c>
    </row>
    <row r="2217" spans="1:10" x14ac:dyDescent="0.25">
      <c r="A2217" s="3" t="str">
        <f t="shared" si="34"/>
        <v>Load Control GroupSDP-HD9/9/2021 (3:58pm-5:00pm)8</v>
      </c>
      <c r="B2217" t="s">
        <v>57</v>
      </c>
      <c r="C2217" t="s">
        <v>80</v>
      </c>
      <c r="D2217" t="s">
        <v>163</v>
      </c>
      <c r="E2217" s="65" t="s">
        <v>139</v>
      </c>
      <c r="F2217" s="66">
        <v>0.92970103025436401</v>
      </c>
      <c r="G2217" s="66">
        <v>1.0266396999359131</v>
      </c>
      <c r="H2217" s="66">
        <v>2.1044405177235603E-2</v>
      </c>
      <c r="I2217" s="66">
        <v>75.841331481933594</v>
      </c>
      <c r="J2217" s="67">
        <v>0</v>
      </c>
    </row>
    <row r="2218" spans="1:10" x14ac:dyDescent="0.25">
      <c r="A2218" s="3" t="str">
        <f t="shared" si="34"/>
        <v>Load Control GroupSDP-HD9/9/2021 (3:58pm-5:00pm)9</v>
      </c>
      <c r="B2218" t="s">
        <v>57</v>
      </c>
      <c r="C2218" t="s">
        <v>80</v>
      </c>
      <c r="D2218" t="s">
        <v>163</v>
      </c>
      <c r="E2218" s="65" t="s">
        <v>140</v>
      </c>
      <c r="F2218" s="66">
        <v>0.93444454669952393</v>
      </c>
      <c r="G2218" s="66">
        <v>1.0232316255569458</v>
      </c>
      <c r="H2218" s="66">
        <v>2.3228434845805168E-2</v>
      </c>
      <c r="I2218" s="66">
        <v>77.676460266113281</v>
      </c>
      <c r="J2218" s="67">
        <v>0</v>
      </c>
    </row>
    <row r="2219" spans="1:10" x14ac:dyDescent="0.25">
      <c r="A2219" s="3" t="str">
        <f t="shared" si="34"/>
        <v>Load Control GroupSDP-HD9/9/2021 (3:58pm-5:00pm)10</v>
      </c>
      <c r="B2219" t="s">
        <v>57</v>
      </c>
      <c r="C2219" t="s">
        <v>80</v>
      </c>
      <c r="D2219" t="s">
        <v>163</v>
      </c>
      <c r="E2219" s="65" t="s">
        <v>141</v>
      </c>
      <c r="F2219" s="66">
        <v>1.0105890035629272</v>
      </c>
      <c r="G2219" s="66">
        <v>1.0862506628036499</v>
      </c>
      <c r="H2219" s="66">
        <v>2.5893667712807655E-2</v>
      </c>
      <c r="I2219" s="66">
        <v>81.518180847167969</v>
      </c>
      <c r="J2219" s="67">
        <v>0</v>
      </c>
    </row>
    <row r="2220" spans="1:10" x14ac:dyDescent="0.25">
      <c r="A2220" s="3" t="str">
        <f t="shared" si="34"/>
        <v>Load Control GroupSDP-HD9/9/2021 (3:58pm-5:00pm)11</v>
      </c>
      <c r="B2220" t="s">
        <v>57</v>
      </c>
      <c r="C2220" t="s">
        <v>80</v>
      </c>
      <c r="D2220" t="s">
        <v>163</v>
      </c>
      <c r="E2220" s="65" t="s">
        <v>142</v>
      </c>
      <c r="F2220" s="66">
        <v>1.1899007558822632</v>
      </c>
      <c r="G2220" s="66">
        <v>1.2413314580917358</v>
      </c>
      <c r="H2220" s="66">
        <v>2.8571516275405884E-2</v>
      </c>
      <c r="I2220" s="66">
        <v>87.480720520019531</v>
      </c>
      <c r="J2220" s="67">
        <v>0</v>
      </c>
    </row>
    <row r="2221" spans="1:10" x14ac:dyDescent="0.25">
      <c r="A2221" s="3" t="str">
        <f t="shared" si="34"/>
        <v>Load Control GroupSDP-HD9/9/2021 (3:58pm-5:00pm)12</v>
      </c>
      <c r="B2221" t="s">
        <v>57</v>
      </c>
      <c r="C2221" t="s">
        <v>80</v>
      </c>
      <c r="D2221" t="s">
        <v>163</v>
      </c>
      <c r="E2221" s="65" t="s">
        <v>143</v>
      </c>
      <c r="F2221" s="66">
        <v>1.4160243272781372</v>
      </c>
      <c r="G2221" s="66">
        <v>1.5041311979293823</v>
      </c>
      <c r="H2221" s="66">
        <v>2.7918951585888863E-2</v>
      </c>
      <c r="I2221" s="66">
        <v>91.742454528808594</v>
      </c>
      <c r="J2221" s="67">
        <v>0</v>
      </c>
    </row>
    <row r="2222" spans="1:10" x14ac:dyDescent="0.25">
      <c r="A2222" s="3" t="str">
        <f t="shared" si="34"/>
        <v>Load Control GroupSDP-HD9/9/2021 (3:58pm-5:00pm)13</v>
      </c>
      <c r="B2222" t="s">
        <v>57</v>
      </c>
      <c r="C2222" t="s">
        <v>80</v>
      </c>
      <c r="D2222" t="s">
        <v>163</v>
      </c>
      <c r="E2222" s="65" t="s">
        <v>144</v>
      </c>
      <c r="F2222" s="66">
        <v>1.6763408184051514</v>
      </c>
      <c r="G2222" s="66">
        <v>1.7926068305969238</v>
      </c>
      <c r="H2222" s="66">
        <v>1.6627568751573563E-2</v>
      </c>
      <c r="I2222" s="66">
        <v>94.534568786621094</v>
      </c>
      <c r="J2222" s="67">
        <v>0</v>
      </c>
    </row>
    <row r="2223" spans="1:10" x14ac:dyDescent="0.25">
      <c r="A2223" s="3" t="str">
        <f t="shared" si="34"/>
        <v>Load Control GroupSDP-HD9/9/2021 (3:58pm-5:00pm)14</v>
      </c>
      <c r="B2223" t="s">
        <v>57</v>
      </c>
      <c r="C2223" t="s">
        <v>80</v>
      </c>
      <c r="D2223" t="s">
        <v>163</v>
      </c>
      <c r="E2223" s="65" t="s">
        <v>145</v>
      </c>
      <c r="F2223" s="66">
        <v>1.9476511478424072</v>
      </c>
      <c r="G2223" s="66">
        <v>1.8313851356506348</v>
      </c>
      <c r="H2223" s="66">
        <v>1.6627568751573563E-2</v>
      </c>
      <c r="I2223" s="66">
        <v>93.811759948730469</v>
      </c>
      <c r="J2223" s="67">
        <v>0</v>
      </c>
    </row>
    <row r="2224" spans="1:10" x14ac:dyDescent="0.25">
      <c r="A2224" s="3" t="str">
        <f t="shared" si="34"/>
        <v>Load Control GroupSDP-HD9/9/2021 (3:58pm-5:00pm)15</v>
      </c>
      <c r="B2224" t="s">
        <v>57</v>
      </c>
      <c r="C2224" t="s">
        <v>80</v>
      </c>
      <c r="D2224" t="s">
        <v>163</v>
      </c>
      <c r="E2224" s="65" t="s">
        <v>146</v>
      </c>
      <c r="F2224" s="66">
        <v>2.2553167343139648</v>
      </c>
      <c r="G2224" s="66">
        <v>2.0791854858398438</v>
      </c>
      <c r="H2224" s="66">
        <v>3.1037177890539169E-2</v>
      </c>
      <c r="I2224" s="66">
        <v>93.648551940917969</v>
      </c>
      <c r="J2224" s="67">
        <v>0</v>
      </c>
    </row>
    <row r="2225" spans="1:10" x14ac:dyDescent="0.25">
      <c r="A2225" s="3" t="str">
        <f t="shared" si="34"/>
        <v>Load Control GroupSDP-HD9/9/2021 (3:58pm-5:00pm)16</v>
      </c>
      <c r="B2225" t="s">
        <v>57</v>
      </c>
      <c r="C2225" t="s">
        <v>80</v>
      </c>
      <c r="D2225" t="s">
        <v>163</v>
      </c>
      <c r="E2225" s="65" t="s">
        <v>147</v>
      </c>
      <c r="F2225" s="66">
        <v>2.5420351028442383</v>
      </c>
      <c r="G2225" s="66">
        <v>2.1938440799713135</v>
      </c>
      <c r="H2225" s="66">
        <v>3.5232927650213242E-2</v>
      </c>
      <c r="I2225" s="66">
        <v>94.372085571289063</v>
      </c>
      <c r="J2225" s="67">
        <v>0</v>
      </c>
    </row>
    <row r="2226" spans="1:10" x14ac:dyDescent="0.25">
      <c r="A2226" s="3" t="str">
        <f t="shared" si="34"/>
        <v>Load Control GroupSDP-HD9/9/2021 (3:58pm-5:00pm)17</v>
      </c>
      <c r="B2226" t="s">
        <v>57</v>
      </c>
      <c r="C2226" t="s">
        <v>80</v>
      </c>
      <c r="D2226" t="s">
        <v>163</v>
      </c>
      <c r="E2226" s="65" t="s">
        <v>148</v>
      </c>
      <c r="F2226" s="66">
        <v>2.7305712699890137</v>
      </c>
      <c r="G2226" s="66">
        <v>1.526680588722229</v>
      </c>
      <c r="H2226" s="66">
        <v>3.8441602140665054E-2</v>
      </c>
      <c r="I2226" s="66">
        <v>86.792793273925781</v>
      </c>
      <c r="J2226" s="67">
        <v>0</v>
      </c>
    </row>
    <row r="2227" spans="1:10" x14ac:dyDescent="0.25">
      <c r="A2227" s="3" t="str">
        <f t="shared" si="34"/>
        <v>Load Control GroupSDP-HD9/9/2021 (3:58pm-5:00pm)18</v>
      </c>
      <c r="B2227" t="s">
        <v>57</v>
      </c>
      <c r="C2227" t="s">
        <v>80</v>
      </c>
      <c r="D2227" t="s">
        <v>163</v>
      </c>
      <c r="E2227" s="65" t="s">
        <v>149</v>
      </c>
      <c r="F2227" s="66">
        <v>2.7702031135559082</v>
      </c>
      <c r="G2227" s="66">
        <v>2.5479459762573242</v>
      </c>
      <c r="H2227" s="66">
        <v>3.8493145257234573E-2</v>
      </c>
      <c r="I2227" s="66">
        <v>89.147712707519531</v>
      </c>
      <c r="J2227" s="67">
        <v>0</v>
      </c>
    </row>
    <row r="2228" spans="1:10" x14ac:dyDescent="0.25">
      <c r="A2228" s="3" t="str">
        <f t="shared" si="34"/>
        <v>Load Control GroupSDP-HD9/9/2021 (3:58pm-5:00pm)19</v>
      </c>
      <c r="B2228" t="s">
        <v>57</v>
      </c>
      <c r="C2228" t="s">
        <v>80</v>
      </c>
      <c r="D2228" t="s">
        <v>163</v>
      </c>
      <c r="E2228" s="65" t="s">
        <v>150</v>
      </c>
      <c r="F2228" s="66">
        <v>2.6614615917205811</v>
      </c>
      <c r="G2228" s="66">
        <v>2.5649569034576416</v>
      </c>
      <c r="H2228" s="66">
        <v>3.7359278649091721E-2</v>
      </c>
      <c r="I2228" s="66">
        <v>90.864173889160156</v>
      </c>
      <c r="J2228" s="67">
        <v>0</v>
      </c>
    </row>
    <row r="2229" spans="1:10" x14ac:dyDescent="0.25">
      <c r="A2229" s="3" t="str">
        <f t="shared" si="34"/>
        <v>Load Control GroupSDP-HD9/9/2021 (3:58pm-5:00pm)20</v>
      </c>
      <c r="B2229" t="s">
        <v>57</v>
      </c>
      <c r="C2229" t="s">
        <v>80</v>
      </c>
      <c r="D2229" t="s">
        <v>163</v>
      </c>
      <c r="E2229" s="65" t="s">
        <v>151</v>
      </c>
      <c r="F2229" s="66">
        <v>2.5061321258544922</v>
      </c>
      <c r="G2229" s="66">
        <v>2.4286227226257324</v>
      </c>
      <c r="H2229" s="66">
        <v>3.5060904920101166E-2</v>
      </c>
      <c r="I2229" s="66">
        <v>90.770561218261719</v>
      </c>
      <c r="J2229" s="67">
        <v>0</v>
      </c>
    </row>
    <row r="2230" spans="1:10" x14ac:dyDescent="0.25">
      <c r="A2230" s="3" t="str">
        <f t="shared" si="34"/>
        <v>Load Control GroupSDP-HD9/9/2021 (3:58pm-5:00pm)21</v>
      </c>
      <c r="B2230" t="s">
        <v>57</v>
      </c>
      <c r="C2230" t="s">
        <v>80</v>
      </c>
      <c r="D2230" t="s">
        <v>163</v>
      </c>
      <c r="E2230" s="65" t="s">
        <v>152</v>
      </c>
      <c r="F2230" s="66">
        <v>2.3494956493377686</v>
      </c>
      <c r="G2230" s="66">
        <v>2.2996153831481934</v>
      </c>
      <c r="H2230" s="66">
        <v>3.3136971294879913E-2</v>
      </c>
      <c r="I2230" s="66">
        <v>88.760238647460938</v>
      </c>
      <c r="J2230" s="67">
        <v>0</v>
      </c>
    </row>
    <row r="2231" spans="1:10" x14ac:dyDescent="0.25">
      <c r="A2231" s="3" t="str">
        <f t="shared" si="34"/>
        <v>Load Control GroupSDP-HD9/9/2021 (3:58pm-5:00pm)22</v>
      </c>
      <c r="B2231" t="s">
        <v>57</v>
      </c>
      <c r="C2231" t="s">
        <v>80</v>
      </c>
      <c r="D2231" t="s">
        <v>163</v>
      </c>
      <c r="E2231" s="65" t="s">
        <v>153</v>
      </c>
      <c r="F2231" s="66">
        <v>2.1053364276885986</v>
      </c>
      <c r="G2231" s="66">
        <v>2.0871899127960205</v>
      </c>
      <c r="H2231" s="66">
        <v>3.275168314576149E-2</v>
      </c>
      <c r="I2231" s="66">
        <v>85.827369689941406</v>
      </c>
      <c r="J2231" s="67">
        <v>0</v>
      </c>
    </row>
    <row r="2232" spans="1:10" x14ac:dyDescent="0.25">
      <c r="A2232" s="3" t="str">
        <f t="shared" si="34"/>
        <v>Load Control GroupSDP-HD9/9/2021 (3:58pm-5:00pm)23</v>
      </c>
      <c r="B2232" t="s">
        <v>57</v>
      </c>
      <c r="C2232" t="s">
        <v>80</v>
      </c>
      <c r="D2232" t="s">
        <v>163</v>
      </c>
      <c r="E2232" s="65" t="s">
        <v>154</v>
      </c>
      <c r="F2232" s="66">
        <v>1.8665945529937744</v>
      </c>
      <c r="G2232" s="66">
        <v>1.7997192144393921</v>
      </c>
      <c r="H2232" s="66">
        <v>2.9348757117986679E-2</v>
      </c>
      <c r="I2232" s="66">
        <v>83.806144714355469</v>
      </c>
      <c r="J2232" s="67">
        <v>0</v>
      </c>
    </row>
    <row r="2233" spans="1:10" x14ac:dyDescent="0.25">
      <c r="A2233" s="3" t="str">
        <f t="shared" si="34"/>
        <v>Load Control GroupSDP-HD9/9/2021 (3:58pm-5:00pm)24</v>
      </c>
      <c r="B2233" t="s">
        <v>57</v>
      </c>
      <c r="C2233" t="s">
        <v>80</v>
      </c>
      <c r="D2233" t="s">
        <v>163</v>
      </c>
      <c r="E2233" s="65" t="s">
        <v>155</v>
      </c>
      <c r="F2233" s="66">
        <v>1.5725135803222656</v>
      </c>
      <c r="G2233" s="66">
        <v>1.543296217918396</v>
      </c>
      <c r="H2233" s="66">
        <v>2.731700986623764E-2</v>
      </c>
      <c r="I2233" s="66">
        <v>81.92816162109375</v>
      </c>
      <c r="J2233" s="67">
        <v>0</v>
      </c>
    </row>
    <row r="2234" spans="1:10" x14ac:dyDescent="0.25">
      <c r="A2234" s="3" t="str">
        <f t="shared" si="34"/>
        <v>Load Control GroupSDP-HDAverage Event Day (5:00pm-6:00pm)1</v>
      </c>
      <c r="B2234" t="s">
        <v>57</v>
      </c>
      <c r="C2234" t="s">
        <v>80</v>
      </c>
      <c r="D2234" t="s">
        <v>164</v>
      </c>
      <c r="E2234" s="65" t="s">
        <v>132</v>
      </c>
      <c r="F2234" s="66">
        <v>1.2474007606506348</v>
      </c>
      <c r="G2234" s="66">
        <v>1.3843520879745483</v>
      </c>
      <c r="H2234" s="66">
        <v>1.1352318339049816E-2</v>
      </c>
      <c r="I2234" s="66">
        <v>83.131515502929688</v>
      </c>
      <c r="J2234" s="67">
        <v>0</v>
      </c>
    </row>
    <row r="2235" spans="1:10" x14ac:dyDescent="0.25">
      <c r="A2235" s="3" t="str">
        <f t="shared" si="34"/>
        <v>Load Control GroupSDP-HDAverage Event Day (5:00pm-6:00pm)2</v>
      </c>
      <c r="B2235" t="s">
        <v>57</v>
      </c>
      <c r="C2235" t="s">
        <v>80</v>
      </c>
      <c r="D2235" t="s">
        <v>164</v>
      </c>
      <c r="E2235" s="65" t="s">
        <v>133</v>
      </c>
      <c r="F2235" s="66">
        <v>1.1604657173156738</v>
      </c>
      <c r="G2235" s="66">
        <v>1.2994049787521362</v>
      </c>
      <c r="H2235" s="66">
        <v>9.8197385668754578E-3</v>
      </c>
      <c r="I2235" s="66">
        <v>82.235160827636719</v>
      </c>
      <c r="J2235" s="67">
        <v>0</v>
      </c>
    </row>
    <row r="2236" spans="1:10" x14ac:dyDescent="0.25">
      <c r="A2236" s="3" t="str">
        <f t="shared" si="34"/>
        <v>Load Control GroupSDP-HDAverage Event Day (5:00pm-6:00pm)3</v>
      </c>
      <c r="B2236" t="s">
        <v>57</v>
      </c>
      <c r="C2236" t="s">
        <v>80</v>
      </c>
      <c r="D2236" t="s">
        <v>164</v>
      </c>
      <c r="E2236" s="65" t="s">
        <v>134</v>
      </c>
      <c r="F2236" s="66">
        <v>1.0599819421768188</v>
      </c>
      <c r="G2236" s="66">
        <v>1.1690807342529297</v>
      </c>
      <c r="H2236" s="66">
        <v>8.8133113458752632E-3</v>
      </c>
      <c r="I2236" s="66">
        <v>80.840835571289063</v>
      </c>
      <c r="J2236" s="67">
        <v>0</v>
      </c>
    </row>
    <row r="2237" spans="1:10" x14ac:dyDescent="0.25">
      <c r="A2237" s="3" t="str">
        <f t="shared" si="34"/>
        <v>Load Control GroupSDP-HDAverage Event Day (5:00pm-6:00pm)4</v>
      </c>
      <c r="B2237" t="s">
        <v>57</v>
      </c>
      <c r="C2237" t="s">
        <v>80</v>
      </c>
      <c r="D2237" t="s">
        <v>164</v>
      </c>
      <c r="E2237" s="65" t="s">
        <v>135</v>
      </c>
      <c r="F2237" s="66">
        <v>0.98196125030517578</v>
      </c>
      <c r="G2237" s="66">
        <v>1.0810760259628296</v>
      </c>
      <c r="H2237" s="66">
        <v>8.030574768781662E-3</v>
      </c>
      <c r="I2237" s="66">
        <v>79.546127319335938</v>
      </c>
      <c r="J2237" s="67">
        <v>0</v>
      </c>
    </row>
    <row r="2238" spans="1:10" x14ac:dyDescent="0.25">
      <c r="A2238" s="3" t="str">
        <f t="shared" si="34"/>
        <v>Load Control GroupSDP-HDAverage Event Day (5:00pm-6:00pm)5</v>
      </c>
      <c r="B2238" t="s">
        <v>57</v>
      </c>
      <c r="C2238" t="s">
        <v>80</v>
      </c>
      <c r="D2238" t="s">
        <v>164</v>
      </c>
      <c r="E2238" s="65" t="s">
        <v>136</v>
      </c>
      <c r="F2238" s="66">
        <v>0.93916970491409302</v>
      </c>
      <c r="G2238" s="66">
        <v>1.0225813388824463</v>
      </c>
      <c r="H2238" s="66">
        <v>7.3815281502902508E-3</v>
      </c>
      <c r="I2238" s="66">
        <v>77.5516357421875</v>
      </c>
      <c r="J2238" s="67">
        <v>0</v>
      </c>
    </row>
    <row r="2239" spans="1:10" x14ac:dyDescent="0.25">
      <c r="A2239" s="3" t="str">
        <f t="shared" si="34"/>
        <v>Load Control GroupSDP-HDAverage Event Day (5:00pm-6:00pm)6</v>
      </c>
      <c r="B2239" t="s">
        <v>57</v>
      </c>
      <c r="C2239" t="s">
        <v>80</v>
      </c>
      <c r="D2239" t="s">
        <v>164</v>
      </c>
      <c r="E2239" s="65" t="s">
        <v>137</v>
      </c>
      <c r="F2239" s="66">
        <v>0.92215430736541748</v>
      </c>
      <c r="G2239" s="66">
        <v>0.99716222286224365</v>
      </c>
      <c r="H2239" s="66">
        <v>7.1091349236667156E-3</v>
      </c>
      <c r="I2239" s="66">
        <v>76.549484252929688</v>
      </c>
      <c r="J2239" s="67">
        <v>0</v>
      </c>
    </row>
    <row r="2240" spans="1:10" x14ac:dyDescent="0.25">
      <c r="A2240" s="3" t="str">
        <f t="shared" si="34"/>
        <v>Load Control GroupSDP-HDAverage Event Day (5:00pm-6:00pm)7</v>
      </c>
      <c r="B2240" t="s">
        <v>57</v>
      </c>
      <c r="C2240" t="s">
        <v>80</v>
      </c>
      <c r="D2240" t="s">
        <v>164</v>
      </c>
      <c r="E2240" s="65" t="s">
        <v>138</v>
      </c>
      <c r="F2240" s="66">
        <v>0.93027633428573608</v>
      </c>
      <c r="G2240" s="66">
        <v>0.99542820453643799</v>
      </c>
      <c r="H2240" s="66">
        <v>7.3079341091215611E-3</v>
      </c>
      <c r="I2240" s="66">
        <v>76.712699890136719</v>
      </c>
      <c r="J2240" s="67">
        <v>0</v>
      </c>
    </row>
    <row r="2241" spans="1:10" x14ac:dyDescent="0.25">
      <c r="A2241" s="3" t="str">
        <f t="shared" si="34"/>
        <v>Load Control GroupSDP-HDAverage Event Day (5:00pm-6:00pm)8</v>
      </c>
      <c r="B2241" t="s">
        <v>57</v>
      </c>
      <c r="C2241" t="s">
        <v>80</v>
      </c>
      <c r="D2241" t="s">
        <v>164</v>
      </c>
      <c r="E2241" s="65" t="s">
        <v>139</v>
      </c>
      <c r="F2241" s="66">
        <v>0.90734893083572388</v>
      </c>
      <c r="G2241" s="66">
        <v>0.98860162496566772</v>
      </c>
      <c r="H2241" s="66">
        <v>7.9938443377614021E-3</v>
      </c>
      <c r="I2241" s="66">
        <v>76.96649169921875</v>
      </c>
      <c r="J2241" s="67">
        <v>0</v>
      </c>
    </row>
    <row r="2242" spans="1:10" x14ac:dyDescent="0.25">
      <c r="A2242" s="3" t="str">
        <f t="shared" si="34"/>
        <v>Load Control GroupSDP-HDAverage Event Day (5:00pm-6:00pm)9</v>
      </c>
      <c r="B2242" t="s">
        <v>57</v>
      </c>
      <c r="C2242" t="s">
        <v>80</v>
      </c>
      <c r="D2242" t="s">
        <v>164</v>
      </c>
      <c r="E2242" s="65" t="s">
        <v>140</v>
      </c>
      <c r="F2242" s="66">
        <v>0.8937724232673645</v>
      </c>
      <c r="G2242" s="66">
        <v>0.99221622943878174</v>
      </c>
      <c r="H2242" s="66">
        <v>9.4362581148743629E-3</v>
      </c>
      <c r="I2242" s="66">
        <v>78.235023498535156</v>
      </c>
      <c r="J2242" s="67">
        <v>0</v>
      </c>
    </row>
    <row r="2243" spans="1:10" x14ac:dyDescent="0.25">
      <c r="A2243" s="3" t="str">
        <f t="shared" ref="A2243:A2306" si="35">B2243&amp;C2243&amp;D2243&amp;E2243</f>
        <v>Load Control GroupSDP-HDAverage Event Day (5:00pm-6:00pm)10</v>
      </c>
      <c r="B2243" t="s">
        <v>57</v>
      </c>
      <c r="C2243" t="s">
        <v>80</v>
      </c>
      <c r="D2243" t="s">
        <v>164</v>
      </c>
      <c r="E2243" s="65" t="s">
        <v>141</v>
      </c>
      <c r="F2243" s="66">
        <v>0.93561410903930664</v>
      </c>
      <c r="G2243" s="66">
        <v>1.0639138221740723</v>
      </c>
      <c r="H2243" s="66">
        <v>1.1018970049917698E-2</v>
      </c>
      <c r="I2243" s="66">
        <v>81.764686584472656</v>
      </c>
      <c r="J2243" s="67">
        <v>0</v>
      </c>
    </row>
    <row r="2244" spans="1:10" x14ac:dyDescent="0.25">
      <c r="A2244" s="3" t="str">
        <f t="shared" si="35"/>
        <v>Load Control GroupSDP-HDAverage Event Day (5:00pm-6:00pm)11</v>
      </c>
      <c r="B2244" t="s">
        <v>57</v>
      </c>
      <c r="C2244" t="s">
        <v>80</v>
      </c>
      <c r="D2244" t="s">
        <v>164</v>
      </c>
      <c r="E2244" s="65" t="s">
        <v>142</v>
      </c>
      <c r="F2244" s="66">
        <v>1.0112329721450806</v>
      </c>
      <c r="G2244" s="66">
        <v>1.2448774576187134</v>
      </c>
      <c r="H2244" s="66">
        <v>1.2213854119181633E-2</v>
      </c>
      <c r="I2244" s="66">
        <v>88.137290954589844</v>
      </c>
      <c r="J2244" s="67">
        <v>0</v>
      </c>
    </row>
    <row r="2245" spans="1:10" x14ac:dyDescent="0.25">
      <c r="A2245" s="3" t="str">
        <f t="shared" si="35"/>
        <v>Load Control GroupSDP-HDAverage Event Day (5:00pm-6:00pm)12</v>
      </c>
      <c r="B2245" t="s">
        <v>57</v>
      </c>
      <c r="C2245" t="s">
        <v>80</v>
      </c>
      <c r="D2245" t="s">
        <v>164</v>
      </c>
      <c r="E2245" s="65" t="s">
        <v>143</v>
      </c>
      <c r="F2245" s="66">
        <v>1.1442645788192749</v>
      </c>
      <c r="G2245" s="66">
        <v>1.4333447217941284</v>
      </c>
      <c r="H2245" s="66">
        <v>1.2363080866634846E-2</v>
      </c>
      <c r="I2245" s="66">
        <v>92.640052795410156</v>
      </c>
      <c r="J2245" s="67">
        <v>0</v>
      </c>
    </row>
    <row r="2246" spans="1:10" x14ac:dyDescent="0.25">
      <c r="A2246" s="3" t="str">
        <f t="shared" si="35"/>
        <v>Load Control GroupSDP-HDAverage Event Day (5:00pm-6:00pm)13</v>
      </c>
      <c r="B2246" t="s">
        <v>57</v>
      </c>
      <c r="C2246" t="s">
        <v>80</v>
      </c>
      <c r="D2246" t="s">
        <v>164</v>
      </c>
      <c r="E2246" s="65" t="s">
        <v>144</v>
      </c>
      <c r="F2246" s="66">
        <v>1.2744899988174438</v>
      </c>
      <c r="G2246" s="66">
        <v>1.6292858123779297</v>
      </c>
      <c r="H2246" s="66">
        <v>9.9010076373815536E-3</v>
      </c>
      <c r="I2246" s="66">
        <v>95.01629638671875</v>
      </c>
      <c r="J2246" s="67">
        <v>0</v>
      </c>
    </row>
    <row r="2247" spans="1:10" x14ac:dyDescent="0.25">
      <c r="A2247" s="3" t="str">
        <f t="shared" si="35"/>
        <v>Load Control GroupSDP-HDAverage Event Day (5:00pm-6:00pm)14</v>
      </c>
      <c r="B2247" t="s">
        <v>57</v>
      </c>
      <c r="C2247" t="s">
        <v>80</v>
      </c>
      <c r="D2247" t="s">
        <v>164</v>
      </c>
      <c r="E2247" s="65" t="s">
        <v>145</v>
      </c>
      <c r="F2247" s="66">
        <v>1.5541048049926758</v>
      </c>
      <c r="G2247" s="66">
        <v>1.8428676128387451</v>
      </c>
      <c r="H2247" s="66">
        <v>1.0200595483183861E-2</v>
      </c>
      <c r="I2247" s="66">
        <v>97.544685363769531</v>
      </c>
      <c r="J2247" s="67">
        <v>0</v>
      </c>
    </row>
    <row r="2248" spans="1:10" x14ac:dyDescent="0.25">
      <c r="A2248" s="3" t="str">
        <f t="shared" si="35"/>
        <v>Load Control GroupSDP-HDAverage Event Day (5:00pm-6:00pm)15</v>
      </c>
      <c r="B2248" t="s">
        <v>57</v>
      </c>
      <c r="C2248" t="s">
        <v>80</v>
      </c>
      <c r="D2248" t="s">
        <v>164</v>
      </c>
      <c r="E2248" s="65" t="s">
        <v>146</v>
      </c>
      <c r="F2248" s="66">
        <v>1.9511541128158569</v>
      </c>
      <c r="G2248" s="66">
        <v>2.0880553722381592</v>
      </c>
      <c r="H2248" s="66">
        <v>1.390137430280447E-2</v>
      </c>
      <c r="I2248" s="66">
        <v>99.605880737304688</v>
      </c>
      <c r="J2248" s="67">
        <v>0</v>
      </c>
    </row>
    <row r="2249" spans="1:10" x14ac:dyDescent="0.25">
      <c r="A2249" s="3" t="str">
        <f t="shared" si="35"/>
        <v>Load Control GroupSDP-HDAverage Event Day (5:00pm-6:00pm)16</v>
      </c>
      <c r="B2249" t="s">
        <v>57</v>
      </c>
      <c r="C2249" t="s">
        <v>80</v>
      </c>
      <c r="D2249" t="s">
        <v>164</v>
      </c>
      <c r="E2249" s="65" t="s">
        <v>147</v>
      </c>
      <c r="F2249" s="66">
        <v>2.2388417720794678</v>
      </c>
      <c r="G2249" s="66">
        <v>2.3722665309906006</v>
      </c>
      <c r="H2249" s="66">
        <v>1.5538177452981472E-2</v>
      </c>
      <c r="I2249" s="66">
        <v>100.46736145019531</v>
      </c>
      <c r="J2249" s="67">
        <v>0</v>
      </c>
    </row>
    <row r="2250" spans="1:10" x14ac:dyDescent="0.25">
      <c r="A2250" s="3" t="str">
        <f t="shared" si="35"/>
        <v>Load Control GroupSDP-HDAverage Event Day (5:00pm-6:00pm)17</v>
      </c>
      <c r="B2250" t="s">
        <v>57</v>
      </c>
      <c r="C2250" t="s">
        <v>80</v>
      </c>
      <c r="D2250" t="s">
        <v>164</v>
      </c>
      <c r="E2250" s="65" t="s">
        <v>148</v>
      </c>
      <c r="F2250" s="66">
        <v>2.5131258964538574</v>
      </c>
      <c r="G2250" s="66">
        <v>2.5235915184020996</v>
      </c>
      <c r="H2250" s="66">
        <v>1.5771063044667244E-2</v>
      </c>
      <c r="I2250" s="66">
        <v>100.32820129394531</v>
      </c>
      <c r="J2250" s="67">
        <v>0</v>
      </c>
    </row>
    <row r="2251" spans="1:10" x14ac:dyDescent="0.25">
      <c r="A2251" s="3" t="str">
        <f t="shared" si="35"/>
        <v>Load Control GroupSDP-HDAverage Event Day (5:00pm-6:00pm)18</v>
      </c>
      <c r="B2251" t="s">
        <v>57</v>
      </c>
      <c r="C2251" t="s">
        <v>80</v>
      </c>
      <c r="D2251" t="s">
        <v>164</v>
      </c>
      <c r="E2251" s="65" t="s">
        <v>149</v>
      </c>
      <c r="F2251" s="66">
        <v>2.7074329853057861</v>
      </c>
      <c r="G2251" s="66">
        <v>1.7970080375671387</v>
      </c>
      <c r="H2251" s="66">
        <v>1.8347082659602165E-2</v>
      </c>
      <c r="I2251" s="66">
        <v>97.658645629882813</v>
      </c>
      <c r="J2251" s="67">
        <v>0</v>
      </c>
    </row>
    <row r="2252" spans="1:10" x14ac:dyDescent="0.25">
      <c r="A2252" s="3" t="str">
        <f t="shared" si="35"/>
        <v>Load Control GroupSDP-HDAverage Event Day (5:00pm-6:00pm)19</v>
      </c>
      <c r="B2252" t="s">
        <v>57</v>
      </c>
      <c r="C2252" t="s">
        <v>80</v>
      </c>
      <c r="D2252" t="s">
        <v>164</v>
      </c>
      <c r="E2252" s="65" t="s">
        <v>150</v>
      </c>
      <c r="F2252" s="66">
        <v>2.7518773078918457</v>
      </c>
      <c r="G2252" s="66">
        <v>2.6676962375640869</v>
      </c>
      <c r="H2252" s="66">
        <v>1.8312115222215652E-2</v>
      </c>
      <c r="I2252" s="66">
        <v>95.7073974609375</v>
      </c>
      <c r="J2252" s="67">
        <v>0</v>
      </c>
    </row>
    <row r="2253" spans="1:10" x14ac:dyDescent="0.25">
      <c r="A2253" s="3" t="str">
        <f t="shared" si="35"/>
        <v>Load Control GroupSDP-HDAverage Event Day (5:00pm-6:00pm)20</v>
      </c>
      <c r="B2253" t="s">
        <v>57</v>
      </c>
      <c r="C2253" t="s">
        <v>80</v>
      </c>
      <c r="D2253" t="s">
        <v>164</v>
      </c>
      <c r="E2253" s="65" t="s">
        <v>151</v>
      </c>
      <c r="F2253" s="66">
        <v>2.6164178848266602</v>
      </c>
      <c r="G2253" s="66">
        <v>2.5965523719787598</v>
      </c>
      <c r="H2253" s="66">
        <v>1.7146961763501167E-2</v>
      </c>
      <c r="I2253" s="66">
        <v>93.97967529296875</v>
      </c>
      <c r="J2253" s="67">
        <v>0</v>
      </c>
    </row>
    <row r="2254" spans="1:10" x14ac:dyDescent="0.25">
      <c r="A2254" s="3" t="str">
        <f t="shared" si="35"/>
        <v>Load Control GroupSDP-HDAverage Event Day (5:00pm-6:00pm)21</v>
      </c>
      <c r="B2254" t="s">
        <v>57</v>
      </c>
      <c r="C2254" t="s">
        <v>80</v>
      </c>
      <c r="D2254" t="s">
        <v>164</v>
      </c>
      <c r="E2254" s="65" t="s">
        <v>152</v>
      </c>
      <c r="F2254" s="66">
        <v>2.4197940826416016</v>
      </c>
      <c r="G2254" s="66">
        <v>2.4215309619903564</v>
      </c>
      <c r="H2254" s="66">
        <v>1.6471397131681442E-2</v>
      </c>
      <c r="I2254" s="66">
        <v>92.114921569824219</v>
      </c>
      <c r="J2254" s="67">
        <v>0</v>
      </c>
    </row>
    <row r="2255" spans="1:10" x14ac:dyDescent="0.25">
      <c r="A2255" s="3" t="str">
        <f t="shared" si="35"/>
        <v>Load Control GroupSDP-HDAverage Event Day (5:00pm-6:00pm)22</v>
      </c>
      <c r="B2255" t="s">
        <v>57</v>
      </c>
      <c r="C2255" t="s">
        <v>80</v>
      </c>
      <c r="D2255" t="s">
        <v>164</v>
      </c>
      <c r="E2255" s="65" t="s">
        <v>153</v>
      </c>
      <c r="F2255" s="66">
        <v>2.2318735122680664</v>
      </c>
      <c r="G2255" s="66">
        <v>2.2231841087341309</v>
      </c>
      <c r="H2255" s="66">
        <v>1.5603402629494667E-2</v>
      </c>
      <c r="I2255" s="66">
        <v>89.523590087890625</v>
      </c>
      <c r="J2255" s="67">
        <v>0</v>
      </c>
    </row>
    <row r="2256" spans="1:10" x14ac:dyDescent="0.25">
      <c r="A2256" s="3" t="str">
        <f t="shared" si="35"/>
        <v>Load Control GroupSDP-HDAverage Event Day (5:00pm-6:00pm)23</v>
      </c>
      <c r="B2256" t="s">
        <v>57</v>
      </c>
      <c r="C2256" t="s">
        <v>80</v>
      </c>
      <c r="D2256" t="s">
        <v>164</v>
      </c>
      <c r="E2256" s="65" t="s">
        <v>154</v>
      </c>
      <c r="F2256" s="66">
        <v>1.9560010433197021</v>
      </c>
      <c r="G2256" s="66">
        <v>1.9545745849609375</v>
      </c>
      <c r="H2256" s="66">
        <v>1.4701856300234795E-2</v>
      </c>
      <c r="I2256" s="66">
        <v>87.289710998535156</v>
      </c>
      <c r="J2256" s="67">
        <v>0</v>
      </c>
    </row>
    <row r="2257" spans="1:10" x14ac:dyDescent="0.25">
      <c r="A2257" s="3" t="str">
        <f t="shared" si="35"/>
        <v>Load Control GroupSDP-HDAverage Event Day (5:00pm-6:00pm)24</v>
      </c>
      <c r="B2257" t="s">
        <v>57</v>
      </c>
      <c r="C2257" t="s">
        <v>80</v>
      </c>
      <c r="D2257" t="s">
        <v>164</v>
      </c>
      <c r="E2257" s="65" t="s">
        <v>155</v>
      </c>
      <c r="F2257" s="66">
        <v>1.6870567798614502</v>
      </c>
      <c r="G2257" s="66">
        <v>1.6744548082351685</v>
      </c>
      <c r="H2257" s="66">
        <v>1.3253179378807545E-2</v>
      </c>
      <c r="I2257" s="66">
        <v>85.1134033203125</v>
      </c>
      <c r="J2257" s="67">
        <v>0</v>
      </c>
    </row>
    <row r="2258" spans="1:10" x14ac:dyDescent="0.25">
      <c r="A2258" s="3" t="str">
        <f t="shared" si="35"/>
        <v>Load Control GroupSDP-LD10/14/2020 (6:00pm-7:00pm)1</v>
      </c>
      <c r="B2258" t="s">
        <v>57</v>
      </c>
      <c r="C2258" t="s">
        <v>81</v>
      </c>
      <c r="D2258" t="s">
        <v>158</v>
      </c>
      <c r="E2258" s="65" t="s">
        <v>132</v>
      </c>
      <c r="F2258" s="66">
        <v>0.58043587207794189</v>
      </c>
      <c r="G2258" s="66">
        <v>0.62142664194107056</v>
      </c>
      <c r="H2258" s="66">
        <v>6.8549573421478271E-2</v>
      </c>
      <c r="I2258" s="66">
        <v>77.665641784667969</v>
      </c>
      <c r="J2258" s="67">
        <v>0</v>
      </c>
    </row>
    <row r="2259" spans="1:10" x14ac:dyDescent="0.25">
      <c r="A2259" s="3" t="str">
        <f t="shared" si="35"/>
        <v>Load Control GroupSDP-LD10/14/2020 (6:00pm-7:00pm)2</v>
      </c>
      <c r="B2259" t="s">
        <v>57</v>
      </c>
      <c r="C2259" t="s">
        <v>81</v>
      </c>
      <c r="D2259" t="s">
        <v>158</v>
      </c>
      <c r="E2259" s="65" t="s">
        <v>133</v>
      </c>
      <c r="F2259" s="66">
        <v>0.58749556541442871</v>
      </c>
      <c r="G2259" s="66">
        <v>0.56203228235244751</v>
      </c>
      <c r="H2259" s="66">
        <v>5.1810566335916519E-2</v>
      </c>
      <c r="I2259" s="66">
        <v>75.059127807617188</v>
      </c>
      <c r="J2259" s="67">
        <v>0</v>
      </c>
    </row>
    <row r="2260" spans="1:10" x14ac:dyDescent="0.25">
      <c r="A2260" s="3" t="str">
        <f t="shared" si="35"/>
        <v>Load Control GroupSDP-LD10/14/2020 (6:00pm-7:00pm)3</v>
      </c>
      <c r="B2260" t="s">
        <v>57</v>
      </c>
      <c r="C2260" t="s">
        <v>81</v>
      </c>
      <c r="D2260" t="s">
        <v>158</v>
      </c>
      <c r="E2260" s="65" t="s">
        <v>134</v>
      </c>
      <c r="F2260" s="66">
        <v>0.48530903458595276</v>
      </c>
      <c r="G2260" s="66">
        <v>0.52072310447692871</v>
      </c>
      <c r="H2260" s="66">
        <v>4.7595247626304626E-2</v>
      </c>
      <c r="I2260" s="66">
        <v>73.853538513183594</v>
      </c>
      <c r="J2260" s="67">
        <v>0</v>
      </c>
    </row>
    <row r="2261" spans="1:10" x14ac:dyDescent="0.25">
      <c r="A2261" s="3" t="str">
        <f t="shared" si="35"/>
        <v>Load Control GroupSDP-LD10/14/2020 (6:00pm-7:00pm)4</v>
      </c>
      <c r="B2261" t="s">
        <v>57</v>
      </c>
      <c r="C2261" t="s">
        <v>81</v>
      </c>
      <c r="D2261" t="s">
        <v>158</v>
      </c>
      <c r="E2261" s="65" t="s">
        <v>135</v>
      </c>
      <c r="F2261" s="66">
        <v>0.50252079963684082</v>
      </c>
      <c r="G2261" s="66">
        <v>0.48587486147880554</v>
      </c>
      <c r="H2261" s="66">
        <v>4.2292170226573944E-2</v>
      </c>
      <c r="I2261" s="66">
        <v>70.268669128417969</v>
      </c>
      <c r="J2261" s="67">
        <v>0</v>
      </c>
    </row>
    <row r="2262" spans="1:10" x14ac:dyDescent="0.25">
      <c r="A2262" s="3" t="str">
        <f t="shared" si="35"/>
        <v>Load Control GroupSDP-LD10/14/2020 (6:00pm-7:00pm)5</v>
      </c>
      <c r="B2262" t="s">
        <v>57</v>
      </c>
      <c r="C2262" t="s">
        <v>81</v>
      </c>
      <c r="D2262" t="s">
        <v>158</v>
      </c>
      <c r="E2262" s="65" t="s">
        <v>136</v>
      </c>
      <c r="F2262" s="66">
        <v>0.49692624807357788</v>
      </c>
      <c r="G2262" s="66">
        <v>0.50759434700012207</v>
      </c>
      <c r="H2262" s="66">
        <v>4.503815621137619E-2</v>
      </c>
      <c r="I2262" s="66">
        <v>68.564666748046875</v>
      </c>
      <c r="J2262" s="67">
        <v>0</v>
      </c>
    </row>
    <row r="2263" spans="1:10" x14ac:dyDescent="0.25">
      <c r="A2263" s="3" t="str">
        <f t="shared" si="35"/>
        <v>Load Control GroupSDP-LD10/14/2020 (6:00pm-7:00pm)6</v>
      </c>
      <c r="B2263" t="s">
        <v>57</v>
      </c>
      <c r="C2263" t="s">
        <v>81</v>
      </c>
      <c r="D2263" t="s">
        <v>158</v>
      </c>
      <c r="E2263" s="65" t="s">
        <v>137</v>
      </c>
      <c r="F2263" s="66">
        <v>0.51924890279769897</v>
      </c>
      <c r="G2263" s="66">
        <v>0.51032561063766479</v>
      </c>
      <c r="H2263" s="66">
        <v>4.0342964231967926E-2</v>
      </c>
      <c r="I2263" s="66">
        <v>66.429847717285156</v>
      </c>
      <c r="J2263" s="67">
        <v>0</v>
      </c>
    </row>
    <row r="2264" spans="1:10" x14ac:dyDescent="0.25">
      <c r="A2264" s="3" t="str">
        <f t="shared" si="35"/>
        <v>Load Control GroupSDP-LD10/14/2020 (6:00pm-7:00pm)7</v>
      </c>
      <c r="B2264" t="s">
        <v>57</v>
      </c>
      <c r="C2264" t="s">
        <v>81</v>
      </c>
      <c r="D2264" t="s">
        <v>158</v>
      </c>
      <c r="E2264" s="65" t="s">
        <v>138</v>
      </c>
      <c r="F2264" s="66">
        <v>0.57121258974075317</v>
      </c>
      <c r="G2264" s="66">
        <v>0.56050771474838257</v>
      </c>
      <c r="H2264" s="66">
        <v>5.238182470202446E-2</v>
      </c>
      <c r="I2264" s="66">
        <v>65.998359680175781</v>
      </c>
      <c r="J2264" s="67">
        <v>0</v>
      </c>
    </row>
    <row r="2265" spans="1:10" x14ac:dyDescent="0.25">
      <c r="A2265" s="3" t="str">
        <f t="shared" si="35"/>
        <v>Load Control GroupSDP-LD10/14/2020 (6:00pm-7:00pm)8</v>
      </c>
      <c r="B2265" t="s">
        <v>57</v>
      </c>
      <c r="C2265" t="s">
        <v>81</v>
      </c>
      <c r="D2265" t="s">
        <v>158</v>
      </c>
      <c r="E2265" s="65" t="s">
        <v>139</v>
      </c>
      <c r="F2265" s="66">
        <v>0.525005042552948</v>
      </c>
      <c r="G2265" s="66">
        <v>0.47354051470756531</v>
      </c>
      <c r="H2265" s="66">
        <v>7.0637688040733337E-2</v>
      </c>
      <c r="I2265" s="66">
        <v>63.369895935058594</v>
      </c>
      <c r="J2265" s="67">
        <v>0</v>
      </c>
    </row>
    <row r="2266" spans="1:10" x14ac:dyDescent="0.25">
      <c r="A2266" s="3" t="str">
        <f t="shared" si="35"/>
        <v>Load Control GroupSDP-LD10/14/2020 (6:00pm-7:00pm)9</v>
      </c>
      <c r="B2266" t="s">
        <v>57</v>
      </c>
      <c r="C2266" t="s">
        <v>81</v>
      </c>
      <c r="D2266" t="s">
        <v>158</v>
      </c>
      <c r="E2266" s="65" t="s">
        <v>140</v>
      </c>
      <c r="F2266" s="66">
        <v>0.42604464292526245</v>
      </c>
      <c r="G2266" s="66">
        <v>0.37130153179168701</v>
      </c>
      <c r="H2266" s="66">
        <v>8.6922407150268555E-2</v>
      </c>
      <c r="I2266" s="66">
        <v>66.388816833496094</v>
      </c>
      <c r="J2266" s="67">
        <v>0</v>
      </c>
    </row>
    <row r="2267" spans="1:10" x14ac:dyDescent="0.25">
      <c r="A2267" s="3" t="str">
        <f t="shared" si="35"/>
        <v>Load Control GroupSDP-LD10/14/2020 (6:00pm-7:00pm)10</v>
      </c>
      <c r="B2267" t="s">
        <v>57</v>
      </c>
      <c r="C2267" t="s">
        <v>81</v>
      </c>
      <c r="D2267" t="s">
        <v>158</v>
      </c>
      <c r="E2267" s="65" t="s">
        <v>141</v>
      </c>
      <c r="F2267" s="66">
        <v>0.34233754873275757</v>
      </c>
      <c r="G2267" s="66">
        <v>0.29828256368637085</v>
      </c>
      <c r="H2267" s="66">
        <v>9.550195187330246E-2</v>
      </c>
      <c r="I2267" s="66">
        <v>71.368721008300781</v>
      </c>
      <c r="J2267" s="67">
        <v>0</v>
      </c>
    </row>
    <row r="2268" spans="1:10" x14ac:dyDescent="0.25">
      <c r="A2268" s="3" t="str">
        <f t="shared" si="35"/>
        <v>Load Control GroupSDP-LD10/14/2020 (6:00pm-7:00pm)11</v>
      </c>
      <c r="B2268" t="s">
        <v>57</v>
      </c>
      <c r="C2268" t="s">
        <v>81</v>
      </c>
      <c r="D2268" t="s">
        <v>158</v>
      </c>
      <c r="E2268" s="65" t="s">
        <v>142</v>
      </c>
      <c r="F2268" s="66">
        <v>0.34763753414154053</v>
      </c>
      <c r="G2268" s="66">
        <v>0.27034410834312439</v>
      </c>
      <c r="H2268" s="66">
        <v>0.12688040733337402</v>
      </c>
      <c r="I2268" s="66">
        <v>77.684104919433594</v>
      </c>
      <c r="J2268" s="67">
        <v>0</v>
      </c>
    </row>
    <row r="2269" spans="1:10" x14ac:dyDescent="0.25">
      <c r="A2269" s="3" t="str">
        <f t="shared" si="35"/>
        <v>Load Control GroupSDP-LD10/14/2020 (6:00pm-7:00pm)12</v>
      </c>
      <c r="B2269" t="s">
        <v>57</v>
      </c>
      <c r="C2269" t="s">
        <v>81</v>
      </c>
      <c r="D2269" t="s">
        <v>158</v>
      </c>
      <c r="E2269" s="65" t="s">
        <v>143</v>
      </c>
      <c r="F2269" s="66">
        <v>0.46678394079208374</v>
      </c>
      <c r="G2269" s="66">
        <v>0.36364001035690308</v>
      </c>
      <c r="H2269" s="66">
        <v>0.14905849099159241</v>
      </c>
      <c r="I2269" s="66">
        <v>83.804618835449219</v>
      </c>
      <c r="J2269" s="67">
        <v>0</v>
      </c>
    </row>
    <row r="2270" spans="1:10" x14ac:dyDescent="0.25">
      <c r="A2270" s="3" t="str">
        <f t="shared" si="35"/>
        <v>Load Control GroupSDP-LD10/14/2020 (6:00pm-7:00pm)13</v>
      </c>
      <c r="B2270" t="s">
        <v>57</v>
      </c>
      <c r="C2270" t="s">
        <v>81</v>
      </c>
      <c r="D2270" t="s">
        <v>158</v>
      </c>
      <c r="E2270" s="65" t="s">
        <v>144</v>
      </c>
      <c r="F2270" s="66">
        <v>0.61201328039169312</v>
      </c>
      <c r="G2270" s="66">
        <v>0.60857129096984863</v>
      </c>
      <c r="H2270" s="66">
        <v>0.15434134006500244</v>
      </c>
      <c r="I2270" s="66">
        <v>87.812309265136719</v>
      </c>
      <c r="J2270" s="67">
        <v>0</v>
      </c>
    </row>
    <row r="2271" spans="1:10" x14ac:dyDescent="0.25">
      <c r="A2271" s="3" t="str">
        <f t="shared" si="35"/>
        <v>Load Control GroupSDP-LD10/14/2020 (6:00pm-7:00pm)14</v>
      </c>
      <c r="B2271" t="s">
        <v>57</v>
      </c>
      <c r="C2271" t="s">
        <v>81</v>
      </c>
      <c r="D2271" t="s">
        <v>158</v>
      </c>
      <c r="E2271" s="65" t="s">
        <v>145</v>
      </c>
      <c r="F2271" s="66">
        <v>0.84998422861099243</v>
      </c>
      <c r="G2271" s="66">
        <v>0.90978151559829712</v>
      </c>
      <c r="H2271" s="66">
        <v>0.15460227429866791</v>
      </c>
      <c r="I2271" s="66">
        <v>92.409744262695313</v>
      </c>
      <c r="J2271" s="67">
        <v>0</v>
      </c>
    </row>
    <row r="2272" spans="1:10" x14ac:dyDescent="0.25">
      <c r="A2272" s="3" t="str">
        <f t="shared" si="35"/>
        <v>Load Control GroupSDP-LD10/14/2020 (6:00pm-7:00pm)15</v>
      </c>
      <c r="B2272" t="s">
        <v>57</v>
      </c>
      <c r="C2272" t="s">
        <v>81</v>
      </c>
      <c r="D2272" t="s">
        <v>158</v>
      </c>
      <c r="E2272" s="65" t="s">
        <v>146</v>
      </c>
      <c r="F2272" s="66">
        <v>1.1835906505584717</v>
      </c>
      <c r="G2272" s="66">
        <v>1.238950252532959</v>
      </c>
      <c r="H2272" s="66">
        <v>0.14716556668281555</v>
      </c>
      <c r="I2272" s="66">
        <v>96.500511169433594</v>
      </c>
      <c r="J2272" s="67">
        <v>0</v>
      </c>
    </row>
    <row r="2273" spans="1:10" x14ac:dyDescent="0.25">
      <c r="A2273" s="3" t="str">
        <f t="shared" si="35"/>
        <v>Load Control GroupSDP-LD10/14/2020 (6:00pm-7:00pm)16</v>
      </c>
      <c r="B2273" t="s">
        <v>57</v>
      </c>
      <c r="C2273" t="s">
        <v>81</v>
      </c>
      <c r="D2273" t="s">
        <v>158</v>
      </c>
      <c r="E2273" s="65" t="s">
        <v>147</v>
      </c>
      <c r="F2273" s="66">
        <v>1.5850492715835571</v>
      </c>
      <c r="G2273" s="66">
        <v>1.5134836435317993</v>
      </c>
      <c r="H2273" s="66">
        <v>8.4728792309761047E-2</v>
      </c>
      <c r="I2273" s="66">
        <v>98.602561950683594</v>
      </c>
      <c r="J2273" s="67">
        <v>0</v>
      </c>
    </row>
    <row r="2274" spans="1:10" x14ac:dyDescent="0.25">
      <c r="A2274" s="3" t="str">
        <f t="shared" si="35"/>
        <v>Load Control GroupSDP-LD10/14/2020 (6:00pm-7:00pm)17</v>
      </c>
      <c r="B2274" t="s">
        <v>57</v>
      </c>
      <c r="C2274" t="s">
        <v>81</v>
      </c>
      <c r="D2274" t="s">
        <v>158</v>
      </c>
      <c r="E2274" s="65" t="s">
        <v>148</v>
      </c>
      <c r="F2274" s="66">
        <v>1.7322297096252441</v>
      </c>
      <c r="G2274" s="66">
        <v>1.803795337677002</v>
      </c>
      <c r="H2274" s="66">
        <v>8.4728792309761047E-2</v>
      </c>
      <c r="I2274" s="66">
        <v>100.99282073974609</v>
      </c>
      <c r="J2274" s="67">
        <v>0</v>
      </c>
    </row>
    <row r="2275" spans="1:10" x14ac:dyDescent="0.25">
      <c r="A2275" s="3" t="str">
        <f t="shared" si="35"/>
        <v>Load Control GroupSDP-LD10/14/2020 (6:00pm-7:00pm)18</v>
      </c>
      <c r="B2275" t="s">
        <v>57</v>
      </c>
      <c r="C2275" t="s">
        <v>81</v>
      </c>
      <c r="D2275" t="s">
        <v>158</v>
      </c>
      <c r="E2275" s="65" t="s">
        <v>149</v>
      </c>
      <c r="F2275" s="66">
        <v>1.8339762687683105</v>
      </c>
      <c r="G2275" s="66">
        <v>1.8930671215057373</v>
      </c>
      <c r="H2275" s="66">
        <v>0.16298897564411163</v>
      </c>
      <c r="I2275" s="66">
        <v>100.19077301025391</v>
      </c>
      <c r="J2275" s="67">
        <v>0</v>
      </c>
    </row>
    <row r="2276" spans="1:10" x14ac:dyDescent="0.25">
      <c r="A2276" s="3" t="str">
        <f t="shared" si="35"/>
        <v>Load Control GroupSDP-LD10/14/2020 (6:00pm-7:00pm)19</v>
      </c>
      <c r="B2276" t="s">
        <v>57</v>
      </c>
      <c r="C2276" t="s">
        <v>81</v>
      </c>
      <c r="D2276" t="s">
        <v>158</v>
      </c>
      <c r="E2276" s="65" t="s">
        <v>150</v>
      </c>
      <c r="F2276" s="66">
        <v>1.7194684743881226</v>
      </c>
      <c r="G2276" s="66">
        <v>1.3656481504440308</v>
      </c>
      <c r="H2276" s="66">
        <v>0.14666509628295898</v>
      </c>
      <c r="I2276" s="66">
        <v>97.768714904785156</v>
      </c>
      <c r="J2276" s="67">
        <v>0</v>
      </c>
    </row>
    <row r="2277" spans="1:10" x14ac:dyDescent="0.25">
      <c r="A2277" s="3" t="str">
        <f t="shared" si="35"/>
        <v>Load Control GroupSDP-LD10/14/2020 (6:00pm-7:00pm)20</v>
      </c>
      <c r="B2277" t="s">
        <v>57</v>
      </c>
      <c r="C2277" t="s">
        <v>81</v>
      </c>
      <c r="D2277" t="s">
        <v>158</v>
      </c>
      <c r="E2277" s="65" t="s">
        <v>151</v>
      </c>
      <c r="F2277" s="66">
        <v>1.5100475549697876</v>
      </c>
      <c r="G2277" s="66">
        <v>1.5522763729095459</v>
      </c>
      <c r="H2277" s="66">
        <v>0.13748517632484436</v>
      </c>
      <c r="I2277" s="66">
        <v>92.05999755859375</v>
      </c>
      <c r="J2277" s="67">
        <v>0</v>
      </c>
    </row>
    <row r="2278" spans="1:10" x14ac:dyDescent="0.25">
      <c r="A2278" s="3" t="str">
        <f t="shared" si="35"/>
        <v>Load Control GroupSDP-LD10/14/2020 (6:00pm-7:00pm)21</v>
      </c>
      <c r="B2278" t="s">
        <v>57</v>
      </c>
      <c r="C2278" t="s">
        <v>81</v>
      </c>
      <c r="D2278" t="s">
        <v>158</v>
      </c>
      <c r="E2278" s="65" t="s">
        <v>152</v>
      </c>
      <c r="F2278" s="66">
        <v>1.3388551473617554</v>
      </c>
      <c r="G2278" s="66">
        <v>1.2879143953323364</v>
      </c>
      <c r="H2278" s="66">
        <v>0.14543664455413818</v>
      </c>
      <c r="I2278" s="66">
        <v>88.561538696289063</v>
      </c>
      <c r="J2278" s="67">
        <v>0</v>
      </c>
    </row>
    <row r="2279" spans="1:10" x14ac:dyDescent="0.25">
      <c r="A2279" s="3" t="str">
        <f t="shared" si="35"/>
        <v>Load Control GroupSDP-LD10/14/2020 (6:00pm-7:00pm)22</v>
      </c>
      <c r="B2279" t="s">
        <v>57</v>
      </c>
      <c r="C2279" t="s">
        <v>81</v>
      </c>
      <c r="D2279" t="s">
        <v>158</v>
      </c>
      <c r="E2279" s="65" t="s">
        <v>153</v>
      </c>
      <c r="F2279" s="66">
        <v>1.1026195287704468</v>
      </c>
      <c r="G2279" s="66">
        <v>1.0497773885726929</v>
      </c>
      <c r="H2279" s="66">
        <v>0.11885301023721695</v>
      </c>
      <c r="I2279" s="66">
        <v>85.367691040039063</v>
      </c>
      <c r="J2279" s="67">
        <v>0</v>
      </c>
    </row>
    <row r="2280" spans="1:10" x14ac:dyDescent="0.25">
      <c r="A2280" s="3" t="str">
        <f t="shared" si="35"/>
        <v>Load Control GroupSDP-LD10/14/2020 (6:00pm-7:00pm)23</v>
      </c>
      <c r="B2280" t="s">
        <v>57</v>
      </c>
      <c r="C2280" t="s">
        <v>81</v>
      </c>
      <c r="D2280" t="s">
        <v>158</v>
      </c>
      <c r="E2280" s="65" t="s">
        <v>154</v>
      </c>
      <c r="F2280" s="66">
        <v>0.87750935554504395</v>
      </c>
      <c r="G2280" s="66">
        <v>0.89900821447372437</v>
      </c>
      <c r="H2280" s="66">
        <v>9.4412893056869507E-2</v>
      </c>
      <c r="I2280" s="66">
        <v>83.566154479980469</v>
      </c>
      <c r="J2280" s="67">
        <v>0</v>
      </c>
    </row>
    <row r="2281" spans="1:10" x14ac:dyDescent="0.25">
      <c r="A2281" s="3" t="str">
        <f t="shared" si="35"/>
        <v>Load Control GroupSDP-LD10/14/2020 (6:00pm-7:00pm)24</v>
      </c>
      <c r="B2281" t="s">
        <v>57</v>
      </c>
      <c r="C2281" t="s">
        <v>81</v>
      </c>
      <c r="D2281" t="s">
        <v>158</v>
      </c>
      <c r="E2281" s="65" t="s">
        <v>155</v>
      </c>
      <c r="F2281" s="66">
        <v>0.83168584108352661</v>
      </c>
      <c r="G2281" s="66">
        <v>0.76788049936294556</v>
      </c>
      <c r="H2281" s="66">
        <v>9.0832889080047607E-2</v>
      </c>
      <c r="I2281" s="66">
        <v>79.175895690917969</v>
      </c>
      <c r="J2281" s="67">
        <v>0</v>
      </c>
    </row>
    <row r="2282" spans="1:10" x14ac:dyDescent="0.25">
      <c r="A2282" s="3" t="str">
        <f t="shared" si="35"/>
        <v>Load Control GroupSDP-LD10/15/2020 (6:00pm-7:00pm)1</v>
      </c>
      <c r="B2282" t="s">
        <v>57</v>
      </c>
      <c r="C2282" t="s">
        <v>81</v>
      </c>
      <c r="D2282" t="s">
        <v>159</v>
      </c>
      <c r="E2282" s="65" t="s">
        <v>132</v>
      </c>
      <c r="F2282" s="66">
        <v>0.54530036449432373</v>
      </c>
      <c r="G2282" s="66">
        <v>0.67023897171020508</v>
      </c>
      <c r="H2282" s="66">
        <v>9.5305107533931732E-2</v>
      </c>
      <c r="I2282" s="66">
        <v>76.470771789550781</v>
      </c>
      <c r="J2282" s="67">
        <v>0</v>
      </c>
    </row>
    <row r="2283" spans="1:10" x14ac:dyDescent="0.25">
      <c r="A2283" s="3" t="str">
        <f t="shared" si="35"/>
        <v>Load Control GroupSDP-LD10/15/2020 (6:00pm-7:00pm)2</v>
      </c>
      <c r="B2283" t="s">
        <v>57</v>
      </c>
      <c r="C2283" t="s">
        <v>81</v>
      </c>
      <c r="D2283" t="s">
        <v>159</v>
      </c>
      <c r="E2283" s="65" t="s">
        <v>133</v>
      </c>
      <c r="F2283" s="66">
        <v>0.56337231397628784</v>
      </c>
      <c r="G2283" s="66">
        <v>0.63174360990524292</v>
      </c>
      <c r="H2283" s="66">
        <v>0.12204067409038544</v>
      </c>
      <c r="I2283" s="66">
        <v>75.474357604980469</v>
      </c>
      <c r="J2283" s="67">
        <v>0</v>
      </c>
    </row>
    <row r="2284" spans="1:10" x14ac:dyDescent="0.25">
      <c r="A2284" s="3" t="str">
        <f t="shared" si="35"/>
        <v>Load Control GroupSDP-LD10/15/2020 (6:00pm-7:00pm)3</v>
      </c>
      <c r="B2284" t="s">
        <v>57</v>
      </c>
      <c r="C2284" t="s">
        <v>81</v>
      </c>
      <c r="D2284" t="s">
        <v>159</v>
      </c>
      <c r="E2284" s="65" t="s">
        <v>134</v>
      </c>
      <c r="F2284" s="66">
        <v>0.56739741563796997</v>
      </c>
      <c r="G2284" s="66">
        <v>0.56929230690002441</v>
      </c>
      <c r="H2284" s="66">
        <v>8.7255276739597321E-2</v>
      </c>
      <c r="I2284" s="66">
        <v>77.948562622070313</v>
      </c>
      <c r="J2284" s="67">
        <v>0</v>
      </c>
    </row>
    <row r="2285" spans="1:10" x14ac:dyDescent="0.25">
      <c r="A2285" s="3" t="str">
        <f t="shared" si="35"/>
        <v>Load Control GroupSDP-LD10/15/2020 (6:00pm-7:00pm)4</v>
      </c>
      <c r="B2285" t="s">
        <v>57</v>
      </c>
      <c r="C2285" t="s">
        <v>81</v>
      </c>
      <c r="D2285" t="s">
        <v>159</v>
      </c>
      <c r="E2285" s="65" t="s">
        <v>135</v>
      </c>
      <c r="F2285" s="66">
        <v>0.53647994995117188</v>
      </c>
      <c r="G2285" s="66">
        <v>0.54896771907806396</v>
      </c>
      <c r="H2285" s="66">
        <v>7.126927375793457E-2</v>
      </c>
      <c r="I2285" s="66">
        <v>75.840873718261719</v>
      </c>
      <c r="J2285" s="67">
        <v>0</v>
      </c>
    </row>
    <row r="2286" spans="1:10" x14ac:dyDescent="0.25">
      <c r="A2286" s="3" t="str">
        <f t="shared" si="35"/>
        <v>Load Control GroupSDP-LD10/15/2020 (6:00pm-7:00pm)5</v>
      </c>
      <c r="B2286" t="s">
        <v>57</v>
      </c>
      <c r="C2286" t="s">
        <v>81</v>
      </c>
      <c r="D2286" t="s">
        <v>159</v>
      </c>
      <c r="E2286" s="65" t="s">
        <v>136</v>
      </c>
      <c r="F2286" s="66">
        <v>0.50329220294952393</v>
      </c>
      <c r="G2286" s="66">
        <v>0.57539129257202148</v>
      </c>
      <c r="H2286" s="66">
        <v>6.8720601499080658E-2</v>
      </c>
      <c r="I2286" s="66">
        <v>72.249900817871094</v>
      </c>
      <c r="J2286" s="67">
        <v>0</v>
      </c>
    </row>
    <row r="2287" spans="1:10" x14ac:dyDescent="0.25">
      <c r="A2287" s="3" t="str">
        <f t="shared" si="35"/>
        <v>Load Control GroupSDP-LD10/15/2020 (6:00pm-7:00pm)6</v>
      </c>
      <c r="B2287" t="s">
        <v>57</v>
      </c>
      <c r="C2287" t="s">
        <v>81</v>
      </c>
      <c r="D2287" t="s">
        <v>159</v>
      </c>
      <c r="E2287" s="65" t="s">
        <v>137</v>
      </c>
      <c r="F2287" s="66">
        <v>0.60721743106842041</v>
      </c>
      <c r="G2287" s="66">
        <v>0.5976712703704834</v>
      </c>
      <c r="H2287" s="66">
        <v>7.8705646097660065E-2</v>
      </c>
      <c r="I2287" s="66">
        <v>69.028717041015625</v>
      </c>
      <c r="J2287" s="67">
        <v>0</v>
      </c>
    </row>
    <row r="2288" spans="1:10" x14ac:dyDescent="0.25">
      <c r="A2288" s="3" t="str">
        <f t="shared" si="35"/>
        <v>Load Control GroupSDP-LD10/15/2020 (6:00pm-7:00pm)7</v>
      </c>
      <c r="B2288" t="s">
        <v>57</v>
      </c>
      <c r="C2288" t="s">
        <v>81</v>
      </c>
      <c r="D2288" t="s">
        <v>159</v>
      </c>
      <c r="E2288" s="65" t="s">
        <v>138</v>
      </c>
      <c r="F2288" s="66">
        <v>0.50088608264923096</v>
      </c>
      <c r="G2288" s="66">
        <v>0.57572305202484131</v>
      </c>
      <c r="H2288" s="66">
        <v>8.538297563791275E-2</v>
      </c>
      <c r="I2288" s="66">
        <v>66.991432189941406</v>
      </c>
      <c r="J2288" s="67">
        <v>0</v>
      </c>
    </row>
    <row r="2289" spans="1:10" x14ac:dyDescent="0.25">
      <c r="A2289" s="3" t="str">
        <f t="shared" si="35"/>
        <v>Load Control GroupSDP-LD10/15/2020 (6:00pm-7:00pm)8</v>
      </c>
      <c r="B2289" t="s">
        <v>57</v>
      </c>
      <c r="C2289" t="s">
        <v>81</v>
      </c>
      <c r="D2289" t="s">
        <v>159</v>
      </c>
      <c r="E2289" s="65" t="s">
        <v>139</v>
      </c>
      <c r="F2289" s="66">
        <v>0.61461573839187622</v>
      </c>
      <c r="G2289" s="66">
        <v>0.55855381488800049</v>
      </c>
      <c r="H2289" s="66">
        <v>8.985457569360733E-2</v>
      </c>
      <c r="I2289" s="66">
        <v>66.634307861328125</v>
      </c>
      <c r="J2289" s="67">
        <v>0</v>
      </c>
    </row>
    <row r="2290" spans="1:10" x14ac:dyDescent="0.25">
      <c r="A2290" s="3" t="str">
        <f t="shared" si="35"/>
        <v>Load Control GroupSDP-LD10/15/2020 (6:00pm-7:00pm)9</v>
      </c>
      <c r="B2290" t="s">
        <v>57</v>
      </c>
      <c r="C2290" t="s">
        <v>81</v>
      </c>
      <c r="D2290" t="s">
        <v>159</v>
      </c>
      <c r="E2290" s="65" t="s">
        <v>140</v>
      </c>
      <c r="F2290" s="66">
        <v>0.38499465584754944</v>
      </c>
      <c r="G2290" s="66">
        <v>0.42627385258674622</v>
      </c>
      <c r="H2290" s="66">
        <v>0.14749172329902649</v>
      </c>
      <c r="I2290" s="66">
        <v>66.222152709960938</v>
      </c>
      <c r="J2290" s="67">
        <v>0</v>
      </c>
    </row>
    <row r="2291" spans="1:10" x14ac:dyDescent="0.25">
      <c r="A2291" s="3" t="str">
        <f t="shared" si="35"/>
        <v>Load Control GroupSDP-LD10/15/2020 (6:00pm-7:00pm)10</v>
      </c>
      <c r="B2291" t="s">
        <v>57</v>
      </c>
      <c r="C2291" t="s">
        <v>81</v>
      </c>
      <c r="D2291" t="s">
        <v>159</v>
      </c>
      <c r="E2291" s="65" t="s">
        <v>141</v>
      </c>
      <c r="F2291" s="66">
        <v>0.23681385815143585</v>
      </c>
      <c r="G2291" s="66">
        <v>0.32561692595481873</v>
      </c>
      <c r="H2291" s="66">
        <v>0.1219480112195015</v>
      </c>
      <c r="I2291" s="66">
        <v>70.483131408691406</v>
      </c>
      <c r="J2291" s="67">
        <v>0</v>
      </c>
    </row>
    <row r="2292" spans="1:10" x14ac:dyDescent="0.25">
      <c r="A2292" s="3" t="str">
        <f t="shared" si="35"/>
        <v>Load Control GroupSDP-LD10/15/2020 (6:00pm-7:00pm)11</v>
      </c>
      <c r="B2292" t="s">
        <v>57</v>
      </c>
      <c r="C2292" t="s">
        <v>81</v>
      </c>
      <c r="D2292" t="s">
        <v>159</v>
      </c>
      <c r="E2292" s="65" t="s">
        <v>142</v>
      </c>
      <c r="F2292" s="66">
        <v>0.35651856660842896</v>
      </c>
      <c r="G2292" s="66">
        <v>0.35737743973731995</v>
      </c>
      <c r="H2292" s="66">
        <v>0.15491147339344025</v>
      </c>
      <c r="I2292" s="66">
        <v>77.4871826171875</v>
      </c>
      <c r="J2292" s="67">
        <v>0</v>
      </c>
    </row>
    <row r="2293" spans="1:10" x14ac:dyDescent="0.25">
      <c r="A2293" s="3" t="str">
        <f t="shared" si="35"/>
        <v>Load Control GroupSDP-LD10/15/2020 (6:00pm-7:00pm)12</v>
      </c>
      <c r="B2293" t="s">
        <v>57</v>
      </c>
      <c r="C2293" t="s">
        <v>81</v>
      </c>
      <c r="D2293" t="s">
        <v>159</v>
      </c>
      <c r="E2293" s="65" t="s">
        <v>143</v>
      </c>
      <c r="F2293" s="66">
        <v>0.40756690502166748</v>
      </c>
      <c r="G2293" s="66">
        <v>0.44358256459236145</v>
      </c>
      <c r="H2293" s="66">
        <v>0.20420178771018982</v>
      </c>
      <c r="I2293" s="66">
        <v>84.099998474121094</v>
      </c>
      <c r="J2293" s="67">
        <v>0</v>
      </c>
    </row>
    <row r="2294" spans="1:10" x14ac:dyDescent="0.25">
      <c r="A2294" s="3" t="str">
        <f t="shared" si="35"/>
        <v>Load Control GroupSDP-LD10/15/2020 (6:00pm-7:00pm)13</v>
      </c>
      <c r="B2294" t="s">
        <v>57</v>
      </c>
      <c r="C2294" t="s">
        <v>81</v>
      </c>
      <c r="D2294" t="s">
        <v>159</v>
      </c>
      <c r="E2294" s="65" t="s">
        <v>144</v>
      </c>
      <c r="F2294" s="66">
        <v>0.60280591249465942</v>
      </c>
      <c r="G2294" s="66">
        <v>0.67394512891769409</v>
      </c>
      <c r="H2294" s="66">
        <v>0.20304235816001892</v>
      </c>
      <c r="I2294" s="66">
        <v>88.716407775878906</v>
      </c>
      <c r="J2294" s="67">
        <v>0</v>
      </c>
    </row>
    <row r="2295" spans="1:10" x14ac:dyDescent="0.25">
      <c r="A2295" s="3" t="str">
        <f t="shared" si="35"/>
        <v>Load Control GroupSDP-LD10/15/2020 (6:00pm-7:00pm)14</v>
      </c>
      <c r="B2295" t="s">
        <v>57</v>
      </c>
      <c r="C2295" t="s">
        <v>81</v>
      </c>
      <c r="D2295" t="s">
        <v>159</v>
      </c>
      <c r="E2295" s="65" t="s">
        <v>145</v>
      </c>
      <c r="F2295" s="66">
        <v>1.1256058216094971</v>
      </c>
      <c r="G2295" s="66">
        <v>0.94448000192642212</v>
      </c>
      <c r="H2295" s="66">
        <v>0.21201375126838684</v>
      </c>
      <c r="I2295" s="66">
        <v>93.012306213378906</v>
      </c>
      <c r="J2295" s="67">
        <v>0</v>
      </c>
    </row>
    <row r="2296" spans="1:10" x14ac:dyDescent="0.25">
      <c r="A2296" s="3" t="str">
        <f t="shared" si="35"/>
        <v>Load Control GroupSDP-LD10/15/2020 (6:00pm-7:00pm)15</v>
      </c>
      <c r="B2296" t="s">
        <v>57</v>
      </c>
      <c r="C2296" t="s">
        <v>81</v>
      </c>
      <c r="D2296" t="s">
        <v>159</v>
      </c>
      <c r="E2296" s="65" t="s">
        <v>146</v>
      </c>
      <c r="F2296" s="66">
        <v>1.2130388021469116</v>
      </c>
      <c r="G2296" s="66">
        <v>1.1668082475662231</v>
      </c>
      <c r="H2296" s="66">
        <v>0.19378089904785156</v>
      </c>
      <c r="I2296" s="66">
        <v>95.908714294433594</v>
      </c>
      <c r="J2296" s="67">
        <v>0</v>
      </c>
    </row>
    <row r="2297" spans="1:10" x14ac:dyDescent="0.25">
      <c r="A2297" s="3" t="str">
        <f t="shared" si="35"/>
        <v>Load Control GroupSDP-LD10/15/2020 (6:00pm-7:00pm)16</v>
      </c>
      <c r="B2297" t="s">
        <v>57</v>
      </c>
      <c r="C2297" t="s">
        <v>81</v>
      </c>
      <c r="D2297" t="s">
        <v>159</v>
      </c>
      <c r="E2297" s="65" t="s">
        <v>147</v>
      </c>
      <c r="F2297" s="66">
        <v>1.5237715244293213</v>
      </c>
      <c r="G2297" s="66">
        <v>1.5273928642272949</v>
      </c>
      <c r="H2297" s="66">
        <v>0.10548540204763412</v>
      </c>
      <c r="I2297" s="66">
        <v>98.401023864746094</v>
      </c>
      <c r="J2297" s="67">
        <v>0</v>
      </c>
    </row>
    <row r="2298" spans="1:10" x14ac:dyDescent="0.25">
      <c r="A2298" s="3" t="str">
        <f t="shared" si="35"/>
        <v>Load Control GroupSDP-LD10/15/2020 (6:00pm-7:00pm)17</v>
      </c>
      <c r="B2298" t="s">
        <v>57</v>
      </c>
      <c r="C2298" t="s">
        <v>81</v>
      </c>
      <c r="D2298" t="s">
        <v>159</v>
      </c>
      <c r="E2298" s="65" t="s">
        <v>148</v>
      </c>
      <c r="F2298" s="66">
        <v>1.8108741044998169</v>
      </c>
      <c r="G2298" s="66">
        <v>1.8072527647018433</v>
      </c>
      <c r="H2298" s="66">
        <v>0.10548540204763412</v>
      </c>
      <c r="I2298" s="66">
        <v>99.794357299804688</v>
      </c>
      <c r="J2298" s="67">
        <v>0</v>
      </c>
    </row>
    <row r="2299" spans="1:10" x14ac:dyDescent="0.25">
      <c r="A2299" s="3" t="str">
        <f t="shared" si="35"/>
        <v>Load Control GroupSDP-LD10/15/2020 (6:00pm-7:00pm)18</v>
      </c>
      <c r="B2299" t="s">
        <v>57</v>
      </c>
      <c r="C2299" t="s">
        <v>81</v>
      </c>
      <c r="D2299" t="s">
        <v>159</v>
      </c>
      <c r="E2299" s="65" t="s">
        <v>149</v>
      </c>
      <c r="F2299" s="66">
        <v>1.8831847906112671</v>
      </c>
      <c r="G2299" s="66">
        <v>1.8586200475692749</v>
      </c>
      <c r="H2299" s="66">
        <v>0.20986959338188171</v>
      </c>
      <c r="I2299" s="66">
        <v>100.086669921875</v>
      </c>
      <c r="J2299" s="67">
        <v>0</v>
      </c>
    </row>
    <row r="2300" spans="1:10" x14ac:dyDescent="0.25">
      <c r="A2300" s="3" t="str">
        <f t="shared" si="35"/>
        <v>Load Control GroupSDP-LD10/15/2020 (6:00pm-7:00pm)19</v>
      </c>
      <c r="B2300" t="s">
        <v>57</v>
      </c>
      <c r="C2300" t="s">
        <v>81</v>
      </c>
      <c r="D2300" t="s">
        <v>159</v>
      </c>
      <c r="E2300" s="65" t="s">
        <v>150</v>
      </c>
      <c r="F2300" s="66">
        <v>1.6112018823623657</v>
      </c>
      <c r="G2300" s="66">
        <v>1.3940343856811523</v>
      </c>
      <c r="H2300" s="66">
        <v>0.21171557903289795</v>
      </c>
      <c r="I2300" s="66">
        <v>99.571792602539063</v>
      </c>
      <c r="J2300" s="67">
        <v>0</v>
      </c>
    </row>
    <row r="2301" spans="1:10" x14ac:dyDescent="0.25">
      <c r="A2301" s="3" t="str">
        <f t="shared" si="35"/>
        <v>Load Control GroupSDP-LD10/15/2020 (6:00pm-7:00pm)20</v>
      </c>
      <c r="B2301" t="s">
        <v>57</v>
      </c>
      <c r="C2301" t="s">
        <v>81</v>
      </c>
      <c r="D2301" t="s">
        <v>159</v>
      </c>
      <c r="E2301" s="65" t="s">
        <v>151</v>
      </c>
      <c r="F2301" s="66">
        <v>1.4621474742889404</v>
      </c>
      <c r="G2301" s="66">
        <v>1.7414296865463257</v>
      </c>
      <c r="H2301" s="66">
        <v>0.22503326833248138</v>
      </c>
      <c r="I2301" s="66">
        <v>94.769744873046875</v>
      </c>
      <c r="J2301" s="67">
        <v>0</v>
      </c>
    </row>
    <row r="2302" spans="1:10" x14ac:dyDescent="0.25">
      <c r="A2302" s="3" t="str">
        <f t="shared" si="35"/>
        <v>Load Control GroupSDP-LD10/15/2020 (6:00pm-7:00pm)21</v>
      </c>
      <c r="B2302" t="s">
        <v>57</v>
      </c>
      <c r="C2302" t="s">
        <v>81</v>
      </c>
      <c r="D2302" t="s">
        <v>159</v>
      </c>
      <c r="E2302" s="65" t="s">
        <v>152</v>
      </c>
      <c r="F2302" s="66">
        <v>1.3561768531799316</v>
      </c>
      <c r="G2302" s="66">
        <v>1.4284682273864746</v>
      </c>
      <c r="H2302" s="66">
        <v>0.19945564866065979</v>
      </c>
      <c r="I2302" s="66">
        <v>91.866668701171875</v>
      </c>
      <c r="J2302" s="67">
        <v>0</v>
      </c>
    </row>
    <row r="2303" spans="1:10" x14ac:dyDescent="0.25">
      <c r="A2303" s="3" t="str">
        <f t="shared" si="35"/>
        <v>Load Control GroupSDP-LD10/15/2020 (6:00pm-7:00pm)22</v>
      </c>
      <c r="B2303" t="s">
        <v>57</v>
      </c>
      <c r="C2303" t="s">
        <v>81</v>
      </c>
      <c r="D2303" t="s">
        <v>159</v>
      </c>
      <c r="E2303" s="65" t="s">
        <v>153</v>
      </c>
      <c r="F2303" s="66">
        <v>0.9435083270072937</v>
      </c>
      <c r="G2303" s="66">
        <v>1.229928731918335</v>
      </c>
      <c r="H2303" s="66">
        <v>0.18226656317710876</v>
      </c>
      <c r="I2303" s="66">
        <v>88.170257568359375</v>
      </c>
      <c r="J2303" s="67">
        <v>0</v>
      </c>
    </row>
    <row r="2304" spans="1:10" x14ac:dyDescent="0.25">
      <c r="A2304" s="3" t="str">
        <f t="shared" si="35"/>
        <v>Load Control GroupSDP-LD10/15/2020 (6:00pm-7:00pm)23</v>
      </c>
      <c r="B2304" t="s">
        <v>57</v>
      </c>
      <c r="C2304" t="s">
        <v>81</v>
      </c>
      <c r="D2304" t="s">
        <v>159</v>
      </c>
      <c r="E2304" s="65" t="s">
        <v>154</v>
      </c>
      <c r="F2304" s="66">
        <v>0.92469656467437744</v>
      </c>
      <c r="G2304" s="66">
        <v>1.0238568782806396</v>
      </c>
      <c r="H2304" s="66">
        <v>0.14017821848392487</v>
      </c>
      <c r="I2304" s="66">
        <v>88.64154052734375</v>
      </c>
      <c r="J2304" s="67">
        <v>0</v>
      </c>
    </row>
    <row r="2305" spans="1:10" x14ac:dyDescent="0.25">
      <c r="A2305" s="3" t="str">
        <f t="shared" si="35"/>
        <v>Load Control GroupSDP-LD10/15/2020 (6:00pm-7:00pm)24</v>
      </c>
      <c r="B2305" t="s">
        <v>57</v>
      </c>
      <c r="C2305" t="s">
        <v>81</v>
      </c>
      <c r="D2305" t="s">
        <v>159</v>
      </c>
      <c r="E2305" s="65" t="s">
        <v>155</v>
      </c>
      <c r="F2305" s="66">
        <v>0.90256106853485107</v>
      </c>
      <c r="G2305" s="66">
        <v>0.86802715063095093</v>
      </c>
      <c r="H2305" s="66">
        <v>0.13040791451931</v>
      </c>
      <c r="I2305" s="66">
        <v>85.24359130859375</v>
      </c>
      <c r="J2305" s="67">
        <v>0</v>
      </c>
    </row>
    <row r="2306" spans="1:10" x14ac:dyDescent="0.25">
      <c r="A2306" s="3" t="str">
        <f t="shared" si="35"/>
        <v>Load Control GroupSDP-LD7/9/2021 (5:50pm-8:55pm)1</v>
      </c>
      <c r="B2306" t="s">
        <v>57</v>
      </c>
      <c r="C2306" t="s">
        <v>81</v>
      </c>
      <c r="D2306" t="s">
        <v>161</v>
      </c>
      <c r="E2306" s="65" t="s">
        <v>132</v>
      </c>
      <c r="F2306" s="66">
        <v>1.6341921091079712</v>
      </c>
      <c r="G2306" s="66">
        <v>1.9989326000213623</v>
      </c>
      <c r="H2306" s="66">
        <v>0.20239672064781189</v>
      </c>
      <c r="I2306" s="66">
        <v>92.407302856445313</v>
      </c>
      <c r="J2306" s="67">
        <v>0</v>
      </c>
    </row>
    <row r="2307" spans="1:10" x14ac:dyDescent="0.25">
      <c r="A2307" s="3" t="str">
        <f t="shared" ref="A2307:A2370" si="36">B2307&amp;C2307&amp;D2307&amp;E2307</f>
        <v>Load Control GroupSDP-LD7/9/2021 (5:50pm-8:55pm)2</v>
      </c>
      <c r="B2307" t="s">
        <v>57</v>
      </c>
      <c r="C2307" t="s">
        <v>81</v>
      </c>
      <c r="D2307" t="s">
        <v>161</v>
      </c>
      <c r="E2307" s="65" t="s">
        <v>133</v>
      </c>
      <c r="F2307" s="66">
        <v>1.6205335855484009</v>
      </c>
      <c r="G2307" s="66">
        <v>1.8558505773544312</v>
      </c>
      <c r="H2307" s="66">
        <v>0.22501331567764282</v>
      </c>
      <c r="I2307" s="66">
        <v>92.205055236816406</v>
      </c>
      <c r="J2307" s="67">
        <v>0</v>
      </c>
    </row>
    <row r="2308" spans="1:10" x14ac:dyDescent="0.25">
      <c r="A2308" s="3" t="str">
        <f t="shared" si="36"/>
        <v>Load Control GroupSDP-LD7/9/2021 (5:50pm-8:55pm)3</v>
      </c>
      <c r="B2308" t="s">
        <v>57</v>
      </c>
      <c r="C2308" t="s">
        <v>81</v>
      </c>
      <c r="D2308" t="s">
        <v>161</v>
      </c>
      <c r="E2308" s="65" t="s">
        <v>134</v>
      </c>
      <c r="F2308" s="66">
        <v>1.276466965675354</v>
      </c>
      <c r="G2308" s="66">
        <v>1.8119735717773438</v>
      </c>
      <c r="H2308" s="66">
        <v>0.22973409295082092</v>
      </c>
      <c r="I2308" s="66">
        <v>91.8983154296875</v>
      </c>
      <c r="J2308" s="67">
        <v>0</v>
      </c>
    </row>
    <row r="2309" spans="1:10" x14ac:dyDescent="0.25">
      <c r="A2309" s="3" t="str">
        <f t="shared" si="36"/>
        <v>Load Control GroupSDP-LD7/9/2021 (5:50pm-8:55pm)4</v>
      </c>
      <c r="B2309" t="s">
        <v>57</v>
      </c>
      <c r="C2309" t="s">
        <v>81</v>
      </c>
      <c r="D2309" t="s">
        <v>161</v>
      </c>
      <c r="E2309" s="65" t="s">
        <v>135</v>
      </c>
      <c r="F2309" s="66">
        <v>1.1510637998580933</v>
      </c>
      <c r="G2309" s="66">
        <v>1.6572960615158081</v>
      </c>
      <c r="H2309" s="66">
        <v>0.25174602866172791</v>
      </c>
      <c r="I2309" s="66">
        <v>90.600563049316406</v>
      </c>
      <c r="J2309" s="67">
        <v>0</v>
      </c>
    </row>
    <row r="2310" spans="1:10" x14ac:dyDescent="0.25">
      <c r="A2310" s="3" t="str">
        <f t="shared" si="36"/>
        <v>Load Control GroupSDP-LD7/9/2021 (5:50pm-8:55pm)5</v>
      </c>
      <c r="B2310" t="s">
        <v>57</v>
      </c>
      <c r="C2310" t="s">
        <v>81</v>
      </c>
      <c r="D2310" t="s">
        <v>161</v>
      </c>
      <c r="E2310" s="65" t="s">
        <v>136</v>
      </c>
      <c r="F2310" s="66">
        <v>1.2117232084274292</v>
      </c>
      <c r="G2310" s="66">
        <v>1.5902881622314453</v>
      </c>
      <c r="H2310" s="66">
        <v>0.20674645900726318</v>
      </c>
      <c r="I2310" s="66">
        <v>90.297752380371094</v>
      </c>
      <c r="J2310" s="67">
        <v>0</v>
      </c>
    </row>
    <row r="2311" spans="1:10" x14ac:dyDescent="0.25">
      <c r="A2311" s="3" t="str">
        <f t="shared" si="36"/>
        <v>Load Control GroupSDP-LD7/9/2021 (5:50pm-8:55pm)6</v>
      </c>
      <c r="B2311" t="s">
        <v>57</v>
      </c>
      <c r="C2311" t="s">
        <v>81</v>
      </c>
      <c r="D2311" t="s">
        <v>161</v>
      </c>
      <c r="E2311" s="65" t="s">
        <v>137</v>
      </c>
      <c r="F2311" s="66">
        <v>1.0543166399002075</v>
      </c>
      <c r="G2311" s="66">
        <v>1.4831831455230713</v>
      </c>
      <c r="H2311" s="66">
        <v>0.23549865186214447</v>
      </c>
      <c r="I2311" s="66">
        <v>88.304496765136719</v>
      </c>
      <c r="J2311" s="67">
        <v>0</v>
      </c>
    </row>
    <row r="2312" spans="1:10" x14ac:dyDescent="0.25">
      <c r="A2312" s="3" t="str">
        <f t="shared" si="36"/>
        <v>Load Control GroupSDP-LD7/9/2021 (5:50pm-8:55pm)7</v>
      </c>
      <c r="B2312" t="s">
        <v>57</v>
      </c>
      <c r="C2312" t="s">
        <v>81</v>
      </c>
      <c r="D2312" t="s">
        <v>161</v>
      </c>
      <c r="E2312" s="65" t="s">
        <v>138</v>
      </c>
      <c r="F2312" s="66">
        <v>1.0562795400619507</v>
      </c>
      <c r="G2312" s="66">
        <v>1.4811606407165527</v>
      </c>
      <c r="H2312" s="66">
        <v>0.21050369739532471</v>
      </c>
      <c r="I2312" s="66">
        <v>87.40673828125</v>
      </c>
      <c r="J2312" s="67">
        <v>0</v>
      </c>
    </row>
    <row r="2313" spans="1:10" x14ac:dyDescent="0.25">
      <c r="A2313" s="3" t="str">
        <f t="shared" si="36"/>
        <v>Load Control GroupSDP-LD7/9/2021 (5:50pm-8:55pm)8</v>
      </c>
      <c r="B2313" t="s">
        <v>57</v>
      </c>
      <c r="C2313" t="s">
        <v>81</v>
      </c>
      <c r="D2313" t="s">
        <v>161</v>
      </c>
      <c r="E2313" s="65" t="s">
        <v>139</v>
      </c>
      <c r="F2313" s="66">
        <v>1.1138408184051514</v>
      </c>
      <c r="G2313" s="66">
        <v>1.5656667947769165</v>
      </c>
      <c r="H2313" s="66">
        <v>0.22760294377803802</v>
      </c>
      <c r="I2313" s="66">
        <v>88.7061767578125</v>
      </c>
      <c r="J2313" s="67">
        <v>0</v>
      </c>
    </row>
    <row r="2314" spans="1:10" x14ac:dyDescent="0.25">
      <c r="A2314" s="3" t="str">
        <f t="shared" si="36"/>
        <v>Load Control GroupSDP-LD7/9/2021 (5:50pm-8:55pm)9</v>
      </c>
      <c r="B2314" t="s">
        <v>57</v>
      </c>
      <c r="C2314" t="s">
        <v>81</v>
      </c>
      <c r="D2314" t="s">
        <v>161</v>
      </c>
      <c r="E2314" s="65" t="s">
        <v>140</v>
      </c>
      <c r="F2314" s="66">
        <v>1.5712066888809204</v>
      </c>
      <c r="G2314" s="66">
        <v>1.6986292600631714</v>
      </c>
      <c r="H2314" s="66">
        <v>0.23857292532920837</v>
      </c>
      <c r="I2314" s="66">
        <v>88.723030090332031</v>
      </c>
      <c r="J2314" s="67">
        <v>0</v>
      </c>
    </row>
    <row r="2315" spans="1:10" x14ac:dyDescent="0.25">
      <c r="A2315" s="3" t="str">
        <f t="shared" si="36"/>
        <v>Load Control GroupSDP-LD7/9/2021 (5:50pm-8:55pm)10</v>
      </c>
      <c r="B2315" t="s">
        <v>57</v>
      </c>
      <c r="C2315" t="s">
        <v>81</v>
      </c>
      <c r="D2315" t="s">
        <v>161</v>
      </c>
      <c r="E2315" s="65" t="s">
        <v>141</v>
      </c>
      <c r="F2315" s="66">
        <v>2.0417022705078125</v>
      </c>
      <c r="G2315" s="66">
        <v>1.9258989095687866</v>
      </c>
      <c r="H2315" s="66">
        <v>0.28820881247520447</v>
      </c>
      <c r="I2315" s="66">
        <v>92.820785522460938</v>
      </c>
      <c r="J2315" s="67">
        <v>0</v>
      </c>
    </row>
    <row r="2316" spans="1:10" x14ac:dyDescent="0.25">
      <c r="A2316" s="3" t="str">
        <f t="shared" si="36"/>
        <v>Load Control GroupSDP-LD7/9/2021 (5:50pm-8:55pm)11</v>
      </c>
      <c r="B2316" t="s">
        <v>57</v>
      </c>
      <c r="C2316" t="s">
        <v>81</v>
      </c>
      <c r="D2316" t="s">
        <v>161</v>
      </c>
      <c r="E2316" s="65" t="s">
        <v>142</v>
      </c>
      <c r="F2316" s="66">
        <v>2.2036314010620117</v>
      </c>
      <c r="G2316" s="66">
        <v>2.1448764801025391</v>
      </c>
      <c r="H2316" s="66">
        <v>0.32723799347877502</v>
      </c>
      <c r="I2316" s="66">
        <v>96.529777526855469</v>
      </c>
      <c r="J2316" s="67">
        <v>0</v>
      </c>
    </row>
    <row r="2317" spans="1:10" x14ac:dyDescent="0.25">
      <c r="A2317" s="3" t="str">
        <f t="shared" si="36"/>
        <v>Load Control GroupSDP-LD7/9/2021 (5:50pm-8:55pm)12</v>
      </c>
      <c r="B2317" t="s">
        <v>57</v>
      </c>
      <c r="C2317" t="s">
        <v>81</v>
      </c>
      <c r="D2317" t="s">
        <v>161</v>
      </c>
      <c r="E2317" s="65" t="s">
        <v>143</v>
      </c>
      <c r="F2317" s="66">
        <v>2.2159194946289063</v>
      </c>
      <c r="G2317" s="66">
        <v>2.4577982425689697</v>
      </c>
      <c r="H2317" s="66">
        <v>0.30615508556365967</v>
      </c>
      <c r="I2317" s="66">
        <v>100.33539581298828</v>
      </c>
      <c r="J2317" s="67">
        <v>0</v>
      </c>
    </row>
    <row r="2318" spans="1:10" x14ac:dyDescent="0.25">
      <c r="A2318" s="3" t="str">
        <f t="shared" si="36"/>
        <v>Load Control GroupSDP-LD7/9/2021 (5:50pm-8:55pm)13</v>
      </c>
      <c r="B2318" t="s">
        <v>57</v>
      </c>
      <c r="C2318" t="s">
        <v>81</v>
      </c>
      <c r="D2318" t="s">
        <v>161</v>
      </c>
      <c r="E2318" s="65" t="s">
        <v>144</v>
      </c>
      <c r="F2318" s="66">
        <v>2.7938051223754883</v>
      </c>
      <c r="G2318" s="66">
        <v>2.8194904327392578</v>
      </c>
      <c r="H2318" s="66">
        <v>0.34399691224098206</v>
      </c>
      <c r="I2318" s="66">
        <v>103.83370971679688</v>
      </c>
      <c r="J2318" s="67">
        <v>0</v>
      </c>
    </row>
    <row r="2319" spans="1:10" x14ac:dyDescent="0.25">
      <c r="A2319" s="3" t="str">
        <f t="shared" si="36"/>
        <v>Load Control GroupSDP-LD7/9/2021 (5:50pm-8:55pm)14</v>
      </c>
      <c r="B2319" t="s">
        <v>57</v>
      </c>
      <c r="C2319" t="s">
        <v>81</v>
      </c>
      <c r="D2319" t="s">
        <v>161</v>
      </c>
      <c r="E2319" s="65" t="s">
        <v>145</v>
      </c>
      <c r="F2319" s="66">
        <v>2.94083571434021</v>
      </c>
      <c r="G2319" s="66">
        <v>3.0514984130859375</v>
      </c>
      <c r="H2319" s="66">
        <v>0.32284793257713318</v>
      </c>
      <c r="I2319" s="66">
        <v>106.13876342773438</v>
      </c>
      <c r="J2319" s="67">
        <v>0</v>
      </c>
    </row>
    <row r="2320" spans="1:10" x14ac:dyDescent="0.25">
      <c r="A2320" s="3" t="str">
        <f t="shared" si="36"/>
        <v>Load Control GroupSDP-LD7/9/2021 (5:50pm-8:55pm)15</v>
      </c>
      <c r="B2320" t="s">
        <v>57</v>
      </c>
      <c r="C2320" t="s">
        <v>81</v>
      </c>
      <c r="D2320" t="s">
        <v>161</v>
      </c>
      <c r="E2320" s="65" t="s">
        <v>146</v>
      </c>
      <c r="F2320" s="66">
        <v>3.341407299041748</v>
      </c>
      <c r="G2320" s="66">
        <v>3.2990634441375732</v>
      </c>
      <c r="H2320" s="66">
        <v>0.13014785945415497</v>
      </c>
      <c r="I2320" s="66">
        <v>108.63146209716797</v>
      </c>
      <c r="J2320" s="67">
        <v>0</v>
      </c>
    </row>
    <row r="2321" spans="1:10" x14ac:dyDescent="0.25">
      <c r="A2321" s="3" t="str">
        <f t="shared" si="36"/>
        <v>Load Control GroupSDP-LD7/9/2021 (5:50pm-8:55pm)16</v>
      </c>
      <c r="B2321" t="s">
        <v>57</v>
      </c>
      <c r="C2321" t="s">
        <v>81</v>
      </c>
      <c r="D2321" t="s">
        <v>161</v>
      </c>
      <c r="E2321" s="65" t="s">
        <v>147</v>
      </c>
      <c r="F2321" s="66">
        <v>3.502918004989624</v>
      </c>
      <c r="G2321" s="66">
        <v>3.5452618598937988</v>
      </c>
      <c r="H2321" s="66">
        <v>0.13014785945415497</v>
      </c>
      <c r="I2321" s="66">
        <v>109.63819885253906</v>
      </c>
      <c r="J2321" s="67">
        <v>0</v>
      </c>
    </row>
    <row r="2322" spans="1:10" x14ac:dyDescent="0.25">
      <c r="A2322" s="3" t="str">
        <f t="shared" si="36"/>
        <v>Load Control GroupSDP-LD7/9/2021 (5:50pm-8:55pm)17</v>
      </c>
      <c r="B2322" t="s">
        <v>57</v>
      </c>
      <c r="C2322" t="s">
        <v>81</v>
      </c>
      <c r="D2322" t="s">
        <v>161</v>
      </c>
      <c r="E2322" s="65" t="s">
        <v>148</v>
      </c>
      <c r="F2322" s="66">
        <v>3.8682076930999756</v>
      </c>
      <c r="G2322" s="66">
        <v>3.730374813079834</v>
      </c>
      <c r="H2322" s="66">
        <v>0.28635516762733459</v>
      </c>
      <c r="I2322" s="66">
        <v>111.33370971679688</v>
      </c>
      <c r="J2322" s="67">
        <v>0</v>
      </c>
    </row>
    <row r="2323" spans="1:10" x14ac:dyDescent="0.25">
      <c r="A2323" s="3" t="str">
        <f t="shared" si="36"/>
        <v>Load Control GroupSDP-LD7/9/2021 (5:50pm-8:55pm)18</v>
      </c>
      <c r="B2323" t="s">
        <v>57</v>
      </c>
      <c r="C2323" t="s">
        <v>81</v>
      </c>
      <c r="D2323" t="s">
        <v>161</v>
      </c>
      <c r="E2323" s="65" t="s">
        <v>149</v>
      </c>
      <c r="F2323" s="66">
        <v>4.2082438468933105</v>
      </c>
      <c r="G2323" s="66">
        <v>3.6961309909820557</v>
      </c>
      <c r="H2323" s="66">
        <v>0.35361564159393311</v>
      </c>
      <c r="I2323" s="66">
        <v>110.53202056884766</v>
      </c>
      <c r="J2323" s="67">
        <v>0</v>
      </c>
    </row>
    <row r="2324" spans="1:10" x14ac:dyDescent="0.25">
      <c r="A2324" s="3" t="str">
        <f t="shared" si="36"/>
        <v>Load Control GroupSDP-LD7/9/2021 (5:50pm-8:55pm)19</v>
      </c>
      <c r="B2324" t="s">
        <v>57</v>
      </c>
      <c r="C2324" t="s">
        <v>81</v>
      </c>
      <c r="D2324" t="s">
        <v>161</v>
      </c>
      <c r="E2324" s="65" t="s">
        <v>150</v>
      </c>
      <c r="F2324" s="66">
        <v>4.4121475219726563</v>
      </c>
      <c r="G2324" s="66">
        <v>2.8297152519226074</v>
      </c>
      <c r="H2324" s="66">
        <v>0.37435051798820496</v>
      </c>
      <c r="I2324" s="66">
        <v>110.11180114746094</v>
      </c>
      <c r="J2324" s="67">
        <v>0</v>
      </c>
    </row>
    <row r="2325" spans="1:10" x14ac:dyDescent="0.25">
      <c r="A2325" s="3" t="str">
        <f t="shared" si="36"/>
        <v>Load Control GroupSDP-LD7/9/2021 (5:50pm-8:55pm)20</v>
      </c>
      <c r="B2325" t="s">
        <v>57</v>
      </c>
      <c r="C2325" t="s">
        <v>81</v>
      </c>
      <c r="D2325" t="s">
        <v>161</v>
      </c>
      <c r="E2325" s="65" t="s">
        <v>151</v>
      </c>
      <c r="F2325" s="66">
        <v>4.0982255935668945</v>
      </c>
      <c r="G2325" s="66">
        <v>2.8043444156646729</v>
      </c>
      <c r="H2325" s="66">
        <v>0.37380552291870117</v>
      </c>
      <c r="I2325" s="66">
        <v>108.00505828857422</v>
      </c>
      <c r="J2325" s="67">
        <v>0</v>
      </c>
    </row>
    <row r="2326" spans="1:10" x14ac:dyDescent="0.25">
      <c r="A2326" s="3" t="str">
        <f t="shared" si="36"/>
        <v>Load Control GroupSDP-LD7/9/2021 (5:50pm-8:55pm)21</v>
      </c>
      <c r="B2326" t="s">
        <v>57</v>
      </c>
      <c r="C2326" t="s">
        <v>81</v>
      </c>
      <c r="D2326" t="s">
        <v>161</v>
      </c>
      <c r="E2326" s="65" t="s">
        <v>152</v>
      </c>
      <c r="F2326" s="66">
        <v>3.399437427520752</v>
      </c>
      <c r="G2326" s="66">
        <v>2.6729135513305664</v>
      </c>
      <c r="H2326" s="66">
        <v>0.34911057353019714</v>
      </c>
      <c r="I2326" s="66">
        <v>104.50337219238281</v>
      </c>
      <c r="J2326" s="67">
        <v>0</v>
      </c>
    </row>
    <row r="2327" spans="1:10" x14ac:dyDescent="0.25">
      <c r="A2327" s="3" t="str">
        <f t="shared" si="36"/>
        <v>Load Control GroupSDP-LD7/9/2021 (5:50pm-8:55pm)22</v>
      </c>
      <c r="B2327" t="s">
        <v>57</v>
      </c>
      <c r="C2327" t="s">
        <v>81</v>
      </c>
      <c r="D2327" t="s">
        <v>161</v>
      </c>
      <c r="E2327" s="65" t="s">
        <v>153</v>
      </c>
      <c r="F2327" s="66">
        <v>2.9278521537780762</v>
      </c>
      <c r="G2327" s="66">
        <v>3.4161572456359863</v>
      </c>
      <c r="H2327" s="66">
        <v>0.35469579696655273</v>
      </c>
      <c r="I2327" s="66">
        <v>99.805618286132813</v>
      </c>
      <c r="J2327" s="67">
        <v>0</v>
      </c>
    </row>
    <row r="2328" spans="1:10" x14ac:dyDescent="0.25">
      <c r="A2328" s="3" t="str">
        <f t="shared" si="36"/>
        <v>Load Control GroupSDP-LD7/9/2021 (5:50pm-8:55pm)23</v>
      </c>
      <c r="B2328" t="s">
        <v>57</v>
      </c>
      <c r="C2328" t="s">
        <v>81</v>
      </c>
      <c r="D2328" t="s">
        <v>161</v>
      </c>
      <c r="E2328" s="65" t="s">
        <v>154</v>
      </c>
      <c r="F2328" s="66">
        <v>2.5777525901794434</v>
      </c>
      <c r="G2328" s="66">
        <v>3.0309658050537109</v>
      </c>
      <c r="H2328" s="66">
        <v>0.30359339714050293</v>
      </c>
      <c r="I2328" s="66">
        <v>97.800559997558594</v>
      </c>
      <c r="J2328" s="67">
        <v>0</v>
      </c>
    </row>
    <row r="2329" spans="1:10" x14ac:dyDescent="0.25">
      <c r="A2329" s="3" t="str">
        <f t="shared" si="36"/>
        <v>Load Control GroupSDP-LD7/9/2021 (5:50pm-8:55pm)24</v>
      </c>
      <c r="B2329" t="s">
        <v>57</v>
      </c>
      <c r="C2329" t="s">
        <v>81</v>
      </c>
      <c r="D2329" t="s">
        <v>161</v>
      </c>
      <c r="E2329" s="65" t="s">
        <v>155</v>
      </c>
      <c r="F2329" s="66">
        <v>2.2272522449493408</v>
      </c>
      <c r="G2329" s="66">
        <v>2.5671501159667969</v>
      </c>
      <c r="H2329" s="66">
        <v>0.26632136106491089</v>
      </c>
      <c r="I2329" s="66">
        <v>96.993820190429688</v>
      </c>
      <c r="J2329" s="67">
        <v>0</v>
      </c>
    </row>
    <row r="2330" spans="1:10" x14ac:dyDescent="0.25">
      <c r="A2330" s="3" t="str">
        <f t="shared" si="36"/>
        <v>Load Control GroupSDP-LD8/27/2021 (5:00pm-6:00pm)1</v>
      </c>
      <c r="B2330" t="s">
        <v>57</v>
      </c>
      <c r="C2330" t="s">
        <v>81</v>
      </c>
      <c r="D2330" t="s">
        <v>162</v>
      </c>
      <c r="E2330" s="65" t="s">
        <v>132</v>
      </c>
      <c r="F2330" s="66">
        <v>1.283298134803772</v>
      </c>
      <c r="G2330" s="66">
        <v>1.3407167196273804</v>
      </c>
      <c r="H2330" s="66">
        <v>0.1148751899600029</v>
      </c>
      <c r="I2330" s="66">
        <v>93.509246826171875</v>
      </c>
      <c r="J2330" s="67">
        <v>0</v>
      </c>
    </row>
    <row r="2331" spans="1:10" x14ac:dyDescent="0.25">
      <c r="A2331" s="3" t="str">
        <f t="shared" si="36"/>
        <v>Load Control GroupSDP-LD8/27/2021 (5:00pm-6:00pm)2</v>
      </c>
      <c r="B2331" t="s">
        <v>57</v>
      </c>
      <c r="C2331" t="s">
        <v>81</v>
      </c>
      <c r="D2331" t="s">
        <v>162</v>
      </c>
      <c r="E2331" s="65" t="s">
        <v>133</v>
      </c>
      <c r="F2331" s="66">
        <v>1.059354305267334</v>
      </c>
      <c r="G2331" s="66">
        <v>1.1951560974121094</v>
      </c>
      <c r="H2331" s="66">
        <v>0.10190581530332565</v>
      </c>
      <c r="I2331" s="66">
        <v>91.605781555175781</v>
      </c>
      <c r="J2331" s="67">
        <v>0</v>
      </c>
    </row>
    <row r="2332" spans="1:10" x14ac:dyDescent="0.25">
      <c r="A2332" s="3" t="str">
        <f t="shared" si="36"/>
        <v>Load Control GroupSDP-LD8/27/2021 (5:00pm-6:00pm)3</v>
      </c>
      <c r="B2332" t="s">
        <v>57</v>
      </c>
      <c r="C2332" t="s">
        <v>81</v>
      </c>
      <c r="D2332" t="s">
        <v>162</v>
      </c>
      <c r="E2332" s="65" t="s">
        <v>134</v>
      </c>
      <c r="F2332" s="66">
        <v>1.0545691251754761</v>
      </c>
      <c r="G2332" s="66">
        <v>1.0760346651077271</v>
      </c>
      <c r="H2332" s="66">
        <v>9.798324853181839E-2</v>
      </c>
      <c r="I2332" s="66">
        <v>91.19537353515625</v>
      </c>
      <c r="J2332" s="67">
        <v>0</v>
      </c>
    </row>
    <row r="2333" spans="1:10" x14ac:dyDescent="0.25">
      <c r="A2333" s="3" t="str">
        <f t="shared" si="36"/>
        <v>Load Control GroupSDP-LD8/27/2021 (5:00pm-6:00pm)4</v>
      </c>
      <c r="B2333" t="s">
        <v>57</v>
      </c>
      <c r="C2333" t="s">
        <v>81</v>
      </c>
      <c r="D2333" t="s">
        <v>162</v>
      </c>
      <c r="E2333" s="65" t="s">
        <v>135</v>
      </c>
      <c r="F2333" s="66">
        <v>1.0352547168731689</v>
      </c>
      <c r="G2333" s="66">
        <v>1.0325086116790771</v>
      </c>
      <c r="H2333" s="66">
        <v>7.9698078334331512E-2</v>
      </c>
      <c r="I2333" s="66">
        <v>88.101158142089844</v>
      </c>
      <c r="J2333" s="67">
        <v>0</v>
      </c>
    </row>
    <row r="2334" spans="1:10" x14ac:dyDescent="0.25">
      <c r="A2334" s="3" t="str">
        <f t="shared" si="36"/>
        <v>Load Control GroupSDP-LD8/27/2021 (5:00pm-6:00pm)5</v>
      </c>
      <c r="B2334" t="s">
        <v>57</v>
      </c>
      <c r="C2334" t="s">
        <v>81</v>
      </c>
      <c r="D2334" t="s">
        <v>162</v>
      </c>
      <c r="E2334" s="65" t="s">
        <v>136</v>
      </c>
      <c r="F2334" s="66">
        <v>0.9127461314201355</v>
      </c>
      <c r="G2334" s="66">
        <v>0.95850867033004761</v>
      </c>
      <c r="H2334" s="66">
        <v>6.0245390981435776E-2</v>
      </c>
      <c r="I2334" s="66">
        <v>87.096183776855469</v>
      </c>
      <c r="J2334" s="67">
        <v>0</v>
      </c>
    </row>
    <row r="2335" spans="1:10" x14ac:dyDescent="0.25">
      <c r="A2335" s="3" t="str">
        <f t="shared" si="36"/>
        <v>Load Control GroupSDP-LD8/27/2021 (5:00pm-6:00pm)6</v>
      </c>
      <c r="B2335" t="s">
        <v>57</v>
      </c>
      <c r="C2335" t="s">
        <v>81</v>
      </c>
      <c r="D2335" t="s">
        <v>162</v>
      </c>
      <c r="E2335" s="65" t="s">
        <v>137</v>
      </c>
      <c r="F2335" s="66">
        <v>0.88735693693161011</v>
      </c>
      <c r="G2335" s="66">
        <v>0.94951444864273071</v>
      </c>
      <c r="H2335" s="66">
        <v>7.4154235422611237E-2</v>
      </c>
      <c r="I2335" s="66">
        <v>83.809768676757813</v>
      </c>
      <c r="J2335" s="67">
        <v>0</v>
      </c>
    </row>
    <row r="2336" spans="1:10" x14ac:dyDescent="0.25">
      <c r="A2336" s="3" t="str">
        <f t="shared" si="36"/>
        <v>Load Control GroupSDP-LD8/27/2021 (5:00pm-6:00pm)7</v>
      </c>
      <c r="B2336" t="s">
        <v>57</v>
      </c>
      <c r="C2336" t="s">
        <v>81</v>
      </c>
      <c r="D2336" t="s">
        <v>162</v>
      </c>
      <c r="E2336" s="65" t="s">
        <v>138</v>
      </c>
      <c r="F2336" s="66">
        <v>0.87262082099914551</v>
      </c>
      <c r="G2336" s="66">
        <v>0.96610403060913086</v>
      </c>
      <c r="H2336" s="66">
        <v>7.6524220407009125E-2</v>
      </c>
      <c r="I2336" s="66">
        <v>83.207572937011719</v>
      </c>
      <c r="J2336" s="67">
        <v>0</v>
      </c>
    </row>
    <row r="2337" spans="1:10" x14ac:dyDescent="0.25">
      <c r="A2337" s="3" t="str">
        <f t="shared" si="36"/>
        <v>Load Control GroupSDP-LD8/27/2021 (5:00pm-6:00pm)8</v>
      </c>
      <c r="B2337" t="s">
        <v>57</v>
      </c>
      <c r="C2337" t="s">
        <v>81</v>
      </c>
      <c r="D2337" t="s">
        <v>162</v>
      </c>
      <c r="E2337" s="65" t="s">
        <v>139</v>
      </c>
      <c r="F2337" s="66">
        <v>0.81920236349105835</v>
      </c>
      <c r="G2337" s="66">
        <v>0.90751445293426514</v>
      </c>
      <c r="H2337" s="66">
        <v>9.4335295259952545E-2</v>
      </c>
      <c r="I2337" s="66">
        <v>82.307632446289063</v>
      </c>
      <c r="J2337" s="67">
        <v>0</v>
      </c>
    </row>
    <row r="2338" spans="1:10" x14ac:dyDescent="0.25">
      <c r="A2338" s="3" t="str">
        <f t="shared" si="36"/>
        <v>Load Control GroupSDP-LD8/27/2021 (5:00pm-6:00pm)9</v>
      </c>
      <c r="B2338" t="s">
        <v>57</v>
      </c>
      <c r="C2338" t="s">
        <v>81</v>
      </c>
      <c r="D2338" t="s">
        <v>162</v>
      </c>
      <c r="E2338" s="65" t="s">
        <v>140</v>
      </c>
      <c r="F2338" s="66">
        <v>0.86560976505279541</v>
      </c>
      <c r="G2338" s="66">
        <v>0.95952600240707397</v>
      </c>
      <c r="H2338" s="66">
        <v>0.14071223139762878</v>
      </c>
      <c r="I2338" s="66">
        <v>85.005897521972656</v>
      </c>
      <c r="J2338" s="67">
        <v>0</v>
      </c>
    </row>
    <row r="2339" spans="1:10" x14ac:dyDescent="0.25">
      <c r="A2339" s="3" t="str">
        <f t="shared" si="36"/>
        <v>Load Control GroupSDP-LD8/27/2021 (5:00pm-6:00pm)10</v>
      </c>
      <c r="B2339" t="s">
        <v>57</v>
      </c>
      <c r="C2339" t="s">
        <v>81</v>
      </c>
      <c r="D2339" t="s">
        <v>162</v>
      </c>
      <c r="E2339" s="65" t="s">
        <v>141</v>
      </c>
      <c r="F2339" s="66">
        <v>0.98840802907943726</v>
      </c>
      <c r="G2339" s="66">
        <v>1.0616878271102905</v>
      </c>
      <c r="H2339" s="66">
        <v>0.16725246608257294</v>
      </c>
      <c r="I2339" s="66">
        <v>91.112716674804688</v>
      </c>
      <c r="J2339" s="67">
        <v>0</v>
      </c>
    </row>
    <row r="2340" spans="1:10" x14ac:dyDescent="0.25">
      <c r="A2340" s="3" t="str">
        <f t="shared" si="36"/>
        <v>Load Control GroupSDP-LD8/27/2021 (5:00pm-6:00pm)11</v>
      </c>
      <c r="B2340" t="s">
        <v>57</v>
      </c>
      <c r="C2340" t="s">
        <v>81</v>
      </c>
      <c r="D2340" t="s">
        <v>162</v>
      </c>
      <c r="E2340" s="65" t="s">
        <v>142</v>
      </c>
      <c r="F2340" s="66">
        <v>1.362684965133667</v>
      </c>
      <c r="G2340" s="66">
        <v>1.3767282962799072</v>
      </c>
      <c r="H2340" s="66">
        <v>0.16202881932258606</v>
      </c>
      <c r="I2340" s="66">
        <v>96.232368469238281</v>
      </c>
      <c r="J2340" s="67">
        <v>0</v>
      </c>
    </row>
    <row r="2341" spans="1:10" x14ac:dyDescent="0.25">
      <c r="A2341" s="3" t="str">
        <f t="shared" si="36"/>
        <v>Load Control GroupSDP-LD8/27/2021 (5:00pm-6:00pm)12</v>
      </c>
      <c r="B2341" t="s">
        <v>57</v>
      </c>
      <c r="C2341" t="s">
        <v>81</v>
      </c>
      <c r="D2341" t="s">
        <v>162</v>
      </c>
      <c r="E2341" s="65" t="s">
        <v>143</v>
      </c>
      <c r="F2341" s="66">
        <v>1.7703182697296143</v>
      </c>
      <c r="G2341" s="66">
        <v>1.7530288696289063</v>
      </c>
      <c r="H2341" s="66">
        <v>0.15845702588558197</v>
      </c>
      <c r="I2341" s="66">
        <v>100.93872833251953</v>
      </c>
      <c r="J2341" s="67">
        <v>0</v>
      </c>
    </row>
    <row r="2342" spans="1:10" x14ac:dyDescent="0.25">
      <c r="A2342" s="3" t="str">
        <f t="shared" si="36"/>
        <v>Load Control GroupSDP-LD8/27/2021 (5:00pm-6:00pm)13</v>
      </c>
      <c r="B2342" t="s">
        <v>57</v>
      </c>
      <c r="C2342" t="s">
        <v>81</v>
      </c>
      <c r="D2342" t="s">
        <v>162</v>
      </c>
      <c r="E2342" s="65" t="s">
        <v>144</v>
      </c>
      <c r="F2342" s="66">
        <v>2.1864409446716309</v>
      </c>
      <c r="G2342" s="66">
        <v>2.3510403633117676</v>
      </c>
      <c r="H2342" s="66">
        <v>0.16843502223491669</v>
      </c>
      <c r="I2342" s="66">
        <v>104.54971313476563</v>
      </c>
      <c r="J2342" s="67">
        <v>0</v>
      </c>
    </row>
    <row r="2343" spans="1:10" x14ac:dyDescent="0.25">
      <c r="A2343" s="3" t="str">
        <f t="shared" si="36"/>
        <v>Load Control GroupSDP-LD8/27/2021 (5:00pm-6:00pm)14</v>
      </c>
      <c r="B2343" t="s">
        <v>57</v>
      </c>
      <c r="C2343" t="s">
        <v>81</v>
      </c>
      <c r="D2343" t="s">
        <v>162</v>
      </c>
      <c r="E2343" s="65" t="s">
        <v>145</v>
      </c>
      <c r="F2343" s="66">
        <v>2.7684001922607422</v>
      </c>
      <c r="G2343" s="66">
        <v>2.9100232124328613</v>
      </c>
      <c r="H2343" s="66">
        <v>0.1802392303943634</v>
      </c>
      <c r="I2343" s="66">
        <v>107.55664825439453</v>
      </c>
      <c r="J2343" s="67">
        <v>0</v>
      </c>
    </row>
    <row r="2344" spans="1:10" x14ac:dyDescent="0.25">
      <c r="A2344" s="3" t="str">
        <f t="shared" si="36"/>
        <v>Load Control GroupSDP-LD8/27/2021 (5:00pm-6:00pm)15</v>
      </c>
      <c r="B2344" t="s">
        <v>57</v>
      </c>
      <c r="C2344" t="s">
        <v>81</v>
      </c>
      <c r="D2344" t="s">
        <v>162</v>
      </c>
      <c r="E2344" s="65" t="s">
        <v>146</v>
      </c>
      <c r="F2344" s="66">
        <v>3.2992269992828369</v>
      </c>
      <c r="G2344" s="66">
        <v>3.1713871955871582</v>
      </c>
      <c r="H2344" s="66">
        <v>0.10087244957685471</v>
      </c>
      <c r="I2344" s="66">
        <v>110.35491180419922</v>
      </c>
      <c r="J2344" s="67">
        <v>0</v>
      </c>
    </row>
    <row r="2345" spans="1:10" x14ac:dyDescent="0.25">
      <c r="A2345" s="3" t="str">
        <f t="shared" si="36"/>
        <v>Load Control GroupSDP-LD8/27/2021 (5:00pm-6:00pm)16</v>
      </c>
      <c r="B2345" t="s">
        <v>57</v>
      </c>
      <c r="C2345" t="s">
        <v>81</v>
      </c>
      <c r="D2345" t="s">
        <v>162</v>
      </c>
      <c r="E2345" s="65" t="s">
        <v>147</v>
      </c>
      <c r="F2345" s="66">
        <v>3.3800792694091797</v>
      </c>
      <c r="G2345" s="66">
        <v>3.5079190731048584</v>
      </c>
      <c r="H2345" s="66">
        <v>0.10087244957685471</v>
      </c>
      <c r="I2345" s="66">
        <v>111.75838470458984</v>
      </c>
      <c r="J2345" s="67">
        <v>0</v>
      </c>
    </row>
    <row r="2346" spans="1:10" x14ac:dyDescent="0.25">
      <c r="A2346" s="3" t="str">
        <f t="shared" si="36"/>
        <v>Load Control GroupSDP-LD8/27/2021 (5:00pm-6:00pm)17</v>
      </c>
      <c r="B2346" t="s">
        <v>57</v>
      </c>
      <c r="C2346" t="s">
        <v>81</v>
      </c>
      <c r="D2346" t="s">
        <v>162</v>
      </c>
      <c r="E2346" s="65" t="s">
        <v>148</v>
      </c>
      <c r="F2346" s="66">
        <v>3.5459244251251221</v>
      </c>
      <c r="G2346" s="66">
        <v>3.6816301345825195</v>
      </c>
      <c r="H2346" s="66">
        <v>0.18623168766498566</v>
      </c>
      <c r="I2346" s="66">
        <v>113.24855804443359</v>
      </c>
      <c r="J2346" s="67">
        <v>0</v>
      </c>
    </row>
    <row r="2347" spans="1:10" x14ac:dyDescent="0.25">
      <c r="A2347" s="3" t="str">
        <f t="shared" si="36"/>
        <v>Load Control GroupSDP-LD8/27/2021 (5:00pm-6:00pm)18</v>
      </c>
      <c r="B2347" t="s">
        <v>57</v>
      </c>
      <c r="C2347" t="s">
        <v>81</v>
      </c>
      <c r="D2347" t="s">
        <v>162</v>
      </c>
      <c r="E2347" s="65" t="s">
        <v>149</v>
      </c>
      <c r="F2347" s="66">
        <v>3.5708796977996826</v>
      </c>
      <c r="G2347" s="66">
        <v>2.8773179054260254</v>
      </c>
      <c r="H2347" s="66">
        <v>0.25534218549728394</v>
      </c>
      <c r="I2347" s="66">
        <v>113.93641662597656</v>
      </c>
      <c r="J2347" s="67">
        <v>0</v>
      </c>
    </row>
    <row r="2348" spans="1:10" x14ac:dyDescent="0.25">
      <c r="A2348" s="3" t="str">
        <f t="shared" si="36"/>
        <v>Load Control GroupSDP-LD8/27/2021 (5:00pm-6:00pm)19</v>
      </c>
      <c r="B2348" t="s">
        <v>57</v>
      </c>
      <c r="C2348" t="s">
        <v>81</v>
      </c>
      <c r="D2348" t="s">
        <v>162</v>
      </c>
      <c r="E2348" s="65" t="s">
        <v>150</v>
      </c>
      <c r="F2348" s="66">
        <v>3.43558669090271</v>
      </c>
      <c r="G2348" s="66">
        <v>3.6714682579040527</v>
      </c>
      <c r="H2348" s="66">
        <v>0.21112841367721558</v>
      </c>
      <c r="I2348" s="66">
        <v>112.43294525146484</v>
      </c>
      <c r="J2348" s="67">
        <v>0</v>
      </c>
    </row>
    <row r="2349" spans="1:10" x14ac:dyDescent="0.25">
      <c r="A2349" s="3" t="str">
        <f t="shared" si="36"/>
        <v>Load Control GroupSDP-LD8/27/2021 (5:00pm-6:00pm)20</v>
      </c>
      <c r="B2349" t="s">
        <v>57</v>
      </c>
      <c r="C2349" t="s">
        <v>81</v>
      </c>
      <c r="D2349" t="s">
        <v>162</v>
      </c>
      <c r="E2349" s="65" t="s">
        <v>151</v>
      </c>
      <c r="F2349" s="66">
        <v>2.9566137790679932</v>
      </c>
      <c r="G2349" s="66">
        <v>3.32920241355896</v>
      </c>
      <c r="H2349" s="66">
        <v>0.21620048582553864</v>
      </c>
      <c r="I2349" s="66">
        <v>107.92832183837891</v>
      </c>
      <c r="J2349" s="67">
        <v>0</v>
      </c>
    </row>
    <row r="2350" spans="1:10" x14ac:dyDescent="0.25">
      <c r="A2350" s="3" t="str">
        <f t="shared" si="36"/>
        <v>Load Control GroupSDP-LD8/27/2021 (5:00pm-6:00pm)21</v>
      </c>
      <c r="B2350" t="s">
        <v>57</v>
      </c>
      <c r="C2350" t="s">
        <v>81</v>
      </c>
      <c r="D2350" t="s">
        <v>162</v>
      </c>
      <c r="E2350" s="65" t="s">
        <v>152</v>
      </c>
      <c r="F2350" s="66">
        <v>2.6779942512512207</v>
      </c>
      <c r="G2350" s="66">
        <v>2.8664970397949219</v>
      </c>
      <c r="H2350" s="66">
        <v>0.19818836450576782</v>
      </c>
      <c r="I2350" s="66">
        <v>104.01502990722656</v>
      </c>
      <c r="J2350" s="67">
        <v>0</v>
      </c>
    </row>
    <row r="2351" spans="1:10" x14ac:dyDescent="0.25">
      <c r="A2351" s="3" t="str">
        <f t="shared" si="36"/>
        <v>Load Control GroupSDP-LD8/27/2021 (5:00pm-6:00pm)22</v>
      </c>
      <c r="B2351" t="s">
        <v>57</v>
      </c>
      <c r="C2351" t="s">
        <v>81</v>
      </c>
      <c r="D2351" t="s">
        <v>162</v>
      </c>
      <c r="E2351" s="65" t="s">
        <v>153</v>
      </c>
      <c r="F2351" s="66">
        <v>2.2289197444915771</v>
      </c>
      <c r="G2351" s="66">
        <v>2.4223699569702148</v>
      </c>
      <c r="H2351" s="66">
        <v>0.18591965734958649</v>
      </c>
      <c r="I2351" s="66">
        <v>100.30693817138672</v>
      </c>
      <c r="J2351" s="67">
        <v>0</v>
      </c>
    </row>
    <row r="2352" spans="1:10" x14ac:dyDescent="0.25">
      <c r="A2352" s="3" t="str">
        <f t="shared" si="36"/>
        <v>Load Control GroupSDP-LD8/27/2021 (5:00pm-6:00pm)23</v>
      </c>
      <c r="B2352" t="s">
        <v>57</v>
      </c>
      <c r="C2352" t="s">
        <v>81</v>
      </c>
      <c r="D2352" t="s">
        <v>162</v>
      </c>
      <c r="E2352" s="65" t="s">
        <v>154</v>
      </c>
      <c r="F2352" s="66">
        <v>1.9660614728927612</v>
      </c>
      <c r="G2352" s="66">
        <v>2.09208083152771</v>
      </c>
      <c r="H2352" s="66">
        <v>0.16306951642036438</v>
      </c>
      <c r="I2352" s="66">
        <v>99</v>
      </c>
      <c r="J2352" s="67">
        <v>0</v>
      </c>
    </row>
    <row r="2353" spans="1:10" x14ac:dyDescent="0.25">
      <c r="A2353" s="3" t="str">
        <f t="shared" si="36"/>
        <v>Load Control GroupSDP-LD8/27/2021 (5:00pm-6:00pm)24</v>
      </c>
      <c r="B2353" t="s">
        <v>57</v>
      </c>
      <c r="C2353" t="s">
        <v>81</v>
      </c>
      <c r="D2353" t="s">
        <v>162</v>
      </c>
      <c r="E2353" s="65" t="s">
        <v>155</v>
      </c>
      <c r="F2353" s="66">
        <v>1.6253160238265991</v>
      </c>
      <c r="G2353" s="66">
        <v>1.9445780515670776</v>
      </c>
      <c r="H2353" s="66">
        <v>0.17242060601711273</v>
      </c>
      <c r="I2353" s="66">
        <v>97.398841857910156</v>
      </c>
      <c r="J2353" s="67">
        <v>0</v>
      </c>
    </row>
    <row r="2354" spans="1:10" x14ac:dyDescent="0.25">
      <c r="A2354" s="3" t="str">
        <f t="shared" si="36"/>
        <v>Load Control GroupSDP-LD9/9/2021 (3:58pm-5:00pm)1</v>
      </c>
      <c r="B2354" t="s">
        <v>57</v>
      </c>
      <c r="C2354" t="s">
        <v>81</v>
      </c>
      <c r="D2354" t="s">
        <v>163</v>
      </c>
      <c r="E2354" s="65" t="s">
        <v>132</v>
      </c>
      <c r="F2354" s="66">
        <v>1.2193032503128052</v>
      </c>
      <c r="G2354" s="66">
        <v>1.508439302444458</v>
      </c>
      <c r="H2354" s="66">
        <v>0.18741129338741302</v>
      </c>
      <c r="I2354" s="66">
        <v>91.795372009277344</v>
      </c>
      <c r="J2354" s="67">
        <v>0</v>
      </c>
    </row>
    <row r="2355" spans="1:10" x14ac:dyDescent="0.25">
      <c r="A2355" s="3" t="str">
        <f t="shared" si="36"/>
        <v>Load Control GroupSDP-LD9/9/2021 (3:58pm-5:00pm)2</v>
      </c>
      <c r="B2355" t="s">
        <v>57</v>
      </c>
      <c r="C2355" t="s">
        <v>81</v>
      </c>
      <c r="D2355" t="s">
        <v>163</v>
      </c>
      <c r="E2355" s="65" t="s">
        <v>133</v>
      </c>
      <c r="F2355" s="66">
        <v>1.1861075162887573</v>
      </c>
      <c r="G2355" s="66">
        <v>1.3581849336624146</v>
      </c>
      <c r="H2355" s="66">
        <v>0.16928763687610626</v>
      </c>
      <c r="I2355" s="66">
        <v>88.413871765136719</v>
      </c>
      <c r="J2355" s="67">
        <v>0</v>
      </c>
    </row>
    <row r="2356" spans="1:10" x14ac:dyDescent="0.25">
      <c r="A2356" s="3" t="str">
        <f t="shared" si="36"/>
        <v>Load Control GroupSDP-LD9/9/2021 (3:58pm-5:00pm)3</v>
      </c>
      <c r="B2356" t="s">
        <v>57</v>
      </c>
      <c r="C2356" t="s">
        <v>81</v>
      </c>
      <c r="D2356" t="s">
        <v>163</v>
      </c>
      <c r="E2356" s="65" t="s">
        <v>134</v>
      </c>
      <c r="F2356" s="66">
        <v>1.1251505613327026</v>
      </c>
      <c r="G2356" s="66">
        <v>1.2567398548126221</v>
      </c>
      <c r="H2356" s="66">
        <v>0.15899151563644409</v>
      </c>
      <c r="I2356" s="66">
        <v>88.214454650878906</v>
      </c>
      <c r="J2356" s="67">
        <v>0</v>
      </c>
    </row>
    <row r="2357" spans="1:10" x14ac:dyDescent="0.25">
      <c r="A2357" s="3" t="str">
        <f t="shared" si="36"/>
        <v>Load Control GroupSDP-LD9/9/2021 (3:58pm-5:00pm)4</v>
      </c>
      <c r="B2357" t="s">
        <v>57</v>
      </c>
      <c r="C2357" t="s">
        <v>81</v>
      </c>
      <c r="D2357" t="s">
        <v>163</v>
      </c>
      <c r="E2357" s="65" t="s">
        <v>135</v>
      </c>
      <c r="F2357" s="66">
        <v>1.181282639503479</v>
      </c>
      <c r="G2357" s="66">
        <v>1.1683467626571655</v>
      </c>
      <c r="H2357" s="66">
        <v>0.14732450246810913</v>
      </c>
      <c r="I2357" s="66">
        <v>86.325431823730469</v>
      </c>
      <c r="J2357" s="67">
        <v>0</v>
      </c>
    </row>
    <row r="2358" spans="1:10" x14ac:dyDescent="0.25">
      <c r="A2358" s="3" t="str">
        <f t="shared" si="36"/>
        <v>Load Control GroupSDP-LD9/9/2021 (3:58pm-5:00pm)5</v>
      </c>
      <c r="B2358" t="s">
        <v>57</v>
      </c>
      <c r="C2358" t="s">
        <v>81</v>
      </c>
      <c r="D2358" t="s">
        <v>163</v>
      </c>
      <c r="E2358" s="65" t="s">
        <v>136</v>
      </c>
      <c r="F2358" s="66">
        <v>0.97545605897903442</v>
      </c>
      <c r="G2358" s="66">
        <v>1.1152716875076294</v>
      </c>
      <c r="H2358" s="66">
        <v>0.13416141271591187</v>
      </c>
      <c r="I2358" s="66">
        <v>86.020233154296875</v>
      </c>
      <c r="J2358" s="67">
        <v>0</v>
      </c>
    </row>
    <row r="2359" spans="1:10" x14ac:dyDescent="0.25">
      <c r="A2359" s="3" t="str">
        <f t="shared" si="36"/>
        <v>Load Control GroupSDP-LD9/9/2021 (3:58pm-5:00pm)6</v>
      </c>
      <c r="B2359" t="s">
        <v>57</v>
      </c>
      <c r="C2359" t="s">
        <v>81</v>
      </c>
      <c r="D2359" t="s">
        <v>163</v>
      </c>
      <c r="E2359" s="65" t="s">
        <v>137</v>
      </c>
      <c r="F2359" s="66">
        <v>1.1675715446472168</v>
      </c>
      <c r="G2359" s="66">
        <v>1.0631560087203979</v>
      </c>
      <c r="H2359" s="66">
        <v>0.11875829100608826</v>
      </c>
      <c r="I2359" s="66">
        <v>85.2161865234375</v>
      </c>
      <c r="J2359" s="67">
        <v>0</v>
      </c>
    </row>
    <row r="2360" spans="1:10" x14ac:dyDescent="0.25">
      <c r="A2360" s="3" t="str">
        <f t="shared" si="36"/>
        <v>Load Control GroupSDP-LD9/9/2021 (3:58pm-5:00pm)7</v>
      </c>
      <c r="B2360" t="s">
        <v>57</v>
      </c>
      <c r="C2360" t="s">
        <v>81</v>
      </c>
      <c r="D2360" t="s">
        <v>163</v>
      </c>
      <c r="E2360" s="65" t="s">
        <v>138</v>
      </c>
      <c r="F2360" s="66">
        <v>1.1806639432907104</v>
      </c>
      <c r="G2360" s="66">
        <v>1.0624393224716187</v>
      </c>
      <c r="H2360" s="66">
        <v>0.14377057552337646</v>
      </c>
      <c r="I2360" s="66">
        <v>84.819656372070313</v>
      </c>
      <c r="J2360" s="67">
        <v>0</v>
      </c>
    </row>
    <row r="2361" spans="1:10" x14ac:dyDescent="0.25">
      <c r="A2361" s="3" t="str">
        <f t="shared" si="36"/>
        <v>Load Control GroupSDP-LD9/9/2021 (3:58pm-5:00pm)8</v>
      </c>
      <c r="B2361" t="s">
        <v>57</v>
      </c>
      <c r="C2361" t="s">
        <v>81</v>
      </c>
      <c r="D2361" t="s">
        <v>163</v>
      </c>
      <c r="E2361" s="65" t="s">
        <v>139</v>
      </c>
      <c r="F2361" s="66">
        <v>1.2730855941772461</v>
      </c>
      <c r="G2361" s="66">
        <v>0.93672829866409302</v>
      </c>
      <c r="H2361" s="66">
        <v>0.17487476766109467</v>
      </c>
      <c r="I2361" s="66">
        <v>85.2161865234375</v>
      </c>
      <c r="J2361" s="67">
        <v>0</v>
      </c>
    </row>
    <row r="2362" spans="1:10" x14ac:dyDescent="0.25">
      <c r="A2362" s="3" t="str">
        <f t="shared" si="36"/>
        <v>Load Control GroupSDP-LD9/9/2021 (3:58pm-5:00pm)9</v>
      </c>
      <c r="B2362" t="s">
        <v>57</v>
      </c>
      <c r="C2362" t="s">
        <v>81</v>
      </c>
      <c r="D2362" t="s">
        <v>163</v>
      </c>
      <c r="E2362" s="65" t="s">
        <v>140</v>
      </c>
      <c r="F2362" s="66">
        <v>1.1805437803268433</v>
      </c>
      <c r="G2362" s="66">
        <v>1.0102196931838989</v>
      </c>
      <c r="H2362" s="66">
        <v>0.19841721653938293</v>
      </c>
      <c r="I2362" s="66">
        <v>87.11676025390625</v>
      </c>
      <c r="J2362" s="67">
        <v>0</v>
      </c>
    </row>
    <row r="2363" spans="1:10" x14ac:dyDescent="0.25">
      <c r="A2363" s="3" t="str">
        <f t="shared" si="36"/>
        <v>Load Control GroupSDP-LD9/9/2021 (3:58pm-5:00pm)10</v>
      </c>
      <c r="B2363" t="s">
        <v>57</v>
      </c>
      <c r="C2363" t="s">
        <v>81</v>
      </c>
      <c r="D2363" t="s">
        <v>163</v>
      </c>
      <c r="E2363" s="65" t="s">
        <v>141</v>
      </c>
      <c r="F2363" s="66">
        <v>1.499548077583313</v>
      </c>
      <c r="G2363" s="66">
        <v>1.2016416788101196</v>
      </c>
      <c r="H2363" s="66">
        <v>0.27648386359214783</v>
      </c>
      <c r="I2363" s="66">
        <v>89.829483032226563</v>
      </c>
      <c r="J2363" s="67">
        <v>0</v>
      </c>
    </row>
    <row r="2364" spans="1:10" x14ac:dyDescent="0.25">
      <c r="A2364" s="3" t="str">
        <f t="shared" si="36"/>
        <v>Load Control GroupSDP-LD9/9/2021 (3:58pm-5:00pm)11</v>
      </c>
      <c r="B2364" t="s">
        <v>57</v>
      </c>
      <c r="C2364" t="s">
        <v>81</v>
      </c>
      <c r="D2364" t="s">
        <v>163</v>
      </c>
      <c r="E2364" s="65" t="s">
        <v>142</v>
      </c>
      <c r="F2364" s="66">
        <v>1.7585062980651855</v>
      </c>
      <c r="G2364" s="66">
        <v>1.4848555326461792</v>
      </c>
      <c r="H2364" s="66">
        <v>0.29551547765731812</v>
      </c>
      <c r="I2364" s="66">
        <v>92.7554931640625</v>
      </c>
      <c r="J2364" s="67">
        <v>0</v>
      </c>
    </row>
    <row r="2365" spans="1:10" x14ac:dyDescent="0.25">
      <c r="A2365" s="3" t="str">
        <f t="shared" si="36"/>
        <v>Load Control GroupSDP-LD9/9/2021 (3:58pm-5:00pm)12</v>
      </c>
      <c r="B2365" t="s">
        <v>57</v>
      </c>
      <c r="C2365" t="s">
        <v>81</v>
      </c>
      <c r="D2365" t="s">
        <v>163</v>
      </c>
      <c r="E2365" s="65" t="s">
        <v>143</v>
      </c>
      <c r="F2365" s="66">
        <v>2.026970386505127</v>
      </c>
      <c r="G2365" s="66">
        <v>1.9215028285980225</v>
      </c>
      <c r="H2365" s="66">
        <v>0.25227087736129761</v>
      </c>
      <c r="I2365" s="66">
        <v>96.664161682128906</v>
      </c>
      <c r="J2365" s="67">
        <v>0</v>
      </c>
    </row>
    <row r="2366" spans="1:10" x14ac:dyDescent="0.25">
      <c r="A2366" s="3" t="str">
        <f t="shared" si="36"/>
        <v>Load Control GroupSDP-LD9/9/2021 (3:58pm-5:00pm)13</v>
      </c>
      <c r="B2366" t="s">
        <v>57</v>
      </c>
      <c r="C2366" t="s">
        <v>81</v>
      </c>
      <c r="D2366" t="s">
        <v>163</v>
      </c>
      <c r="E2366" s="65" t="s">
        <v>144</v>
      </c>
      <c r="F2366" s="66">
        <v>2.3905632495880127</v>
      </c>
      <c r="G2366" s="66">
        <v>2.4523584842681885</v>
      </c>
      <c r="H2366" s="66">
        <v>0.10275780409574509</v>
      </c>
      <c r="I2366" s="66">
        <v>100.26647186279297</v>
      </c>
      <c r="J2366" s="67">
        <v>0</v>
      </c>
    </row>
    <row r="2367" spans="1:10" x14ac:dyDescent="0.25">
      <c r="A2367" s="3" t="str">
        <f t="shared" si="36"/>
        <v>Load Control GroupSDP-LD9/9/2021 (3:58pm-5:00pm)14</v>
      </c>
      <c r="B2367" t="s">
        <v>57</v>
      </c>
      <c r="C2367" t="s">
        <v>81</v>
      </c>
      <c r="D2367" t="s">
        <v>163</v>
      </c>
      <c r="E2367" s="65" t="s">
        <v>145</v>
      </c>
      <c r="F2367" s="66">
        <v>2.8325004577636719</v>
      </c>
      <c r="G2367" s="66">
        <v>2.7707052230834961</v>
      </c>
      <c r="H2367" s="66">
        <v>0.10275778919458389</v>
      </c>
      <c r="I2367" s="66">
        <v>102.9693603515625</v>
      </c>
      <c r="J2367" s="67">
        <v>0</v>
      </c>
    </row>
    <row r="2368" spans="1:10" x14ac:dyDescent="0.25">
      <c r="A2368" s="3" t="str">
        <f t="shared" si="36"/>
        <v>Load Control GroupSDP-LD9/9/2021 (3:58pm-5:00pm)15</v>
      </c>
      <c r="B2368" t="s">
        <v>57</v>
      </c>
      <c r="C2368" t="s">
        <v>81</v>
      </c>
      <c r="D2368" t="s">
        <v>163</v>
      </c>
      <c r="E2368" s="65" t="s">
        <v>146</v>
      </c>
      <c r="F2368" s="66">
        <v>3.2223742008209229</v>
      </c>
      <c r="G2368" s="66">
        <v>3.002300500869751</v>
      </c>
      <c r="H2368" s="66">
        <v>0.24971094727516174</v>
      </c>
      <c r="I2368" s="66">
        <v>105.66011810302734</v>
      </c>
      <c r="J2368" s="67">
        <v>0</v>
      </c>
    </row>
    <row r="2369" spans="1:10" x14ac:dyDescent="0.25">
      <c r="A2369" s="3" t="str">
        <f t="shared" si="36"/>
        <v>Load Control GroupSDP-LD9/9/2021 (3:58pm-5:00pm)16</v>
      </c>
      <c r="B2369" t="s">
        <v>57</v>
      </c>
      <c r="C2369" t="s">
        <v>81</v>
      </c>
      <c r="D2369" t="s">
        <v>163</v>
      </c>
      <c r="E2369" s="65" t="s">
        <v>147</v>
      </c>
      <c r="F2369" s="66">
        <v>3.1693804264068604</v>
      </c>
      <c r="G2369" s="66">
        <v>3.2008786201477051</v>
      </c>
      <c r="H2369" s="66">
        <v>0.284075528383255</v>
      </c>
      <c r="I2369" s="66">
        <v>107.45375823974609</v>
      </c>
      <c r="J2369" s="67">
        <v>0</v>
      </c>
    </row>
    <row r="2370" spans="1:10" x14ac:dyDescent="0.25">
      <c r="A2370" s="3" t="str">
        <f t="shared" si="36"/>
        <v>Load Control GroupSDP-LD9/9/2021 (3:58pm-5:00pm)17</v>
      </c>
      <c r="B2370" t="s">
        <v>57</v>
      </c>
      <c r="C2370" t="s">
        <v>81</v>
      </c>
      <c r="D2370" t="s">
        <v>163</v>
      </c>
      <c r="E2370" s="65" t="s">
        <v>148</v>
      </c>
      <c r="F2370" s="66">
        <v>3.3668928146362305</v>
      </c>
      <c r="G2370" s="66">
        <v>2.6598381996154785</v>
      </c>
      <c r="H2370" s="66">
        <v>0.35590645670890808</v>
      </c>
      <c r="I2370" s="66">
        <v>108.93641662597656</v>
      </c>
      <c r="J2370" s="67">
        <v>0</v>
      </c>
    </row>
    <row r="2371" spans="1:10" x14ac:dyDescent="0.25">
      <c r="A2371" s="3" t="str">
        <f t="shared" ref="A2371:A2434" si="37">B2371&amp;C2371&amp;D2371&amp;E2371</f>
        <v>Load Control GroupSDP-LD9/9/2021 (3:58pm-5:00pm)18</v>
      </c>
      <c r="B2371" t="s">
        <v>57</v>
      </c>
      <c r="C2371" t="s">
        <v>81</v>
      </c>
      <c r="D2371" t="s">
        <v>163</v>
      </c>
      <c r="E2371" s="65" t="s">
        <v>149</v>
      </c>
      <c r="F2371" s="66">
        <v>3.3140368461608887</v>
      </c>
      <c r="G2371" s="66">
        <v>3.5999190807342529</v>
      </c>
      <c r="H2371" s="66">
        <v>0.31753271818161011</v>
      </c>
      <c r="I2371" s="66">
        <v>109.0306396484375</v>
      </c>
      <c r="J2371" s="67">
        <v>0</v>
      </c>
    </row>
    <row r="2372" spans="1:10" x14ac:dyDescent="0.25">
      <c r="A2372" s="3" t="str">
        <f t="shared" si="37"/>
        <v>Load Control GroupSDP-LD9/9/2021 (3:58pm-5:00pm)19</v>
      </c>
      <c r="B2372" t="s">
        <v>57</v>
      </c>
      <c r="C2372" t="s">
        <v>81</v>
      </c>
      <c r="D2372" t="s">
        <v>163</v>
      </c>
      <c r="E2372" s="65" t="s">
        <v>150</v>
      </c>
      <c r="F2372" s="66">
        <v>3.05544114112854</v>
      </c>
      <c r="G2372" s="66">
        <v>3.4076416492462158</v>
      </c>
      <c r="H2372" s="66">
        <v>0.24856741726398468</v>
      </c>
      <c r="I2372" s="66">
        <v>108.12081146240234</v>
      </c>
      <c r="J2372" s="67">
        <v>0</v>
      </c>
    </row>
    <row r="2373" spans="1:10" x14ac:dyDescent="0.25">
      <c r="A2373" s="3" t="str">
        <f t="shared" si="37"/>
        <v>Load Control GroupSDP-LD9/9/2021 (3:58pm-5:00pm)20</v>
      </c>
      <c r="B2373" t="s">
        <v>57</v>
      </c>
      <c r="C2373" t="s">
        <v>81</v>
      </c>
      <c r="D2373" t="s">
        <v>163</v>
      </c>
      <c r="E2373" s="65" t="s">
        <v>151</v>
      </c>
      <c r="F2373" s="66">
        <v>2.7752294540405273</v>
      </c>
      <c r="G2373" s="66">
        <v>3.0312831401824951</v>
      </c>
      <c r="H2373" s="66">
        <v>0.25555005669593811</v>
      </c>
      <c r="I2373" s="66">
        <v>104.51792144775391</v>
      </c>
      <c r="J2373" s="67">
        <v>0</v>
      </c>
    </row>
    <row r="2374" spans="1:10" x14ac:dyDescent="0.25">
      <c r="A2374" s="3" t="str">
        <f t="shared" si="37"/>
        <v>Load Control GroupSDP-LD9/9/2021 (3:58pm-5:00pm)21</v>
      </c>
      <c r="B2374" t="s">
        <v>57</v>
      </c>
      <c r="C2374" t="s">
        <v>81</v>
      </c>
      <c r="D2374" t="s">
        <v>163</v>
      </c>
      <c r="E2374" s="65" t="s">
        <v>152</v>
      </c>
      <c r="F2374" s="66">
        <v>2.1886105537414551</v>
      </c>
      <c r="G2374" s="66">
        <v>2.5658960342407227</v>
      </c>
      <c r="H2374" s="66">
        <v>0.25175195932388306</v>
      </c>
      <c r="I2374" s="66">
        <v>100.01792144775391</v>
      </c>
      <c r="J2374" s="67">
        <v>0</v>
      </c>
    </row>
    <row r="2375" spans="1:10" x14ac:dyDescent="0.25">
      <c r="A2375" s="3" t="str">
        <f t="shared" si="37"/>
        <v>Load Control GroupSDP-LD9/9/2021 (3:58pm-5:00pm)22</v>
      </c>
      <c r="B2375" t="s">
        <v>57</v>
      </c>
      <c r="C2375" t="s">
        <v>81</v>
      </c>
      <c r="D2375" t="s">
        <v>163</v>
      </c>
      <c r="E2375" s="65" t="s">
        <v>153</v>
      </c>
      <c r="F2375" s="66">
        <v>2.1536989212036133</v>
      </c>
      <c r="G2375" s="66">
        <v>2.2835721969604492</v>
      </c>
      <c r="H2375" s="66">
        <v>0.24908335506916046</v>
      </c>
      <c r="I2375" s="66">
        <v>96.223701477050781</v>
      </c>
      <c r="J2375" s="67">
        <v>0</v>
      </c>
    </row>
    <row r="2376" spans="1:10" x14ac:dyDescent="0.25">
      <c r="A2376" s="3" t="str">
        <f t="shared" si="37"/>
        <v>Load Control GroupSDP-LD9/9/2021 (3:58pm-5:00pm)23</v>
      </c>
      <c r="B2376" t="s">
        <v>57</v>
      </c>
      <c r="C2376" t="s">
        <v>81</v>
      </c>
      <c r="D2376" t="s">
        <v>163</v>
      </c>
      <c r="E2376" s="65" t="s">
        <v>154</v>
      </c>
      <c r="F2376" s="66">
        <v>2.1366169452667236</v>
      </c>
      <c r="G2376" s="66">
        <v>1.9247514009475708</v>
      </c>
      <c r="H2376" s="66">
        <v>0.18420861661434174</v>
      </c>
      <c r="I2376" s="66">
        <v>95.0196533203125</v>
      </c>
      <c r="J2376" s="67">
        <v>0</v>
      </c>
    </row>
    <row r="2377" spans="1:10" x14ac:dyDescent="0.25">
      <c r="A2377" s="3" t="str">
        <f t="shared" si="37"/>
        <v>Load Control GroupSDP-LD9/9/2021 (3:58pm-5:00pm)24</v>
      </c>
      <c r="B2377" t="s">
        <v>57</v>
      </c>
      <c r="C2377" t="s">
        <v>81</v>
      </c>
      <c r="D2377" t="s">
        <v>163</v>
      </c>
      <c r="E2377" s="65" t="s">
        <v>155</v>
      </c>
      <c r="F2377" s="66">
        <v>1.873235821723938</v>
      </c>
      <c r="G2377" s="66">
        <v>1.7383352518081665</v>
      </c>
      <c r="H2377" s="66">
        <v>0.18345127999782562</v>
      </c>
      <c r="I2377" s="66">
        <v>93.9127197265625</v>
      </c>
      <c r="J2377" s="67">
        <v>0</v>
      </c>
    </row>
    <row r="2378" spans="1:10" x14ac:dyDescent="0.25">
      <c r="A2378" s="3" t="str">
        <f t="shared" si="37"/>
        <v>Load Control GroupSDP-LDAverage Event Day (5:00pm-6:00pm)1</v>
      </c>
      <c r="B2378" t="s">
        <v>57</v>
      </c>
      <c r="C2378" t="s">
        <v>81</v>
      </c>
      <c r="D2378" t="s">
        <v>164</v>
      </c>
      <c r="E2378" s="65" t="s">
        <v>132</v>
      </c>
      <c r="F2378" s="66">
        <v>1.6354532241821289</v>
      </c>
      <c r="G2378" s="66">
        <v>1.6019526720046997</v>
      </c>
      <c r="H2378" s="66">
        <v>7.610032707452774E-2</v>
      </c>
      <c r="I2378" s="66">
        <v>92.847862243652344</v>
      </c>
      <c r="J2378" s="67">
        <v>0</v>
      </c>
    </row>
    <row r="2379" spans="1:10" x14ac:dyDescent="0.25">
      <c r="A2379" s="3" t="str">
        <f t="shared" si="37"/>
        <v>Load Control GroupSDP-LDAverage Event Day (5:00pm-6:00pm)2</v>
      </c>
      <c r="B2379" t="s">
        <v>57</v>
      </c>
      <c r="C2379" t="s">
        <v>81</v>
      </c>
      <c r="D2379" t="s">
        <v>164</v>
      </c>
      <c r="E2379" s="65" t="s">
        <v>133</v>
      </c>
      <c r="F2379" s="66">
        <v>1.3524771928787231</v>
      </c>
      <c r="G2379" s="66">
        <v>1.5081169605255127</v>
      </c>
      <c r="H2379" s="66">
        <v>6.4256288111209869E-2</v>
      </c>
      <c r="I2379" s="66">
        <v>91.767745971679688</v>
      </c>
      <c r="J2379" s="67">
        <v>0</v>
      </c>
    </row>
    <row r="2380" spans="1:10" x14ac:dyDescent="0.25">
      <c r="A2380" s="3" t="str">
        <f t="shared" si="37"/>
        <v>Load Control GroupSDP-LDAverage Event Day (5:00pm-6:00pm)3</v>
      </c>
      <c r="B2380" t="s">
        <v>57</v>
      </c>
      <c r="C2380" t="s">
        <v>81</v>
      </c>
      <c r="D2380" t="s">
        <v>164</v>
      </c>
      <c r="E2380" s="65" t="s">
        <v>134</v>
      </c>
      <c r="F2380" s="66">
        <v>1.2406144142150879</v>
      </c>
      <c r="G2380" s="66">
        <v>1.3666387796401978</v>
      </c>
      <c r="H2380" s="66">
        <v>6.1969146132469177E-2</v>
      </c>
      <c r="I2380" s="66">
        <v>90.074996948242188</v>
      </c>
      <c r="J2380" s="67">
        <v>0</v>
      </c>
    </row>
    <row r="2381" spans="1:10" x14ac:dyDescent="0.25">
      <c r="A2381" s="3" t="str">
        <f t="shared" si="37"/>
        <v>Load Control GroupSDP-LDAverage Event Day (5:00pm-6:00pm)4</v>
      </c>
      <c r="B2381" t="s">
        <v>57</v>
      </c>
      <c r="C2381" t="s">
        <v>81</v>
      </c>
      <c r="D2381" t="s">
        <v>164</v>
      </c>
      <c r="E2381" s="65" t="s">
        <v>135</v>
      </c>
      <c r="F2381" s="66">
        <v>1.2139161825180054</v>
      </c>
      <c r="G2381" s="66">
        <v>1.2960139513015747</v>
      </c>
      <c r="H2381" s="66">
        <v>5.4935075342655182E-2</v>
      </c>
      <c r="I2381" s="66">
        <v>88.884735107421875</v>
      </c>
      <c r="J2381" s="67">
        <v>0</v>
      </c>
    </row>
    <row r="2382" spans="1:10" x14ac:dyDescent="0.25">
      <c r="A2382" s="3" t="str">
        <f t="shared" si="37"/>
        <v>Load Control GroupSDP-LDAverage Event Day (5:00pm-6:00pm)5</v>
      </c>
      <c r="B2382" t="s">
        <v>57</v>
      </c>
      <c r="C2382" t="s">
        <v>81</v>
      </c>
      <c r="D2382" t="s">
        <v>164</v>
      </c>
      <c r="E2382" s="65" t="s">
        <v>136</v>
      </c>
      <c r="F2382" s="66">
        <v>1.1505739688873291</v>
      </c>
      <c r="G2382" s="66">
        <v>1.2060164213180542</v>
      </c>
      <c r="H2382" s="66">
        <v>5.6099928915500641E-2</v>
      </c>
      <c r="I2382" s="66">
        <v>87.252174377441406</v>
      </c>
      <c r="J2382" s="67">
        <v>0</v>
      </c>
    </row>
    <row r="2383" spans="1:10" x14ac:dyDescent="0.25">
      <c r="A2383" s="3" t="str">
        <f t="shared" si="37"/>
        <v>Load Control GroupSDP-LDAverage Event Day (5:00pm-6:00pm)6</v>
      </c>
      <c r="B2383" t="s">
        <v>57</v>
      </c>
      <c r="C2383" t="s">
        <v>81</v>
      </c>
      <c r="D2383" t="s">
        <v>164</v>
      </c>
      <c r="E2383" s="65" t="s">
        <v>137</v>
      </c>
      <c r="F2383" s="66">
        <v>1.0873793363571167</v>
      </c>
      <c r="G2383" s="66">
        <v>1.1848369836807251</v>
      </c>
      <c r="H2383" s="66">
        <v>5.1652934402227402E-2</v>
      </c>
      <c r="I2383" s="66">
        <v>85.761428833007813</v>
      </c>
      <c r="J2383" s="67">
        <v>0</v>
      </c>
    </row>
    <row r="2384" spans="1:10" x14ac:dyDescent="0.25">
      <c r="A2384" s="3" t="str">
        <f t="shared" si="37"/>
        <v>Load Control GroupSDP-LDAverage Event Day (5:00pm-6:00pm)7</v>
      </c>
      <c r="B2384" t="s">
        <v>57</v>
      </c>
      <c r="C2384" t="s">
        <v>81</v>
      </c>
      <c r="D2384" t="s">
        <v>164</v>
      </c>
      <c r="E2384" s="65" t="s">
        <v>138</v>
      </c>
      <c r="F2384" s="66">
        <v>1.1507095098495483</v>
      </c>
      <c r="G2384" s="66">
        <v>1.2018142938613892</v>
      </c>
      <c r="H2384" s="66">
        <v>5.3798876702785492E-2</v>
      </c>
      <c r="I2384" s="66">
        <v>85.738571166992188</v>
      </c>
      <c r="J2384" s="67">
        <v>0</v>
      </c>
    </row>
    <row r="2385" spans="1:10" x14ac:dyDescent="0.25">
      <c r="A2385" s="3" t="str">
        <f t="shared" si="37"/>
        <v>Load Control GroupSDP-LDAverage Event Day (5:00pm-6:00pm)8</v>
      </c>
      <c r="B2385" t="s">
        <v>57</v>
      </c>
      <c r="C2385" t="s">
        <v>81</v>
      </c>
      <c r="D2385" t="s">
        <v>164</v>
      </c>
      <c r="E2385" s="65" t="s">
        <v>139</v>
      </c>
      <c r="F2385" s="66">
        <v>1.2684769630432129</v>
      </c>
      <c r="G2385" s="66">
        <v>1.2274007797241211</v>
      </c>
      <c r="H2385" s="66">
        <v>5.7171199470758438E-2</v>
      </c>
      <c r="I2385" s="66">
        <v>85.316261291503906</v>
      </c>
      <c r="J2385" s="67">
        <v>0</v>
      </c>
    </row>
    <row r="2386" spans="1:10" x14ac:dyDescent="0.25">
      <c r="A2386" s="3" t="str">
        <f t="shared" si="37"/>
        <v>Load Control GroupSDP-LDAverage Event Day (5:00pm-6:00pm)9</v>
      </c>
      <c r="B2386" t="s">
        <v>57</v>
      </c>
      <c r="C2386" t="s">
        <v>81</v>
      </c>
      <c r="D2386" t="s">
        <v>164</v>
      </c>
      <c r="E2386" s="65" t="s">
        <v>140</v>
      </c>
      <c r="F2386" s="66">
        <v>1.4215437173843384</v>
      </c>
      <c r="G2386" s="66">
        <v>1.280271053314209</v>
      </c>
      <c r="H2386" s="66">
        <v>6.8718507885932922E-2</v>
      </c>
      <c r="I2386" s="66">
        <v>87.730003356933594</v>
      </c>
      <c r="J2386" s="67">
        <v>0</v>
      </c>
    </row>
    <row r="2387" spans="1:10" x14ac:dyDescent="0.25">
      <c r="A2387" s="3" t="str">
        <f t="shared" si="37"/>
        <v>Load Control GroupSDP-LDAverage Event Day (5:00pm-6:00pm)10</v>
      </c>
      <c r="B2387" t="s">
        <v>57</v>
      </c>
      <c r="C2387" t="s">
        <v>81</v>
      </c>
      <c r="D2387" t="s">
        <v>164</v>
      </c>
      <c r="E2387" s="65" t="s">
        <v>141</v>
      </c>
      <c r="F2387" s="66">
        <v>1.5322438478469849</v>
      </c>
      <c r="G2387" s="66">
        <v>1.4126487970352173</v>
      </c>
      <c r="H2387" s="66">
        <v>9.0617246925830841E-2</v>
      </c>
      <c r="I2387" s="66">
        <v>91.633590698242188</v>
      </c>
      <c r="J2387" s="67">
        <v>0</v>
      </c>
    </row>
    <row r="2388" spans="1:10" x14ac:dyDescent="0.25">
      <c r="A2388" s="3" t="str">
        <f t="shared" si="37"/>
        <v>Load Control GroupSDP-LDAverage Event Day (5:00pm-6:00pm)11</v>
      </c>
      <c r="B2388" t="s">
        <v>57</v>
      </c>
      <c r="C2388" t="s">
        <v>81</v>
      </c>
      <c r="D2388" t="s">
        <v>164</v>
      </c>
      <c r="E2388" s="65" t="s">
        <v>142</v>
      </c>
      <c r="F2388" s="66">
        <v>1.8279048204421997</v>
      </c>
      <c r="G2388" s="66">
        <v>1.6861566305160522</v>
      </c>
      <c r="H2388" s="66">
        <v>9.5886439085006714E-2</v>
      </c>
      <c r="I2388" s="66">
        <v>95.512214660644531</v>
      </c>
      <c r="J2388" s="67">
        <v>0</v>
      </c>
    </row>
    <row r="2389" spans="1:10" x14ac:dyDescent="0.25">
      <c r="A2389" s="3" t="str">
        <f t="shared" si="37"/>
        <v>Load Control GroupSDP-LDAverage Event Day (5:00pm-6:00pm)12</v>
      </c>
      <c r="B2389" t="s">
        <v>57</v>
      </c>
      <c r="C2389" t="s">
        <v>81</v>
      </c>
      <c r="D2389" t="s">
        <v>164</v>
      </c>
      <c r="E2389" s="65" t="s">
        <v>143</v>
      </c>
      <c r="F2389" s="66">
        <v>2.1882359981536865</v>
      </c>
      <c r="G2389" s="66">
        <v>2.0267620086669922</v>
      </c>
      <c r="H2389" s="66">
        <v>8.821830153465271E-2</v>
      </c>
      <c r="I2389" s="66">
        <v>99.220420837402344</v>
      </c>
      <c r="J2389" s="67">
        <v>0</v>
      </c>
    </row>
    <row r="2390" spans="1:10" x14ac:dyDescent="0.25">
      <c r="A2390" s="3" t="str">
        <f t="shared" si="37"/>
        <v>Load Control GroupSDP-LDAverage Event Day (5:00pm-6:00pm)13</v>
      </c>
      <c r="B2390" t="s">
        <v>57</v>
      </c>
      <c r="C2390" t="s">
        <v>81</v>
      </c>
      <c r="D2390" t="s">
        <v>164</v>
      </c>
      <c r="E2390" s="65" t="s">
        <v>144</v>
      </c>
      <c r="F2390" s="66">
        <v>2.542421817779541</v>
      </c>
      <c r="G2390" s="66">
        <v>2.447169303894043</v>
      </c>
      <c r="H2390" s="66">
        <v>6.5537191927433014E-2</v>
      </c>
      <c r="I2390" s="66">
        <v>102.48606872558594</v>
      </c>
      <c r="J2390" s="67">
        <v>0</v>
      </c>
    </row>
    <row r="2391" spans="1:10" x14ac:dyDescent="0.25">
      <c r="A2391" s="3" t="str">
        <f t="shared" si="37"/>
        <v>Load Control GroupSDP-LDAverage Event Day (5:00pm-6:00pm)14</v>
      </c>
      <c r="B2391" t="s">
        <v>57</v>
      </c>
      <c r="C2391" t="s">
        <v>81</v>
      </c>
      <c r="D2391" t="s">
        <v>164</v>
      </c>
      <c r="E2391" s="65" t="s">
        <v>145</v>
      </c>
      <c r="F2391" s="66">
        <v>2.9872522354125977</v>
      </c>
      <c r="G2391" s="66">
        <v>2.8910787105560303</v>
      </c>
      <c r="H2391" s="66">
        <v>6.6354595124721527E-2</v>
      </c>
      <c r="I2391" s="66">
        <v>105.51488494873047</v>
      </c>
      <c r="J2391" s="67">
        <v>0</v>
      </c>
    </row>
    <row r="2392" spans="1:10" x14ac:dyDescent="0.25">
      <c r="A2392" s="3" t="str">
        <f t="shared" si="37"/>
        <v>Load Control GroupSDP-LDAverage Event Day (5:00pm-6:00pm)15</v>
      </c>
      <c r="B2392" t="s">
        <v>57</v>
      </c>
      <c r="C2392" t="s">
        <v>81</v>
      </c>
      <c r="D2392" t="s">
        <v>164</v>
      </c>
      <c r="E2392" s="65" t="s">
        <v>146</v>
      </c>
      <c r="F2392" s="66">
        <v>3.239210844039917</v>
      </c>
      <c r="G2392" s="66">
        <v>3.1661043167114258</v>
      </c>
      <c r="H2392" s="66">
        <v>8.0979183316230774E-2</v>
      </c>
      <c r="I2392" s="66">
        <v>107.67308807373047</v>
      </c>
      <c r="J2392" s="67">
        <v>0</v>
      </c>
    </row>
    <row r="2393" spans="1:10" x14ac:dyDescent="0.25">
      <c r="A2393" s="3" t="str">
        <f t="shared" si="37"/>
        <v>Load Control GroupSDP-LDAverage Event Day (5:00pm-6:00pm)16</v>
      </c>
      <c r="B2393" t="s">
        <v>57</v>
      </c>
      <c r="C2393" t="s">
        <v>81</v>
      </c>
      <c r="D2393" t="s">
        <v>164</v>
      </c>
      <c r="E2393" s="65" t="s">
        <v>147</v>
      </c>
      <c r="F2393" s="66">
        <v>3.4962561130523682</v>
      </c>
      <c r="G2393" s="66">
        <v>3.4165546894073486</v>
      </c>
      <c r="H2393" s="66">
        <v>0.10310091078281403</v>
      </c>
      <c r="I2393" s="66">
        <v>109.60076141357422</v>
      </c>
      <c r="J2393" s="67">
        <v>0</v>
      </c>
    </row>
    <row r="2394" spans="1:10" x14ac:dyDescent="0.25">
      <c r="A2394" s="3" t="str">
        <f t="shared" si="37"/>
        <v>Load Control GroupSDP-LDAverage Event Day (5:00pm-6:00pm)17</v>
      </c>
      <c r="B2394" t="s">
        <v>57</v>
      </c>
      <c r="C2394" t="s">
        <v>81</v>
      </c>
      <c r="D2394" t="s">
        <v>164</v>
      </c>
      <c r="E2394" s="65" t="s">
        <v>148</v>
      </c>
      <c r="F2394" s="66">
        <v>3.5449173450469971</v>
      </c>
      <c r="G2394" s="66">
        <v>3.5278346538543701</v>
      </c>
      <c r="H2394" s="66">
        <v>0.11057209223508835</v>
      </c>
      <c r="I2394" s="66">
        <v>110.41259765625</v>
      </c>
      <c r="J2394" s="67">
        <v>0</v>
      </c>
    </row>
    <row r="2395" spans="1:10" x14ac:dyDescent="0.25">
      <c r="A2395" s="3" t="str">
        <f t="shared" si="37"/>
        <v>Load Control GroupSDP-LDAverage Event Day (5:00pm-6:00pm)18</v>
      </c>
      <c r="B2395" t="s">
        <v>57</v>
      </c>
      <c r="C2395" t="s">
        <v>81</v>
      </c>
      <c r="D2395" t="s">
        <v>164</v>
      </c>
      <c r="E2395" s="65" t="s">
        <v>149</v>
      </c>
      <c r="F2395" s="66">
        <v>3.6257023811340332</v>
      </c>
      <c r="G2395" s="66">
        <v>2.7893459796905518</v>
      </c>
      <c r="H2395" s="66">
        <v>0.16490575671195984</v>
      </c>
      <c r="I2395" s="66">
        <v>110.9864501953125</v>
      </c>
      <c r="J2395" s="67">
        <v>0</v>
      </c>
    </row>
    <row r="2396" spans="1:10" x14ac:dyDescent="0.25">
      <c r="A2396" s="3" t="str">
        <f t="shared" si="37"/>
        <v>Load Control GroupSDP-LDAverage Event Day (5:00pm-6:00pm)19</v>
      </c>
      <c r="B2396" t="s">
        <v>57</v>
      </c>
      <c r="C2396" t="s">
        <v>81</v>
      </c>
      <c r="D2396" t="s">
        <v>164</v>
      </c>
      <c r="E2396" s="65" t="s">
        <v>150</v>
      </c>
      <c r="F2396" s="66">
        <v>3.0452289581298828</v>
      </c>
      <c r="G2396" s="66">
        <v>3.6356935501098633</v>
      </c>
      <c r="H2396" s="66">
        <v>0.14214505255222321</v>
      </c>
      <c r="I2396" s="66">
        <v>110.73178863525391</v>
      </c>
      <c r="J2396" s="67">
        <v>0</v>
      </c>
    </row>
    <row r="2397" spans="1:10" x14ac:dyDescent="0.25">
      <c r="A2397" s="3" t="str">
        <f t="shared" si="37"/>
        <v>Load Control GroupSDP-LDAverage Event Day (5:00pm-6:00pm)20</v>
      </c>
      <c r="B2397" t="s">
        <v>57</v>
      </c>
      <c r="C2397" t="s">
        <v>81</v>
      </c>
      <c r="D2397" t="s">
        <v>164</v>
      </c>
      <c r="E2397" s="65" t="s">
        <v>151</v>
      </c>
      <c r="F2397" s="66">
        <v>2.7043361663818359</v>
      </c>
      <c r="G2397" s="66">
        <v>3.3684220314025879</v>
      </c>
      <c r="H2397" s="66">
        <v>0.13332834839820862</v>
      </c>
      <c r="I2397" s="66">
        <v>108.02456665039063</v>
      </c>
      <c r="J2397" s="67">
        <v>0</v>
      </c>
    </row>
    <row r="2398" spans="1:10" x14ac:dyDescent="0.25">
      <c r="A2398" s="3" t="str">
        <f t="shared" si="37"/>
        <v>Load Control GroupSDP-LDAverage Event Day (5:00pm-6:00pm)21</v>
      </c>
      <c r="B2398" t="s">
        <v>57</v>
      </c>
      <c r="C2398" t="s">
        <v>81</v>
      </c>
      <c r="D2398" t="s">
        <v>164</v>
      </c>
      <c r="E2398" s="65" t="s">
        <v>152</v>
      </c>
      <c r="F2398" s="66">
        <v>2.4379184246063232</v>
      </c>
      <c r="G2398" s="66">
        <v>2.948890209197998</v>
      </c>
      <c r="H2398" s="66">
        <v>0.12599138915538788</v>
      </c>
      <c r="I2398" s="66">
        <v>104.26647186279297</v>
      </c>
      <c r="J2398" s="67">
        <v>0</v>
      </c>
    </row>
    <row r="2399" spans="1:10" x14ac:dyDescent="0.25">
      <c r="A2399" s="3" t="str">
        <f t="shared" si="37"/>
        <v>Load Control GroupSDP-LDAverage Event Day (5:00pm-6:00pm)22</v>
      </c>
      <c r="B2399" t="s">
        <v>57</v>
      </c>
      <c r="C2399" t="s">
        <v>81</v>
      </c>
      <c r="D2399" t="s">
        <v>164</v>
      </c>
      <c r="E2399" s="65" t="s">
        <v>153</v>
      </c>
      <c r="F2399" s="66">
        <v>2.0750136375427246</v>
      </c>
      <c r="G2399" s="66">
        <v>2.4941329956054688</v>
      </c>
      <c r="H2399" s="66">
        <v>0.12417265027761459</v>
      </c>
      <c r="I2399" s="66">
        <v>100.16242980957031</v>
      </c>
      <c r="J2399" s="67">
        <v>0</v>
      </c>
    </row>
    <row r="2400" spans="1:10" x14ac:dyDescent="0.25">
      <c r="A2400" s="3" t="str">
        <f t="shared" si="37"/>
        <v>Load Control GroupSDP-LDAverage Event Day (5:00pm-6:00pm)23</v>
      </c>
      <c r="B2400" t="s">
        <v>57</v>
      </c>
      <c r="C2400" t="s">
        <v>81</v>
      </c>
      <c r="D2400" t="s">
        <v>164</v>
      </c>
      <c r="E2400" s="65" t="s">
        <v>154</v>
      </c>
      <c r="F2400" s="66">
        <v>1.9001301527023315</v>
      </c>
      <c r="G2400" s="66">
        <v>2.1878266334533691</v>
      </c>
      <c r="H2400" s="66">
        <v>0.10665012151002884</v>
      </c>
      <c r="I2400" s="66">
        <v>97.611846923828125</v>
      </c>
      <c r="J2400" s="67">
        <v>0</v>
      </c>
    </row>
    <row r="2401" spans="1:10" x14ac:dyDescent="0.25">
      <c r="A2401" s="3" t="str">
        <f t="shared" si="37"/>
        <v>Load Control GroupSDP-LDAverage Event Day (5:00pm-6:00pm)24</v>
      </c>
      <c r="B2401" t="s">
        <v>57</v>
      </c>
      <c r="C2401" t="s">
        <v>81</v>
      </c>
      <c r="D2401" t="s">
        <v>164</v>
      </c>
      <c r="E2401" s="65" t="s">
        <v>155</v>
      </c>
      <c r="F2401" s="66">
        <v>1.696523904800415</v>
      </c>
      <c r="G2401" s="66">
        <v>1.9346647262573242</v>
      </c>
      <c r="H2401" s="66">
        <v>9.6547089517116547E-2</v>
      </c>
      <c r="I2401" s="66">
        <v>96.209251403808594</v>
      </c>
      <c r="J2401" s="67">
        <v>0</v>
      </c>
    </row>
    <row r="2402" spans="1:10" x14ac:dyDescent="0.25">
      <c r="A2402" s="3" t="str">
        <f t="shared" si="37"/>
        <v>Load Control GroupSDP-N6/17/2021 (5:00pm-6:00pm)1</v>
      </c>
      <c r="B2402" t="s">
        <v>57</v>
      </c>
      <c r="C2402" t="s">
        <v>82</v>
      </c>
      <c r="D2402" t="s">
        <v>160</v>
      </c>
      <c r="E2402" s="65" t="s">
        <v>132</v>
      </c>
      <c r="F2402" s="66">
        <v>1.4029228687286377</v>
      </c>
      <c r="G2402" s="66">
        <v>1.5058298110961914</v>
      </c>
      <c r="H2402" s="66">
        <v>2.2283341735601425E-2</v>
      </c>
      <c r="I2402" s="66">
        <v>81.896453857421875</v>
      </c>
      <c r="J2402" s="67">
        <v>0</v>
      </c>
    </row>
    <row r="2403" spans="1:10" x14ac:dyDescent="0.25">
      <c r="A2403" s="3" t="str">
        <f t="shared" si="37"/>
        <v>Load Control GroupSDP-N6/17/2021 (5:00pm-6:00pm)2</v>
      </c>
      <c r="B2403" t="s">
        <v>57</v>
      </c>
      <c r="C2403" t="s">
        <v>82</v>
      </c>
      <c r="D2403" t="s">
        <v>160</v>
      </c>
      <c r="E2403" s="65" t="s">
        <v>133</v>
      </c>
      <c r="F2403" s="66">
        <v>1.2324486970901489</v>
      </c>
      <c r="G2403" s="66">
        <v>1.3003718852996826</v>
      </c>
      <c r="H2403" s="66">
        <v>1.9519828259944916E-2</v>
      </c>
      <c r="I2403" s="66">
        <v>79.741828918457031</v>
      </c>
      <c r="J2403" s="67">
        <v>0</v>
      </c>
    </row>
    <row r="2404" spans="1:10" x14ac:dyDescent="0.25">
      <c r="A2404" s="3" t="str">
        <f t="shared" si="37"/>
        <v>Load Control GroupSDP-N6/17/2021 (5:00pm-6:00pm)3</v>
      </c>
      <c r="B2404" t="s">
        <v>57</v>
      </c>
      <c r="C2404" t="s">
        <v>82</v>
      </c>
      <c r="D2404" t="s">
        <v>160</v>
      </c>
      <c r="E2404" s="65" t="s">
        <v>134</v>
      </c>
      <c r="F2404" s="66">
        <v>1.0928438901901245</v>
      </c>
      <c r="G2404" s="66">
        <v>1.1562325954437256</v>
      </c>
      <c r="H2404" s="66">
        <v>1.7796315252780914E-2</v>
      </c>
      <c r="I2404" s="66">
        <v>78.099479675292969</v>
      </c>
      <c r="J2404" s="67">
        <v>0</v>
      </c>
    </row>
    <row r="2405" spans="1:10" x14ac:dyDescent="0.25">
      <c r="A2405" s="3" t="str">
        <f t="shared" si="37"/>
        <v>Load Control GroupSDP-N6/17/2021 (5:00pm-6:00pm)4</v>
      </c>
      <c r="B2405" t="s">
        <v>57</v>
      </c>
      <c r="C2405" t="s">
        <v>82</v>
      </c>
      <c r="D2405" t="s">
        <v>160</v>
      </c>
      <c r="E2405" s="65" t="s">
        <v>135</v>
      </c>
      <c r="F2405" s="66">
        <v>1.0072623491287231</v>
      </c>
      <c r="G2405" s="66">
        <v>1.0445756912231445</v>
      </c>
      <c r="H2405" s="66">
        <v>1.6639269888401031E-2</v>
      </c>
      <c r="I2405" s="66">
        <v>76.85552978515625</v>
      </c>
      <c r="J2405" s="67">
        <v>0</v>
      </c>
    </row>
    <row r="2406" spans="1:10" x14ac:dyDescent="0.25">
      <c r="A2406" s="3" t="str">
        <f t="shared" si="37"/>
        <v>Load Control GroupSDP-N6/17/2021 (5:00pm-6:00pm)5</v>
      </c>
      <c r="B2406" t="s">
        <v>57</v>
      </c>
      <c r="C2406" t="s">
        <v>82</v>
      </c>
      <c r="D2406" t="s">
        <v>160</v>
      </c>
      <c r="E2406" s="65" t="s">
        <v>136</v>
      </c>
      <c r="F2406" s="66">
        <v>0.91530478000640869</v>
      </c>
      <c r="G2406" s="66">
        <v>0.97223210334777832</v>
      </c>
      <c r="H2406" s="66">
        <v>1.5147761441767216E-2</v>
      </c>
      <c r="I2406" s="66">
        <v>76.198783874511719</v>
      </c>
      <c r="J2406" s="67">
        <v>0</v>
      </c>
    </row>
    <row r="2407" spans="1:10" x14ac:dyDescent="0.25">
      <c r="A2407" s="3" t="str">
        <f t="shared" si="37"/>
        <v>Load Control GroupSDP-N6/17/2021 (5:00pm-6:00pm)6</v>
      </c>
      <c r="B2407" t="s">
        <v>57</v>
      </c>
      <c r="C2407" t="s">
        <v>82</v>
      </c>
      <c r="D2407" t="s">
        <v>160</v>
      </c>
      <c r="E2407" s="65" t="s">
        <v>137</v>
      </c>
      <c r="F2407" s="66">
        <v>0.88697528839111328</v>
      </c>
      <c r="G2407" s="66">
        <v>0.94630074501037598</v>
      </c>
      <c r="H2407" s="66">
        <v>1.4716973528265953E-2</v>
      </c>
      <c r="I2407" s="66">
        <v>75.54071044921875</v>
      </c>
      <c r="J2407" s="67">
        <v>0</v>
      </c>
    </row>
    <row r="2408" spans="1:10" x14ac:dyDescent="0.25">
      <c r="A2408" s="3" t="str">
        <f t="shared" si="37"/>
        <v>Load Control GroupSDP-N6/17/2021 (5:00pm-6:00pm)7</v>
      </c>
      <c r="B2408" t="s">
        <v>57</v>
      </c>
      <c r="C2408" t="s">
        <v>82</v>
      </c>
      <c r="D2408" t="s">
        <v>160</v>
      </c>
      <c r="E2408" s="65" t="s">
        <v>138</v>
      </c>
      <c r="F2408" s="66">
        <v>0.88291400671005249</v>
      </c>
      <c r="G2408" s="66">
        <v>0.93095189332962036</v>
      </c>
      <c r="H2408" s="66">
        <v>1.4925009571015835E-2</v>
      </c>
      <c r="I2408" s="66">
        <v>73.780845642089844</v>
      </c>
      <c r="J2408" s="67">
        <v>0</v>
      </c>
    </row>
    <row r="2409" spans="1:10" x14ac:dyDescent="0.25">
      <c r="A2409" s="3" t="str">
        <f t="shared" si="37"/>
        <v>Load Control GroupSDP-N6/17/2021 (5:00pm-6:00pm)8</v>
      </c>
      <c r="B2409" t="s">
        <v>57</v>
      </c>
      <c r="C2409" t="s">
        <v>82</v>
      </c>
      <c r="D2409" t="s">
        <v>160</v>
      </c>
      <c r="E2409" s="65" t="s">
        <v>139</v>
      </c>
      <c r="F2409" s="66">
        <v>0.86823177337646484</v>
      </c>
      <c r="G2409" s="66">
        <v>0.93801480531692505</v>
      </c>
      <c r="H2409" s="66">
        <v>1.6377542167901993E-2</v>
      </c>
      <c r="I2409" s="66">
        <v>73.585662841796875</v>
      </c>
      <c r="J2409" s="67">
        <v>0</v>
      </c>
    </row>
    <row r="2410" spans="1:10" x14ac:dyDescent="0.25">
      <c r="A2410" s="3" t="str">
        <f t="shared" si="37"/>
        <v>Load Control GroupSDP-N6/17/2021 (5:00pm-6:00pm)9</v>
      </c>
      <c r="B2410" t="s">
        <v>57</v>
      </c>
      <c r="C2410" t="s">
        <v>82</v>
      </c>
      <c r="D2410" t="s">
        <v>160</v>
      </c>
      <c r="E2410" s="65" t="s">
        <v>140</v>
      </c>
      <c r="F2410" s="66">
        <v>0.89363527297973633</v>
      </c>
      <c r="G2410" s="66">
        <v>0.94947892427444458</v>
      </c>
      <c r="H2410" s="66">
        <v>1.8913334235548973E-2</v>
      </c>
      <c r="I2410" s="66">
        <v>76.246421813964844</v>
      </c>
      <c r="J2410" s="67">
        <v>0</v>
      </c>
    </row>
    <row r="2411" spans="1:10" x14ac:dyDescent="0.25">
      <c r="A2411" s="3" t="str">
        <f t="shared" si="37"/>
        <v>Load Control GroupSDP-N6/17/2021 (5:00pm-6:00pm)10</v>
      </c>
      <c r="B2411" t="s">
        <v>57</v>
      </c>
      <c r="C2411" t="s">
        <v>82</v>
      </c>
      <c r="D2411" t="s">
        <v>160</v>
      </c>
      <c r="E2411" s="65" t="s">
        <v>141</v>
      </c>
      <c r="F2411" s="66">
        <v>1.0032904148101807</v>
      </c>
      <c r="G2411" s="66">
        <v>1.0471494197845459</v>
      </c>
      <c r="H2411" s="66">
        <v>2.1166164427995682E-2</v>
      </c>
      <c r="I2411" s="66">
        <v>81.787590026855469</v>
      </c>
      <c r="J2411" s="67">
        <v>0</v>
      </c>
    </row>
    <row r="2412" spans="1:10" x14ac:dyDescent="0.25">
      <c r="A2412" s="3" t="str">
        <f t="shared" si="37"/>
        <v>Load Control GroupSDP-N6/17/2021 (5:00pm-6:00pm)11</v>
      </c>
      <c r="B2412" t="s">
        <v>57</v>
      </c>
      <c r="C2412" t="s">
        <v>82</v>
      </c>
      <c r="D2412" t="s">
        <v>160</v>
      </c>
      <c r="E2412" s="65" t="s">
        <v>142</v>
      </c>
      <c r="F2412" s="66">
        <v>1.1448549032211304</v>
      </c>
      <c r="G2412" s="66">
        <v>1.2238497734069824</v>
      </c>
      <c r="H2412" s="66">
        <v>2.4548100307583809E-2</v>
      </c>
      <c r="I2412" s="66">
        <v>86.078628540039063</v>
      </c>
      <c r="J2412" s="67">
        <v>0</v>
      </c>
    </row>
    <row r="2413" spans="1:10" x14ac:dyDescent="0.25">
      <c r="A2413" s="3" t="str">
        <f t="shared" si="37"/>
        <v>Load Control GroupSDP-N6/17/2021 (5:00pm-6:00pm)12</v>
      </c>
      <c r="B2413" t="s">
        <v>57</v>
      </c>
      <c r="C2413" t="s">
        <v>82</v>
      </c>
      <c r="D2413" t="s">
        <v>160</v>
      </c>
      <c r="E2413" s="65" t="s">
        <v>143</v>
      </c>
      <c r="F2413" s="66">
        <v>1.3746083974838257</v>
      </c>
      <c r="G2413" s="66">
        <v>1.3590536117553711</v>
      </c>
      <c r="H2413" s="66">
        <v>2.5873275473713875E-2</v>
      </c>
      <c r="I2413" s="66">
        <v>90.412590026855469</v>
      </c>
      <c r="J2413" s="67">
        <v>0</v>
      </c>
    </row>
    <row r="2414" spans="1:10" x14ac:dyDescent="0.25">
      <c r="A2414" s="3" t="str">
        <f t="shared" si="37"/>
        <v>Load Control GroupSDP-N6/17/2021 (5:00pm-6:00pm)13</v>
      </c>
      <c r="B2414" t="s">
        <v>57</v>
      </c>
      <c r="C2414" t="s">
        <v>82</v>
      </c>
      <c r="D2414" t="s">
        <v>160</v>
      </c>
      <c r="E2414" s="65" t="s">
        <v>144</v>
      </c>
      <c r="F2414" s="66">
        <v>1.7283917665481567</v>
      </c>
      <c r="G2414" s="66">
        <v>1.6497930288314819</v>
      </c>
      <c r="H2414" s="66">
        <v>2.5831457227468491E-2</v>
      </c>
      <c r="I2414" s="66">
        <v>93.493263244628906</v>
      </c>
      <c r="J2414" s="67">
        <v>0</v>
      </c>
    </row>
    <row r="2415" spans="1:10" x14ac:dyDescent="0.25">
      <c r="A2415" s="3" t="str">
        <f t="shared" si="37"/>
        <v>Load Control GroupSDP-N6/17/2021 (5:00pm-6:00pm)14</v>
      </c>
      <c r="B2415" t="s">
        <v>57</v>
      </c>
      <c r="C2415" t="s">
        <v>82</v>
      </c>
      <c r="D2415" t="s">
        <v>160</v>
      </c>
      <c r="E2415" s="65" t="s">
        <v>145</v>
      </c>
      <c r="F2415" s="66">
        <v>2.0859763622283936</v>
      </c>
      <c r="G2415" s="66">
        <v>2.0199918746948242</v>
      </c>
      <c r="H2415" s="66">
        <v>2.3668281733989716E-2</v>
      </c>
      <c r="I2415" s="66">
        <v>96.961097717285156</v>
      </c>
      <c r="J2415" s="67">
        <v>0</v>
      </c>
    </row>
    <row r="2416" spans="1:10" x14ac:dyDescent="0.25">
      <c r="A2416" s="3" t="str">
        <f t="shared" si="37"/>
        <v>Load Control GroupSDP-N6/17/2021 (5:00pm-6:00pm)15</v>
      </c>
      <c r="B2416" t="s">
        <v>57</v>
      </c>
      <c r="C2416" t="s">
        <v>82</v>
      </c>
      <c r="D2416" t="s">
        <v>160</v>
      </c>
      <c r="E2416" s="65" t="s">
        <v>146</v>
      </c>
      <c r="F2416" s="66">
        <v>2.3914096355438232</v>
      </c>
      <c r="G2416" s="66">
        <v>2.3718006610870361</v>
      </c>
      <c r="H2416" s="66">
        <v>1.3172358274459839E-2</v>
      </c>
      <c r="I2416" s="66">
        <v>99.769386291503906</v>
      </c>
      <c r="J2416" s="67">
        <v>0</v>
      </c>
    </row>
    <row r="2417" spans="1:10" x14ac:dyDescent="0.25">
      <c r="A2417" s="3" t="str">
        <f t="shared" si="37"/>
        <v>Load Control GroupSDP-N6/17/2021 (5:00pm-6:00pm)16</v>
      </c>
      <c r="B2417" t="s">
        <v>57</v>
      </c>
      <c r="C2417" t="s">
        <v>82</v>
      </c>
      <c r="D2417" t="s">
        <v>160</v>
      </c>
      <c r="E2417" s="65" t="s">
        <v>147</v>
      </c>
      <c r="F2417" s="66">
        <v>2.6794190406799316</v>
      </c>
      <c r="G2417" s="66">
        <v>2.6990282535552979</v>
      </c>
      <c r="H2417" s="66">
        <v>1.3172358274459839E-2</v>
      </c>
      <c r="I2417" s="66">
        <v>100.84059143066406</v>
      </c>
      <c r="J2417" s="67">
        <v>0</v>
      </c>
    </row>
    <row r="2418" spans="1:10" x14ac:dyDescent="0.25">
      <c r="A2418" s="3" t="str">
        <f t="shared" si="37"/>
        <v>Load Control GroupSDP-N6/17/2021 (5:00pm-6:00pm)17</v>
      </c>
      <c r="B2418" t="s">
        <v>57</v>
      </c>
      <c r="C2418" t="s">
        <v>82</v>
      </c>
      <c r="D2418" t="s">
        <v>160</v>
      </c>
      <c r="E2418" s="65" t="s">
        <v>148</v>
      </c>
      <c r="F2418" s="66">
        <v>2.912381649017334</v>
      </c>
      <c r="G2418" s="66">
        <v>2.9327101707458496</v>
      </c>
      <c r="H2418" s="66">
        <v>2.4653743952512741E-2</v>
      </c>
      <c r="I2418" s="66">
        <v>100.79203033447266</v>
      </c>
      <c r="J2418" s="67">
        <v>0</v>
      </c>
    </row>
    <row r="2419" spans="1:10" x14ac:dyDescent="0.25">
      <c r="A2419" s="3" t="str">
        <f t="shared" si="37"/>
        <v>Load Control GroupSDP-N6/17/2021 (5:00pm-6:00pm)18</v>
      </c>
      <c r="B2419" t="s">
        <v>57</v>
      </c>
      <c r="C2419" t="s">
        <v>82</v>
      </c>
      <c r="D2419" t="s">
        <v>160</v>
      </c>
      <c r="E2419" s="65" t="s">
        <v>149</v>
      </c>
      <c r="F2419" s="66">
        <v>3.1051549911499023</v>
      </c>
      <c r="G2419" s="66">
        <v>2.1851873397827148</v>
      </c>
      <c r="H2419" s="66">
        <v>2.9141874983906746E-2</v>
      </c>
      <c r="I2419" s="66">
        <v>100.02266693115234</v>
      </c>
      <c r="J2419" s="67">
        <v>0</v>
      </c>
    </row>
    <row r="2420" spans="1:10" x14ac:dyDescent="0.25">
      <c r="A2420" s="3" t="str">
        <f t="shared" si="37"/>
        <v>Load Control GroupSDP-N6/17/2021 (5:00pm-6:00pm)19</v>
      </c>
      <c r="B2420" t="s">
        <v>57</v>
      </c>
      <c r="C2420" t="s">
        <v>82</v>
      </c>
      <c r="D2420" t="s">
        <v>160</v>
      </c>
      <c r="E2420" s="65" t="s">
        <v>150</v>
      </c>
      <c r="F2420" s="66">
        <v>3.144930362701416</v>
      </c>
      <c r="G2420" s="66">
        <v>3.1235690116882324</v>
      </c>
      <c r="H2420" s="66">
        <v>2.9278725385665894E-2</v>
      </c>
      <c r="I2420" s="66">
        <v>98.498626708984375</v>
      </c>
      <c r="J2420" s="67">
        <v>0</v>
      </c>
    </row>
    <row r="2421" spans="1:10" x14ac:dyDescent="0.25">
      <c r="A2421" s="3" t="str">
        <f t="shared" si="37"/>
        <v>Load Control GroupSDP-N6/17/2021 (5:00pm-6:00pm)20</v>
      </c>
      <c r="B2421" t="s">
        <v>57</v>
      </c>
      <c r="C2421" t="s">
        <v>82</v>
      </c>
      <c r="D2421" t="s">
        <v>160</v>
      </c>
      <c r="E2421" s="65" t="s">
        <v>151</v>
      </c>
      <c r="F2421" s="66">
        <v>2.936211109161377</v>
      </c>
      <c r="G2421" s="66">
        <v>3.1085212230682373</v>
      </c>
      <c r="H2421" s="66">
        <v>2.8204904869198799E-2</v>
      </c>
      <c r="I2421" s="66">
        <v>96.180778503417969</v>
      </c>
      <c r="J2421" s="67">
        <v>0</v>
      </c>
    </row>
    <row r="2422" spans="1:10" x14ac:dyDescent="0.25">
      <c r="A2422" s="3" t="str">
        <f t="shared" si="37"/>
        <v>Load Control GroupSDP-N6/17/2021 (5:00pm-6:00pm)21</v>
      </c>
      <c r="B2422" t="s">
        <v>57</v>
      </c>
      <c r="C2422" t="s">
        <v>82</v>
      </c>
      <c r="D2422" t="s">
        <v>160</v>
      </c>
      <c r="E2422" s="65" t="s">
        <v>152</v>
      </c>
      <c r="F2422" s="66">
        <v>2.6561391353607178</v>
      </c>
      <c r="G2422" s="66">
        <v>2.8360052108764648</v>
      </c>
      <c r="H2422" s="66">
        <v>2.6637932285666466E-2</v>
      </c>
      <c r="I2422" s="66">
        <v>93.577247619628906</v>
      </c>
      <c r="J2422" s="67">
        <v>0</v>
      </c>
    </row>
    <row r="2423" spans="1:10" x14ac:dyDescent="0.25">
      <c r="A2423" s="3" t="str">
        <f t="shared" si="37"/>
        <v>Load Control GroupSDP-N6/17/2021 (5:00pm-6:00pm)22</v>
      </c>
      <c r="B2423" t="s">
        <v>57</v>
      </c>
      <c r="C2423" t="s">
        <v>82</v>
      </c>
      <c r="D2423" t="s">
        <v>160</v>
      </c>
      <c r="E2423" s="65" t="s">
        <v>153</v>
      </c>
      <c r="F2423" s="66">
        <v>2.4161603450775146</v>
      </c>
      <c r="G2423" s="66">
        <v>2.597055196762085</v>
      </c>
      <c r="H2423" s="66">
        <v>2.5652619078755379E-2</v>
      </c>
      <c r="I2423" s="66">
        <v>90.385665893554688</v>
      </c>
      <c r="J2423" s="67">
        <v>0</v>
      </c>
    </row>
    <row r="2424" spans="1:10" x14ac:dyDescent="0.25">
      <c r="A2424" s="3" t="str">
        <f t="shared" si="37"/>
        <v>Load Control GroupSDP-N6/17/2021 (5:00pm-6:00pm)23</v>
      </c>
      <c r="B2424" t="s">
        <v>57</v>
      </c>
      <c r="C2424" t="s">
        <v>82</v>
      </c>
      <c r="D2424" t="s">
        <v>160</v>
      </c>
      <c r="E2424" s="65" t="s">
        <v>154</v>
      </c>
      <c r="F2424" s="66">
        <v>2.0994157791137695</v>
      </c>
      <c r="G2424" s="66">
        <v>2.2354018688201904</v>
      </c>
      <c r="H2424" s="66">
        <v>2.4061860516667366E-2</v>
      </c>
      <c r="I2424" s="66">
        <v>87.748291015625</v>
      </c>
      <c r="J2424" s="67">
        <v>0</v>
      </c>
    </row>
    <row r="2425" spans="1:10" x14ac:dyDescent="0.25">
      <c r="A2425" s="3" t="str">
        <f t="shared" si="37"/>
        <v>Load Control GroupSDP-N6/17/2021 (5:00pm-6:00pm)24</v>
      </c>
      <c r="B2425" t="s">
        <v>57</v>
      </c>
      <c r="C2425" t="s">
        <v>82</v>
      </c>
      <c r="D2425" t="s">
        <v>160</v>
      </c>
      <c r="E2425" s="65" t="s">
        <v>155</v>
      </c>
      <c r="F2425" s="66">
        <v>1.7836990356445313</v>
      </c>
      <c r="G2425" s="66">
        <v>1.8874894380569458</v>
      </c>
      <c r="H2425" s="66">
        <v>2.21132542937994E-2</v>
      </c>
      <c r="I2425" s="66">
        <v>84.646553039550781</v>
      </c>
      <c r="J2425" s="67">
        <v>0</v>
      </c>
    </row>
    <row r="2426" spans="1:10" x14ac:dyDescent="0.25">
      <c r="A2426" s="3" t="str">
        <f t="shared" si="37"/>
        <v>Load Control GroupSDP-N7/9/2021 (5:50pm-8:55pm)1</v>
      </c>
      <c r="B2426" t="s">
        <v>57</v>
      </c>
      <c r="C2426" t="s">
        <v>82</v>
      </c>
      <c r="D2426" t="s">
        <v>161</v>
      </c>
      <c r="E2426" s="65" t="s">
        <v>132</v>
      </c>
      <c r="F2426" s="66">
        <v>1.6914746761322021</v>
      </c>
      <c r="G2426" s="66">
        <v>1.7037866115570068</v>
      </c>
      <c r="H2426" s="66">
        <v>2.0008690655231476E-2</v>
      </c>
      <c r="I2426" s="66">
        <v>85.112251281738281</v>
      </c>
      <c r="J2426" s="67">
        <v>0</v>
      </c>
    </row>
    <row r="2427" spans="1:10" x14ac:dyDescent="0.25">
      <c r="A2427" s="3" t="str">
        <f t="shared" si="37"/>
        <v>Load Control GroupSDP-N7/9/2021 (5:50pm-8:55pm)2</v>
      </c>
      <c r="B2427" t="s">
        <v>57</v>
      </c>
      <c r="C2427" t="s">
        <v>82</v>
      </c>
      <c r="D2427" t="s">
        <v>161</v>
      </c>
      <c r="E2427" s="65" t="s">
        <v>133</v>
      </c>
      <c r="F2427" s="66">
        <v>1.4922206401824951</v>
      </c>
      <c r="G2427" s="66">
        <v>1.5076689720153809</v>
      </c>
      <c r="H2427" s="66">
        <v>1.8300632014870644E-2</v>
      </c>
      <c r="I2427" s="66">
        <v>83.540130615234375</v>
      </c>
      <c r="J2427" s="67">
        <v>0</v>
      </c>
    </row>
    <row r="2428" spans="1:10" x14ac:dyDescent="0.25">
      <c r="A2428" s="3" t="str">
        <f t="shared" si="37"/>
        <v>Load Control GroupSDP-N7/9/2021 (5:50pm-8:55pm)3</v>
      </c>
      <c r="B2428" t="s">
        <v>57</v>
      </c>
      <c r="C2428" t="s">
        <v>82</v>
      </c>
      <c r="D2428" t="s">
        <v>161</v>
      </c>
      <c r="E2428" s="65" t="s">
        <v>134</v>
      </c>
      <c r="F2428" s="66">
        <v>1.3218842744827271</v>
      </c>
      <c r="G2428" s="66">
        <v>1.3512560129165649</v>
      </c>
      <c r="H2428" s="66">
        <v>1.6636913642287254E-2</v>
      </c>
      <c r="I2428" s="66">
        <v>81.956832885742188</v>
      </c>
      <c r="J2428" s="67">
        <v>0</v>
      </c>
    </row>
    <row r="2429" spans="1:10" x14ac:dyDescent="0.25">
      <c r="A2429" s="3" t="str">
        <f t="shared" si="37"/>
        <v>Load Control GroupSDP-N7/9/2021 (5:50pm-8:55pm)4</v>
      </c>
      <c r="B2429" t="s">
        <v>57</v>
      </c>
      <c r="C2429" t="s">
        <v>82</v>
      </c>
      <c r="D2429" t="s">
        <v>161</v>
      </c>
      <c r="E2429" s="65" t="s">
        <v>135</v>
      </c>
      <c r="F2429" s="66">
        <v>1.2080909013748169</v>
      </c>
      <c r="G2429" s="66">
        <v>1.2468006610870361</v>
      </c>
      <c r="H2429" s="66">
        <v>1.6039721667766571E-2</v>
      </c>
      <c r="I2429" s="66">
        <v>80.418914794921875</v>
      </c>
      <c r="J2429" s="67">
        <v>0</v>
      </c>
    </row>
    <row r="2430" spans="1:10" x14ac:dyDescent="0.25">
      <c r="A2430" s="3" t="str">
        <f t="shared" si="37"/>
        <v>Load Control GroupSDP-N7/9/2021 (5:50pm-8:55pm)5</v>
      </c>
      <c r="B2430" t="s">
        <v>57</v>
      </c>
      <c r="C2430" t="s">
        <v>82</v>
      </c>
      <c r="D2430" t="s">
        <v>161</v>
      </c>
      <c r="E2430" s="65" t="s">
        <v>136</v>
      </c>
      <c r="F2430" s="66">
        <v>1.1382597684860229</v>
      </c>
      <c r="G2430" s="66">
        <v>1.1702473163604736</v>
      </c>
      <c r="H2430" s="66">
        <v>1.4813611283898354E-2</v>
      </c>
      <c r="I2430" s="66">
        <v>79.917945861816406</v>
      </c>
      <c r="J2430" s="67">
        <v>0</v>
      </c>
    </row>
    <row r="2431" spans="1:10" x14ac:dyDescent="0.25">
      <c r="A2431" s="3" t="str">
        <f t="shared" si="37"/>
        <v>Load Control GroupSDP-N7/9/2021 (5:50pm-8:55pm)6</v>
      </c>
      <c r="B2431" t="s">
        <v>57</v>
      </c>
      <c r="C2431" t="s">
        <v>82</v>
      </c>
      <c r="D2431" t="s">
        <v>161</v>
      </c>
      <c r="E2431" s="65" t="s">
        <v>137</v>
      </c>
      <c r="F2431" s="66">
        <v>1.1154887676239014</v>
      </c>
      <c r="G2431" s="66">
        <v>1.135008692741394</v>
      </c>
      <c r="H2431" s="66">
        <v>1.3836175203323364E-2</v>
      </c>
      <c r="I2431" s="66">
        <v>79.134780883789063</v>
      </c>
      <c r="J2431" s="67">
        <v>0</v>
      </c>
    </row>
    <row r="2432" spans="1:10" x14ac:dyDescent="0.25">
      <c r="A2432" s="3" t="str">
        <f t="shared" si="37"/>
        <v>Load Control GroupSDP-N7/9/2021 (5:50pm-8:55pm)7</v>
      </c>
      <c r="B2432" t="s">
        <v>57</v>
      </c>
      <c r="C2432" t="s">
        <v>82</v>
      </c>
      <c r="D2432" t="s">
        <v>161</v>
      </c>
      <c r="E2432" s="65" t="s">
        <v>138</v>
      </c>
      <c r="F2432" s="66">
        <v>1.1020629405975342</v>
      </c>
      <c r="G2432" s="66">
        <v>1.1215204000473022</v>
      </c>
      <c r="H2432" s="66">
        <v>1.443824078887701E-2</v>
      </c>
      <c r="I2432" s="66">
        <v>77.905876159667969</v>
      </c>
      <c r="J2432" s="67">
        <v>0</v>
      </c>
    </row>
    <row r="2433" spans="1:10" x14ac:dyDescent="0.25">
      <c r="A2433" s="3" t="str">
        <f t="shared" si="37"/>
        <v>Load Control GroupSDP-N7/9/2021 (5:50pm-8:55pm)8</v>
      </c>
      <c r="B2433" t="s">
        <v>57</v>
      </c>
      <c r="C2433" t="s">
        <v>82</v>
      </c>
      <c r="D2433" t="s">
        <v>161</v>
      </c>
      <c r="E2433" s="65" t="s">
        <v>139</v>
      </c>
      <c r="F2433" s="66">
        <v>1.1486955881118774</v>
      </c>
      <c r="G2433" s="66">
        <v>1.1568772792816162</v>
      </c>
      <c r="H2433" s="66">
        <v>1.6329921782016754E-2</v>
      </c>
      <c r="I2433" s="66">
        <v>78.4095458984375</v>
      </c>
      <c r="J2433" s="67">
        <v>0</v>
      </c>
    </row>
    <row r="2434" spans="1:10" x14ac:dyDescent="0.25">
      <c r="A2434" s="3" t="str">
        <f t="shared" si="37"/>
        <v>Load Control GroupSDP-N7/9/2021 (5:50pm-8:55pm)9</v>
      </c>
      <c r="B2434" t="s">
        <v>57</v>
      </c>
      <c r="C2434" t="s">
        <v>82</v>
      </c>
      <c r="D2434" t="s">
        <v>161</v>
      </c>
      <c r="E2434" s="65" t="s">
        <v>140</v>
      </c>
      <c r="F2434" s="66">
        <v>1.2028933763504028</v>
      </c>
      <c r="G2434" s="66">
        <v>1.228157639503479</v>
      </c>
      <c r="H2434" s="66">
        <v>1.8376080319285393E-2</v>
      </c>
      <c r="I2434" s="66">
        <v>81.414382934570313</v>
      </c>
      <c r="J2434" s="67">
        <v>0</v>
      </c>
    </row>
    <row r="2435" spans="1:10" x14ac:dyDescent="0.25">
      <c r="A2435" s="3" t="str">
        <f t="shared" ref="A2435:A2498" si="38">B2435&amp;C2435&amp;D2435&amp;E2435</f>
        <v>Load Control GroupSDP-N7/9/2021 (5:50pm-8:55pm)10</v>
      </c>
      <c r="B2435" t="s">
        <v>57</v>
      </c>
      <c r="C2435" t="s">
        <v>82</v>
      </c>
      <c r="D2435" t="s">
        <v>161</v>
      </c>
      <c r="E2435" s="65" t="s">
        <v>141</v>
      </c>
      <c r="F2435" s="66">
        <v>1.3398159742355347</v>
      </c>
      <c r="G2435" s="66">
        <v>1.3623541593551636</v>
      </c>
      <c r="H2435" s="66">
        <v>2.2272214293479919E-2</v>
      </c>
      <c r="I2435" s="66">
        <v>85.505683898925781</v>
      </c>
      <c r="J2435" s="67">
        <v>0</v>
      </c>
    </row>
    <row r="2436" spans="1:10" x14ac:dyDescent="0.25">
      <c r="A2436" s="3" t="str">
        <f t="shared" si="38"/>
        <v>Load Control GroupSDP-N7/9/2021 (5:50pm-8:55pm)11</v>
      </c>
      <c r="B2436" t="s">
        <v>57</v>
      </c>
      <c r="C2436" t="s">
        <v>82</v>
      </c>
      <c r="D2436" t="s">
        <v>161</v>
      </c>
      <c r="E2436" s="65" t="s">
        <v>142</v>
      </c>
      <c r="F2436" s="66">
        <v>1.5550744533538818</v>
      </c>
      <c r="G2436" s="66">
        <v>1.575151801109314</v>
      </c>
      <c r="H2436" s="66">
        <v>2.5359401479363441E-2</v>
      </c>
      <c r="I2436" s="66">
        <v>89.844329833984375</v>
      </c>
      <c r="J2436" s="67">
        <v>0</v>
      </c>
    </row>
    <row r="2437" spans="1:10" x14ac:dyDescent="0.25">
      <c r="A2437" s="3" t="str">
        <f t="shared" si="38"/>
        <v>Load Control GroupSDP-N7/9/2021 (5:50pm-8:55pm)12</v>
      </c>
      <c r="B2437" t="s">
        <v>57</v>
      </c>
      <c r="C2437" t="s">
        <v>82</v>
      </c>
      <c r="D2437" t="s">
        <v>161</v>
      </c>
      <c r="E2437" s="65" t="s">
        <v>143</v>
      </c>
      <c r="F2437" s="66">
        <v>1.8215845823287964</v>
      </c>
      <c r="G2437" s="66">
        <v>1.9081692695617676</v>
      </c>
      <c r="H2437" s="66">
        <v>2.6589060202240944E-2</v>
      </c>
      <c r="I2437" s="66">
        <v>94.139175415039063</v>
      </c>
      <c r="J2437" s="67">
        <v>0</v>
      </c>
    </row>
    <row r="2438" spans="1:10" x14ac:dyDescent="0.25">
      <c r="A2438" s="3" t="str">
        <f t="shared" si="38"/>
        <v>Load Control GroupSDP-N7/9/2021 (5:50pm-8:55pm)13</v>
      </c>
      <c r="B2438" t="s">
        <v>57</v>
      </c>
      <c r="C2438" t="s">
        <v>82</v>
      </c>
      <c r="D2438" t="s">
        <v>161</v>
      </c>
      <c r="E2438" s="65" t="s">
        <v>144</v>
      </c>
      <c r="F2438" s="66">
        <v>2.2145669460296631</v>
      </c>
      <c r="G2438" s="66">
        <v>2.3048563003540039</v>
      </c>
      <c r="H2438" s="66">
        <v>2.6616649702191353E-2</v>
      </c>
      <c r="I2438" s="66">
        <v>98.058761596679688</v>
      </c>
      <c r="J2438" s="67">
        <v>0</v>
      </c>
    </row>
    <row r="2439" spans="1:10" x14ac:dyDescent="0.25">
      <c r="A2439" s="3" t="str">
        <f t="shared" si="38"/>
        <v>Load Control GroupSDP-N7/9/2021 (5:50pm-8:55pm)14</v>
      </c>
      <c r="B2439" t="s">
        <v>57</v>
      </c>
      <c r="C2439" t="s">
        <v>82</v>
      </c>
      <c r="D2439" t="s">
        <v>161</v>
      </c>
      <c r="E2439" s="65" t="s">
        <v>145</v>
      </c>
      <c r="F2439" s="66">
        <v>2.5426647663116455</v>
      </c>
      <c r="G2439" s="66">
        <v>2.6775438785552979</v>
      </c>
      <c r="H2439" s="66">
        <v>2.4196036159992218E-2</v>
      </c>
      <c r="I2439" s="66">
        <v>100.16435241699219</v>
      </c>
      <c r="J2439" s="67">
        <v>0</v>
      </c>
    </row>
    <row r="2440" spans="1:10" x14ac:dyDescent="0.25">
      <c r="A2440" s="3" t="str">
        <f t="shared" si="38"/>
        <v>Load Control GroupSDP-N7/9/2021 (5:50pm-8:55pm)15</v>
      </c>
      <c r="B2440" t="s">
        <v>57</v>
      </c>
      <c r="C2440" t="s">
        <v>82</v>
      </c>
      <c r="D2440" t="s">
        <v>161</v>
      </c>
      <c r="E2440" s="65" t="s">
        <v>146</v>
      </c>
      <c r="F2440" s="66">
        <v>2.9158530235290527</v>
      </c>
      <c r="G2440" s="66">
        <v>2.932553768157959</v>
      </c>
      <c r="H2440" s="66">
        <v>1.2729506939649582E-2</v>
      </c>
      <c r="I2440" s="66">
        <v>101.27578735351563</v>
      </c>
      <c r="J2440" s="67">
        <v>0</v>
      </c>
    </row>
    <row r="2441" spans="1:10" x14ac:dyDescent="0.25">
      <c r="A2441" s="3" t="str">
        <f t="shared" si="38"/>
        <v>Load Control GroupSDP-N7/9/2021 (5:50pm-8:55pm)16</v>
      </c>
      <c r="B2441" t="s">
        <v>57</v>
      </c>
      <c r="C2441" t="s">
        <v>82</v>
      </c>
      <c r="D2441" t="s">
        <v>161</v>
      </c>
      <c r="E2441" s="65" t="s">
        <v>147</v>
      </c>
      <c r="F2441" s="66">
        <v>3.1981058120727539</v>
      </c>
      <c r="G2441" s="66">
        <v>3.1814050674438477</v>
      </c>
      <c r="H2441" s="66">
        <v>1.2729506939649582E-2</v>
      </c>
      <c r="I2441" s="66">
        <v>102.03572082519531</v>
      </c>
      <c r="J2441" s="67">
        <v>0</v>
      </c>
    </row>
    <row r="2442" spans="1:10" x14ac:dyDescent="0.25">
      <c r="A2442" s="3" t="str">
        <f t="shared" si="38"/>
        <v>Load Control GroupSDP-N7/9/2021 (5:50pm-8:55pm)17</v>
      </c>
      <c r="B2442" t="s">
        <v>57</v>
      </c>
      <c r="C2442" t="s">
        <v>82</v>
      </c>
      <c r="D2442" t="s">
        <v>161</v>
      </c>
      <c r="E2442" s="65" t="s">
        <v>148</v>
      </c>
      <c r="F2442" s="66">
        <v>3.3351218700408936</v>
      </c>
      <c r="G2442" s="66">
        <v>3.3592503070831299</v>
      </c>
      <c r="H2442" s="66">
        <v>2.6225054636597633E-2</v>
      </c>
      <c r="I2442" s="66">
        <v>102.86310577392578</v>
      </c>
      <c r="J2442" s="67">
        <v>0</v>
      </c>
    </row>
    <row r="2443" spans="1:10" x14ac:dyDescent="0.25">
      <c r="A2443" s="3" t="str">
        <f t="shared" si="38"/>
        <v>Load Control GroupSDP-N7/9/2021 (5:50pm-8:55pm)18</v>
      </c>
      <c r="B2443" t="s">
        <v>57</v>
      </c>
      <c r="C2443" t="s">
        <v>82</v>
      </c>
      <c r="D2443" t="s">
        <v>161</v>
      </c>
      <c r="E2443" s="65" t="s">
        <v>149</v>
      </c>
      <c r="F2443" s="66">
        <v>3.5356948375701904</v>
      </c>
      <c r="G2443" s="66">
        <v>3.3955240249633789</v>
      </c>
      <c r="H2443" s="66">
        <v>2.8199983760714531E-2</v>
      </c>
      <c r="I2443" s="66">
        <v>102.27899932861328</v>
      </c>
      <c r="J2443" s="67">
        <v>0</v>
      </c>
    </row>
    <row r="2444" spans="1:10" x14ac:dyDescent="0.25">
      <c r="A2444" s="3" t="str">
        <f t="shared" si="38"/>
        <v>Load Control GroupSDP-N7/9/2021 (5:50pm-8:55pm)19</v>
      </c>
      <c r="B2444" t="s">
        <v>57</v>
      </c>
      <c r="C2444" t="s">
        <v>82</v>
      </c>
      <c r="D2444" t="s">
        <v>161</v>
      </c>
      <c r="E2444" s="65" t="s">
        <v>150</v>
      </c>
      <c r="F2444" s="66">
        <v>3.5189478397369385</v>
      </c>
      <c r="G2444" s="66">
        <v>2.4412920475006104</v>
      </c>
      <c r="H2444" s="66">
        <v>3.0836274847388268E-2</v>
      </c>
      <c r="I2444" s="66">
        <v>101.21040344238281</v>
      </c>
      <c r="J2444" s="67">
        <v>0</v>
      </c>
    </row>
    <row r="2445" spans="1:10" x14ac:dyDescent="0.25">
      <c r="A2445" s="3" t="str">
        <f t="shared" si="38"/>
        <v>Load Control GroupSDP-N7/9/2021 (5:50pm-8:55pm)20</v>
      </c>
      <c r="B2445" t="s">
        <v>57</v>
      </c>
      <c r="C2445" t="s">
        <v>82</v>
      </c>
      <c r="D2445" t="s">
        <v>161</v>
      </c>
      <c r="E2445" s="65" t="s">
        <v>151</v>
      </c>
      <c r="F2445" s="66">
        <v>3.343975305557251</v>
      </c>
      <c r="G2445" s="66">
        <v>2.4304430484771729</v>
      </c>
      <c r="H2445" s="66">
        <v>2.9018361121416092E-2</v>
      </c>
      <c r="I2445" s="66">
        <v>99.849578857421875</v>
      </c>
      <c r="J2445" s="67">
        <v>0</v>
      </c>
    </row>
    <row r="2446" spans="1:10" x14ac:dyDescent="0.25">
      <c r="A2446" s="3" t="str">
        <f t="shared" si="38"/>
        <v>Load Control GroupSDP-N7/9/2021 (5:50pm-8:55pm)21</v>
      </c>
      <c r="B2446" t="s">
        <v>57</v>
      </c>
      <c r="C2446" t="s">
        <v>82</v>
      </c>
      <c r="D2446" t="s">
        <v>161</v>
      </c>
      <c r="E2446" s="65" t="s">
        <v>152</v>
      </c>
      <c r="F2446" s="66">
        <v>3.0989260673522949</v>
      </c>
      <c r="G2446" s="66">
        <v>2.3724384307861328</v>
      </c>
      <c r="H2446" s="66">
        <v>2.8556400910019875E-2</v>
      </c>
      <c r="I2446" s="66">
        <v>96.881538391113281</v>
      </c>
      <c r="J2446" s="67">
        <v>0</v>
      </c>
    </row>
    <row r="2447" spans="1:10" x14ac:dyDescent="0.25">
      <c r="A2447" s="3" t="str">
        <f t="shared" si="38"/>
        <v>Load Control GroupSDP-N7/9/2021 (5:50pm-8:55pm)22</v>
      </c>
      <c r="B2447" t="s">
        <v>57</v>
      </c>
      <c r="C2447" t="s">
        <v>82</v>
      </c>
      <c r="D2447" t="s">
        <v>161</v>
      </c>
      <c r="E2447" s="65" t="s">
        <v>153</v>
      </c>
      <c r="F2447" s="66">
        <v>2.8671536445617676</v>
      </c>
      <c r="G2447" s="66">
        <v>3.3015546798706055</v>
      </c>
      <c r="H2447" s="66">
        <v>2.7680853381752968E-2</v>
      </c>
      <c r="I2447" s="66">
        <v>92.647674560546875</v>
      </c>
      <c r="J2447" s="67">
        <v>0</v>
      </c>
    </row>
    <row r="2448" spans="1:10" x14ac:dyDescent="0.25">
      <c r="A2448" s="3" t="str">
        <f t="shared" si="38"/>
        <v>Load Control GroupSDP-N7/9/2021 (5:50pm-8:55pm)23</v>
      </c>
      <c r="B2448" t="s">
        <v>57</v>
      </c>
      <c r="C2448" t="s">
        <v>82</v>
      </c>
      <c r="D2448" t="s">
        <v>161</v>
      </c>
      <c r="E2448" s="65" t="s">
        <v>154</v>
      </c>
      <c r="F2448" s="66">
        <v>2.525029182434082</v>
      </c>
      <c r="G2448" s="66">
        <v>3.0128655433654785</v>
      </c>
      <c r="H2448" s="66">
        <v>2.6220995932817459E-2</v>
      </c>
      <c r="I2448" s="66">
        <v>90.116096496582031</v>
      </c>
      <c r="J2448" s="67">
        <v>0</v>
      </c>
    </row>
    <row r="2449" spans="1:10" x14ac:dyDescent="0.25">
      <c r="A2449" s="3" t="str">
        <f t="shared" si="38"/>
        <v>Load Control GroupSDP-N7/9/2021 (5:50pm-8:55pm)24</v>
      </c>
      <c r="B2449" t="s">
        <v>57</v>
      </c>
      <c r="C2449" t="s">
        <v>82</v>
      </c>
      <c r="D2449" t="s">
        <v>161</v>
      </c>
      <c r="E2449" s="65" t="s">
        <v>155</v>
      </c>
      <c r="F2449" s="66">
        <v>2.1716239452362061</v>
      </c>
      <c r="G2449" s="66">
        <v>2.5087940692901611</v>
      </c>
      <c r="H2449" s="66">
        <v>2.3502228781580925E-2</v>
      </c>
      <c r="I2449" s="66">
        <v>87.978408813476563</v>
      </c>
      <c r="J2449" s="67">
        <v>0</v>
      </c>
    </row>
    <row r="2450" spans="1:10" x14ac:dyDescent="0.25">
      <c r="A2450" s="3" t="str">
        <f t="shared" si="38"/>
        <v>Load Control GroupSDP-N8/27/2021 (5:00pm-6:00pm)1</v>
      </c>
      <c r="B2450" t="s">
        <v>57</v>
      </c>
      <c r="C2450" t="s">
        <v>82</v>
      </c>
      <c r="D2450" t="s">
        <v>162</v>
      </c>
      <c r="E2450" s="65" t="s">
        <v>132</v>
      </c>
      <c r="F2450" s="66">
        <v>1.1018409729003906</v>
      </c>
      <c r="G2450" s="66">
        <v>1.0760823488235474</v>
      </c>
      <c r="H2450" s="66">
        <v>1.4920253306627274E-2</v>
      </c>
      <c r="I2450" s="66">
        <v>76.211563110351563</v>
      </c>
      <c r="J2450" s="67">
        <v>0</v>
      </c>
    </row>
    <row r="2451" spans="1:10" x14ac:dyDescent="0.25">
      <c r="A2451" s="3" t="str">
        <f t="shared" si="38"/>
        <v>Load Control GroupSDP-N8/27/2021 (5:00pm-6:00pm)2</v>
      </c>
      <c r="B2451" t="s">
        <v>57</v>
      </c>
      <c r="C2451" t="s">
        <v>82</v>
      </c>
      <c r="D2451" t="s">
        <v>162</v>
      </c>
      <c r="E2451" s="65" t="s">
        <v>133</v>
      </c>
      <c r="F2451" s="66">
        <v>0.95674401521682739</v>
      </c>
      <c r="G2451" s="66">
        <v>0.93879556655883789</v>
      </c>
      <c r="H2451" s="66">
        <v>1.3051481917500496E-2</v>
      </c>
      <c r="I2451" s="66">
        <v>73.907424926757813</v>
      </c>
      <c r="J2451" s="67">
        <v>0</v>
      </c>
    </row>
    <row r="2452" spans="1:10" x14ac:dyDescent="0.25">
      <c r="A2452" s="3" t="str">
        <f t="shared" si="38"/>
        <v>Load Control GroupSDP-N8/27/2021 (5:00pm-6:00pm)3</v>
      </c>
      <c r="B2452" t="s">
        <v>57</v>
      </c>
      <c r="C2452" t="s">
        <v>82</v>
      </c>
      <c r="D2452" t="s">
        <v>162</v>
      </c>
      <c r="E2452" s="65" t="s">
        <v>134</v>
      </c>
      <c r="F2452" s="66">
        <v>0.85685807466506958</v>
      </c>
      <c r="G2452" s="66">
        <v>0.83722823858261108</v>
      </c>
      <c r="H2452" s="66">
        <v>1.1623268015682697E-2</v>
      </c>
      <c r="I2452" s="66">
        <v>70.954940795898438</v>
      </c>
      <c r="J2452" s="67">
        <v>0</v>
      </c>
    </row>
    <row r="2453" spans="1:10" x14ac:dyDescent="0.25">
      <c r="A2453" s="3" t="str">
        <f t="shared" si="38"/>
        <v>Load Control GroupSDP-N8/27/2021 (5:00pm-6:00pm)4</v>
      </c>
      <c r="B2453" t="s">
        <v>57</v>
      </c>
      <c r="C2453" t="s">
        <v>82</v>
      </c>
      <c r="D2453" t="s">
        <v>162</v>
      </c>
      <c r="E2453" s="65" t="s">
        <v>135</v>
      </c>
      <c r="F2453" s="66">
        <v>0.81131082773208618</v>
      </c>
      <c r="G2453" s="66">
        <v>0.7785496711730957</v>
      </c>
      <c r="H2453" s="66">
        <v>1.0702264495193958E-2</v>
      </c>
      <c r="I2453" s="66">
        <v>69.725051879882813</v>
      </c>
      <c r="J2453" s="67">
        <v>0</v>
      </c>
    </row>
    <row r="2454" spans="1:10" x14ac:dyDescent="0.25">
      <c r="A2454" s="3" t="str">
        <f t="shared" si="38"/>
        <v>Load Control GroupSDP-N8/27/2021 (5:00pm-6:00pm)5</v>
      </c>
      <c r="B2454" t="s">
        <v>57</v>
      </c>
      <c r="C2454" t="s">
        <v>82</v>
      </c>
      <c r="D2454" t="s">
        <v>162</v>
      </c>
      <c r="E2454" s="65" t="s">
        <v>136</v>
      </c>
      <c r="F2454" s="66">
        <v>0.77553492784500122</v>
      </c>
      <c r="G2454" s="66">
        <v>0.7478824257850647</v>
      </c>
      <c r="H2454" s="66">
        <v>1.0168642736971378E-2</v>
      </c>
      <c r="I2454" s="66">
        <v>67.204078674316406</v>
      </c>
      <c r="J2454" s="67">
        <v>0</v>
      </c>
    </row>
    <row r="2455" spans="1:10" x14ac:dyDescent="0.25">
      <c r="A2455" s="3" t="str">
        <f t="shared" si="38"/>
        <v>Load Control GroupSDP-N8/27/2021 (5:00pm-6:00pm)6</v>
      </c>
      <c r="B2455" t="s">
        <v>57</v>
      </c>
      <c r="C2455" t="s">
        <v>82</v>
      </c>
      <c r="D2455" t="s">
        <v>162</v>
      </c>
      <c r="E2455" s="65" t="s">
        <v>137</v>
      </c>
      <c r="F2455" s="66">
        <v>0.7713768482208252</v>
      </c>
      <c r="G2455" s="66">
        <v>0.75724995136260986</v>
      </c>
      <c r="H2455" s="66">
        <v>9.0977661311626434E-3</v>
      </c>
      <c r="I2455" s="66">
        <v>65.995132446289063</v>
      </c>
      <c r="J2455" s="67">
        <v>0</v>
      </c>
    </row>
    <row r="2456" spans="1:10" x14ac:dyDescent="0.25">
      <c r="A2456" s="3" t="str">
        <f t="shared" si="38"/>
        <v>Load Control GroupSDP-N8/27/2021 (5:00pm-6:00pm)7</v>
      </c>
      <c r="B2456" t="s">
        <v>57</v>
      </c>
      <c r="C2456" t="s">
        <v>82</v>
      </c>
      <c r="D2456" t="s">
        <v>162</v>
      </c>
      <c r="E2456" s="65" t="s">
        <v>138</v>
      </c>
      <c r="F2456" s="66">
        <v>0.78799539804458618</v>
      </c>
      <c r="G2456" s="66">
        <v>0.78514677286148071</v>
      </c>
      <c r="H2456" s="66">
        <v>8.3147501572966576E-3</v>
      </c>
      <c r="I2456" s="66">
        <v>64.490768432617188</v>
      </c>
      <c r="J2456" s="67">
        <v>0</v>
      </c>
    </row>
    <row r="2457" spans="1:10" x14ac:dyDescent="0.25">
      <c r="A2457" s="3" t="str">
        <f t="shared" si="38"/>
        <v>Load Control GroupSDP-N8/27/2021 (5:00pm-6:00pm)8</v>
      </c>
      <c r="B2457" t="s">
        <v>57</v>
      </c>
      <c r="C2457" t="s">
        <v>82</v>
      </c>
      <c r="D2457" t="s">
        <v>162</v>
      </c>
      <c r="E2457" s="65" t="s">
        <v>139</v>
      </c>
      <c r="F2457" s="66">
        <v>0.74378758668899536</v>
      </c>
      <c r="G2457" s="66">
        <v>0.73560667037963867</v>
      </c>
      <c r="H2457" s="66">
        <v>9.7494442015886307E-3</v>
      </c>
      <c r="I2457" s="66">
        <v>63.517295837402344</v>
      </c>
      <c r="J2457" s="67">
        <v>0</v>
      </c>
    </row>
    <row r="2458" spans="1:10" x14ac:dyDescent="0.25">
      <c r="A2458" s="3" t="str">
        <f t="shared" si="38"/>
        <v>Load Control GroupSDP-N8/27/2021 (5:00pm-6:00pm)9</v>
      </c>
      <c r="B2458" t="s">
        <v>57</v>
      </c>
      <c r="C2458" t="s">
        <v>82</v>
      </c>
      <c r="D2458" t="s">
        <v>162</v>
      </c>
      <c r="E2458" s="65" t="s">
        <v>140</v>
      </c>
      <c r="F2458" s="66">
        <v>0.63103163242340088</v>
      </c>
      <c r="G2458" s="66">
        <v>0.63619637489318848</v>
      </c>
      <c r="H2458" s="66">
        <v>1.1486804112792015E-2</v>
      </c>
      <c r="I2458" s="66">
        <v>66.635696411132813</v>
      </c>
      <c r="J2458" s="67">
        <v>0</v>
      </c>
    </row>
    <row r="2459" spans="1:10" x14ac:dyDescent="0.25">
      <c r="A2459" s="3" t="str">
        <f t="shared" si="38"/>
        <v>Load Control GroupSDP-N8/27/2021 (5:00pm-6:00pm)10</v>
      </c>
      <c r="B2459" t="s">
        <v>57</v>
      </c>
      <c r="C2459" t="s">
        <v>82</v>
      </c>
      <c r="D2459" t="s">
        <v>162</v>
      </c>
      <c r="E2459" s="65" t="s">
        <v>141</v>
      </c>
      <c r="F2459" s="66">
        <v>0.57782739400863647</v>
      </c>
      <c r="G2459" s="66">
        <v>0.55079847574234009</v>
      </c>
      <c r="H2459" s="66">
        <v>1.3102942146360874E-2</v>
      </c>
      <c r="I2459" s="66">
        <v>72.533042907714844</v>
      </c>
      <c r="J2459" s="67">
        <v>0</v>
      </c>
    </row>
    <row r="2460" spans="1:10" x14ac:dyDescent="0.25">
      <c r="A2460" s="3" t="str">
        <f t="shared" si="38"/>
        <v>Load Control GroupSDP-N8/27/2021 (5:00pm-6:00pm)11</v>
      </c>
      <c r="B2460" t="s">
        <v>57</v>
      </c>
      <c r="C2460" t="s">
        <v>82</v>
      </c>
      <c r="D2460" t="s">
        <v>162</v>
      </c>
      <c r="E2460" s="65" t="s">
        <v>142</v>
      </c>
      <c r="F2460" s="66">
        <v>0.55212384462356567</v>
      </c>
      <c r="G2460" s="66">
        <v>0.52299952507019043</v>
      </c>
      <c r="H2460" s="66">
        <v>1.5116347931325436E-2</v>
      </c>
      <c r="I2460" s="66">
        <v>78.576881408691406</v>
      </c>
      <c r="J2460" s="67">
        <v>0</v>
      </c>
    </row>
    <row r="2461" spans="1:10" x14ac:dyDescent="0.25">
      <c r="A2461" s="3" t="str">
        <f t="shared" si="38"/>
        <v>Load Control GroupSDP-N8/27/2021 (5:00pm-6:00pm)12</v>
      </c>
      <c r="B2461" t="s">
        <v>57</v>
      </c>
      <c r="C2461" t="s">
        <v>82</v>
      </c>
      <c r="D2461" t="s">
        <v>162</v>
      </c>
      <c r="E2461" s="65" t="s">
        <v>143</v>
      </c>
      <c r="F2461" s="66">
        <v>0.6442294716835022</v>
      </c>
      <c r="G2461" s="66">
        <v>0.60686028003692627</v>
      </c>
      <c r="H2461" s="66">
        <v>1.7438719049096107E-2</v>
      </c>
      <c r="I2461" s="66">
        <v>83.235595703125</v>
      </c>
      <c r="J2461" s="67">
        <v>0</v>
      </c>
    </row>
    <row r="2462" spans="1:10" x14ac:dyDescent="0.25">
      <c r="A2462" s="3" t="str">
        <f t="shared" si="38"/>
        <v>Load Control GroupSDP-N8/27/2021 (5:00pm-6:00pm)13</v>
      </c>
      <c r="B2462" t="s">
        <v>57</v>
      </c>
      <c r="C2462" t="s">
        <v>82</v>
      </c>
      <c r="D2462" t="s">
        <v>162</v>
      </c>
      <c r="E2462" s="65" t="s">
        <v>144</v>
      </c>
      <c r="F2462" s="66">
        <v>0.89518707990646362</v>
      </c>
      <c r="G2462" s="66">
        <v>0.84866422414779663</v>
      </c>
      <c r="H2462" s="66">
        <v>1.9881600514054298E-2</v>
      </c>
      <c r="I2462" s="66">
        <v>87.849555969238281</v>
      </c>
      <c r="J2462" s="67">
        <v>0</v>
      </c>
    </row>
    <row r="2463" spans="1:10" x14ac:dyDescent="0.25">
      <c r="A2463" s="3" t="str">
        <f t="shared" si="38"/>
        <v>Load Control GroupSDP-N8/27/2021 (5:00pm-6:00pm)14</v>
      </c>
      <c r="B2463" t="s">
        <v>57</v>
      </c>
      <c r="C2463" t="s">
        <v>82</v>
      </c>
      <c r="D2463" t="s">
        <v>162</v>
      </c>
      <c r="E2463" s="65" t="s">
        <v>145</v>
      </c>
      <c r="F2463" s="66">
        <v>1.2436740398406982</v>
      </c>
      <c r="G2463" s="66">
        <v>1.1992651224136353</v>
      </c>
      <c r="H2463" s="66">
        <v>2.0435145124793053E-2</v>
      </c>
      <c r="I2463" s="66">
        <v>91.991065979003906</v>
      </c>
      <c r="J2463" s="67">
        <v>0</v>
      </c>
    </row>
    <row r="2464" spans="1:10" x14ac:dyDescent="0.25">
      <c r="A2464" s="3" t="str">
        <f t="shared" si="38"/>
        <v>Load Control GroupSDP-N8/27/2021 (5:00pm-6:00pm)15</v>
      </c>
      <c r="B2464" t="s">
        <v>57</v>
      </c>
      <c r="C2464" t="s">
        <v>82</v>
      </c>
      <c r="D2464" t="s">
        <v>162</v>
      </c>
      <c r="E2464" s="65" t="s">
        <v>146</v>
      </c>
      <c r="F2464" s="66">
        <v>1.6305180788040161</v>
      </c>
      <c r="G2464" s="66">
        <v>1.6210395097732544</v>
      </c>
      <c r="H2464" s="66">
        <v>1.1872178874909878E-2</v>
      </c>
      <c r="I2464" s="66">
        <v>95.48199462890625</v>
      </c>
      <c r="J2464" s="67">
        <v>0</v>
      </c>
    </row>
    <row r="2465" spans="1:10" x14ac:dyDescent="0.25">
      <c r="A2465" s="3" t="str">
        <f t="shared" si="38"/>
        <v>Load Control GroupSDP-N8/27/2021 (5:00pm-6:00pm)16</v>
      </c>
      <c r="B2465" t="s">
        <v>57</v>
      </c>
      <c r="C2465" t="s">
        <v>82</v>
      </c>
      <c r="D2465" t="s">
        <v>162</v>
      </c>
      <c r="E2465" s="65" t="s">
        <v>147</v>
      </c>
      <c r="F2465" s="66">
        <v>2.0383632183074951</v>
      </c>
      <c r="G2465" s="66">
        <v>2.0478417873382568</v>
      </c>
      <c r="H2465" s="66">
        <v>1.1872178874909878E-2</v>
      </c>
      <c r="I2465" s="66">
        <v>97.896293640136719</v>
      </c>
      <c r="J2465" s="67">
        <v>0</v>
      </c>
    </row>
    <row r="2466" spans="1:10" x14ac:dyDescent="0.25">
      <c r="A2466" s="3" t="str">
        <f t="shared" si="38"/>
        <v>Load Control GroupSDP-N8/27/2021 (5:00pm-6:00pm)17</v>
      </c>
      <c r="B2466" t="s">
        <v>57</v>
      </c>
      <c r="C2466" t="s">
        <v>82</v>
      </c>
      <c r="D2466" t="s">
        <v>162</v>
      </c>
      <c r="E2466" s="65" t="s">
        <v>148</v>
      </c>
      <c r="F2466" s="66">
        <v>2.4339144229888916</v>
      </c>
      <c r="G2466" s="66">
        <v>2.4423942565917969</v>
      </c>
      <c r="H2466" s="66">
        <v>2.2199839353561401E-2</v>
      </c>
      <c r="I2466" s="66">
        <v>98.426956176757813</v>
      </c>
      <c r="J2466" s="67">
        <v>0</v>
      </c>
    </row>
    <row r="2467" spans="1:10" x14ac:dyDescent="0.25">
      <c r="A2467" s="3" t="str">
        <f t="shared" si="38"/>
        <v>Load Control GroupSDP-N8/27/2021 (5:00pm-6:00pm)18</v>
      </c>
      <c r="B2467" t="s">
        <v>57</v>
      </c>
      <c r="C2467" t="s">
        <v>82</v>
      </c>
      <c r="D2467" t="s">
        <v>162</v>
      </c>
      <c r="E2467" s="65" t="s">
        <v>149</v>
      </c>
      <c r="F2467" s="66">
        <v>2.6598732471466064</v>
      </c>
      <c r="G2467" s="66">
        <v>1.9790493249893188</v>
      </c>
      <c r="H2467" s="66">
        <v>2.5224518030881882E-2</v>
      </c>
      <c r="I2467" s="66">
        <v>97.880317687988281</v>
      </c>
      <c r="J2467" s="67">
        <v>0</v>
      </c>
    </row>
    <row r="2468" spans="1:10" x14ac:dyDescent="0.25">
      <c r="A2468" s="3" t="str">
        <f t="shared" si="38"/>
        <v>Load Control GroupSDP-N8/27/2021 (5:00pm-6:00pm)19</v>
      </c>
      <c r="B2468" t="s">
        <v>57</v>
      </c>
      <c r="C2468" t="s">
        <v>82</v>
      </c>
      <c r="D2468" t="s">
        <v>162</v>
      </c>
      <c r="E2468" s="65" t="s">
        <v>150</v>
      </c>
      <c r="F2468" s="66">
        <v>2.657914400100708</v>
      </c>
      <c r="G2468" s="66">
        <v>2.78025221824646</v>
      </c>
      <c r="H2468" s="66">
        <v>2.5037221610546112E-2</v>
      </c>
      <c r="I2468" s="66">
        <v>96.675582885742188</v>
      </c>
      <c r="J2468" s="67">
        <v>0</v>
      </c>
    </row>
    <row r="2469" spans="1:10" x14ac:dyDescent="0.25">
      <c r="A2469" s="3" t="str">
        <f t="shared" si="38"/>
        <v>Load Control GroupSDP-N8/27/2021 (5:00pm-6:00pm)20</v>
      </c>
      <c r="B2469" t="s">
        <v>57</v>
      </c>
      <c r="C2469" t="s">
        <v>82</v>
      </c>
      <c r="D2469" t="s">
        <v>162</v>
      </c>
      <c r="E2469" s="65" t="s">
        <v>151</v>
      </c>
      <c r="F2469" s="66">
        <v>2.4135284423828125</v>
      </c>
      <c r="G2469" s="66">
        <v>2.5910532474517822</v>
      </c>
      <c r="H2469" s="66">
        <v>2.4361299350857735E-2</v>
      </c>
      <c r="I2469" s="66">
        <v>94.135711669921875</v>
      </c>
      <c r="J2469" s="67">
        <v>0</v>
      </c>
    </row>
    <row r="2470" spans="1:10" x14ac:dyDescent="0.25">
      <c r="A2470" s="3" t="str">
        <f t="shared" si="38"/>
        <v>Load Control GroupSDP-N8/27/2021 (5:00pm-6:00pm)21</v>
      </c>
      <c r="B2470" t="s">
        <v>57</v>
      </c>
      <c r="C2470" t="s">
        <v>82</v>
      </c>
      <c r="D2470" t="s">
        <v>162</v>
      </c>
      <c r="E2470" s="65" t="s">
        <v>152</v>
      </c>
      <c r="F2470" s="66">
        <v>2.1833288669586182</v>
      </c>
      <c r="G2470" s="66">
        <v>2.2848234176635742</v>
      </c>
      <c r="H2470" s="66">
        <v>2.3297697305679321E-2</v>
      </c>
      <c r="I2470" s="66">
        <v>90.05853271484375</v>
      </c>
      <c r="J2470" s="67">
        <v>0</v>
      </c>
    </row>
    <row r="2471" spans="1:10" x14ac:dyDescent="0.25">
      <c r="A2471" s="3" t="str">
        <f t="shared" si="38"/>
        <v>Load Control GroupSDP-N8/27/2021 (5:00pm-6:00pm)22</v>
      </c>
      <c r="B2471" t="s">
        <v>57</v>
      </c>
      <c r="C2471" t="s">
        <v>82</v>
      </c>
      <c r="D2471" t="s">
        <v>162</v>
      </c>
      <c r="E2471" s="65" t="s">
        <v>153</v>
      </c>
      <c r="F2471" s="66">
        <v>1.9447406530380249</v>
      </c>
      <c r="G2471" s="66">
        <v>2.0080928802490234</v>
      </c>
      <c r="H2471" s="66">
        <v>2.1548552438616753E-2</v>
      </c>
      <c r="I2471" s="66">
        <v>86.487167358398438</v>
      </c>
      <c r="J2471" s="67">
        <v>0</v>
      </c>
    </row>
    <row r="2472" spans="1:10" x14ac:dyDescent="0.25">
      <c r="A2472" s="3" t="str">
        <f t="shared" si="38"/>
        <v>Load Control GroupSDP-N8/27/2021 (5:00pm-6:00pm)23</v>
      </c>
      <c r="B2472" t="s">
        <v>57</v>
      </c>
      <c r="C2472" t="s">
        <v>82</v>
      </c>
      <c r="D2472" t="s">
        <v>162</v>
      </c>
      <c r="E2472" s="65" t="s">
        <v>154</v>
      </c>
      <c r="F2472" s="66">
        <v>1.6554627418518066</v>
      </c>
      <c r="G2472" s="66">
        <v>1.6972006559371948</v>
      </c>
      <c r="H2472" s="66">
        <v>1.9271289929747581E-2</v>
      </c>
      <c r="I2472" s="66">
        <v>83.394218444824219</v>
      </c>
      <c r="J2472" s="67">
        <v>0</v>
      </c>
    </row>
    <row r="2473" spans="1:10" x14ac:dyDescent="0.25">
      <c r="A2473" s="3" t="str">
        <f t="shared" si="38"/>
        <v>Load Control GroupSDP-N8/27/2021 (5:00pm-6:00pm)24</v>
      </c>
      <c r="B2473" t="s">
        <v>57</v>
      </c>
      <c r="C2473" t="s">
        <v>82</v>
      </c>
      <c r="D2473" t="s">
        <v>162</v>
      </c>
      <c r="E2473" s="65" t="s">
        <v>155</v>
      </c>
      <c r="F2473" s="66">
        <v>1.3986287117004395</v>
      </c>
      <c r="G2473" s="66">
        <v>1.4223794937133789</v>
      </c>
      <c r="H2473" s="66">
        <v>1.7337251454591751E-2</v>
      </c>
      <c r="I2473" s="66">
        <v>79.353607177734375</v>
      </c>
      <c r="J2473" s="67">
        <v>0</v>
      </c>
    </row>
    <row r="2474" spans="1:10" x14ac:dyDescent="0.25">
      <c r="A2474" s="3" t="str">
        <f t="shared" si="38"/>
        <v>Load Control GroupSDP-N9/9/2021 (3:58pm-5:00pm)1</v>
      </c>
      <c r="B2474" t="s">
        <v>57</v>
      </c>
      <c r="C2474" t="s">
        <v>82</v>
      </c>
      <c r="D2474" t="s">
        <v>163</v>
      </c>
      <c r="E2474" s="65" t="s">
        <v>132</v>
      </c>
      <c r="F2474" s="66">
        <v>1.5267000198364258</v>
      </c>
      <c r="G2474" s="66">
        <v>1.4499088525772095</v>
      </c>
      <c r="H2474" s="66">
        <v>2.0678130909800529E-2</v>
      </c>
      <c r="I2474" s="66">
        <v>80.662788391113281</v>
      </c>
      <c r="J2474" s="67">
        <v>0</v>
      </c>
    </row>
    <row r="2475" spans="1:10" x14ac:dyDescent="0.25">
      <c r="A2475" s="3" t="str">
        <f t="shared" si="38"/>
        <v>Load Control GroupSDP-N9/9/2021 (3:58pm-5:00pm)2</v>
      </c>
      <c r="B2475" t="s">
        <v>57</v>
      </c>
      <c r="C2475" t="s">
        <v>82</v>
      </c>
      <c r="D2475" t="s">
        <v>163</v>
      </c>
      <c r="E2475" s="65" t="s">
        <v>133</v>
      </c>
      <c r="F2475" s="66">
        <v>1.3538883924484253</v>
      </c>
      <c r="G2475" s="66">
        <v>1.2765036821365356</v>
      </c>
      <c r="H2475" s="66">
        <v>1.7997698858380318E-2</v>
      </c>
      <c r="I2475" s="66">
        <v>79.062332153320313</v>
      </c>
      <c r="J2475" s="67">
        <v>0</v>
      </c>
    </row>
    <row r="2476" spans="1:10" x14ac:dyDescent="0.25">
      <c r="A2476" s="3" t="str">
        <f t="shared" si="38"/>
        <v>Load Control GroupSDP-N9/9/2021 (3:58pm-5:00pm)3</v>
      </c>
      <c r="B2476" t="s">
        <v>57</v>
      </c>
      <c r="C2476" t="s">
        <v>82</v>
      </c>
      <c r="D2476" t="s">
        <v>163</v>
      </c>
      <c r="E2476" s="65" t="s">
        <v>134</v>
      </c>
      <c r="F2476" s="66">
        <v>1.2375144958496094</v>
      </c>
      <c r="G2476" s="66">
        <v>1.1590436697006226</v>
      </c>
      <c r="H2476" s="66">
        <v>1.6582183539867401E-2</v>
      </c>
      <c r="I2476" s="66">
        <v>77.992218017578125</v>
      </c>
      <c r="J2476" s="67">
        <v>0</v>
      </c>
    </row>
    <row r="2477" spans="1:10" x14ac:dyDescent="0.25">
      <c r="A2477" s="3" t="str">
        <f t="shared" si="38"/>
        <v>Load Control GroupSDP-N9/9/2021 (3:58pm-5:00pm)4</v>
      </c>
      <c r="B2477" t="s">
        <v>57</v>
      </c>
      <c r="C2477" t="s">
        <v>82</v>
      </c>
      <c r="D2477" t="s">
        <v>163</v>
      </c>
      <c r="E2477" s="65" t="s">
        <v>135</v>
      </c>
      <c r="F2477" s="66">
        <v>1.1509286165237427</v>
      </c>
      <c r="G2477" s="66">
        <v>1.0622063875198364</v>
      </c>
      <c r="H2477" s="66">
        <v>1.5180042944848537E-2</v>
      </c>
      <c r="I2477" s="66">
        <v>77.135543823242188</v>
      </c>
      <c r="J2477" s="67">
        <v>0</v>
      </c>
    </row>
    <row r="2478" spans="1:10" x14ac:dyDescent="0.25">
      <c r="A2478" s="3" t="str">
        <f t="shared" si="38"/>
        <v>Load Control GroupSDP-N9/9/2021 (3:58pm-5:00pm)5</v>
      </c>
      <c r="B2478" t="s">
        <v>57</v>
      </c>
      <c r="C2478" t="s">
        <v>82</v>
      </c>
      <c r="D2478" t="s">
        <v>163</v>
      </c>
      <c r="E2478" s="65" t="s">
        <v>136</v>
      </c>
      <c r="F2478" s="66">
        <v>1.0826709270477295</v>
      </c>
      <c r="G2478" s="66">
        <v>1.0086263418197632</v>
      </c>
      <c r="H2478" s="66">
        <v>1.4073480851948261E-2</v>
      </c>
      <c r="I2478" s="66">
        <v>76.393638610839844</v>
      </c>
      <c r="J2478" s="67">
        <v>0</v>
      </c>
    </row>
    <row r="2479" spans="1:10" x14ac:dyDescent="0.25">
      <c r="A2479" s="3" t="str">
        <f t="shared" si="38"/>
        <v>Load Control GroupSDP-N9/9/2021 (3:58pm-5:00pm)6</v>
      </c>
      <c r="B2479" t="s">
        <v>57</v>
      </c>
      <c r="C2479" t="s">
        <v>82</v>
      </c>
      <c r="D2479" t="s">
        <v>163</v>
      </c>
      <c r="E2479" s="65" t="s">
        <v>137</v>
      </c>
      <c r="F2479" s="66">
        <v>1.0584405660629272</v>
      </c>
      <c r="G2479" s="66">
        <v>1.0025126934051514</v>
      </c>
      <c r="H2479" s="66">
        <v>1.3267979025840759E-2</v>
      </c>
      <c r="I2479" s="66">
        <v>76.782997131347656</v>
      </c>
      <c r="J2479" s="67">
        <v>0</v>
      </c>
    </row>
    <row r="2480" spans="1:10" x14ac:dyDescent="0.25">
      <c r="A2480" s="3" t="str">
        <f t="shared" si="38"/>
        <v>Load Control GroupSDP-N9/9/2021 (3:58pm-5:00pm)7</v>
      </c>
      <c r="B2480" t="s">
        <v>57</v>
      </c>
      <c r="C2480" t="s">
        <v>82</v>
      </c>
      <c r="D2480" t="s">
        <v>163</v>
      </c>
      <c r="E2480" s="65" t="s">
        <v>138</v>
      </c>
      <c r="F2480" s="66">
        <v>1.0895044803619385</v>
      </c>
      <c r="G2480" s="66">
        <v>1.0209553241729736</v>
      </c>
      <c r="H2480" s="66">
        <v>1.393003948032856E-2</v>
      </c>
      <c r="I2480" s="66">
        <v>75.997306823730469</v>
      </c>
      <c r="J2480" s="67">
        <v>0</v>
      </c>
    </row>
    <row r="2481" spans="1:10" x14ac:dyDescent="0.25">
      <c r="A2481" s="3" t="str">
        <f t="shared" si="38"/>
        <v>Load Control GroupSDP-N9/9/2021 (3:58pm-5:00pm)8</v>
      </c>
      <c r="B2481" t="s">
        <v>57</v>
      </c>
      <c r="C2481" t="s">
        <v>82</v>
      </c>
      <c r="D2481" t="s">
        <v>163</v>
      </c>
      <c r="E2481" s="65" t="s">
        <v>139</v>
      </c>
      <c r="F2481" s="66">
        <v>1.0583189725875854</v>
      </c>
      <c r="G2481" s="66">
        <v>0.99536830186843872</v>
      </c>
      <c r="H2481" s="66">
        <v>1.4931333251297474E-2</v>
      </c>
      <c r="I2481" s="66">
        <v>74.405166625976563</v>
      </c>
      <c r="J2481" s="67">
        <v>0</v>
      </c>
    </row>
    <row r="2482" spans="1:10" x14ac:dyDescent="0.25">
      <c r="A2482" s="3" t="str">
        <f t="shared" si="38"/>
        <v>Load Control GroupSDP-N9/9/2021 (3:58pm-5:00pm)9</v>
      </c>
      <c r="B2482" t="s">
        <v>57</v>
      </c>
      <c r="C2482" t="s">
        <v>82</v>
      </c>
      <c r="D2482" t="s">
        <v>163</v>
      </c>
      <c r="E2482" s="65" t="s">
        <v>140</v>
      </c>
      <c r="F2482" s="66">
        <v>1.0344201326370239</v>
      </c>
      <c r="G2482" s="66">
        <v>0.9748995304107666</v>
      </c>
      <c r="H2482" s="66">
        <v>1.7052965238690376E-2</v>
      </c>
      <c r="I2482" s="66">
        <v>76.102783203125</v>
      </c>
      <c r="J2482" s="67">
        <v>0</v>
      </c>
    </row>
    <row r="2483" spans="1:10" x14ac:dyDescent="0.25">
      <c r="A2483" s="3" t="str">
        <f t="shared" si="38"/>
        <v>Load Control GroupSDP-N9/9/2021 (3:58pm-5:00pm)10</v>
      </c>
      <c r="B2483" t="s">
        <v>57</v>
      </c>
      <c r="C2483" t="s">
        <v>82</v>
      </c>
      <c r="D2483" t="s">
        <v>163</v>
      </c>
      <c r="E2483" s="65" t="s">
        <v>141</v>
      </c>
      <c r="F2483" s="66">
        <v>1.0717792510986328</v>
      </c>
      <c r="G2483" s="66">
        <v>1.029117226600647</v>
      </c>
      <c r="H2483" s="66">
        <v>1.9400659948587418E-2</v>
      </c>
      <c r="I2483" s="66">
        <v>80.310920715332031</v>
      </c>
      <c r="J2483" s="67">
        <v>0</v>
      </c>
    </row>
    <row r="2484" spans="1:10" x14ac:dyDescent="0.25">
      <c r="A2484" s="3" t="str">
        <f t="shared" si="38"/>
        <v>Load Control GroupSDP-N9/9/2021 (3:58pm-5:00pm)11</v>
      </c>
      <c r="B2484" t="s">
        <v>57</v>
      </c>
      <c r="C2484" t="s">
        <v>82</v>
      </c>
      <c r="D2484" t="s">
        <v>163</v>
      </c>
      <c r="E2484" s="65" t="s">
        <v>142</v>
      </c>
      <c r="F2484" s="66">
        <v>1.2369714975357056</v>
      </c>
      <c r="G2484" s="66">
        <v>1.200666069984436</v>
      </c>
      <c r="H2484" s="66">
        <v>2.0721836015582085E-2</v>
      </c>
      <c r="I2484" s="66">
        <v>84.88739013671875</v>
      </c>
      <c r="J2484" s="67">
        <v>0</v>
      </c>
    </row>
    <row r="2485" spans="1:10" x14ac:dyDescent="0.25">
      <c r="A2485" s="3" t="str">
        <f t="shared" si="38"/>
        <v>Load Control GroupSDP-N9/9/2021 (3:58pm-5:00pm)12</v>
      </c>
      <c r="B2485" t="s">
        <v>57</v>
      </c>
      <c r="C2485" t="s">
        <v>82</v>
      </c>
      <c r="D2485" t="s">
        <v>163</v>
      </c>
      <c r="E2485" s="65" t="s">
        <v>143</v>
      </c>
      <c r="F2485" s="66">
        <v>1.5331553220748901</v>
      </c>
      <c r="G2485" s="66">
        <v>1.5163078308105469</v>
      </c>
      <c r="H2485" s="66">
        <v>2.0963143557310104E-2</v>
      </c>
      <c r="I2485" s="66">
        <v>90.243377685546875</v>
      </c>
      <c r="J2485" s="67">
        <v>0</v>
      </c>
    </row>
    <row r="2486" spans="1:10" x14ac:dyDescent="0.25">
      <c r="A2486" s="3" t="str">
        <f t="shared" si="38"/>
        <v>Load Control GroupSDP-N9/9/2021 (3:58pm-5:00pm)13</v>
      </c>
      <c r="B2486" t="s">
        <v>57</v>
      </c>
      <c r="C2486" t="s">
        <v>82</v>
      </c>
      <c r="D2486" t="s">
        <v>163</v>
      </c>
      <c r="E2486" s="65" t="s">
        <v>144</v>
      </c>
      <c r="F2486" s="66">
        <v>1.9434919357299805</v>
      </c>
      <c r="G2486" s="66">
        <v>1.9649982452392578</v>
      </c>
      <c r="H2486" s="66">
        <v>1.2203033082187176E-2</v>
      </c>
      <c r="I2486" s="66">
        <v>94.131690979003906</v>
      </c>
      <c r="J2486" s="67">
        <v>0</v>
      </c>
    </row>
    <row r="2487" spans="1:10" x14ac:dyDescent="0.25">
      <c r="A2487" s="3" t="str">
        <f t="shared" si="38"/>
        <v>Load Control GroupSDP-N9/9/2021 (3:58pm-5:00pm)14</v>
      </c>
      <c r="B2487" t="s">
        <v>57</v>
      </c>
      <c r="C2487" t="s">
        <v>82</v>
      </c>
      <c r="D2487" t="s">
        <v>163</v>
      </c>
      <c r="E2487" s="65" t="s">
        <v>145</v>
      </c>
      <c r="F2487" s="66">
        <v>2.2825250625610352</v>
      </c>
      <c r="G2487" s="66">
        <v>2.2610187530517578</v>
      </c>
      <c r="H2487" s="66">
        <v>1.2203033082187176E-2</v>
      </c>
      <c r="I2487" s="66">
        <v>97.290313720703125</v>
      </c>
      <c r="J2487" s="67">
        <v>0</v>
      </c>
    </row>
    <row r="2488" spans="1:10" x14ac:dyDescent="0.25">
      <c r="A2488" s="3" t="str">
        <f t="shared" si="38"/>
        <v>Load Control GroupSDP-N9/9/2021 (3:58pm-5:00pm)15</v>
      </c>
      <c r="B2488" t="s">
        <v>57</v>
      </c>
      <c r="C2488" t="s">
        <v>82</v>
      </c>
      <c r="D2488" t="s">
        <v>163</v>
      </c>
      <c r="E2488" s="65" t="s">
        <v>146</v>
      </c>
      <c r="F2488" s="66">
        <v>2.6152031421661377</v>
      </c>
      <c r="G2488" s="66">
        <v>2.5634162425994873</v>
      </c>
      <c r="H2488" s="66">
        <v>2.3621814325451851E-2</v>
      </c>
      <c r="I2488" s="66">
        <v>98.869087219238281</v>
      </c>
      <c r="J2488" s="67">
        <v>0</v>
      </c>
    </row>
    <row r="2489" spans="1:10" x14ac:dyDescent="0.25">
      <c r="A2489" s="3" t="str">
        <f t="shared" si="38"/>
        <v>Load Control GroupSDP-N9/9/2021 (3:58pm-5:00pm)16</v>
      </c>
      <c r="B2489" t="s">
        <v>57</v>
      </c>
      <c r="C2489" t="s">
        <v>82</v>
      </c>
      <c r="D2489" t="s">
        <v>163</v>
      </c>
      <c r="E2489" s="65" t="s">
        <v>147</v>
      </c>
      <c r="F2489" s="66">
        <v>2.9680650234222412</v>
      </c>
      <c r="G2489" s="66">
        <v>2.9198782444000244</v>
      </c>
      <c r="H2489" s="66">
        <v>2.6570087298750877E-2</v>
      </c>
      <c r="I2489" s="66">
        <v>99.446456909179688</v>
      </c>
      <c r="J2489" s="67">
        <v>0</v>
      </c>
    </row>
    <row r="2490" spans="1:10" x14ac:dyDescent="0.25">
      <c r="A2490" s="3" t="str">
        <f t="shared" si="38"/>
        <v>Load Control GroupSDP-N9/9/2021 (3:58pm-5:00pm)17</v>
      </c>
      <c r="B2490" t="s">
        <v>57</v>
      </c>
      <c r="C2490" t="s">
        <v>82</v>
      </c>
      <c r="D2490" t="s">
        <v>163</v>
      </c>
      <c r="E2490" s="65" t="s">
        <v>148</v>
      </c>
      <c r="F2490" s="66">
        <v>3.1480598449707031</v>
      </c>
      <c r="G2490" s="66">
        <v>2.2943849563598633</v>
      </c>
      <c r="H2490" s="66">
        <v>2.9365645721554756E-2</v>
      </c>
      <c r="I2490" s="66">
        <v>99.783370971679688</v>
      </c>
      <c r="J2490" s="67">
        <v>0</v>
      </c>
    </row>
    <row r="2491" spans="1:10" x14ac:dyDescent="0.25">
      <c r="A2491" s="3" t="str">
        <f t="shared" si="38"/>
        <v>Load Control GroupSDP-N9/9/2021 (3:58pm-5:00pm)18</v>
      </c>
      <c r="B2491" t="s">
        <v>57</v>
      </c>
      <c r="C2491" t="s">
        <v>82</v>
      </c>
      <c r="D2491" t="s">
        <v>163</v>
      </c>
      <c r="E2491" s="65" t="s">
        <v>149</v>
      </c>
      <c r="F2491" s="66">
        <v>3.1912598609924316</v>
      </c>
      <c r="G2491" s="66">
        <v>3.3839237689971924</v>
      </c>
      <c r="H2491" s="66">
        <v>2.8533585369586945E-2</v>
      </c>
      <c r="I2491" s="66">
        <v>99.183845520019531</v>
      </c>
      <c r="J2491" s="67">
        <v>0</v>
      </c>
    </row>
    <row r="2492" spans="1:10" x14ac:dyDescent="0.25">
      <c r="A2492" s="3" t="str">
        <f t="shared" si="38"/>
        <v>Load Control GroupSDP-N9/9/2021 (3:58pm-5:00pm)19</v>
      </c>
      <c r="B2492" t="s">
        <v>57</v>
      </c>
      <c r="C2492" t="s">
        <v>82</v>
      </c>
      <c r="D2492" t="s">
        <v>163</v>
      </c>
      <c r="E2492" s="65" t="s">
        <v>150</v>
      </c>
      <c r="F2492" s="66">
        <v>3.0612251758575439</v>
      </c>
      <c r="G2492" s="66">
        <v>3.4166712760925293</v>
      </c>
      <c r="H2492" s="66">
        <v>2.7679214254021645E-2</v>
      </c>
      <c r="I2492" s="66">
        <v>97.719314575195313</v>
      </c>
      <c r="J2492" s="67">
        <v>0</v>
      </c>
    </row>
    <row r="2493" spans="1:10" x14ac:dyDescent="0.25">
      <c r="A2493" s="3" t="str">
        <f t="shared" si="38"/>
        <v>Load Control GroupSDP-N9/9/2021 (3:58pm-5:00pm)20</v>
      </c>
      <c r="B2493" t="s">
        <v>57</v>
      </c>
      <c r="C2493" t="s">
        <v>82</v>
      </c>
      <c r="D2493" t="s">
        <v>163</v>
      </c>
      <c r="E2493" s="65" t="s">
        <v>151</v>
      </c>
      <c r="F2493" s="66">
        <v>2.8583993911743164</v>
      </c>
      <c r="G2493" s="66">
        <v>3.1230411529541016</v>
      </c>
      <c r="H2493" s="66">
        <v>2.6215741410851479E-2</v>
      </c>
      <c r="I2493" s="66">
        <v>94.961997985839844</v>
      </c>
      <c r="J2493" s="67">
        <v>0</v>
      </c>
    </row>
    <row r="2494" spans="1:10" x14ac:dyDescent="0.25">
      <c r="A2494" s="3" t="str">
        <f t="shared" si="38"/>
        <v>Load Control GroupSDP-N9/9/2021 (3:58pm-5:00pm)21</v>
      </c>
      <c r="B2494" t="s">
        <v>57</v>
      </c>
      <c r="C2494" t="s">
        <v>82</v>
      </c>
      <c r="D2494" t="s">
        <v>163</v>
      </c>
      <c r="E2494" s="65" t="s">
        <v>152</v>
      </c>
      <c r="F2494" s="66">
        <v>2.6629605293273926</v>
      </c>
      <c r="G2494" s="66">
        <v>2.882514476776123</v>
      </c>
      <c r="H2494" s="66">
        <v>2.5022361427545547E-2</v>
      </c>
      <c r="I2494" s="66">
        <v>91.406455993652344</v>
      </c>
      <c r="J2494" s="67">
        <v>0</v>
      </c>
    </row>
    <row r="2495" spans="1:10" x14ac:dyDescent="0.25">
      <c r="A2495" s="3" t="str">
        <f t="shared" si="38"/>
        <v>Load Control GroupSDP-N9/9/2021 (3:58pm-5:00pm)22</v>
      </c>
      <c r="B2495" t="s">
        <v>57</v>
      </c>
      <c r="C2495" t="s">
        <v>82</v>
      </c>
      <c r="D2495" t="s">
        <v>163</v>
      </c>
      <c r="E2495" s="65" t="s">
        <v>153</v>
      </c>
      <c r="F2495" s="66">
        <v>2.3944699764251709</v>
      </c>
      <c r="G2495" s="66">
        <v>2.574901819229126</v>
      </c>
      <c r="H2495" s="66">
        <v>2.4157699197530746E-2</v>
      </c>
      <c r="I2495" s="66">
        <v>87.383987426757813</v>
      </c>
      <c r="J2495" s="67">
        <v>0</v>
      </c>
    </row>
    <row r="2496" spans="1:10" x14ac:dyDescent="0.25">
      <c r="A2496" s="3" t="str">
        <f t="shared" si="38"/>
        <v>Load Control GroupSDP-N9/9/2021 (3:58pm-5:00pm)23</v>
      </c>
      <c r="B2496" t="s">
        <v>57</v>
      </c>
      <c r="C2496" t="s">
        <v>82</v>
      </c>
      <c r="D2496" t="s">
        <v>163</v>
      </c>
      <c r="E2496" s="65" t="s">
        <v>154</v>
      </c>
      <c r="F2496" s="66">
        <v>2.0758662223815918</v>
      </c>
      <c r="G2496" s="66">
        <v>2.1940453052520752</v>
      </c>
      <c r="H2496" s="66">
        <v>2.2327383980154991E-2</v>
      </c>
      <c r="I2496" s="66">
        <v>84.30767822265625</v>
      </c>
      <c r="J2496" s="67">
        <v>0</v>
      </c>
    </row>
    <row r="2497" spans="1:10" x14ac:dyDescent="0.25">
      <c r="A2497" s="3" t="str">
        <f t="shared" si="38"/>
        <v>Load Control GroupSDP-N9/9/2021 (3:58pm-5:00pm)24</v>
      </c>
      <c r="B2497" t="s">
        <v>57</v>
      </c>
      <c r="C2497" t="s">
        <v>82</v>
      </c>
      <c r="D2497" t="s">
        <v>163</v>
      </c>
      <c r="E2497" s="65" t="s">
        <v>155</v>
      </c>
      <c r="F2497" s="66">
        <v>1.7378581762313843</v>
      </c>
      <c r="G2497" s="66">
        <v>1.8399217128753662</v>
      </c>
      <c r="H2497" s="66">
        <v>2.0831821486353874E-2</v>
      </c>
      <c r="I2497" s="66">
        <v>83.657478332519531</v>
      </c>
      <c r="J2497" s="67">
        <v>0</v>
      </c>
    </row>
    <row r="2498" spans="1:10" x14ac:dyDescent="0.25">
      <c r="A2498" s="3" t="str">
        <f t="shared" si="38"/>
        <v>Load Control GroupSDP-NAverage Event Day (5:00pm-6:00pm)1</v>
      </c>
      <c r="B2498" t="s">
        <v>57</v>
      </c>
      <c r="C2498" t="s">
        <v>82</v>
      </c>
      <c r="D2498" t="s">
        <v>164</v>
      </c>
      <c r="E2498" s="65" t="s">
        <v>132</v>
      </c>
      <c r="F2498" s="66">
        <v>1.3268853425979614</v>
      </c>
      <c r="G2498" s="66">
        <v>1.3652019500732422</v>
      </c>
      <c r="H2498" s="66">
        <v>8.7974481284618378E-3</v>
      </c>
      <c r="I2498" s="66">
        <v>80.57623291015625</v>
      </c>
      <c r="J2498" s="67">
        <v>0</v>
      </c>
    </row>
    <row r="2499" spans="1:10" x14ac:dyDescent="0.25">
      <c r="A2499" s="3" t="str">
        <f t="shared" ref="A2499:A2562" si="39">B2499&amp;C2499&amp;D2499&amp;E2499</f>
        <v>Load Control GroupSDP-NAverage Event Day (5:00pm-6:00pm)2</v>
      </c>
      <c r="B2499" t="s">
        <v>57</v>
      </c>
      <c r="C2499" t="s">
        <v>82</v>
      </c>
      <c r="D2499" t="s">
        <v>164</v>
      </c>
      <c r="E2499" s="65" t="s">
        <v>133</v>
      </c>
      <c r="F2499" s="66">
        <v>1.2570257186889648</v>
      </c>
      <c r="G2499" s="66">
        <v>1.2606759071350098</v>
      </c>
      <c r="H2499" s="66">
        <v>7.3183481581509113E-3</v>
      </c>
      <c r="I2499" s="66">
        <v>79.082267761230469</v>
      </c>
      <c r="J2499" s="67">
        <v>0</v>
      </c>
    </row>
    <row r="2500" spans="1:10" x14ac:dyDescent="0.25">
      <c r="A2500" s="3" t="str">
        <f t="shared" si="39"/>
        <v>Load Control GroupSDP-NAverage Event Day (5:00pm-6:00pm)3</v>
      </c>
      <c r="B2500" t="s">
        <v>57</v>
      </c>
      <c r="C2500" t="s">
        <v>82</v>
      </c>
      <c r="D2500" t="s">
        <v>164</v>
      </c>
      <c r="E2500" s="65" t="s">
        <v>134</v>
      </c>
      <c r="F2500" s="66">
        <v>1.1241974830627441</v>
      </c>
      <c r="G2500" s="66">
        <v>1.1297932863235474</v>
      </c>
      <c r="H2500" s="66">
        <v>6.5771904774010181E-3</v>
      </c>
      <c r="I2500" s="66">
        <v>77.152389526367188</v>
      </c>
      <c r="J2500" s="67">
        <v>0</v>
      </c>
    </row>
    <row r="2501" spans="1:10" x14ac:dyDescent="0.25">
      <c r="A2501" s="3" t="str">
        <f t="shared" si="39"/>
        <v>Load Control GroupSDP-NAverage Event Day (5:00pm-6:00pm)4</v>
      </c>
      <c r="B2501" t="s">
        <v>57</v>
      </c>
      <c r="C2501" t="s">
        <v>82</v>
      </c>
      <c r="D2501" t="s">
        <v>164</v>
      </c>
      <c r="E2501" s="65" t="s">
        <v>135</v>
      </c>
      <c r="F2501" s="66">
        <v>1.0424506664276123</v>
      </c>
      <c r="G2501" s="66">
        <v>1.0386197566986084</v>
      </c>
      <c r="H2501" s="66">
        <v>6.0467422008514404E-3</v>
      </c>
      <c r="I2501" s="66">
        <v>76.141426086425781</v>
      </c>
      <c r="J2501" s="67">
        <v>0</v>
      </c>
    </row>
    <row r="2502" spans="1:10" x14ac:dyDescent="0.25">
      <c r="A2502" s="3" t="str">
        <f t="shared" si="39"/>
        <v>Load Control GroupSDP-NAverage Event Day (5:00pm-6:00pm)5</v>
      </c>
      <c r="B2502" t="s">
        <v>57</v>
      </c>
      <c r="C2502" t="s">
        <v>82</v>
      </c>
      <c r="D2502" t="s">
        <v>164</v>
      </c>
      <c r="E2502" s="65" t="s">
        <v>136</v>
      </c>
      <c r="F2502" s="66">
        <v>0.98314321041107178</v>
      </c>
      <c r="G2502" s="66">
        <v>0.97984397411346436</v>
      </c>
      <c r="H2502" s="66">
        <v>5.5189430713653564E-3</v>
      </c>
      <c r="I2502" s="66">
        <v>74.942314147949219</v>
      </c>
      <c r="J2502" s="67">
        <v>0</v>
      </c>
    </row>
    <row r="2503" spans="1:10" x14ac:dyDescent="0.25">
      <c r="A2503" s="3" t="str">
        <f t="shared" si="39"/>
        <v>Load Control GroupSDP-NAverage Event Day (5:00pm-6:00pm)6</v>
      </c>
      <c r="B2503" t="s">
        <v>57</v>
      </c>
      <c r="C2503" t="s">
        <v>82</v>
      </c>
      <c r="D2503" t="s">
        <v>164</v>
      </c>
      <c r="E2503" s="65" t="s">
        <v>137</v>
      </c>
      <c r="F2503" s="66">
        <v>0.9529273509979248</v>
      </c>
      <c r="G2503" s="66">
        <v>0.95893150568008423</v>
      </c>
      <c r="H2503" s="66">
        <v>5.2719707600772381E-3</v>
      </c>
      <c r="I2503" s="66">
        <v>73.983932495117188</v>
      </c>
      <c r="J2503" s="67">
        <v>0</v>
      </c>
    </row>
    <row r="2504" spans="1:10" x14ac:dyDescent="0.25">
      <c r="A2504" s="3" t="str">
        <f t="shared" si="39"/>
        <v>Load Control GroupSDP-NAverage Event Day (5:00pm-6:00pm)7</v>
      </c>
      <c r="B2504" t="s">
        <v>57</v>
      </c>
      <c r="C2504" t="s">
        <v>82</v>
      </c>
      <c r="D2504" t="s">
        <v>164</v>
      </c>
      <c r="E2504" s="65" t="s">
        <v>138</v>
      </c>
      <c r="F2504" s="66">
        <v>0.95762461423873901</v>
      </c>
      <c r="G2504" s="66">
        <v>0.96929377317428589</v>
      </c>
      <c r="H2504" s="66">
        <v>5.3157098591327667E-3</v>
      </c>
      <c r="I2504" s="66">
        <v>73.386993408203125</v>
      </c>
      <c r="J2504" s="67">
        <v>0</v>
      </c>
    </row>
    <row r="2505" spans="1:10" x14ac:dyDescent="0.25">
      <c r="A2505" s="3" t="str">
        <f t="shared" si="39"/>
        <v>Load Control GroupSDP-NAverage Event Day (5:00pm-6:00pm)8</v>
      </c>
      <c r="B2505" t="s">
        <v>57</v>
      </c>
      <c r="C2505" t="s">
        <v>82</v>
      </c>
      <c r="D2505" t="s">
        <v>164</v>
      </c>
      <c r="E2505" s="65" t="s">
        <v>139</v>
      </c>
      <c r="F2505" s="66">
        <v>0.96012520790100098</v>
      </c>
      <c r="G2505" s="66">
        <v>0.98128896951675415</v>
      </c>
      <c r="H2505" s="66">
        <v>5.9722075238823891E-3</v>
      </c>
      <c r="I2505" s="66">
        <v>73.656570434570313</v>
      </c>
      <c r="J2505" s="67">
        <v>0</v>
      </c>
    </row>
    <row r="2506" spans="1:10" x14ac:dyDescent="0.25">
      <c r="A2506" s="3" t="str">
        <f t="shared" si="39"/>
        <v>Load Control GroupSDP-NAverage Event Day (5:00pm-6:00pm)9</v>
      </c>
      <c r="B2506" t="s">
        <v>57</v>
      </c>
      <c r="C2506" t="s">
        <v>82</v>
      </c>
      <c r="D2506" t="s">
        <v>164</v>
      </c>
      <c r="E2506" s="65" t="s">
        <v>140</v>
      </c>
      <c r="F2506" s="66">
        <v>0.96281737089157104</v>
      </c>
      <c r="G2506" s="66">
        <v>0.98697233200073242</v>
      </c>
      <c r="H2506" s="66">
        <v>6.9335205480456352E-3</v>
      </c>
      <c r="I2506" s="66">
        <v>75.737953186035156</v>
      </c>
      <c r="J2506" s="67">
        <v>0</v>
      </c>
    </row>
    <row r="2507" spans="1:10" x14ac:dyDescent="0.25">
      <c r="A2507" s="3" t="str">
        <f t="shared" si="39"/>
        <v>Load Control GroupSDP-NAverage Event Day (5:00pm-6:00pm)10</v>
      </c>
      <c r="B2507" t="s">
        <v>57</v>
      </c>
      <c r="C2507" t="s">
        <v>82</v>
      </c>
      <c r="D2507" t="s">
        <v>164</v>
      </c>
      <c r="E2507" s="65" t="s">
        <v>141</v>
      </c>
      <c r="F2507" s="66">
        <v>1.0199841260910034</v>
      </c>
      <c r="G2507" s="66">
        <v>1.0390406847000122</v>
      </c>
      <c r="H2507" s="66">
        <v>8.0961864441633224E-3</v>
      </c>
      <c r="I2507" s="66">
        <v>80.114883422851563</v>
      </c>
      <c r="J2507" s="67">
        <v>0</v>
      </c>
    </row>
    <row r="2508" spans="1:10" x14ac:dyDescent="0.25">
      <c r="A2508" s="3" t="str">
        <f t="shared" si="39"/>
        <v>Load Control GroupSDP-NAverage Event Day (5:00pm-6:00pm)11</v>
      </c>
      <c r="B2508" t="s">
        <v>57</v>
      </c>
      <c r="C2508" t="s">
        <v>82</v>
      </c>
      <c r="D2508" t="s">
        <v>164</v>
      </c>
      <c r="E2508" s="65" t="s">
        <v>142</v>
      </c>
      <c r="F2508" s="66">
        <v>1.1253206729888916</v>
      </c>
      <c r="G2508" s="66">
        <v>1.1741032600402832</v>
      </c>
      <c r="H2508" s="66">
        <v>8.7902741506695747E-3</v>
      </c>
      <c r="I2508" s="66">
        <v>84.819992065429688</v>
      </c>
      <c r="J2508" s="67">
        <v>0</v>
      </c>
    </row>
    <row r="2509" spans="1:10" x14ac:dyDescent="0.25">
      <c r="A2509" s="3" t="str">
        <f t="shared" si="39"/>
        <v>Load Control GroupSDP-NAverage Event Day (5:00pm-6:00pm)12</v>
      </c>
      <c r="B2509" t="s">
        <v>57</v>
      </c>
      <c r="C2509" t="s">
        <v>82</v>
      </c>
      <c r="D2509" t="s">
        <v>164</v>
      </c>
      <c r="E2509" s="65" t="s">
        <v>143</v>
      </c>
      <c r="F2509" s="66">
        <v>1.3353735208511353</v>
      </c>
      <c r="G2509" s="66">
        <v>1.3712353706359863</v>
      </c>
      <c r="H2509" s="66">
        <v>8.8032791391015053E-3</v>
      </c>
      <c r="I2509" s="66">
        <v>89.190238952636719</v>
      </c>
      <c r="J2509" s="67">
        <v>0</v>
      </c>
    </row>
    <row r="2510" spans="1:10" x14ac:dyDescent="0.25">
      <c r="A2510" s="3" t="str">
        <f t="shared" si="39"/>
        <v>Load Control GroupSDP-NAverage Event Day (5:00pm-6:00pm)13</v>
      </c>
      <c r="B2510" t="s">
        <v>57</v>
      </c>
      <c r="C2510" t="s">
        <v>82</v>
      </c>
      <c r="D2510" t="s">
        <v>164</v>
      </c>
      <c r="E2510" s="65" t="s">
        <v>144</v>
      </c>
      <c r="F2510" s="66">
        <v>1.6277902126312256</v>
      </c>
      <c r="G2510" s="66">
        <v>1.6765990257263184</v>
      </c>
      <c r="H2510" s="66">
        <v>7.8163305297493935E-3</v>
      </c>
      <c r="I2510" s="66">
        <v>92.968116760253906</v>
      </c>
      <c r="J2510" s="67">
        <v>0</v>
      </c>
    </row>
    <row r="2511" spans="1:10" x14ac:dyDescent="0.25">
      <c r="A2511" s="3" t="str">
        <f t="shared" si="39"/>
        <v>Load Control GroupSDP-NAverage Event Day (5:00pm-6:00pm)14</v>
      </c>
      <c r="B2511" t="s">
        <v>57</v>
      </c>
      <c r="C2511" t="s">
        <v>82</v>
      </c>
      <c r="D2511" t="s">
        <v>164</v>
      </c>
      <c r="E2511" s="65" t="s">
        <v>145</v>
      </c>
      <c r="F2511" s="66">
        <v>1.9814670085906982</v>
      </c>
      <c r="G2511" s="66">
        <v>2.0324432849884033</v>
      </c>
      <c r="H2511" s="66">
        <v>7.9434225335717201E-3</v>
      </c>
      <c r="I2511" s="66">
        <v>96.115043640136719</v>
      </c>
      <c r="J2511" s="67">
        <v>0</v>
      </c>
    </row>
    <row r="2512" spans="1:10" x14ac:dyDescent="0.25">
      <c r="A2512" s="3" t="str">
        <f t="shared" si="39"/>
        <v>Load Control GroupSDP-NAverage Event Day (5:00pm-6:00pm)15</v>
      </c>
      <c r="B2512" t="s">
        <v>57</v>
      </c>
      <c r="C2512" t="s">
        <v>82</v>
      </c>
      <c r="D2512" t="s">
        <v>164</v>
      </c>
      <c r="E2512" s="65" t="s">
        <v>146</v>
      </c>
      <c r="F2512" s="66">
        <v>2.3249187469482422</v>
      </c>
      <c r="G2512" s="66">
        <v>2.3619184494018555</v>
      </c>
      <c r="H2512" s="66">
        <v>1.0418006218969822E-2</v>
      </c>
      <c r="I2512" s="66">
        <v>98.664627075195313</v>
      </c>
      <c r="J2512" s="67">
        <v>0</v>
      </c>
    </row>
    <row r="2513" spans="1:10" x14ac:dyDescent="0.25">
      <c r="A2513" s="3" t="str">
        <f t="shared" si="39"/>
        <v>Load Control GroupSDP-NAverage Event Day (5:00pm-6:00pm)16</v>
      </c>
      <c r="B2513" t="s">
        <v>57</v>
      </c>
      <c r="C2513" t="s">
        <v>82</v>
      </c>
      <c r="D2513" t="s">
        <v>164</v>
      </c>
      <c r="E2513" s="65" t="s">
        <v>147</v>
      </c>
      <c r="F2513" s="66">
        <v>2.6535792350769043</v>
      </c>
      <c r="G2513" s="66">
        <v>2.6701383590698242</v>
      </c>
      <c r="H2513" s="66">
        <v>1.1625965125858784E-2</v>
      </c>
      <c r="I2513" s="66">
        <v>100.13240051269531</v>
      </c>
      <c r="J2513" s="67">
        <v>0</v>
      </c>
    </row>
    <row r="2514" spans="1:10" x14ac:dyDescent="0.25">
      <c r="A2514" s="3" t="str">
        <f t="shared" si="39"/>
        <v>Load Control GroupSDP-NAverage Event Day (5:00pm-6:00pm)17</v>
      </c>
      <c r="B2514" t="s">
        <v>57</v>
      </c>
      <c r="C2514" t="s">
        <v>82</v>
      </c>
      <c r="D2514" t="s">
        <v>164</v>
      </c>
      <c r="E2514" s="65" t="s">
        <v>148</v>
      </c>
      <c r="F2514" s="66">
        <v>2.9610729217529297</v>
      </c>
      <c r="G2514" s="66">
        <v>2.9244232177734375</v>
      </c>
      <c r="H2514" s="66">
        <v>1.1668371967971325E-2</v>
      </c>
      <c r="I2514" s="66">
        <v>100.24748229980469</v>
      </c>
      <c r="J2514" s="67">
        <v>0</v>
      </c>
    </row>
    <row r="2515" spans="1:10" x14ac:dyDescent="0.25">
      <c r="A2515" s="3" t="str">
        <f t="shared" si="39"/>
        <v>Load Control GroupSDP-NAverage Event Day (5:00pm-6:00pm)18</v>
      </c>
      <c r="B2515" t="s">
        <v>57</v>
      </c>
      <c r="C2515" t="s">
        <v>82</v>
      </c>
      <c r="D2515" t="s">
        <v>164</v>
      </c>
      <c r="E2515" s="65" t="s">
        <v>149</v>
      </c>
      <c r="F2515" s="66">
        <v>3.1113758087158203</v>
      </c>
      <c r="G2515" s="66">
        <v>2.2254869937896729</v>
      </c>
      <c r="H2515" s="66">
        <v>1.3754849322140217E-2</v>
      </c>
      <c r="I2515" s="66">
        <v>99.731674194335938</v>
      </c>
      <c r="J2515" s="67">
        <v>0</v>
      </c>
    </row>
    <row r="2516" spans="1:10" x14ac:dyDescent="0.25">
      <c r="A2516" s="3" t="str">
        <f t="shared" si="39"/>
        <v>Load Control GroupSDP-NAverage Event Day (5:00pm-6:00pm)19</v>
      </c>
      <c r="B2516" t="s">
        <v>57</v>
      </c>
      <c r="C2516" t="s">
        <v>82</v>
      </c>
      <c r="D2516" t="s">
        <v>164</v>
      </c>
      <c r="E2516" s="65" t="s">
        <v>150</v>
      </c>
      <c r="F2516" s="66">
        <v>2.9504170417785645</v>
      </c>
      <c r="G2516" s="66">
        <v>3.0961332321166992</v>
      </c>
      <c r="H2516" s="66">
        <v>1.4133872464299202E-2</v>
      </c>
      <c r="I2516" s="66">
        <v>98.122711181640625</v>
      </c>
      <c r="J2516" s="67">
        <v>0</v>
      </c>
    </row>
    <row r="2517" spans="1:10" x14ac:dyDescent="0.25">
      <c r="A2517" s="3" t="str">
        <f t="shared" si="39"/>
        <v>Load Control GroupSDP-NAverage Event Day (5:00pm-6:00pm)20</v>
      </c>
      <c r="B2517" t="s">
        <v>57</v>
      </c>
      <c r="C2517" t="s">
        <v>82</v>
      </c>
      <c r="D2517" t="s">
        <v>164</v>
      </c>
      <c r="E2517" s="65" t="s">
        <v>151</v>
      </c>
      <c r="F2517" s="66">
        <v>2.7659192085266113</v>
      </c>
      <c r="G2517" s="66">
        <v>3.0393433570861816</v>
      </c>
      <c r="H2517" s="66">
        <v>1.3642586767673492E-2</v>
      </c>
      <c r="I2517" s="66">
        <v>96.013275146484375</v>
      </c>
      <c r="J2517" s="67">
        <v>0</v>
      </c>
    </row>
    <row r="2518" spans="1:10" x14ac:dyDescent="0.25">
      <c r="A2518" s="3" t="str">
        <f t="shared" si="39"/>
        <v>Load Control GroupSDP-NAverage Event Day (5:00pm-6:00pm)21</v>
      </c>
      <c r="B2518" t="s">
        <v>57</v>
      </c>
      <c r="C2518" t="s">
        <v>82</v>
      </c>
      <c r="D2518" t="s">
        <v>164</v>
      </c>
      <c r="E2518" s="65" t="s">
        <v>152</v>
      </c>
      <c r="F2518" s="66">
        <v>2.5363578796386719</v>
      </c>
      <c r="G2518" s="66">
        <v>2.7487201690673828</v>
      </c>
      <c r="H2518" s="66">
        <v>1.2854926288127899E-2</v>
      </c>
      <c r="I2518" s="66">
        <v>92.872215270996094</v>
      </c>
      <c r="J2518" s="67">
        <v>0</v>
      </c>
    </row>
    <row r="2519" spans="1:10" x14ac:dyDescent="0.25">
      <c r="A2519" s="3" t="str">
        <f t="shared" si="39"/>
        <v>Load Control GroupSDP-NAverage Event Day (5:00pm-6:00pm)22</v>
      </c>
      <c r="B2519" t="s">
        <v>57</v>
      </c>
      <c r="C2519" t="s">
        <v>82</v>
      </c>
      <c r="D2519" t="s">
        <v>164</v>
      </c>
      <c r="E2519" s="65" t="s">
        <v>153</v>
      </c>
      <c r="F2519" s="66">
        <v>2.3168501853942871</v>
      </c>
      <c r="G2519" s="66">
        <v>2.4967703819274902</v>
      </c>
      <c r="H2519" s="66">
        <v>1.2246153317391872E-2</v>
      </c>
      <c r="I2519" s="66">
        <v>89.435012817382813</v>
      </c>
      <c r="J2519" s="67">
        <v>0</v>
      </c>
    </row>
    <row r="2520" spans="1:10" x14ac:dyDescent="0.25">
      <c r="A2520" s="3" t="str">
        <f t="shared" si="39"/>
        <v>Load Control GroupSDP-NAverage Event Day (5:00pm-6:00pm)23</v>
      </c>
      <c r="B2520" t="s">
        <v>57</v>
      </c>
      <c r="C2520" t="s">
        <v>82</v>
      </c>
      <c r="D2520" t="s">
        <v>164</v>
      </c>
      <c r="E2520" s="65" t="s">
        <v>154</v>
      </c>
      <c r="F2520" s="66">
        <v>2.0300924777984619</v>
      </c>
      <c r="G2520" s="66">
        <v>2.1697268486022949</v>
      </c>
      <c r="H2520" s="66">
        <v>1.1553655378520489E-2</v>
      </c>
      <c r="I2520" s="66">
        <v>86.189834594726563</v>
      </c>
      <c r="J2520" s="67">
        <v>0</v>
      </c>
    </row>
    <row r="2521" spans="1:10" x14ac:dyDescent="0.25">
      <c r="A2521" s="3" t="str">
        <f t="shared" si="39"/>
        <v>Load Control GroupSDP-NAverage Event Day (5:00pm-6:00pm)24</v>
      </c>
      <c r="B2521" t="s">
        <v>57</v>
      </c>
      <c r="C2521" t="s">
        <v>82</v>
      </c>
      <c r="D2521" t="s">
        <v>164</v>
      </c>
      <c r="E2521" s="65" t="s">
        <v>155</v>
      </c>
      <c r="F2521" s="66">
        <v>1.7344281673431396</v>
      </c>
      <c r="G2521" s="66">
        <v>1.8350794315338135</v>
      </c>
      <c r="H2521" s="66">
        <v>1.0212810710072517E-2</v>
      </c>
      <c r="I2521" s="66">
        <v>82.786376953125</v>
      </c>
      <c r="J2521" s="67">
        <v>0</v>
      </c>
    </row>
    <row r="2522" spans="1:10" x14ac:dyDescent="0.25">
      <c r="A2522" s="3" t="str">
        <f t="shared" si="39"/>
        <v>Load Control GroupSDP-NW6/17/2021 (5:00pm-6:00pm)1</v>
      </c>
      <c r="B2522" t="s">
        <v>57</v>
      </c>
      <c r="C2522" t="s">
        <v>83</v>
      </c>
      <c r="D2522" t="s">
        <v>160</v>
      </c>
      <c r="E2522" s="65" t="s">
        <v>132</v>
      </c>
      <c r="F2522" s="66">
        <v>1.0301556587219238</v>
      </c>
      <c r="G2522" s="66">
        <v>1.0807512998580933</v>
      </c>
      <c r="H2522" s="66">
        <v>3.3426377922296524E-2</v>
      </c>
      <c r="I2522" s="66">
        <v>63.25836181640625</v>
      </c>
      <c r="J2522" s="67">
        <v>0</v>
      </c>
    </row>
    <row r="2523" spans="1:10" x14ac:dyDescent="0.25">
      <c r="A2523" s="3" t="str">
        <f t="shared" si="39"/>
        <v>Load Control GroupSDP-NW6/17/2021 (5:00pm-6:00pm)2</v>
      </c>
      <c r="B2523" t="s">
        <v>57</v>
      </c>
      <c r="C2523" t="s">
        <v>83</v>
      </c>
      <c r="D2523" t="s">
        <v>160</v>
      </c>
      <c r="E2523" s="65" t="s">
        <v>133</v>
      </c>
      <c r="F2523" s="66">
        <v>0.87431985139846802</v>
      </c>
      <c r="G2523" s="66">
        <v>0.9355500340461731</v>
      </c>
      <c r="H2523" s="66">
        <v>3.1785141676664352E-2</v>
      </c>
      <c r="I2523" s="66">
        <v>63.104515075683594</v>
      </c>
      <c r="J2523" s="67">
        <v>0</v>
      </c>
    </row>
    <row r="2524" spans="1:10" x14ac:dyDescent="0.25">
      <c r="A2524" s="3" t="str">
        <f t="shared" si="39"/>
        <v>Load Control GroupSDP-NW6/17/2021 (5:00pm-6:00pm)3</v>
      </c>
      <c r="B2524" t="s">
        <v>57</v>
      </c>
      <c r="C2524" t="s">
        <v>83</v>
      </c>
      <c r="D2524" t="s">
        <v>160</v>
      </c>
      <c r="E2524" s="65" t="s">
        <v>134</v>
      </c>
      <c r="F2524" s="66">
        <v>0.7862553596496582</v>
      </c>
      <c r="G2524" s="66">
        <v>0.8233102560043335</v>
      </c>
      <c r="H2524" s="66">
        <v>3.1162289902567863E-2</v>
      </c>
      <c r="I2524" s="66">
        <v>62.649814605712891</v>
      </c>
      <c r="J2524" s="67">
        <v>0</v>
      </c>
    </row>
    <row r="2525" spans="1:10" x14ac:dyDescent="0.25">
      <c r="A2525" s="3" t="str">
        <f t="shared" si="39"/>
        <v>Load Control GroupSDP-NW6/17/2021 (5:00pm-6:00pm)4</v>
      </c>
      <c r="B2525" t="s">
        <v>57</v>
      </c>
      <c r="C2525" t="s">
        <v>83</v>
      </c>
      <c r="D2525" t="s">
        <v>160</v>
      </c>
      <c r="E2525" s="65" t="s">
        <v>135</v>
      </c>
      <c r="F2525" s="66">
        <v>0.71861958503723145</v>
      </c>
      <c r="G2525" s="66">
        <v>0.75729525089263916</v>
      </c>
      <c r="H2525" s="66">
        <v>3.2178115099668503E-2</v>
      </c>
      <c r="I2525" s="66">
        <v>61.774398803710938</v>
      </c>
      <c r="J2525" s="67">
        <v>0</v>
      </c>
    </row>
    <row r="2526" spans="1:10" x14ac:dyDescent="0.25">
      <c r="A2526" s="3" t="str">
        <f t="shared" si="39"/>
        <v>Load Control GroupSDP-NW6/17/2021 (5:00pm-6:00pm)5</v>
      </c>
      <c r="B2526" t="s">
        <v>57</v>
      </c>
      <c r="C2526" t="s">
        <v>83</v>
      </c>
      <c r="D2526" t="s">
        <v>160</v>
      </c>
      <c r="E2526" s="65" t="s">
        <v>136</v>
      </c>
      <c r="F2526" s="66">
        <v>0.69180727005004883</v>
      </c>
      <c r="G2526" s="66">
        <v>0.71186661720275879</v>
      </c>
      <c r="H2526" s="66">
        <v>2.9634242877364159E-2</v>
      </c>
      <c r="I2526" s="66">
        <v>61.408004760742188</v>
      </c>
      <c r="J2526" s="67">
        <v>0</v>
      </c>
    </row>
    <row r="2527" spans="1:10" x14ac:dyDescent="0.25">
      <c r="A2527" s="3" t="str">
        <f t="shared" si="39"/>
        <v>Load Control GroupSDP-NW6/17/2021 (5:00pm-6:00pm)6</v>
      </c>
      <c r="B2527" t="s">
        <v>57</v>
      </c>
      <c r="C2527" t="s">
        <v>83</v>
      </c>
      <c r="D2527" t="s">
        <v>160</v>
      </c>
      <c r="E2527" s="65" t="s">
        <v>137</v>
      </c>
      <c r="F2527" s="66">
        <v>0.6766248345375061</v>
      </c>
      <c r="G2527" s="66">
        <v>0.69519859552383423</v>
      </c>
      <c r="H2527" s="66">
        <v>2.1180547773838043E-2</v>
      </c>
      <c r="I2527" s="66">
        <v>61.2823486328125</v>
      </c>
      <c r="J2527" s="67">
        <v>0</v>
      </c>
    </row>
    <row r="2528" spans="1:10" x14ac:dyDescent="0.25">
      <c r="A2528" s="3" t="str">
        <f t="shared" si="39"/>
        <v>Load Control GroupSDP-NW6/17/2021 (5:00pm-6:00pm)7</v>
      </c>
      <c r="B2528" t="s">
        <v>57</v>
      </c>
      <c r="C2528" t="s">
        <v>83</v>
      </c>
      <c r="D2528" t="s">
        <v>160</v>
      </c>
      <c r="E2528" s="65" t="s">
        <v>138</v>
      </c>
      <c r="F2528" s="66">
        <v>0.69894510507583618</v>
      </c>
      <c r="G2528" s="66">
        <v>0.72130495309829712</v>
      </c>
      <c r="H2528" s="66">
        <v>2.0422104746103287E-2</v>
      </c>
      <c r="I2528" s="66">
        <v>61.613502502441406</v>
      </c>
      <c r="J2528" s="67">
        <v>0</v>
      </c>
    </row>
    <row r="2529" spans="1:10" x14ac:dyDescent="0.25">
      <c r="A2529" s="3" t="str">
        <f t="shared" si="39"/>
        <v>Load Control GroupSDP-NW6/17/2021 (5:00pm-6:00pm)8</v>
      </c>
      <c r="B2529" t="s">
        <v>57</v>
      </c>
      <c r="C2529" t="s">
        <v>83</v>
      </c>
      <c r="D2529" t="s">
        <v>160</v>
      </c>
      <c r="E2529" s="65" t="s">
        <v>139</v>
      </c>
      <c r="F2529" s="66">
        <v>0.73146802186965942</v>
      </c>
      <c r="G2529" s="66">
        <v>0.75255924463272095</v>
      </c>
      <c r="H2529" s="66">
        <v>2.2153822705149651E-2</v>
      </c>
      <c r="I2529" s="66">
        <v>62.831989288330078</v>
      </c>
      <c r="J2529" s="67">
        <v>0</v>
      </c>
    </row>
    <row r="2530" spans="1:10" x14ac:dyDescent="0.25">
      <c r="A2530" s="3" t="str">
        <f t="shared" si="39"/>
        <v>Load Control GroupSDP-NW6/17/2021 (5:00pm-6:00pm)9</v>
      </c>
      <c r="B2530" t="s">
        <v>57</v>
      </c>
      <c r="C2530" t="s">
        <v>83</v>
      </c>
      <c r="D2530" t="s">
        <v>160</v>
      </c>
      <c r="E2530" s="65" t="s">
        <v>140</v>
      </c>
      <c r="F2530" s="66">
        <v>0.76392751932144165</v>
      </c>
      <c r="G2530" s="66">
        <v>0.78684031963348389</v>
      </c>
      <c r="H2530" s="66">
        <v>2.3848431184887886E-2</v>
      </c>
      <c r="I2530" s="66">
        <v>68.809104919433594</v>
      </c>
      <c r="J2530" s="67">
        <v>0</v>
      </c>
    </row>
    <row r="2531" spans="1:10" x14ac:dyDescent="0.25">
      <c r="A2531" s="3" t="str">
        <f t="shared" si="39"/>
        <v>Load Control GroupSDP-NW6/17/2021 (5:00pm-6:00pm)10</v>
      </c>
      <c r="B2531" t="s">
        <v>57</v>
      </c>
      <c r="C2531" t="s">
        <v>83</v>
      </c>
      <c r="D2531" t="s">
        <v>160</v>
      </c>
      <c r="E2531" s="65" t="s">
        <v>141</v>
      </c>
      <c r="F2531" s="66">
        <v>0.83027881383895874</v>
      </c>
      <c r="G2531" s="66">
        <v>0.86011946201324463</v>
      </c>
      <c r="H2531" s="66">
        <v>2.9769968241453171E-2</v>
      </c>
      <c r="I2531" s="66">
        <v>76.101364135742188</v>
      </c>
      <c r="J2531" s="67">
        <v>0</v>
      </c>
    </row>
    <row r="2532" spans="1:10" x14ac:dyDescent="0.25">
      <c r="A2532" s="3" t="str">
        <f t="shared" si="39"/>
        <v>Load Control GroupSDP-NW6/17/2021 (5:00pm-6:00pm)11</v>
      </c>
      <c r="B2532" t="s">
        <v>57</v>
      </c>
      <c r="C2532" t="s">
        <v>83</v>
      </c>
      <c r="D2532" t="s">
        <v>160</v>
      </c>
      <c r="E2532" s="65" t="s">
        <v>142</v>
      </c>
      <c r="F2532" s="66">
        <v>0.90083646774291992</v>
      </c>
      <c r="G2532" s="66">
        <v>0.98255890607833862</v>
      </c>
      <c r="H2532" s="66">
        <v>3.4906089305877686E-2</v>
      </c>
      <c r="I2532" s="66">
        <v>77.916397094726563</v>
      </c>
      <c r="J2532" s="67">
        <v>0</v>
      </c>
    </row>
    <row r="2533" spans="1:10" x14ac:dyDescent="0.25">
      <c r="A2533" s="3" t="str">
        <f t="shared" si="39"/>
        <v>Load Control GroupSDP-NW6/17/2021 (5:00pm-6:00pm)12</v>
      </c>
      <c r="B2533" t="s">
        <v>57</v>
      </c>
      <c r="C2533" t="s">
        <v>83</v>
      </c>
      <c r="D2533" t="s">
        <v>160</v>
      </c>
      <c r="E2533" s="65" t="s">
        <v>143</v>
      </c>
      <c r="F2533" s="66">
        <v>0.9663359522819519</v>
      </c>
      <c r="G2533" s="66">
        <v>1.116968035697937</v>
      </c>
      <c r="H2533" s="66">
        <v>3.8385972380638123E-2</v>
      </c>
      <c r="I2533" s="66">
        <v>79.53485107421875</v>
      </c>
      <c r="J2533" s="67">
        <v>0</v>
      </c>
    </row>
    <row r="2534" spans="1:10" x14ac:dyDescent="0.25">
      <c r="A2534" s="3" t="str">
        <f t="shared" si="39"/>
        <v>Load Control GroupSDP-NW6/17/2021 (5:00pm-6:00pm)13</v>
      </c>
      <c r="B2534" t="s">
        <v>57</v>
      </c>
      <c r="C2534" t="s">
        <v>83</v>
      </c>
      <c r="D2534" t="s">
        <v>160</v>
      </c>
      <c r="E2534" s="65" t="s">
        <v>144</v>
      </c>
      <c r="F2534" s="66">
        <v>1.1544557809829712</v>
      </c>
      <c r="G2534" s="66">
        <v>1.2954977750778198</v>
      </c>
      <c r="H2534" s="66">
        <v>4.2847245931625366E-2</v>
      </c>
      <c r="I2534" s="66">
        <v>78.143013000488281</v>
      </c>
      <c r="J2534" s="67">
        <v>0</v>
      </c>
    </row>
    <row r="2535" spans="1:10" x14ac:dyDescent="0.25">
      <c r="A2535" s="3" t="str">
        <f t="shared" si="39"/>
        <v>Load Control GroupSDP-NW6/17/2021 (5:00pm-6:00pm)14</v>
      </c>
      <c r="B2535" t="s">
        <v>57</v>
      </c>
      <c r="C2535" t="s">
        <v>83</v>
      </c>
      <c r="D2535" t="s">
        <v>160</v>
      </c>
      <c r="E2535" s="65" t="s">
        <v>145</v>
      </c>
      <c r="F2535" s="66">
        <v>1.4507057666778564</v>
      </c>
      <c r="G2535" s="66">
        <v>1.5322915315628052</v>
      </c>
      <c r="H2535" s="66">
        <v>4.1657149791717529E-2</v>
      </c>
      <c r="I2535" s="66">
        <v>78.716201782226563</v>
      </c>
      <c r="J2535" s="67">
        <v>0</v>
      </c>
    </row>
    <row r="2536" spans="1:10" x14ac:dyDescent="0.25">
      <c r="A2536" s="3" t="str">
        <f t="shared" si="39"/>
        <v>Load Control GroupSDP-NW6/17/2021 (5:00pm-6:00pm)15</v>
      </c>
      <c r="B2536" t="s">
        <v>57</v>
      </c>
      <c r="C2536" t="s">
        <v>83</v>
      </c>
      <c r="D2536" t="s">
        <v>160</v>
      </c>
      <c r="E2536" s="65" t="s">
        <v>146</v>
      </c>
      <c r="F2536" s="66">
        <v>1.7284361124038696</v>
      </c>
      <c r="G2536" s="66">
        <v>1.7235370874404907</v>
      </c>
      <c r="H2536" s="66">
        <v>2.3902609944343567E-2</v>
      </c>
      <c r="I2536" s="66">
        <v>80.589424133300781</v>
      </c>
      <c r="J2536" s="67">
        <v>0</v>
      </c>
    </row>
    <row r="2537" spans="1:10" x14ac:dyDescent="0.25">
      <c r="A2537" s="3" t="str">
        <f t="shared" si="39"/>
        <v>Load Control GroupSDP-NW6/17/2021 (5:00pm-6:00pm)16</v>
      </c>
      <c r="B2537" t="s">
        <v>57</v>
      </c>
      <c r="C2537" t="s">
        <v>83</v>
      </c>
      <c r="D2537" t="s">
        <v>160</v>
      </c>
      <c r="E2537" s="65" t="s">
        <v>147</v>
      </c>
      <c r="F2537" s="66">
        <v>1.8858013153076172</v>
      </c>
      <c r="G2537" s="66">
        <v>1.8907004594802856</v>
      </c>
      <c r="H2537" s="66">
        <v>2.3902609944343567E-2</v>
      </c>
      <c r="I2537" s="66">
        <v>76.612724304199219</v>
      </c>
      <c r="J2537" s="67">
        <v>0</v>
      </c>
    </row>
    <row r="2538" spans="1:10" x14ac:dyDescent="0.25">
      <c r="A2538" s="3" t="str">
        <f t="shared" si="39"/>
        <v>Load Control GroupSDP-NW6/17/2021 (5:00pm-6:00pm)17</v>
      </c>
      <c r="B2538" t="s">
        <v>57</v>
      </c>
      <c r="C2538" t="s">
        <v>83</v>
      </c>
      <c r="D2538" t="s">
        <v>160</v>
      </c>
      <c r="E2538" s="65" t="s">
        <v>148</v>
      </c>
      <c r="F2538" s="66">
        <v>2.0635013580322266</v>
      </c>
      <c r="G2538" s="66">
        <v>2.054755687713623</v>
      </c>
      <c r="H2538" s="66">
        <v>4.6421162784099579E-2</v>
      </c>
      <c r="I2538" s="66">
        <v>75.88824462890625</v>
      </c>
      <c r="J2538" s="67">
        <v>0</v>
      </c>
    </row>
    <row r="2539" spans="1:10" x14ac:dyDescent="0.25">
      <c r="A2539" s="3" t="str">
        <f t="shared" si="39"/>
        <v>Load Control GroupSDP-NW6/17/2021 (5:00pm-6:00pm)18</v>
      </c>
      <c r="B2539" t="s">
        <v>57</v>
      </c>
      <c r="C2539" t="s">
        <v>83</v>
      </c>
      <c r="D2539" t="s">
        <v>160</v>
      </c>
      <c r="E2539" s="65" t="s">
        <v>149</v>
      </c>
      <c r="F2539" s="66">
        <v>2.1195886135101318</v>
      </c>
      <c r="G2539" s="66">
        <v>1.7969828844070435</v>
      </c>
      <c r="H2539" s="66">
        <v>5.0602465867996216E-2</v>
      </c>
      <c r="I2539" s="66">
        <v>75.491340637207031</v>
      </c>
      <c r="J2539" s="67">
        <v>0</v>
      </c>
    </row>
    <row r="2540" spans="1:10" x14ac:dyDescent="0.25">
      <c r="A2540" s="3" t="str">
        <f t="shared" si="39"/>
        <v>Load Control GroupSDP-NW6/17/2021 (5:00pm-6:00pm)19</v>
      </c>
      <c r="B2540" t="s">
        <v>57</v>
      </c>
      <c r="C2540" t="s">
        <v>83</v>
      </c>
      <c r="D2540" t="s">
        <v>160</v>
      </c>
      <c r="E2540" s="65" t="s">
        <v>150</v>
      </c>
      <c r="F2540" s="66">
        <v>2.0556941032409668</v>
      </c>
      <c r="G2540" s="66">
        <v>2.1639056205749512</v>
      </c>
      <c r="H2540" s="66">
        <v>5.3365804255008698E-2</v>
      </c>
      <c r="I2540" s="66">
        <v>74.039398193359375</v>
      </c>
      <c r="J2540" s="67">
        <v>0</v>
      </c>
    </row>
    <row r="2541" spans="1:10" x14ac:dyDescent="0.25">
      <c r="A2541" s="3" t="str">
        <f t="shared" si="39"/>
        <v>Load Control GroupSDP-NW6/17/2021 (5:00pm-6:00pm)20</v>
      </c>
      <c r="B2541" t="s">
        <v>57</v>
      </c>
      <c r="C2541" t="s">
        <v>83</v>
      </c>
      <c r="D2541" t="s">
        <v>160</v>
      </c>
      <c r="E2541" s="65" t="s">
        <v>151</v>
      </c>
      <c r="F2541" s="66">
        <v>1.804254412651062</v>
      </c>
      <c r="G2541" s="66">
        <v>1.9591628313064575</v>
      </c>
      <c r="H2541" s="66">
        <v>5.0134055316448212E-2</v>
      </c>
      <c r="I2541" s="66">
        <v>73.193359375</v>
      </c>
      <c r="J2541" s="67">
        <v>0</v>
      </c>
    </row>
    <row r="2542" spans="1:10" x14ac:dyDescent="0.25">
      <c r="A2542" s="3" t="str">
        <f t="shared" si="39"/>
        <v>Load Control GroupSDP-NW6/17/2021 (5:00pm-6:00pm)21</v>
      </c>
      <c r="B2542" t="s">
        <v>57</v>
      </c>
      <c r="C2542" t="s">
        <v>83</v>
      </c>
      <c r="D2542" t="s">
        <v>160</v>
      </c>
      <c r="E2542" s="65" t="s">
        <v>152</v>
      </c>
      <c r="F2542" s="66">
        <v>1.6331640481948853</v>
      </c>
      <c r="G2542" s="66">
        <v>1.7578058242797852</v>
      </c>
      <c r="H2542" s="66">
        <v>4.5513588935136795E-2</v>
      </c>
      <c r="I2542" s="66">
        <v>70.184684753417969</v>
      </c>
      <c r="J2542" s="67">
        <v>0</v>
      </c>
    </row>
    <row r="2543" spans="1:10" x14ac:dyDescent="0.25">
      <c r="A2543" s="3" t="str">
        <f t="shared" si="39"/>
        <v>Load Control GroupSDP-NW6/17/2021 (5:00pm-6:00pm)22</v>
      </c>
      <c r="B2543" t="s">
        <v>57</v>
      </c>
      <c r="C2543" t="s">
        <v>83</v>
      </c>
      <c r="D2543" t="s">
        <v>160</v>
      </c>
      <c r="E2543" s="65" t="s">
        <v>153</v>
      </c>
      <c r="F2543" s="66">
        <v>1.5458203554153442</v>
      </c>
      <c r="G2543" s="66">
        <v>1.6320854425430298</v>
      </c>
      <c r="H2543" s="66">
        <v>4.4297169893980026E-2</v>
      </c>
      <c r="I2543" s="66">
        <v>66.329627990722656</v>
      </c>
      <c r="J2543" s="67">
        <v>0</v>
      </c>
    </row>
    <row r="2544" spans="1:10" x14ac:dyDescent="0.25">
      <c r="A2544" s="3" t="str">
        <f t="shared" si="39"/>
        <v>Load Control GroupSDP-NW6/17/2021 (5:00pm-6:00pm)23</v>
      </c>
      <c r="B2544" t="s">
        <v>57</v>
      </c>
      <c r="C2544" t="s">
        <v>83</v>
      </c>
      <c r="D2544" t="s">
        <v>160</v>
      </c>
      <c r="E2544" s="65" t="s">
        <v>154</v>
      </c>
      <c r="F2544" s="66">
        <v>1.3516316413879395</v>
      </c>
      <c r="G2544" s="66">
        <v>1.449028491973877</v>
      </c>
      <c r="H2544" s="66">
        <v>4.4201232492923737E-2</v>
      </c>
      <c r="I2544" s="66">
        <v>64.137443542480469</v>
      </c>
      <c r="J2544" s="67">
        <v>0</v>
      </c>
    </row>
    <row r="2545" spans="1:10" x14ac:dyDescent="0.25">
      <c r="A2545" s="3" t="str">
        <f t="shared" si="39"/>
        <v>Load Control GroupSDP-NW6/17/2021 (5:00pm-6:00pm)24</v>
      </c>
      <c r="B2545" t="s">
        <v>57</v>
      </c>
      <c r="C2545" t="s">
        <v>83</v>
      </c>
      <c r="D2545" t="s">
        <v>160</v>
      </c>
      <c r="E2545" s="65" t="s">
        <v>155</v>
      </c>
      <c r="F2545" s="66">
        <v>1.1524685621261597</v>
      </c>
      <c r="G2545" s="66">
        <v>1.2082173824310303</v>
      </c>
      <c r="H2545" s="66">
        <v>4.3615482747554779E-2</v>
      </c>
      <c r="I2545" s="66">
        <v>62.674224853515625</v>
      </c>
      <c r="J2545" s="67">
        <v>0</v>
      </c>
    </row>
    <row r="2546" spans="1:10" x14ac:dyDescent="0.25">
      <c r="A2546" s="3" t="str">
        <f t="shared" si="39"/>
        <v>Load Control GroupSDP-NW7/9/2021 (5:50pm-8:55pm)1</v>
      </c>
      <c r="B2546" t="s">
        <v>57</v>
      </c>
      <c r="C2546" t="s">
        <v>83</v>
      </c>
      <c r="D2546" t="s">
        <v>161</v>
      </c>
      <c r="E2546" s="65" t="s">
        <v>132</v>
      </c>
      <c r="F2546" s="66">
        <v>0.993785560131073</v>
      </c>
      <c r="G2546" s="66">
        <v>1.0342745780944824</v>
      </c>
      <c r="H2546" s="66">
        <v>3.224419429898262E-2</v>
      </c>
      <c r="I2546" s="66">
        <v>66.889190673828125</v>
      </c>
      <c r="J2546" s="67">
        <v>0</v>
      </c>
    </row>
    <row r="2547" spans="1:10" x14ac:dyDescent="0.25">
      <c r="A2547" s="3" t="str">
        <f t="shared" si="39"/>
        <v>Load Control GroupSDP-NW7/9/2021 (5:50pm-8:55pm)2</v>
      </c>
      <c r="B2547" t="s">
        <v>57</v>
      </c>
      <c r="C2547" t="s">
        <v>83</v>
      </c>
      <c r="D2547" t="s">
        <v>161</v>
      </c>
      <c r="E2547" s="65" t="s">
        <v>133</v>
      </c>
      <c r="F2547" s="66">
        <v>0.86923766136169434</v>
      </c>
      <c r="G2547" s="66">
        <v>0.90475922822952271</v>
      </c>
      <c r="H2547" s="66">
        <v>2.8415421023964882E-2</v>
      </c>
      <c r="I2547" s="66">
        <v>66.035758972167969</v>
      </c>
      <c r="J2547" s="67">
        <v>0</v>
      </c>
    </row>
    <row r="2548" spans="1:10" x14ac:dyDescent="0.25">
      <c r="A2548" s="3" t="str">
        <f t="shared" si="39"/>
        <v>Load Control GroupSDP-NW7/9/2021 (5:50pm-8:55pm)3</v>
      </c>
      <c r="B2548" t="s">
        <v>57</v>
      </c>
      <c r="C2548" t="s">
        <v>83</v>
      </c>
      <c r="D2548" t="s">
        <v>161</v>
      </c>
      <c r="E2548" s="65" t="s">
        <v>134</v>
      </c>
      <c r="F2548" s="66">
        <v>0.76494008302688599</v>
      </c>
      <c r="G2548" s="66">
        <v>0.81179344654083252</v>
      </c>
      <c r="H2548" s="66">
        <v>2.5694891810417175E-2</v>
      </c>
      <c r="I2548" s="66">
        <v>65.549674987792969</v>
      </c>
      <c r="J2548" s="67">
        <v>0</v>
      </c>
    </row>
    <row r="2549" spans="1:10" x14ac:dyDescent="0.25">
      <c r="A2549" s="3" t="str">
        <f t="shared" si="39"/>
        <v>Load Control GroupSDP-NW7/9/2021 (5:50pm-8:55pm)4</v>
      </c>
      <c r="B2549" t="s">
        <v>57</v>
      </c>
      <c r="C2549" t="s">
        <v>83</v>
      </c>
      <c r="D2549" t="s">
        <v>161</v>
      </c>
      <c r="E2549" s="65" t="s">
        <v>135</v>
      </c>
      <c r="F2549" s="66">
        <v>0.69649922847747803</v>
      </c>
      <c r="G2549" s="66">
        <v>0.74770158529281616</v>
      </c>
      <c r="H2549" s="66">
        <v>2.2477651014924049E-2</v>
      </c>
      <c r="I2549" s="66">
        <v>64.608642578125</v>
      </c>
      <c r="J2549" s="67">
        <v>0</v>
      </c>
    </row>
    <row r="2550" spans="1:10" x14ac:dyDescent="0.25">
      <c r="A2550" s="3" t="str">
        <f t="shared" si="39"/>
        <v>Load Control GroupSDP-NW7/9/2021 (5:50pm-8:55pm)5</v>
      </c>
      <c r="B2550" t="s">
        <v>57</v>
      </c>
      <c r="C2550" t="s">
        <v>83</v>
      </c>
      <c r="D2550" t="s">
        <v>161</v>
      </c>
      <c r="E2550" s="65" t="s">
        <v>136</v>
      </c>
      <c r="F2550" s="66">
        <v>0.67187231779098511</v>
      </c>
      <c r="G2550" s="66">
        <v>0.70051252841949463</v>
      </c>
      <c r="H2550" s="66">
        <v>1.9841566681861877E-2</v>
      </c>
      <c r="I2550" s="66">
        <v>63.832237243652344</v>
      </c>
      <c r="J2550" s="67">
        <v>0</v>
      </c>
    </row>
    <row r="2551" spans="1:10" x14ac:dyDescent="0.25">
      <c r="A2551" s="3" t="str">
        <f t="shared" si="39"/>
        <v>Load Control GroupSDP-NW7/9/2021 (5:50pm-8:55pm)6</v>
      </c>
      <c r="B2551" t="s">
        <v>57</v>
      </c>
      <c r="C2551" t="s">
        <v>83</v>
      </c>
      <c r="D2551" t="s">
        <v>161</v>
      </c>
      <c r="E2551" s="65" t="s">
        <v>137</v>
      </c>
      <c r="F2551" s="66">
        <v>0.64414399862289429</v>
      </c>
      <c r="G2551" s="66">
        <v>0.69274324178695679</v>
      </c>
      <c r="H2551" s="66">
        <v>1.7483668401837349E-2</v>
      </c>
      <c r="I2551" s="66">
        <v>63.550182342529297</v>
      </c>
      <c r="J2551" s="67">
        <v>0</v>
      </c>
    </row>
    <row r="2552" spans="1:10" x14ac:dyDescent="0.25">
      <c r="A2552" s="3" t="str">
        <f t="shared" si="39"/>
        <v>Load Control GroupSDP-NW7/9/2021 (5:50pm-8:55pm)7</v>
      </c>
      <c r="B2552" t="s">
        <v>57</v>
      </c>
      <c r="C2552" t="s">
        <v>83</v>
      </c>
      <c r="D2552" t="s">
        <v>161</v>
      </c>
      <c r="E2552" s="65" t="s">
        <v>138</v>
      </c>
      <c r="F2552" s="66">
        <v>0.67237603664398193</v>
      </c>
      <c r="G2552" s="66">
        <v>0.71119922399520874</v>
      </c>
      <c r="H2552" s="66">
        <v>1.5143562108278275E-2</v>
      </c>
      <c r="I2552" s="66">
        <v>63.436317443847656</v>
      </c>
      <c r="J2552" s="67">
        <v>0</v>
      </c>
    </row>
    <row r="2553" spans="1:10" x14ac:dyDescent="0.25">
      <c r="A2553" s="3" t="str">
        <f t="shared" si="39"/>
        <v>Load Control GroupSDP-NW7/9/2021 (5:50pm-8:55pm)8</v>
      </c>
      <c r="B2553" t="s">
        <v>57</v>
      </c>
      <c r="C2553" t="s">
        <v>83</v>
      </c>
      <c r="D2553" t="s">
        <v>161</v>
      </c>
      <c r="E2553" s="65" t="s">
        <v>139</v>
      </c>
      <c r="F2553" s="66">
        <v>0.72646886110305786</v>
      </c>
      <c r="G2553" s="66">
        <v>0.7536158561706543</v>
      </c>
      <c r="H2553" s="66">
        <v>1.7682081088423729E-2</v>
      </c>
      <c r="I2553" s="66">
        <v>63.328777313232422</v>
      </c>
      <c r="J2553" s="67">
        <v>0</v>
      </c>
    </row>
    <row r="2554" spans="1:10" x14ac:dyDescent="0.25">
      <c r="A2554" s="3" t="str">
        <f t="shared" si="39"/>
        <v>Load Control GroupSDP-NW7/9/2021 (5:50pm-8:55pm)9</v>
      </c>
      <c r="B2554" t="s">
        <v>57</v>
      </c>
      <c r="C2554" t="s">
        <v>83</v>
      </c>
      <c r="D2554" t="s">
        <v>161</v>
      </c>
      <c r="E2554" s="65" t="s">
        <v>140</v>
      </c>
      <c r="F2554" s="66">
        <v>0.72872465848922729</v>
      </c>
      <c r="G2554" s="66">
        <v>0.79448020458221436</v>
      </c>
      <c r="H2554" s="66">
        <v>1.9639892503619194E-2</v>
      </c>
      <c r="I2554" s="66">
        <v>67.003150939941406</v>
      </c>
      <c r="J2554" s="67">
        <v>0</v>
      </c>
    </row>
    <row r="2555" spans="1:10" x14ac:dyDescent="0.25">
      <c r="A2555" s="3" t="str">
        <f t="shared" si="39"/>
        <v>Load Control GroupSDP-NW7/9/2021 (5:50pm-8:55pm)10</v>
      </c>
      <c r="B2555" t="s">
        <v>57</v>
      </c>
      <c r="C2555" t="s">
        <v>83</v>
      </c>
      <c r="D2555" t="s">
        <v>161</v>
      </c>
      <c r="E2555" s="65" t="s">
        <v>141</v>
      </c>
      <c r="F2555" s="66">
        <v>0.78489673137664795</v>
      </c>
      <c r="G2555" s="66">
        <v>0.85381847620010376</v>
      </c>
      <c r="H2555" s="66">
        <v>2.5035837665200233E-2</v>
      </c>
      <c r="I2555" s="66">
        <v>71.783058166503906</v>
      </c>
      <c r="J2555" s="67">
        <v>0</v>
      </c>
    </row>
    <row r="2556" spans="1:10" x14ac:dyDescent="0.25">
      <c r="A2556" s="3" t="str">
        <f t="shared" si="39"/>
        <v>Load Control GroupSDP-NW7/9/2021 (5:50pm-8:55pm)11</v>
      </c>
      <c r="B2556" t="s">
        <v>57</v>
      </c>
      <c r="C2556" t="s">
        <v>83</v>
      </c>
      <c r="D2556" t="s">
        <v>161</v>
      </c>
      <c r="E2556" s="65" t="s">
        <v>142</v>
      </c>
      <c r="F2556" s="66">
        <v>0.86717790365219116</v>
      </c>
      <c r="G2556" s="66">
        <v>0.97288626432418823</v>
      </c>
      <c r="H2556" s="66">
        <v>3.1321607530117035E-2</v>
      </c>
      <c r="I2556" s="66">
        <v>77.477577209472656</v>
      </c>
      <c r="J2556" s="67">
        <v>0</v>
      </c>
    </row>
    <row r="2557" spans="1:10" x14ac:dyDescent="0.25">
      <c r="A2557" s="3" t="str">
        <f t="shared" si="39"/>
        <v>Load Control GroupSDP-NW7/9/2021 (5:50pm-8:55pm)12</v>
      </c>
      <c r="B2557" t="s">
        <v>57</v>
      </c>
      <c r="C2557" t="s">
        <v>83</v>
      </c>
      <c r="D2557" t="s">
        <v>161</v>
      </c>
      <c r="E2557" s="65" t="s">
        <v>143</v>
      </c>
      <c r="F2557" s="66">
        <v>1.0476353168487549</v>
      </c>
      <c r="G2557" s="66">
        <v>1.1464897394180298</v>
      </c>
      <c r="H2557" s="66">
        <v>3.4385800361633301E-2</v>
      </c>
      <c r="I2557" s="66">
        <v>81.848876953125</v>
      </c>
      <c r="J2557" s="67">
        <v>0</v>
      </c>
    </row>
    <row r="2558" spans="1:10" x14ac:dyDescent="0.25">
      <c r="A2558" s="3" t="str">
        <f t="shared" si="39"/>
        <v>Load Control GroupSDP-NW7/9/2021 (5:50pm-8:55pm)13</v>
      </c>
      <c r="B2558" t="s">
        <v>57</v>
      </c>
      <c r="C2558" t="s">
        <v>83</v>
      </c>
      <c r="D2558" t="s">
        <v>161</v>
      </c>
      <c r="E2558" s="65" t="s">
        <v>144</v>
      </c>
      <c r="F2558" s="66">
        <v>1.3544939756393433</v>
      </c>
      <c r="G2558" s="66">
        <v>1.3782399892807007</v>
      </c>
      <c r="H2558" s="66">
        <v>3.8007736206054688E-2</v>
      </c>
      <c r="I2558" s="66">
        <v>82.769454956054688</v>
      </c>
      <c r="J2558" s="67">
        <v>0</v>
      </c>
    </row>
    <row r="2559" spans="1:10" x14ac:dyDescent="0.25">
      <c r="A2559" s="3" t="str">
        <f t="shared" si="39"/>
        <v>Load Control GroupSDP-NW7/9/2021 (5:50pm-8:55pm)14</v>
      </c>
      <c r="B2559" t="s">
        <v>57</v>
      </c>
      <c r="C2559" t="s">
        <v>83</v>
      </c>
      <c r="D2559" t="s">
        <v>161</v>
      </c>
      <c r="E2559" s="65" t="s">
        <v>145</v>
      </c>
      <c r="F2559" s="66">
        <v>1.5823603868484497</v>
      </c>
      <c r="G2559" s="66">
        <v>1.6200298070907593</v>
      </c>
      <c r="H2559" s="66">
        <v>3.4653358161449432E-2</v>
      </c>
      <c r="I2559" s="66">
        <v>82.53839111328125</v>
      </c>
      <c r="J2559" s="67">
        <v>0</v>
      </c>
    </row>
    <row r="2560" spans="1:10" x14ac:dyDescent="0.25">
      <c r="A2560" s="3" t="str">
        <f t="shared" si="39"/>
        <v>Load Control GroupSDP-NW7/9/2021 (5:50pm-8:55pm)15</v>
      </c>
      <c r="B2560" t="s">
        <v>57</v>
      </c>
      <c r="C2560" t="s">
        <v>83</v>
      </c>
      <c r="D2560" t="s">
        <v>161</v>
      </c>
      <c r="E2560" s="65" t="s">
        <v>146</v>
      </c>
      <c r="F2560" s="66">
        <v>1.8712236881256104</v>
      </c>
      <c r="G2560" s="66">
        <v>1.8307751417160034</v>
      </c>
      <c r="H2560" s="66">
        <v>1.9790895283222198E-2</v>
      </c>
      <c r="I2560" s="66">
        <v>82.477493286132813</v>
      </c>
      <c r="J2560" s="67">
        <v>0</v>
      </c>
    </row>
    <row r="2561" spans="1:10" x14ac:dyDescent="0.25">
      <c r="A2561" s="3" t="str">
        <f t="shared" si="39"/>
        <v>Load Control GroupSDP-NW7/9/2021 (5:50pm-8:55pm)16</v>
      </c>
      <c r="B2561" t="s">
        <v>57</v>
      </c>
      <c r="C2561" t="s">
        <v>83</v>
      </c>
      <c r="D2561" t="s">
        <v>161</v>
      </c>
      <c r="E2561" s="65" t="s">
        <v>147</v>
      </c>
      <c r="F2561" s="66">
        <v>2.0233631134033203</v>
      </c>
      <c r="G2561" s="66">
        <v>2.0638117790222168</v>
      </c>
      <c r="H2561" s="66">
        <v>1.9790893420577049E-2</v>
      </c>
      <c r="I2561" s="66">
        <v>83.244300842285156</v>
      </c>
      <c r="J2561" s="67">
        <v>0</v>
      </c>
    </row>
    <row r="2562" spans="1:10" x14ac:dyDescent="0.25">
      <c r="A2562" s="3" t="str">
        <f t="shared" si="39"/>
        <v>Load Control GroupSDP-NW7/9/2021 (5:50pm-8:55pm)17</v>
      </c>
      <c r="B2562" t="s">
        <v>57</v>
      </c>
      <c r="C2562" t="s">
        <v>83</v>
      </c>
      <c r="D2562" t="s">
        <v>161</v>
      </c>
      <c r="E2562" s="65" t="s">
        <v>148</v>
      </c>
      <c r="F2562" s="66">
        <v>2.1496245861053467</v>
      </c>
      <c r="G2562" s="66">
        <v>2.2863898277282715</v>
      </c>
      <c r="H2562" s="66">
        <v>3.7382692098617554E-2</v>
      </c>
      <c r="I2562" s="66">
        <v>84.22509765625</v>
      </c>
      <c r="J2562" s="67">
        <v>0</v>
      </c>
    </row>
    <row r="2563" spans="1:10" x14ac:dyDescent="0.25">
      <c r="A2563" s="3" t="str">
        <f t="shared" ref="A2563:A2626" si="40">B2563&amp;C2563&amp;D2563&amp;E2563</f>
        <v>Load Control GroupSDP-NW7/9/2021 (5:50pm-8:55pm)18</v>
      </c>
      <c r="B2563" t="s">
        <v>57</v>
      </c>
      <c r="C2563" t="s">
        <v>83</v>
      </c>
      <c r="D2563" t="s">
        <v>161</v>
      </c>
      <c r="E2563" s="65" t="s">
        <v>149</v>
      </c>
      <c r="F2563" s="66">
        <v>2.2892768383026123</v>
      </c>
      <c r="G2563" s="66">
        <v>2.3974466323852539</v>
      </c>
      <c r="H2563" s="66">
        <v>4.3343100696802139E-2</v>
      </c>
      <c r="I2563" s="66">
        <v>84.420738220214844</v>
      </c>
      <c r="J2563" s="67">
        <v>0</v>
      </c>
    </row>
    <row r="2564" spans="1:10" x14ac:dyDescent="0.25">
      <c r="A2564" s="3" t="str">
        <f t="shared" si="40"/>
        <v>Load Control GroupSDP-NW7/9/2021 (5:50pm-8:55pm)19</v>
      </c>
      <c r="B2564" t="s">
        <v>57</v>
      </c>
      <c r="C2564" t="s">
        <v>83</v>
      </c>
      <c r="D2564" t="s">
        <v>161</v>
      </c>
      <c r="E2564" s="65" t="s">
        <v>150</v>
      </c>
      <c r="F2564" s="66">
        <v>2.2694911956787109</v>
      </c>
      <c r="G2564" s="66">
        <v>2.0399150848388672</v>
      </c>
      <c r="H2564" s="66">
        <v>4.4496018439531326E-2</v>
      </c>
      <c r="I2564" s="66">
        <v>83.722816467285156</v>
      </c>
      <c r="J2564" s="67">
        <v>0</v>
      </c>
    </row>
    <row r="2565" spans="1:10" x14ac:dyDescent="0.25">
      <c r="A2565" s="3" t="str">
        <f t="shared" si="40"/>
        <v>Load Control GroupSDP-NW7/9/2021 (5:50pm-8:55pm)20</v>
      </c>
      <c r="B2565" t="s">
        <v>57</v>
      </c>
      <c r="C2565" t="s">
        <v>83</v>
      </c>
      <c r="D2565" t="s">
        <v>161</v>
      </c>
      <c r="E2565" s="65" t="s">
        <v>151</v>
      </c>
      <c r="F2565" s="66">
        <v>2.0176784992218018</v>
      </c>
      <c r="G2565" s="66">
        <v>1.9279701709747314</v>
      </c>
      <c r="H2565" s="66">
        <v>4.2512476444244385E-2</v>
      </c>
      <c r="I2565" s="66">
        <v>80.184852600097656</v>
      </c>
      <c r="J2565" s="67">
        <v>0</v>
      </c>
    </row>
    <row r="2566" spans="1:10" x14ac:dyDescent="0.25">
      <c r="A2566" s="3" t="str">
        <f t="shared" si="40"/>
        <v>Load Control GroupSDP-NW7/9/2021 (5:50pm-8:55pm)21</v>
      </c>
      <c r="B2566" t="s">
        <v>57</v>
      </c>
      <c r="C2566" t="s">
        <v>83</v>
      </c>
      <c r="D2566" t="s">
        <v>161</v>
      </c>
      <c r="E2566" s="65" t="s">
        <v>152</v>
      </c>
      <c r="F2566" s="66">
        <v>1.84168541431427</v>
      </c>
      <c r="G2566" s="66">
        <v>1.7689551115036011</v>
      </c>
      <c r="H2566" s="66">
        <v>4.0558494627475739E-2</v>
      </c>
      <c r="I2566" s="66">
        <v>75.35150146484375</v>
      </c>
      <c r="J2566" s="67">
        <v>0</v>
      </c>
    </row>
    <row r="2567" spans="1:10" x14ac:dyDescent="0.25">
      <c r="A2567" s="3" t="str">
        <f t="shared" si="40"/>
        <v>Load Control GroupSDP-NW7/9/2021 (5:50pm-8:55pm)22</v>
      </c>
      <c r="B2567" t="s">
        <v>57</v>
      </c>
      <c r="C2567" t="s">
        <v>83</v>
      </c>
      <c r="D2567" t="s">
        <v>161</v>
      </c>
      <c r="E2567" s="65" t="s">
        <v>153</v>
      </c>
      <c r="F2567" s="66">
        <v>1.6930642127990723</v>
      </c>
      <c r="G2567" s="66">
        <v>1.9919490814208984</v>
      </c>
      <c r="H2567" s="66">
        <v>3.9940468966960907E-2</v>
      </c>
      <c r="I2567" s="66">
        <v>71.384490966796875</v>
      </c>
      <c r="J2567" s="67">
        <v>0</v>
      </c>
    </row>
    <row r="2568" spans="1:10" x14ac:dyDescent="0.25">
      <c r="A2568" s="3" t="str">
        <f t="shared" si="40"/>
        <v>Load Control GroupSDP-NW7/9/2021 (5:50pm-8:55pm)23</v>
      </c>
      <c r="B2568" t="s">
        <v>57</v>
      </c>
      <c r="C2568" t="s">
        <v>83</v>
      </c>
      <c r="D2568" t="s">
        <v>161</v>
      </c>
      <c r="E2568" s="65" t="s">
        <v>154</v>
      </c>
      <c r="F2568" s="66">
        <v>1.5366078615188599</v>
      </c>
      <c r="G2568" s="66">
        <v>1.7538979053497314</v>
      </c>
      <c r="H2568" s="66">
        <v>3.9918277412652969E-2</v>
      </c>
      <c r="I2568" s="66">
        <v>70.389266967773438</v>
      </c>
      <c r="J2568" s="67">
        <v>0</v>
      </c>
    </row>
    <row r="2569" spans="1:10" x14ac:dyDescent="0.25">
      <c r="A2569" s="3" t="str">
        <f t="shared" si="40"/>
        <v>Load Control GroupSDP-NW7/9/2021 (5:50pm-8:55pm)24</v>
      </c>
      <c r="B2569" t="s">
        <v>57</v>
      </c>
      <c r="C2569" t="s">
        <v>83</v>
      </c>
      <c r="D2569" t="s">
        <v>161</v>
      </c>
      <c r="E2569" s="65" t="s">
        <v>155</v>
      </c>
      <c r="F2569" s="66">
        <v>1.2973467111587524</v>
      </c>
      <c r="G2569" s="66">
        <v>1.463469386100769</v>
      </c>
      <c r="H2569" s="66">
        <v>3.5201322287321091E-2</v>
      </c>
      <c r="I2569" s="66">
        <v>69.683143615722656</v>
      </c>
      <c r="J2569" s="67">
        <v>0</v>
      </c>
    </row>
    <row r="2570" spans="1:10" x14ac:dyDescent="0.25">
      <c r="A2570" s="3" t="str">
        <f t="shared" si="40"/>
        <v>Load Control GroupSDP-NW8/27/2021 (5:00pm-6:00pm)1</v>
      </c>
      <c r="B2570" t="s">
        <v>57</v>
      </c>
      <c r="C2570" t="s">
        <v>83</v>
      </c>
      <c r="D2570" t="s">
        <v>162</v>
      </c>
      <c r="E2570" s="65" t="s">
        <v>132</v>
      </c>
      <c r="F2570" s="66">
        <v>0.94178503751754761</v>
      </c>
      <c r="G2570" s="66">
        <v>0.93789803981781006</v>
      </c>
      <c r="H2570" s="66">
        <v>2.9016748070716858E-2</v>
      </c>
      <c r="I2570" s="66">
        <v>62.176246643066406</v>
      </c>
      <c r="J2570" s="67">
        <v>0</v>
      </c>
    </row>
    <row r="2571" spans="1:10" x14ac:dyDescent="0.25">
      <c r="A2571" s="3" t="str">
        <f t="shared" si="40"/>
        <v>Load Control GroupSDP-NW8/27/2021 (5:00pm-6:00pm)2</v>
      </c>
      <c r="B2571" t="s">
        <v>57</v>
      </c>
      <c r="C2571" t="s">
        <v>83</v>
      </c>
      <c r="D2571" t="s">
        <v>162</v>
      </c>
      <c r="E2571" s="65" t="s">
        <v>133</v>
      </c>
      <c r="F2571" s="66">
        <v>0.80519622564315796</v>
      </c>
      <c r="G2571" s="66">
        <v>0.80950927734375</v>
      </c>
      <c r="H2571" s="66">
        <v>2.5612775236368179E-2</v>
      </c>
      <c r="I2571" s="66">
        <v>60.322196960449219</v>
      </c>
      <c r="J2571" s="67">
        <v>0</v>
      </c>
    </row>
    <row r="2572" spans="1:10" x14ac:dyDescent="0.25">
      <c r="A2572" s="3" t="str">
        <f t="shared" si="40"/>
        <v>Load Control GroupSDP-NW8/27/2021 (5:00pm-6:00pm)3</v>
      </c>
      <c r="B2572" t="s">
        <v>57</v>
      </c>
      <c r="C2572" t="s">
        <v>83</v>
      </c>
      <c r="D2572" t="s">
        <v>162</v>
      </c>
      <c r="E2572" s="65" t="s">
        <v>134</v>
      </c>
      <c r="F2572" s="66">
        <v>0.72210812568664551</v>
      </c>
      <c r="G2572" s="66">
        <v>0.73317539691925049</v>
      </c>
      <c r="H2572" s="66">
        <v>2.6030082255601883E-2</v>
      </c>
      <c r="I2572" s="66">
        <v>58.684379577636719</v>
      </c>
      <c r="J2572" s="67">
        <v>0</v>
      </c>
    </row>
    <row r="2573" spans="1:10" x14ac:dyDescent="0.25">
      <c r="A2573" s="3" t="str">
        <f t="shared" si="40"/>
        <v>Load Control GroupSDP-NW8/27/2021 (5:00pm-6:00pm)4</v>
      </c>
      <c r="B2573" t="s">
        <v>57</v>
      </c>
      <c r="C2573" t="s">
        <v>83</v>
      </c>
      <c r="D2573" t="s">
        <v>162</v>
      </c>
      <c r="E2573" s="65" t="s">
        <v>135</v>
      </c>
      <c r="F2573" s="66">
        <v>0.66708189249038696</v>
      </c>
      <c r="G2573" s="66">
        <v>0.68739205598831177</v>
      </c>
      <c r="H2573" s="66">
        <v>2.4322152137756348E-2</v>
      </c>
      <c r="I2573" s="66">
        <v>57.359382629394531</v>
      </c>
      <c r="J2573" s="67">
        <v>0</v>
      </c>
    </row>
    <row r="2574" spans="1:10" x14ac:dyDescent="0.25">
      <c r="A2574" s="3" t="str">
        <f t="shared" si="40"/>
        <v>Load Control GroupSDP-NW8/27/2021 (5:00pm-6:00pm)5</v>
      </c>
      <c r="B2574" t="s">
        <v>57</v>
      </c>
      <c r="C2574" t="s">
        <v>83</v>
      </c>
      <c r="D2574" t="s">
        <v>162</v>
      </c>
      <c r="E2574" s="65" t="s">
        <v>136</v>
      </c>
      <c r="F2574" s="66">
        <v>0.64531344175338745</v>
      </c>
      <c r="G2574" s="66">
        <v>0.65098172426223755</v>
      </c>
      <c r="H2574" s="66">
        <v>1.8072647973895073E-2</v>
      </c>
      <c r="I2574" s="66">
        <v>56.614467620849609</v>
      </c>
      <c r="J2574" s="67">
        <v>0</v>
      </c>
    </row>
    <row r="2575" spans="1:10" x14ac:dyDescent="0.25">
      <c r="A2575" s="3" t="str">
        <f t="shared" si="40"/>
        <v>Load Control GroupSDP-NW8/27/2021 (5:00pm-6:00pm)6</v>
      </c>
      <c r="B2575" t="s">
        <v>57</v>
      </c>
      <c r="C2575" t="s">
        <v>83</v>
      </c>
      <c r="D2575" t="s">
        <v>162</v>
      </c>
      <c r="E2575" s="65" t="s">
        <v>137</v>
      </c>
      <c r="F2575" s="66">
        <v>0.64394956827163696</v>
      </c>
      <c r="G2575" s="66">
        <v>0.64521914720535278</v>
      </c>
      <c r="H2575" s="66">
        <v>1.5838775783777237E-2</v>
      </c>
      <c r="I2575" s="66">
        <v>55.493755340576172</v>
      </c>
      <c r="J2575" s="67">
        <v>0</v>
      </c>
    </row>
    <row r="2576" spans="1:10" x14ac:dyDescent="0.25">
      <c r="A2576" s="3" t="str">
        <f t="shared" si="40"/>
        <v>Load Control GroupSDP-NW8/27/2021 (5:00pm-6:00pm)7</v>
      </c>
      <c r="B2576" t="s">
        <v>57</v>
      </c>
      <c r="C2576" t="s">
        <v>83</v>
      </c>
      <c r="D2576" t="s">
        <v>162</v>
      </c>
      <c r="E2576" s="65" t="s">
        <v>138</v>
      </c>
      <c r="F2576" s="66">
        <v>0.68047177791595459</v>
      </c>
      <c r="G2576" s="66">
        <v>0.69917184114456177</v>
      </c>
      <c r="H2576" s="66">
        <v>1.3104117475450039E-2</v>
      </c>
      <c r="I2576" s="66">
        <v>55.282722473144531</v>
      </c>
      <c r="J2576" s="67">
        <v>0</v>
      </c>
    </row>
    <row r="2577" spans="1:10" x14ac:dyDescent="0.25">
      <c r="A2577" s="3" t="str">
        <f t="shared" si="40"/>
        <v>Load Control GroupSDP-NW8/27/2021 (5:00pm-6:00pm)8</v>
      </c>
      <c r="B2577" t="s">
        <v>57</v>
      </c>
      <c r="C2577" t="s">
        <v>83</v>
      </c>
      <c r="D2577" t="s">
        <v>162</v>
      </c>
      <c r="E2577" s="65" t="s">
        <v>139</v>
      </c>
      <c r="F2577" s="66">
        <v>0.71302342414855957</v>
      </c>
      <c r="G2577" s="66">
        <v>0.72512024641036987</v>
      </c>
      <c r="H2577" s="66">
        <v>1.2854325585067272E-2</v>
      </c>
      <c r="I2577" s="66">
        <v>55.827762603759766</v>
      </c>
      <c r="J2577" s="67">
        <v>0</v>
      </c>
    </row>
    <row r="2578" spans="1:10" x14ac:dyDescent="0.25">
      <c r="A2578" s="3" t="str">
        <f t="shared" si="40"/>
        <v>Load Control GroupSDP-NW8/27/2021 (5:00pm-6:00pm)9</v>
      </c>
      <c r="B2578" t="s">
        <v>57</v>
      </c>
      <c r="C2578" t="s">
        <v>83</v>
      </c>
      <c r="D2578" t="s">
        <v>162</v>
      </c>
      <c r="E2578" s="65" t="s">
        <v>140</v>
      </c>
      <c r="F2578" s="66">
        <v>0.67267179489135742</v>
      </c>
      <c r="G2578" s="66">
        <v>0.69371575117111206</v>
      </c>
      <c r="H2578" s="66">
        <v>1.3930891640484333E-2</v>
      </c>
      <c r="I2578" s="66">
        <v>59.997814178466797</v>
      </c>
      <c r="J2578" s="67">
        <v>0</v>
      </c>
    </row>
    <row r="2579" spans="1:10" x14ac:dyDescent="0.25">
      <c r="A2579" s="3" t="str">
        <f t="shared" si="40"/>
        <v>Load Control GroupSDP-NW8/27/2021 (5:00pm-6:00pm)10</v>
      </c>
      <c r="B2579" t="s">
        <v>57</v>
      </c>
      <c r="C2579" t="s">
        <v>83</v>
      </c>
      <c r="D2579" t="s">
        <v>162</v>
      </c>
      <c r="E2579" s="65" t="s">
        <v>141</v>
      </c>
      <c r="F2579" s="66">
        <v>0.63627350330352783</v>
      </c>
      <c r="G2579" s="66">
        <v>0.66614162921905518</v>
      </c>
      <c r="H2579" s="66">
        <v>1.71396154910326E-2</v>
      </c>
      <c r="I2579" s="66">
        <v>68.63116455078125</v>
      </c>
      <c r="J2579" s="67">
        <v>0</v>
      </c>
    </row>
    <row r="2580" spans="1:10" x14ac:dyDescent="0.25">
      <c r="A2580" s="3" t="str">
        <f t="shared" si="40"/>
        <v>Load Control GroupSDP-NW8/27/2021 (5:00pm-6:00pm)11</v>
      </c>
      <c r="B2580" t="s">
        <v>57</v>
      </c>
      <c r="C2580" t="s">
        <v>83</v>
      </c>
      <c r="D2580" t="s">
        <v>162</v>
      </c>
      <c r="E2580" s="65" t="s">
        <v>142</v>
      </c>
      <c r="F2580" s="66">
        <v>0.58101564645767212</v>
      </c>
      <c r="G2580" s="66">
        <v>0.66123539209365845</v>
      </c>
      <c r="H2580" s="66">
        <v>2.114599384367466E-2</v>
      </c>
      <c r="I2580" s="66">
        <v>74.94207763671875</v>
      </c>
      <c r="J2580" s="67">
        <v>0</v>
      </c>
    </row>
    <row r="2581" spans="1:10" x14ac:dyDescent="0.25">
      <c r="A2581" s="3" t="str">
        <f t="shared" si="40"/>
        <v>Load Control GroupSDP-NW8/27/2021 (5:00pm-6:00pm)12</v>
      </c>
      <c r="B2581" t="s">
        <v>57</v>
      </c>
      <c r="C2581" t="s">
        <v>83</v>
      </c>
      <c r="D2581" t="s">
        <v>162</v>
      </c>
      <c r="E2581" s="65" t="s">
        <v>143</v>
      </c>
      <c r="F2581" s="66">
        <v>0.60819387435913086</v>
      </c>
      <c r="G2581" s="66">
        <v>0.71204912662506104</v>
      </c>
      <c r="H2581" s="66">
        <v>2.4958357214927673E-2</v>
      </c>
      <c r="I2581" s="66">
        <v>79.83013916015625</v>
      </c>
      <c r="J2581" s="67">
        <v>0</v>
      </c>
    </row>
    <row r="2582" spans="1:10" x14ac:dyDescent="0.25">
      <c r="A2582" s="3" t="str">
        <f t="shared" si="40"/>
        <v>Load Control GroupSDP-NW8/27/2021 (5:00pm-6:00pm)13</v>
      </c>
      <c r="B2582" t="s">
        <v>57</v>
      </c>
      <c r="C2582" t="s">
        <v>83</v>
      </c>
      <c r="D2582" t="s">
        <v>162</v>
      </c>
      <c r="E2582" s="65" t="s">
        <v>144</v>
      </c>
      <c r="F2582" s="66">
        <v>0.74414187669754028</v>
      </c>
      <c r="G2582" s="66">
        <v>0.87069165706634521</v>
      </c>
      <c r="H2582" s="66">
        <v>2.847437746822834E-2</v>
      </c>
      <c r="I2582" s="66">
        <v>82.194107055664063</v>
      </c>
      <c r="J2582" s="67">
        <v>0</v>
      </c>
    </row>
    <row r="2583" spans="1:10" x14ac:dyDescent="0.25">
      <c r="A2583" s="3" t="str">
        <f t="shared" si="40"/>
        <v>Load Control GroupSDP-NW8/27/2021 (5:00pm-6:00pm)14</v>
      </c>
      <c r="B2583" t="s">
        <v>57</v>
      </c>
      <c r="C2583" t="s">
        <v>83</v>
      </c>
      <c r="D2583" t="s">
        <v>162</v>
      </c>
      <c r="E2583" s="65" t="s">
        <v>145</v>
      </c>
      <c r="F2583" s="66">
        <v>1.0010068416595459</v>
      </c>
      <c r="G2583" s="66">
        <v>1.1040269136428833</v>
      </c>
      <c r="H2583" s="66">
        <v>3.138694167137146E-2</v>
      </c>
      <c r="I2583" s="66">
        <v>83.441734313964844</v>
      </c>
      <c r="J2583" s="67">
        <v>0</v>
      </c>
    </row>
    <row r="2584" spans="1:10" x14ac:dyDescent="0.25">
      <c r="A2584" s="3" t="str">
        <f t="shared" si="40"/>
        <v>Load Control GroupSDP-NW8/27/2021 (5:00pm-6:00pm)15</v>
      </c>
      <c r="B2584" t="s">
        <v>57</v>
      </c>
      <c r="C2584" t="s">
        <v>83</v>
      </c>
      <c r="D2584" t="s">
        <v>162</v>
      </c>
      <c r="E2584" s="65" t="s">
        <v>146</v>
      </c>
      <c r="F2584" s="66">
        <v>1.3504841327667236</v>
      </c>
      <c r="G2584" s="66">
        <v>1.3655315637588501</v>
      </c>
      <c r="H2584" s="66">
        <v>1.8939808011054993E-2</v>
      </c>
      <c r="I2584" s="66">
        <v>82.932754516601563</v>
      </c>
      <c r="J2584" s="67">
        <v>0</v>
      </c>
    </row>
    <row r="2585" spans="1:10" x14ac:dyDescent="0.25">
      <c r="A2585" s="3" t="str">
        <f t="shared" si="40"/>
        <v>Load Control GroupSDP-NW8/27/2021 (5:00pm-6:00pm)16</v>
      </c>
      <c r="B2585" t="s">
        <v>57</v>
      </c>
      <c r="C2585" t="s">
        <v>83</v>
      </c>
      <c r="D2585" t="s">
        <v>162</v>
      </c>
      <c r="E2585" s="65" t="s">
        <v>147</v>
      </c>
      <c r="F2585" s="66">
        <v>1.6969064474105835</v>
      </c>
      <c r="G2585" s="66">
        <v>1.681859016418457</v>
      </c>
      <c r="H2585" s="66">
        <v>1.8939808011054993E-2</v>
      </c>
      <c r="I2585" s="66">
        <v>82.688140869140625</v>
      </c>
      <c r="J2585" s="67">
        <v>0</v>
      </c>
    </row>
    <row r="2586" spans="1:10" x14ac:dyDescent="0.25">
      <c r="A2586" s="3" t="str">
        <f t="shared" si="40"/>
        <v>Load Control GroupSDP-NW8/27/2021 (5:00pm-6:00pm)17</v>
      </c>
      <c r="B2586" t="s">
        <v>57</v>
      </c>
      <c r="C2586" t="s">
        <v>83</v>
      </c>
      <c r="D2586" t="s">
        <v>162</v>
      </c>
      <c r="E2586" s="65" t="s">
        <v>148</v>
      </c>
      <c r="F2586" s="66">
        <v>2.0170412063598633</v>
      </c>
      <c r="G2586" s="66">
        <v>1.9639859199523926</v>
      </c>
      <c r="H2586" s="66">
        <v>3.7243641912937164E-2</v>
      </c>
      <c r="I2586" s="66">
        <v>82.15765380859375</v>
      </c>
      <c r="J2586" s="67">
        <v>0</v>
      </c>
    </row>
    <row r="2587" spans="1:10" x14ac:dyDescent="0.25">
      <c r="A2587" s="3" t="str">
        <f t="shared" si="40"/>
        <v>Load Control GroupSDP-NW8/27/2021 (5:00pm-6:00pm)18</v>
      </c>
      <c r="B2587" t="s">
        <v>57</v>
      </c>
      <c r="C2587" t="s">
        <v>83</v>
      </c>
      <c r="D2587" t="s">
        <v>162</v>
      </c>
      <c r="E2587" s="65" t="s">
        <v>149</v>
      </c>
      <c r="F2587" s="66">
        <v>2.2015867233276367</v>
      </c>
      <c r="G2587" s="66">
        <v>1.8448091745376587</v>
      </c>
      <c r="H2587" s="66">
        <v>4.1663892567157745E-2</v>
      </c>
      <c r="I2587" s="66">
        <v>81.482444763183594</v>
      </c>
      <c r="J2587" s="67">
        <v>0</v>
      </c>
    </row>
    <row r="2588" spans="1:10" x14ac:dyDescent="0.25">
      <c r="A2588" s="3" t="str">
        <f t="shared" si="40"/>
        <v>Load Control GroupSDP-NW8/27/2021 (5:00pm-6:00pm)19</v>
      </c>
      <c r="B2588" t="s">
        <v>57</v>
      </c>
      <c r="C2588" t="s">
        <v>83</v>
      </c>
      <c r="D2588" t="s">
        <v>162</v>
      </c>
      <c r="E2588" s="65" t="s">
        <v>150</v>
      </c>
      <c r="F2588" s="66">
        <v>2.1126947402954102</v>
      </c>
      <c r="G2588" s="66">
        <v>2.1825754642486572</v>
      </c>
      <c r="H2588" s="66">
        <v>4.1296716779470444E-2</v>
      </c>
      <c r="I2588" s="66">
        <v>79.883827209472656</v>
      </c>
      <c r="J2588" s="67">
        <v>0</v>
      </c>
    </row>
    <row r="2589" spans="1:10" x14ac:dyDescent="0.25">
      <c r="A2589" s="3" t="str">
        <f t="shared" si="40"/>
        <v>Load Control GroupSDP-NW8/27/2021 (5:00pm-6:00pm)20</v>
      </c>
      <c r="B2589" t="s">
        <v>57</v>
      </c>
      <c r="C2589" t="s">
        <v>83</v>
      </c>
      <c r="D2589" t="s">
        <v>162</v>
      </c>
      <c r="E2589" s="65" t="s">
        <v>151</v>
      </c>
      <c r="F2589" s="66">
        <v>1.8907079696655273</v>
      </c>
      <c r="G2589" s="66">
        <v>1.934117317199707</v>
      </c>
      <c r="H2589" s="66">
        <v>3.9586622267961502E-2</v>
      </c>
      <c r="I2589" s="66">
        <v>76.816139221191406</v>
      </c>
      <c r="J2589" s="67">
        <v>0</v>
      </c>
    </row>
    <row r="2590" spans="1:10" x14ac:dyDescent="0.25">
      <c r="A2590" s="3" t="str">
        <f t="shared" si="40"/>
        <v>Load Control GroupSDP-NW8/27/2021 (5:00pm-6:00pm)21</v>
      </c>
      <c r="B2590" t="s">
        <v>57</v>
      </c>
      <c r="C2590" t="s">
        <v>83</v>
      </c>
      <c r="D2590" t="s">
        <v>162</v>
      </c>
      <c r="E2590" s="65" t="s">
        <v>152</v>
      </c>
      <c r="F2590" s="66">
        <v>1.7027285099029541</v>
      </c>
      <c r="G2590" s="66">
        <v>1.7448049783706665</v>
      </c>
      <c r="H2590" s="66">
        <v>3.7972122430801392E-2</v>
      </c>
      <c r="I2590" s="66">
        <v>71.512062072753906</v>
      </c>
      <c r="J2590" s="67">
        <v>0</v>
      </c>
    </row>
    <row r="2591" spans="1:10" x14ac:dyDescent="0.25">
      <c r="A2591" s="3" t="str">
        <f t="shared" si="40"/>
        <v>Load Control GroupSDP-NW8/27/2021 (5:00pm-6:00pm)22</v>
      </c>
      <c r="B2591" t="s">
        <v>57</v>
      </c>
      <c r="C2591" t="s">
        <v>83</v>
      </c>
      <c r="D2591" t="s">
        <v>162</v>
      </c>
      <c r="E2591" s="65" t="s">
        <v>153</v>
      </c>
      <c r="F2591" s="66">
        <v>1.4865521192550659</v>
      </c>
      <c r="G2591" s="66">
        <v>1.5587559938430786</v>
      </c>
      <c r="H2591" s="66">
        <v>3.6311477422714233E-2</v>
      </c>
      <c r="I2591" s="66">
        <v>68.051162719726563</v>
      </c>
      <c r="J2591" s="67">
        <v>0</v>
      </c>
    </row>
    <row r="2592" spans="1:10" x14ac:dyDescent="0.25">
      <c r="A2592" s="3" t="str">
        <f t="shared" si="40"/>
        <v>Load Control GroupSDP-NW8/27/2021 (5:00pm-6:00pm)23</v>
      </c>
      <c r="B2592" t="s">
        <v>57</v>
      </c>
      <c r="C2592" t="s">
        <v>83</v>
      </c>
      <c r="D2592" t="s">
        <v>162</v>
      </c>
      <c r="E2592" s="65" t="s">
        <v>154</v>
      </c>
      <c r="F2592" s="66">
        <v>1.3318824768066406</v>
      </c>
      <c r="G2592" s="66">
        <v>1.3609445095062256</v>
      </c>
      <c r="H2592" s="66">
        <v>3.4541938453912735E-2</v>
      </c>
      <c r="I2592" s="66">
        <v>65.242103576660156</v>
      </c>
      <c r="J2592" s="67">
        <v>0</v>
      </c>
    </row>
    <row r="2593" spans="1:10" x14ac:dyDescent="0.25">
      <c r="A2593" s="3" t="str">
        <f t="shared" si="40"/>
        <v>Load Control GroupSDP-NW8/27/2021 (5:00pm-6:00pm)24</v>
      </c>
      <c r="B2593" t="s">
        <v>57</v>
      </c>
      <c r="C2593" t="s">
        <v>83</v>
      </c>
      <c r="D2593" t="s">
        <v>162</v>
      </c>
      <c r="E2593" s="65" t="s">
        <v>155</v>
      </c>
      <c r="F2593" s="66">
        <v>1.1156625747680664</v>
      </c>
      <c r="G2593" s="66">
        <v>1.1507236957550049</v>
      </c>
      <c r="H2593" s="66">
        <v>3.1893208622932434E-2</v>
      </c>
      <c r="I2593" s="66">
        <v>63.286491394042969</v>
      </c>
      <c r="J2593" s="67">
        <v>0</v>
      </c>
    </row>
    <row r="2594" spans="1:10" x14ac:dyDescent="0.25">
      <c r="A2594" s="3" t="str">
        <f t="shared" si="40"/>
        <v>Load Control GroupSDP-NW9/9/2021 (3:58pm-5:00pm)1</v>
      </c>
      <c r="B2594" t="s">
        <v>57</v>
      </c>
      <c r="C2594" t="s">
        <v>83</v>
      </c>
      <c r="D2594" t="s">
        <v>163</v>
      </c>
      <c r="E2594" s="65" t="s">
        <v>132</v>
      </c>
      <c r="F2594" s="66">
        <v>0.97011387348175049</v>
      </c>
      <c r="G2594" s="66">
        <v>0.94341146945953369</v>
      </c>
      <c r="H2594" s="66">
        <v>3.3456213772296906E-2</v>
      </c>
      <c r="I2594" s="66">
        <v>61.431190490722656</v>
      </c>
      <c r="J2594" s="67">
        <v>0</v>
      </c>
    </row>
    <row r="2595" spans="1:10" x14ac:dyDescent="0.25">
      <c r="A2595" s="3" t="str">
        <f t="shared" si="40"/>
        <v>Load Control GroupSDP-NW9/9/2021 (3:58pm-5:00pm)2</v>
      </c>
      <c r="B2595" t="s">
        <v>57</v>
      </c>
      <c r="C2595" t="s">
        <v>83</v>
      </c>
      <c r="D2595" t="s">
        <v>163</v>
      </c>
      <c r="E2595" s="65" t="s">
        <v>133</v>
      </c>
      <c r="F2595" s="66">
        <v>0.84999322891235352</v>
      </c>
      <c r="G2595" s="66">
        <v>0.83842587471008301</v>
      </c>
      <c r="H2595" s="66">
        <v>3.0898857861757278E-2</v>
      </c>
      <c r="I2595" s="66">
        <v>62.28131103515625</v>
      </c>
      <c r="J2595" s="67">
        <v>0</v>
      </c>
    </row>
    <row r="2596" spans="1:10" x14ac:dyDescent="0.25">
      <c r="A2596" s="3" t="str">
        <f t="shared" si="40"/>
        <v>Load Control GroupSDP-NW9/9/2021 (3:58pm-5:00pm)3</v>
      </c>
      <c r="B2596" t="s">
        <v>57</v>
      </c>
      <c r="C2596" t="s">
        <v>83</v>
      </c>
      <c r="D2596" t="s">
        <v>163</v>
      </c>
      <c r="E2596" s="65" t="s">
        <v>134</v>
      </c>
      <c r="F2596" s="66">
        <v>0.7633286714553833</v>
      </c>
      <c r="G2596" s="66">
        <v>0.75711828470230103</v>
      </c>
      <c r="H2596" s="66">
        <v>2.673608809709549E-2</v>
      </c>
      <c r="I2596" s="66">
        <v>62.290870666503906</v>
      </c>
      <c r="J2596" s="67">
        <v>0</v>
      </c>
    </row>
    <row r="2597" spans="1:10" x14ac:dyDescent="0.25">
      <c r="A2597" s="3" t="str">
        <f t="shared" si="40"/>
        <v>Load Control GroupSDP-NW9/9/2021 (3:58pm-5:00pm)4</v>
      </c>
      <c r="B2597" t="s">
        <v>57</v>
      </c>
      <c r="C2597" t="s">
        <v>83</v>
      </c>
      <c r="D2597" t="s">
        <v>163</v>
      </c>
      <c r="E2597" s="65" t="s">
        <v>135</v>
      </c>
      <c r="F2597" s="66">
        <v>0.70523250102996826</v>
      </c>
      <c r="G2597" s="66">
        <v>0.70536518096923828</v>
      </c>
      <c r="H2597" s="66">
        <v>2.5084134191274643E-2</v>
      </c>
      <c r="I2597" s="66">
        <v>62.108058929443359</v>
      </c>
      <c r="J2597" s="67">
        <v>0</v>
      </c>
    </row>
    <row r="2598" spans="1:10" x14ac:dyDescent="0.25">
      <c r="A2598" s="3" t="str">
        <f t="shared" si="40"/>
        <v>Load Control GroupSDP-NW9/9/2021 (3:58pm-5:00pm)5</v>
      </c>
      <c r="B2598" t="s">
        <v>57</v>
      </c>
      <c r="C2598" t="s">
        <v>83</v>
      </c>
      <c r="D2598" t="s">
        <v>163</v>
      </c>
      <c r="E2598" s="65" t="s">
        <v>136</v>
      </c>
      <c r="F2598" s="66">
        <v>0.67685139179229736</v>
      </c>
      <c r="G2598" s="66">
        <v>0.67527139186859131</v>
      </c>
      <c r="H2598" s="66">
        <v>1.9943492487072945E-2</v>
      </c>
      <c r="I2598" s="66">
        <v>62.299160003662109</v>
      </c>
      <c r="J2598" s="67">
        <v>0</v>
      </c>
    </row>
    <row r="2599" spans="1:10" x14ac:dyDescent="0.25">
      <c r="A2599" s="3" t="str">
        <f t="shared" si="40"/>
        <v>Load Control GroupSDP-NW9/9/2021 (3:58pm-5:00pm)6</v>
      </c>
      <c r="B2599" t="s">
        <v>57</v>
      </c>
      <c r="C2599" t="s">
        <v>83</v>
      </c>
      <c r="D2599" t="s">
        <v>163</v>
      </c>
      <c r="E2599" s="65" t="s">
        <v>137</v>
      </c>
      <c r="F2599" s="66">
        <v>0.66534167528152466</v>
      </c>
      <c r="G2599" s="66">
        <v>0.68152594566345215</v>
      </c>
      <c r="H2599" s="66">
        <v>1.6978781670331955E-2</v>
      </c>
      <c r="I2599" s="66">
        <v>63.646778106689453</v>
      </c>
      <c r="J2599" s="67">
        <v>0</v>
      </c>
    </row>
    <row r="2600" spans="1:10" x14ac:dyDescent="0.25">
      <c r="A2600" s="3" t="str">
        <f t="shared" si="40"/>
        <v>Load Control GroupSDP-NW9/9/2021 (3:58pm-5:00pm)7</v>
      </c>
      <c r="B2600" t="s">
        <v>57</v>
      </c>
      <c r="C2600" t="s">
        <v>83</v>
      </c>
      <c r="D2600" t="s">
        <v>163</v>
      </c>
      <c r="E2600" s="65" t="s">
        <v>138</v>
      </c>
      <c r="F2600" s="66">
        <v>0.73696267604827881</v>
      </c>
      <c r="G2600" s="66">
        <v>0.74708980321884155</v>
      </c>
      <c r="H2600" s="66">
        <v>1.4902951195836067E-2</v>
      </c>
      <c r="I2600" s="66">
        <v>64.327194213867188</v>
      </c>
      <c r="J2600" s="67">
        <v>0</v>
      </c>
    </row>
    <row r="2601" spans="1:10" x14ac:dyDescent="0.25">
      <c r="A2601" s="3" t="str">
        <f t="shared" si="40"/>
        <v>Load Control GroupSDP-NW9/9/2021 (3:58pm-5:00pm)8</v>
      </c>
      <c r="B2601" t="s">
        <v>57</v>
      </c>
      <c r="C2601" t="s">
        <v>83</v>
      </c>
      <c r="D2601" t="s">
        <v>163</v>
      </c>
      <c r="E2601" s="65" t="s">
        <v>139</v>
      </c>
      <c r="F2601" s="66">
        <v>0.78606772422790527</v>
      </c>
      <c r="G2601" s="66">
        <v>0.7877967357635498</v>
      </c>
      <c r="H2601" s="66">
        <v>1.6227437183260918E-2</v>
      </c>
      <c r="I2601" s="66">
        <v>63.314872741699219</v>
      </c>
      <c r="J2601" s="67">
        <v>0</v>
      </c>
    </row>
    <row r="2602" spans="1:10" x14ac:dyDescent="0.25">
      <c r="A2602" s="3" t="str">
        <f t="shared" si="40"/>
        <v>Load Control GroupSDP-NW9/9/2021 (3:58pm-5:00pm)9</v>
      </c>
      <c r="B2602" t="s">
        <v>57</v>
      </c>
      <c r="C2602" t="s">
        <v>83</v>
      </c>
      <c r="D2602" t="s">
        <v>163</v>
      </c>
      <c r="E2602" s="65" t="s">
        <v>140</v>
      </c>
      <c r="F2602" s="66">
        <v>0.75424027442932129</v>
      </c>
      <c r="G2602" s="66">
        <v>0.7696382999420166</v>
      </c>
      <c r="H2602" s="66">
        <v>1.8231220543384552E-2</v>
      </c>
      <c r="I2602" s="66">
        <v>62.254497528076172</v>
      </c>
      <c r="J2602" s="67">
        <v>0</v>
      </c>
    </row>
    <row r="2603" spans="1:10" x14ac:dyDescent="0.25">
      <c r="A2603" s="3" t="str">
        <f t="shared" si="40"/>
        <v>Load Control GroupSDP-NW9/9/2021 (3:58pm-5:00pm)10</v>
      </c>
      <c r="B2603" t="s">
        <v>57</v>
      </c>
      <c r="C2603" t="s">
        <v>83</v>
      </c>
      <c r="D2603" t="s">
        <v>163</v>
      </c>
      <c r="E2603" s="65" t="s">
        <v>141</v>
      </c>
      <c r="F2603" s="66">
        <v>0.75891458988189697</v>
      </c>
      <c r="G2603" s="66">
        <v>0.77294254302978516</v>
      </c>
      <c r="H2603" s="66">
        <v>2.1593730896711349E-2</v>
      </c>
      <c r="I2603" s="66">
        <v>63.413982391357422</v>
      </c>
      <c r="J2603" s="67">
        <v>0</v>
      </c>
    </row>
    <row r="2604" spans="1:10" x14ac:dyDescent="0.25">
      <c r="A2604" s="3" t="str">
        <f t="shared" si="40"/>
        <v>Load Control GroupSDP-NW9/9/2021 (3:58pm-5:00pm)11</v>
      </c>
      <c r="B2604" t="s">
        <v>57</v>
      </c>
      <c r="C2604" t="s">
        <v>83</v>
      </c>
      <c r="D2604" t="s">
        <v>163</v>
      </c>
      <c r="E2604" s="65" t="s">
        <v>142</v>
      </c>
      <c r="F2604" s="66">
        <v>0.76436090469360352</v>
      </c>
      <c r="G2604" s="66">
        <v>0.80103164911270142</v>
      </c>
      <c r="H2604" s="66">
        <v>2.4319935590028763E-2</v>
      </c>
      <c r="I2604" s="66">
        <v>68.741935729980469</v>
      </c>
      <c r="J2604" s="67">
        <v>0</v>
      </c>
    </row>
    <row r="2605" spans="1:10" x14ac:dyDescent="0.25">
      <c r="A2605" s="3" t="str">
        <f t="shared" si="40"/>
        <v>Load Control GroupSDP-NW9/9/2021 (3:58pm-5:00pm)12</v>
      </c>
      <c r="B2605" t="s">
        <v>57</v>
      </c>
      <c r="C2605" t="s">
        <v>83</v>
      </c>
      <c r="D2605" t="s">
        <v>163</v>
      </c>
      <c r="E2605" s="65" t="s">
        <v>143</v>
      </c>
      <c r="F2605" s="66">
        <v>0.85741275548934937</v>
      </c>
      <c r="G2605" s="66">
        <v>0.92112535238265991</v>
      </c>
      <c r="H2605" s="66">
        <v>2.6918511837720871E-2</v>
      </c>
      <c r="I2605" s="66">
        <v>73.975028991699219</v>
      </c>
      <c r="J2605" s="67">
        <v>0</v>
      </c>
    </row>
    <row r="2606" spans="1:10" x14ac:dyDescent="0.25">
      <c r="A2606" s="3" t="str">
        <f t="shared" si="40"/>
        <v>Load Control GroupSDP-NW9/9/2021 (3:58pm-5:00pm)13</v>
      </c>
      <c r="B2606" t="s">
        <v>57</v>
      </c>
      <c r="C2606" t="s">
        <v>83</v>
      </c>
      <c r="D2606" t="s">
        <v>163</v>
      </c>
      <c r="E2606" s="65" t="s">
        <v>144</v>
      </c>
      <c r="F2606" s="66">
        <v>1.0625388622283936</v>
      </c>
      <c r="G2606" s="66">
        <v>1.1179482936859131</v>
      </c>
      <c r="H2606" s="66">
        <v>1.6918938606977463E-2</v>
      </c>
      <c r="I2606" s="66">
        <v>77.118988037109375</v>
      </c>
      <c r="J2606" s="67">
        <v>0</v>
      </c>
    </row>
    <row r="2607" spans="1:10" x14ac:dyDescent="0.25">
      <c r="A2607" s="3" t="str">
        <f t="shared" si="40"/>
        <v>Load Control GroupSDP-NW9/9/2021 (3:58pm-5:00pm)14</v>
      </c>
      <c r="B2607" t="s">
        <v>57</v>
      </c>
      <c r="C2607" t="s">
        <v>83</v>
      </c>
      <c r="D2607" t="s">
        <v>163</v>
      </c>
      <c r="E2607" s="65" t="s">
        <v>145</v>
      </c>
      <c r="F2607" s="66">
        <v>1.4080941677093506</v>
      </c>
      <c r="G2607" s="66">
        <v>1.3526846170425415</v>
      </c>
      <c r="H2607" s="66">
        <v>1.6918938606977463E-2</v>
      </c>
      <c r="I2607" s="66">
        <v>79.821861267089844</v>
      </c>
      <c r="J2607" s="67">
        <v>0</v>
      </c>
    </row>
    <row r="2608" spans="1:10" x14ac:dyDescent="0.25">
      <c r="A2608" s="3" t="str">
        <f t="shared" si="40"/>
        <v>Load Control GroupSDP-NW9/9/2021 (3:58pm-5:00pm)15</v>
      </c>
      <c r="B2608" t="s">
        <v>57</v>
      </c>
      <c r="C2608" t="s">
        <v>83</v>
      </c>
      <c r="D2608" t="s">
        <v>163</v>
      </c>
      <c r="E2608" s="65" t="s">
        <v>146</v>
      </c>
      <c r="F2608" s="66">
        <v>1.7457413673400879</v>
      </c>
      <c r="G2608" s="66">
        <v>1.6653372049331665</v>
      </c>
      <c r="H2608" s="66">
        <v>3.6267124116420746E-2</v>
      </c>
      <c r="I2608" s="66">
        <v>83.603790283203125</v>
      </c>
      <c r="J2608" s="67">
        <v>0</v>
      </c>
    </row>
    <row r="2609" spans="1:10" x14ac:dyDescent="0.25">
      <c r="A2609" s="3" t="str">
        <f t="shared" si="40"/>
        <v>Load Control GroupSDP-NW9/9/2021 (3:58pm-5:00pm)16</v>
      </c>
      <c r="B2609" t="s">
        <v>57</v>
      </c>
      <c r="C2609" t="s">
        <v>83</v>
      </c>
      <c r="D2609" t="s">
        <v>163</v>
      </c>
      <c r="E2609" s="65" t="s">
        <v>147</v>
      </c>
      <c r="F2609" s="66">
        <v>2.0982358455657959</v>
      </c>
      <c r="G2609" s="66">
        <v>1.9956192970275879</v>
      </c>
      <c r="H2609" s="66">
        <v>4.0810804814100266E-2</v>
      </c>
      <c r="I2609" s="66">
        <v>86.604682922363281</v>
      </c>
      <c r="J2609" s="67">
        <v>0</v>
      </c>
    </row>
    <row r="2610" spans="1:10" x14ac:dyDescent="0.25">
      <c r="A2610" s="3" t="str">
        <f t="shared" si="40"/>
        <v>Load Control GroupSDP-NW9/9/2021 (3:58pm-5:00pm)17</v>
      </c>
      <c r="B2610" t="s">
        <v>57</v>
      </c>
      <c r="C2610" t="s">
        <v>83</v>
      </c>
      <c r="D2610" t="s">
        <v>163</v>
      </c>
      <c r="E2610" s="65" t="s">
        <v>148</v>
      </c>
      <c r="F2610" s="66">
        <v>2.2604444026947021</v>
      </c>
      <c r="G2610" s="66">
        <v>1.8881657123565674</v>
      </c>
      <c r="H2610" s="66">
        <v>4.2174603790044785E-2</v>
      </c>
      <c r="I2610" s="66">
        <v>85.129264831542969</v>
      </c>
      <c r="J2610" s="67">
        <v>0</v>
      </c>
    </row>
    <row r="2611" spans="1:10" x14ac:dyDescent="0.25">
      <c r="A2611" s="3" t="str">
        <f t="shared" si="40"/>
        <v>Load Control GroupSDP-NW9/9/2021 (3:58pm-5:00pm)18</v>
      </c>
      <c r="B2611" t="s">
        <v>57</v>
      </c>
      <c r="C2611" t="s">
        <v>83</v>
      </c>
      <c r="D2611" t="s">
        <v>163</v>
      </c>
      <c r="E2611" s="65" t="s">
        <v>149</v>
      </c>
      <c r="F2611" s="66">
        <v>2.285670280456543</v>
      </c>
      <c r="G2611" s="66">
        <v>2.3829598426818848</v>
      </c>
      <c r="H2611" s="66">
        <v>4.2315397411584854E-2</v>
      </c>
      <c r="I2611" s="66">
        <v>82.703041076660156</v>
      </c>
      <c r="J2611" s="67">
        <v>0</v>
      </c>
    </row>
    <row r="2612" spans="1:10" x14ac:dyDescent="0.25">
      <c r="A2612" s="3" t="str">
        <f t="shared" si="40"/>
        <v>Load Control GroupSDP-NW9/9/2021 (3:58pm-5:00pm)19</v>
      </c>
      <c r="B2612" t="s">
        <v>57</v>
      </c>
      <c r="C2612" t="s">
        <v>83</v>
      </c>
      <c r="D2612" t="s">
        <v>163</v>
      </c>
      <c r="E2612" s="65" t="s">
        <v>150</v>
      </c>
      <c r="F2612" s="66">
        <v>2.1284148693084717</v>
      </c>
      <c r="G2612" s="66">
        <v>2.2498331069946289</v>
      </c>
      <c r="H2612" s="66">
        <v>4.1561007499694824E-2</v>
      </c>
      <c r="I2612" s="66">
        <v>79.924049377441406</v>
      </c>
      <c r="J2612" s="67">
        <v>0</v>
      </c>
    </row>
    <row r="2613" spans="1:10" x14ac:dyDescent="0.25">
      <c r="A2613" s="3" t="str">
        <f t="shared" si="40"/>
        <v>Load Control GroupSDP-NW9/9/2021 (3:58pm-5:00pm)20</v>
      </c>
      <c r="B2613" t="s">
        <v>57</v>
      </c>
      <c r="C2613" t="s">
        <v>83</v>
      </c>
      <c r="D2613" t="s">
        <v>163</v>
      </c>
      <c r="E2613" s="65" t="s">
        <v>151</v>
      </c>
      <c r="F2613" s="66">
        <v>1.9101243019104004</v>
      </c>
      <c r="G2613" s="66">
        <v>2.0188057422637939</v>
      </c>
      <c r="H2613" s="66">
        <v>3.7859596312046051E-2</v>
      </c>
      <c r="I2613" s="66">
        <v>75.389915466308594</v>
      </c>
      <c r="J2613" s="67">
        <v>0</v>
      </c>
    </row>
    <row r="2614" spans="1:10" x14ac:dyDescent="0.25">
      <c r="A2614" s="3" t="str">
        <f t="shared" si="40"/>
        <v>Load Control GroupSDP-NW9/9/2021 (3:58pm-5:00pm)21</v>
      </c>
      <c r="B2614" t="s">
        <v>57</v>
      </c>
      <c r="C2614" t="s">
        <v>83</v>
      </c>
      <c r="D2614" t="s">
        <v>163</v>
      </c>
      <c r="E2614" s="65" t="s">
        <v>152</v>
      </c>
      <c r="F2614" s="66">
        <v>1.7776690721511841</v>
      </c>
      <c r="G2614" s="66">
        <v>1.8294273614883423</v>
      </c>
      <c r="H2614" s="66">
        <v>3.490641713142395E-2</v>
      </c>
      <c r="I2614" s="66">
        <v>69.743896484375</v>
      </c>
      <c r="J2614" s="67">
        <v>0</v>
      </c>
    </row>
    <row r="2615" spans="1:10" x14ac:dyDescent="0.25">
      <c r="A2615" s="3" t="str">
        <f t="shared" si="40"/>
        <v>Load Control GroupSDP-NW9/9/2021 (3:58pm-5:00pm)22</v>
      </c>
      <c r="B2615" t="s">
        <v>57</v>
      </c>
      <c r="C2615" t="s">
        <v>83</v>
      </c>
      <c r="D2615" t="s">
        <v>163</v>
      </c>
      <c r="E2615" s="65" t="s">
        <v>153</v>
      </c>
      <c r="F2615" s="66">
        <v>1.6121475696563721</v>
      </c>
      <c r="G2615" s="66">
        <v>1.6264594793319702</v>
      </c>
      <c r="H2615" s="66">
        <v>3.5383593291044235E-2</v>
      </c>
      <c r="I2615" s="66">
        <v>67.06298828125</v>
      </c>
      <c r="J2615" s="67">
        <v>0</v>
      </c>
    </row>
    <row r="2616" spans="1:10" x14ac:dyDescent="0.25">
      <c r="A2616" s="3" t="str">
        <f t="shared" si="40"/>
        <v>Load Control GroupSDP-NW9/9/2021 (3:58pm-5:00pm)23</v>
      </c>
      <c r="B2616" t="s">
        <v>57</v>
      </c>
      <c r="C2616" t="s">
        <v>83</v>
      </c>
      <c r="D2616" t="s">
        <v>163</v>
      </c>
      <c r="E2616" s="65" t="s">
        <v>154</v>
      </c>
      <c r="F2616" s="66">
        <v>1.3812521696090698</v>
      </c>
      <c r="G2616" s="66">
        <v>1.4313781261444092</v>
      </c>
      <c r="H2616" s="66">
        <v>3.6345511674880981E-2</v>
      </c>
      <c r="I2616" s="66">
        <v>65.522285461425781</v>
      </c>
      <c r="J2616" s="67">
        <v>0</v>
      </c>
    </row>
    <row r="2617" spans="1:10" x14ac:dyDescent="0.25">
      <c r="A2617" s="3" t="str">
        <f t="shared" si="40"/>
        <v>Load Control GroupSDP-NW9/9/2021 (3:58pm-5:00pm)24</v>
      </c>
      <c r="B2617" t="s">
        <v>57</v>
      </c>
      <c r="C2617" t="s">
        <v>83</v>
      </c>
      <c r="D2617" t="s">
        <v>163</v>
      </c>
      <c r="E2617" s="65" t="s">
        <v>155</v>
      </c>
      <c r="F2617" s="66">
        <v>1.1521255970001221</v>
      </c>
      <c r="G2617" s="66">
        <v>1.1809625625610352</v>
      </c>
      <c r="H2617" s="66">
        <v>3.4626543521881104E-2</v>
      </c>
      <c r="I2617" s="66">
        <v>63.951652526855469</v>
      </c>
      <c r="J2617" s="67">
        <v>0</v>
      </c>
    </row>
    <row r="2618" spans="1:10" x14ac:dyDescent="0.25">
      <c r="A2618" s="3" t="str">
        <f t="shared" si="40"/>
        <v>Load Control GroupSDP-NWAverage Event Day (5:00pm-6:00pm)1</v>
      </c>
      <c r="B2618" t="s">
        <v>57</v>
      </c>
      <c r="C2618" t="s">
        <v>83</v>
      </c>
      <c r="D2618" t="s">
        <v>164</v>
      </c>
      <c r="E2618" s="65" t="s">
        <v>132</v>
      </c>
      <c r="F2618" s="66">
        <v>0.94408226013183594</v>
      </c>
      <c r="G2618" s="66">
        <v>0.97500914335250854</v>
      </c>
      <c r="H2618" s="66">
        <v>1.3783111236989498E-2</v>
      </c>
      <c r="I2618" s="66">
        <v>63.827480316162109</v>
      </c>
      <c r="J2618" s="67">
        <v>0</v>
      </c>
    </row>
    <row r="2619" spans="1:10" x14ac:dyDescent="0.25">
      <c r="A2619" s="3" t="str">
        <f t="shared" si="40"/>
        <v>Load Control GroupSDP-NWAverage Event Day (5:00pm-6:00pm)2</v>
      </c>
      <c r="B2619" t="s">
        <v>57</v>
      </c>
      <c r="C2619" t="s">
        <v>83</v>
      </c>
      <c r="D2619" t="s">
        <v>164</v>
      </c>
      <c r="E2619" s="65" t="s">
        <v>133</v>
      </c>
      <c r="F2619" s="66">
        <v>0.8301541805267334</v>
      </c>
      <c r="G2619" s="66">
        <v>0.87522828578948975</v>
      </c>
      <c r="H2619" s="66">
        <v>1.2553207576274872E-2</v>
      </c>
      <c r="I2619" s="66">
        <v>62.613082885742188</v>
      </c>
      <c r="J2619" s="67">
        <v>0</v>
      </c>
    </row>
    <row r="2620" spans="1:10" x14ac:dyDescent="0.25">
      <c r="A2620" s="3" t="str">
        <f t="shared" si="40"/>
        <v>Load Control GroupSDP-NWAverage Event Day (5:00pm-6:00pm)3</v>
      </c>
      <c r="B2620" t="s">
        <v>57</v>
      </c>
      <c r="C2620" t="s">
        <v>83</v>
      </c>
      <c r="D2620" t="s">
        <v>164</v>
      </c>
      <c r="E2620" s="65" t="s">
        <v>134</v>
      </c>
      <c r="F2620" s="66">
        <v>0.74485504627227783</v>
      </c>
      <c r="G2620" s="66">
        <v>0.78575801849365234</v>
      </c>
      <c r="H2620" s="66">
        <v>1.2030222453176975E-2</v>
      </c>
      <c r="I2620" s="66">
        <v>62.066581726074219</v>
      </c>
      <c r="J2620" s="67">
        <v>0</v>
      </c>
    </row>
    <row r="2621" spans="1:10" x14ac:dyDescent="0.25">
      <c r="A2621" s="3" t="str">
        <f t="shared" si="40"/>
        <v>Load Control GroupSDP-NWAverage Event Day (5:00pm-6:00pm)4</v>
      </c>
      <c r="B2621" t="s">
        <v>57</v>
      </c>
      <c r="C2621" t="s">
        <v>83</v>
      </c>
      <c r="D2621" t="s">
        <v>164</v>
      </c>
      <c r="E2621" s="65" t="s">
        <v>135</v>
      </c>
      <c r="F2621" s="66">
        <v>0.68632864952087402</v>
      </c>
      <c r="G2621" s="66">
        <v>0.72568756341934204</v>
      </c>
      <c r="H2621" s="66">
        <v>1.080634817481041E-2</v>
      </c>
      <c r="I2621" s="66">
        <v>61.323886871337891</v>
      </c>
      <c r="J2621" s="67">
        <v>0</v>
      </c>
    </row>
    <row r="2622" spans="1:10" x14ac:dyDescent="0.25">
      <c r="A2622" s="3" t="str">
        <f t="shared" si="40"/>
        <v>Load Control GroupSDP-NWAverage Event Day (5:00pm-6:00pm)5</v>
      </c>
      <c r="B2622" t="s">
        <v>57</v>
      </c>
      <c r="C2622" t="s">
        <v>83</v>
      </c>
      <c r="D2622" t="s">
        <v>164</v>
      </c>
      <c r="E2622" s="65" t="s">
        <v>136</v>
      </c>
      <c r="F2622" s="66">
        <v>0.65523004531860352</v>
      </c>
      <c r="G2622" s="66">
        <v>0.69036829471588135</v>
      </c>
      <c r="H2622" s="66">
        <v>8.84262565523386E-3</v>
      </c>
      <c r="I2622" s="66">
        <v>60.930309295654297</v>
      </c>
      <c r="J2622" s="67">
        <v>0</v>
      </c>
    </row>
    <row r="2623" spans="1:10" x14ac:dyDescent="0.25">
      <c r="A2623" s="3" t="str">
        <f t="shared" si="40"/>
        <v>Load Control GroupSDP-NWAverage Event Day (5:00pm-6:00pm)6</v>
      </c>
      <c r="B2623" t="s">
        <v>57</v>
      </c>
      <c r="C2623" t="s">
        <v>83</v>
      </c>
      <c r="D2623" t="s">
        <v>164</v>
      </c>
      <c r="E2623" s="65" t="s">
        <v>137</v>
      </c>
      <c r="F2623" s="66">
        <v>0.64955461025238037</v>
      </c>
      <c r="G2623" s="66">
        <v>0.68188166618347168</v>
      </c>
      <c r="H2623" s="66">
        <v>7.5727370567619801E-3</v>
      </c>
      <c r="I2623" s="66">
        <v>60.639457702636719</v>
      </c>
      <c r="J2623" s="67">
        <v>0</v>
      </c>
    </row>
    <row r="2624" spans="1:10" x14ac:dyDescent="0.25">
      <c r="A2624" s="3" t="str">
        <f t="shared" si="40"/>
        <v>Load Control GroupSDP-NWAverage Event Day (5:00pm-6:00pm)7</v>
      </c>
      <c r="B2624" t="s">
        <v>57</v>
      </c>
      <c r="C2624" t="s">
        <v>83</v>
      </c>
      <c r="D2624" t="s">
        <v>164</v>
      </c>
      <c r="E2624" s="65" t="s">
        <v>138</v>
      </c>
      <c r="F2624" s="66">
        <v>0.67362385988235474</v>
      </c>
      <c r="G2624" s="66">
        <v>0.71405947208404541</v>
      </c>
      <c r="H2624" s="66">
        <v>7.0302854292094707E-3</v>
      </c>
      <c r="I2624" s="66">
        <v>60.978160858154297</v>
      </c>
      <c r="J2624" s="67">
        <v>0</v>
      </c>
    </row>
    <row r="2625" spans="1:10" x14ac:dyDescent="0.25">
      <c r="A2625" s="3" t="str">
        <f t="shared" si="40"/>
        <v>Load Control GroupSDP-NWAverage Event Day (5:00pm-6:00pm)8</v>
      </c>
      <c r="B2625" t="s">
        <v>57</v>
      </c>
      <c r="C2625" t="s">
        <v>83</v>
      </c>
      <c r="D2625" t="s">
        <v>164</v>
      </c>
      <c r="E2625" s="65" t="s">
        <v>139</v>
      </c>
      <c r="F2625" s="66">
        <v>0.68925309181213379</v>
      </c>
      <c r="G2625" s="66">
        <v>0.75491154193878174</v>
      </c>
      <c r="H2625" s="66">
        <v>7.5021493248641491E-3</v>
      </c>
      <c r="I2625" s="66">
        <v>62.512046813964844</v>
      </c>
      <c r="J2625" s="67">
        <v>0</v>
      </c>
    </row>
    <row r="2626" spans="1:10" x14ac:dyDescent="0.25">
      <c r="A2626" s="3" t="str">
        <f t="shared" si="40"/>
        <v>Load Control GroupSDP-NWAverage Event Day (5:00pm-6:00pm)9</v>
      </c>
      <c r="B2626" t="s">
        <v>57</v>
      </c>
      <c r="C2626" t="s">
        <v>83</v>
      </c>
      <c r="D2626" t="s">
        <v>164</v>
      </c>
      <c r="E2626" s="65" t="s">
        <v>140</v>
      </c>
      <c r="F2626" s="66">
        <v>0.68162268400192261</v>
      </c>
      <c r="G2626" s="66">
        <v>0.78078460693359375</v>
      </c>
      <c r="H2626" s="66">
        <v>8.6853280663490295E-3</v>
      </c>
      <c r="I2626" s="66">
        <v>66.008705139160156</v>
      </c>
      <c r="J2626" s="67">
        <v>0</v>
      </c>
    </row>
    <row r="2627" spans="1:10" x14ac:dyDescent="0.25">
      <c r="A2627" s="3" t="str">
        <f t="shared" ref="A2627:A2690" si="41">B2627&amp;C2627&amp;D2627&amp;E2627</f>
        <v>Load Control GroupSDP-NWAverage Event Day (5:00pm-6:00pm)10</v>
      </c>
      <c r="B2627" t="s">
        <v>57</v>
      </c>
      <c r="C2627" t="s">
        <v>83</v>
      </c>
      <c r="D2627" t="s">
        <v>164</v>
      </c>
      <c r="E2627" s="65" t="s">
        <v>141</v>
      </c>
      <c r="F2627" s="66">
        <v>0.65221571922302246</v>
      </c>
      <c r="G2627" s="66">
        <v>0.81787967681884766</v>
      </c>
      <c r="H2627" s="66">
        <v>1.0524428449571133E-2</v>
      </c>
      <c r="I2627" s="66">
        <v>71.162605285644531</v>
      </c>
      <c r="J2627" s="67">
        <v>0</v>
      </c>
    </row>
    <row r="2628" spans="1:10" x14ac:dyDescent="0.25">
      <c r="A2628" s="3" t="str">
        <f t="shared" si="41"/>
        <v>Load Control GroupSDP-NWAverage Event Day (5:00pm-6:00pm)11</v>
      </c>
      <c r="B2628" t="s">
        <v>57</v>
      </c>
      <c r="C2628" t="s">
        <v>83</v>
      </c>
      <c r="D2628" t="s">
        <v>164</v>
      </c>
      <c r="E2628" s="65" t="s">
        <v>142</v>
      </c>
      <c r="F2628" s="66">
        <v>0.60955971479415894</v>
      </c>
      <c r="G2628" s="66">
        <v>0.89205050468444824</v>
      </c>
      <c r="H2628" s="66">
        <v>1.1941433884203434E-2</v>
      </c>
      <c r="I2628" s="66">
        <v>74.570503234863281</v>
      </c>
      <c r="J2628" s="67">
        <v>0</v>
      </c>
    </row>
    <row r="2629" spans="1:10" x14ac:dyDescent="0.25">
      <c r="A2629" s="3" t="str">
        <f t="shared" si="41"/>
        <v>Load Control GroupSDP-NWAverage Event Day (5:00pm-6:00pm)12</v>
      </c>
      <c r="B2629" t="s">
        <v>57</v>
      </c>
      <c r="C2629" t="s">
        <v>83</v>
      </c>
      <c r="D2629" t="s">
        <v>164</v>
      </c>
      <c r="E2629" s="65" t="s">
        <v>143</v>
      </c>
      <c r="F2629" s="66">
        <v>0.569435715675354</v>
      </c>
      <c r="G2629" s="66">
        <v>1.0037893056869507</v>
      </c>
      <c r="H2629" s="66">
        <v>1.3318687677383423E-2</v>
      </c>
      <c r="I2629" s="66">
        <v>77.743911743164063</v>
      </c>
      <c r="J2629" s="67">
        <v>0</v>
      </c>
    </row>
    <row r="2630" spans="1:10" x14ac:dyDescent="0.25">
      <c r="A2630" s="3" t="str">
        <f t="shared" si="41"/>
        <v>Load Control GroupSDP-NWAverage Event Day (5:00pm-6:00pm)13</v>
      </c>
      <c r="B2630" t="s">
        <v>57</v>
      </c>
      <c r="C2630" t="s">
        <v>83</v>
      </c>
      <c r="D2630" t="s">
        <v>164</v>
      </c>
      <c r="E2630" s="65" t="s">
        <v>144</v>
      </c>
      <c r="F2630" s="66">
        <v>0.47467184066772461</v>
      </c>
      <c r="G2630" s="66">
        <v>1.1787651777267456</v>
      </c>
      <c r="H2630" s="66">
        <v>1.2521956115961075E-2</v>
      </c>
      <c r="I2630" s="66">
        <v>79.216117858886719</v>
      </c>
      <c r="J2630" s="67">
        <v>0</v>
      </c>
    </row>
    <row r="2631" spans="1:10" x14ac:dyDescent="0.25">
      <c r="A2631" s="3" t="str">
        <f t="shared" si="41"/>
        <v>Load Control GroupSDP-NWAverage Event Day (5:00pm-6:00pm)14</v>
      </c>
      <c r="B2631" t="s">
        <v>57</v>
      </c>
      <c r="C2631" t="s">
        <v>83</v>
      </c>
      <c r="D2631" t="s">
        <v>164</v>
      </c>
      <c r="E2631" s="65" t="s">
        <v>145</v>
      </c>
      <c r="F2631" s="66">
        <v>0.65046083927154541</v>
      </c>
      <c r="G2631" s="66">
        <v>1.3982641696929932</v>
      </c>
      <c r="H2631" s="66">
        <v>1.3005875982344151E-2</v>
      </c>
      <c r="I2631" s="66">
        <v>80.434700012207031</v>
      </c>
      <c r="J2631" s="67">
        <v>0</v>
      </c>
    </row>
    <row r="2632" spans="1:10" x14ac:dyDescent="0.25">
      <c r="A2632" s="3" t="str">
        <f t="shared" si="41"/>
        <v>Load Control GroupSDP-NWAverage Event Day (5:00pm-6:00pm)15</v>
      </c>
      <c r="B2632" t="s">
        <v>57</v>
      </c>
      <c r="C2632" t="s">
        <v>83</v>
      </c>
      <c r="D2632" t="s">
        <v>164</v>
      </c>
      <c r="E2632" s="65" t="s">
        <v>146</v>
      </c>
      <c r="F2632" s="66">
        <v>1.1240495443344116</v>
      </c>
      <c r="G2632" s="66">
        <v>1.6281826496124268</v>
      </c>
      <c r="H2632" s="66">
        <v>1.6060100868344307E-2</v>
      </c>
      <c r="I2632" s="66">
        <v>81.645652770996094</v>
      </c>
      <c r="J2632" s="67">
        <v>0</v>
      </c>
    </row>
    <row r="2633" spans="1:10" x14ac:dyDescent="0.25">
      <c r="A2633" s="3" t="str">
        <f t="shared" si="41"/>
        <v>Load Control GroupSDP-NWAverage Event Day (5:00pm-6:00pm)16</v>
      </c>
      <c r="B2633" t="s">
        <v>57</v>
      </c>
      <c r="C2633" t="s">
        <v>83</v>
      </c>
      <c r="D2633" t="s">
        <v>164</v>
      </c>
      <c r="E2633" s="65" t="s">
        <v>147</v>
      </c>
      <c r="F2633" s="66">
        <v>1.5202631950378418</v>
      </c>
      <c r="G2633" s="66">
        <v>1.882274866104126</v>
      </c>
      <c r="H2633" s="66">
        <v>1.7177317291498184E-2</v>
      </c>
      <c r="I2633" s="66">
        <v>81.759963989257813</v>
      </c>
      <c r="J2633" s="67">
        <v>0</v>
      </c>
    </row>
    <row r="2634" spans="1:10" x14ac:dyDescent="0.25">
      <c r="A2634" s="3" t="str">
        <f t="shared" si="41"/>
        <v>Load Control GroupSDP-NWAverage Event Day (5:00pm-6:00pm)17</v>
      </c>
      <c r="B2634" t="s">
        <v>57</v>
      </c>
      <c r="C2634" t="s">
        <v>83</v>
      </c>
      <c r="D2634" t="s">
        <v>164</v>
      </c>
      <c r="E2634" s="65" t="s">
        <v>148</v>
      </c>
      <c r="F2634" s="66">
        <v>1.8731677532196045</v>
      </c>
      <c r="G2634" s="66">
        <v>2.1035118103027344</v>
      </c>
      <c r="H2634" s="66">
        <v>1.7976889386773109E-2</v>
      </c>
      <c r="I2634" s="66">
        <v>82.237602233886719</v>
      </c>
      <c r="J2634" s="67">
        <v>0</v>
      </c>
    </row>
    <row r="2635" spans="1:10" x14ac:dyDescent="0.25">
      <c r="A2635" s="3" t="str">
        <f t="shared" si="41"/>
        <v>Load Control GroupSDP-NWAverage Event Day (5:00pm-6:00pm)18</v>
      </c>
      <c r="B2635" t="s">
        <v>57</v>
      </c>
      <c r="C2635" t="s">
        <v>83</v>
      </c>
      <c r="D2635" t="s">
        <v>164</v>
      </c>
      <c r="E2635" s="65" t="s">
        <v>149</v>
      </c>
      <c r="F2635" s="66">
        <v>2.066673755645752</v>
      </c>
      <c r="G2635" s="66">
        <v>1.8923425674438477</v>
      </c>
      <c r="H2635" s="66">
        <v>1.8861185759305954E-2</v>
      </c>
      <c r="I2635" s="66">
        <v>81.428924560546875</v>
      </c>
      <c r="J2635" s="67">
        <v>0</v>
      </c>
    </row>
    <row r="2636" spans="1:10" x14ac:dyDescent="0.25">
      <c r="A2636" s="3" t="str">
        <f t="shared" si="41"/>
        <v>Load Control GroupSDP-NWAverage Event Day (5:00pm-6:00pm)19</v>
      </c>
      <c r="B2636" t="s">
        <v>57</v>
      </c>
      <c r="C2636" t="s">
        <v>83</v>
      </c>
      <c r="D2636" t="s">
        <v>164</v>
      </c>
      <c r="E2636" s="65" t="s">
        <v>150</v>
      </c>
      <c r="F2636" s="66">
        <v>2.0074625015258789</v>
      </c>
      <c r="G2636" s="66">
        <v>2.2425415515899658</v>
      </c>
      <c r="H2636" s="66">
        <v>2.2387739270925522E-2</v>
      </c>
      <c r="I2636" s="66">
        <v>78.83868408203125</v>
      </c>
      <c r="J2636" s="67">
        <v>0</v>
      </c>
    </row>
    <row r="2637" spans="1:10" x14ac:dyDescent="0.25">
      <c r="A2637" s="3" t="str">
        <f t="shared" si="41"/>
        <v>Load Control GroupSDP-NWAverage Event Day (5:00pm-6:00pm)20</v>
      </c>
      <c r="B2637" t="s">
        <v>57</v>
      </c>
      <c r="C2637" t="s">
        <v>83</v>
      </c>
      <c r="D2637" t="s">
        <v>164</v>
      </c>
      <c r="E2637" s="65" t="s">
        <v>151</v>
      </c>
      <c r="F2637" s="66">
        <v>1.8488730192184448</v>
      </c>
      <c r="G2637" s="66">
        <v>2.0470259189605713</v>
      </c>
      <c r="H2637" s="66">
        <v>2.1220946684479713E-2</v>
      </c>
      <c r="I2637" s="66">
        <v>76.618270874023438</v>
      </c>
      <c r="J2637" s="67">
        <v>0</v>
      </c>
    </row>
    <row r="2638" spans="1:10" x14ac:dyDescent="0.25">
      <c r="A2638" s="3" t="str">
        <f t="shared" si="41"/>
        <v>Load Control GroupSDP-NWAverage Event Day (5:00pm-6:00pm)21</v>
      </c>
      <c r="B2638" t="s">
        <v>57</v>
      </c>
      <c r="C2638" t="s">
        <v>83</v>
      </c>
      <c r="D2638" t="s">
        <v>164</v>
      </c>
      <c r="E2638" s="65" t="s">
        <v>152</v>
      </c>
      <c r="F2638" s="66">
        <v>1.666600227355957</v>
      </c>
      <c r="G2638" s="66">
        <v>1.8398391008377075</v>
      </c>
      <c r="H2638" s="66">
        <v>1.896032877266407E-2</v>
      </c>
      <c r="I2638" s="66">
        <v>72.345619201660156</v>
      </c>
      <c r="J2638" s="67">
        <v>0</v>
      </c>
    </row>
    <row r="2639" spans="1:10" x14ac:dyDescent="0.25">
      <c r="A2639" s="3" t="str">
        <f t="shared" si="41"/>
        <v>Load Control GroupSDP-NWAverage Event Day (5:00pm-6:00pm)22</v>
      </c>
      <c r="B2639" t="s">
        <v>57</v>
      </c>
      <c r="C2639" t="s">
        <v>83</v>
      </c>
      <c r="D2639" t="s">
        <v>164</v>
      </c>
      <c r="E2639" s="65" t="s">
        <v>153</v>
      </c>
      <c r="F2639" s="66">
        <v>1.5347404479980469</v>
      </c>
      <c r="G2639" s="66">
        <v>1.6731033325195313</v>
      </c>
      <c r="H2639" s="66">
        <v>1.9028166308999062E-2</v>
      </c>
      <c r="I2639" s="66">
        <v>68.028541564941406</v>
      </c>
      <c r="J2639" s="67">
        <v>0</v>
      </c>
    </row>
    <row r="2640" spans="1:10" x14ac:dyDescent="0.25">
      <c r="A2640" s="3" t="str">
        <f t="shared" si="41"/>
        <v>Load Control GroupSDP-NWAverage Event Day (5:00pm-6:00pm)23</v>
      </c>
      <c r="B2640" t="s">
        <v>57</v>
      </c>
      <c r="C2640" t="s">
        <v>83</v>
      </c>
      <c r="D2640" t="s">
        <v>164</v>
      </c>
      <c r="E2640" s="65" t="s">
        <v>154</v>
      </c>
      <c r="F2640" s="66">
        <v>1.3813693523406982</v>
      </c>
      <c r="G2640" s="66">
        <v>1.4785789251327515</v>
      </c>
      <c r="H2640" s="66">
        <v>1.9114639610052109E-2</v>
      </c>
      <c r="I2640" s="66">
        <v>65.470619201660156</v>
      </c>
      <c r="J2640" s="67">
        <v>0</v>
      </c>
    </row>
    <row r="2641" spans="1:10" x14ac:dyDescent="0.25">
      <c r="A2641" s="3" t="str">
        <f t="shared" si="41"/>
        <v>Load Control GroupSDP-NWAverage Event Day (5:00pm-6:00pm)24</v>
      </c>
      <c r="B2641" t="s">
        <v>57</v>
      </c>
      <c r="C2641" t="s">
        <v>83</v>
      </c>
      <c r="D2641" t="s">
        <v>164</v>
      </c>
      <c r="E2641" s="65" t="s">
        <v>155</v>
      </c>
      <c r="F2641" s="66">
        <v>1.1716585159301758</v>
      </c>
      <c r="G2641" s="66">
        <v>1.2630146741867065</v>
      </c>
      <c r="H2641" s="66">
        <v>1.7777862027287483E-2</v>
      </c>
      <c r="I2641" s="66">
        <v>63.818870544433594</v>
      </c>
      <c r="J2641" s="67">
        <v>0</v>
      </c>
    </row>
    <row r="2642" spans="1:10" x14ac:dyDescent="0.25">
      <c r="A2642" s="3" t="str">
        <f t="shared" si="41"/>
        <v>Load Control GroupSDP-W-16/17/2021 (5:00pm-6:00pm)1</v>
      </c>
      <c r="B2642" t="s">
        <v>57</v>
      </c>
      <c r="C2642" t="s">
        <v>84</v>
      </c>
      <c r="D2642" t="s">
        <v>160</v>
      </c>
      <c r="E2642" s="65" t="s">
        <v>132</v>
      </c>
      <c r="F2642" s="66">
        <v>0.86996328830718994</v>
      </c>
      <c r="G2642" s="66">
        <v>0.85610198974609375</v>
      </c>
      <c r="H2642" s="66">
        <v>2.5140831246972084E-2</v>
      </c>
      <c r="I2642" s="66">
        <v>66.593048095703125</v>
      </c>
      <c r="J2642" s="67">
        <v>0</v>
      </c>
    </row>
    <row r="2643" spans="1:10" x14ac:dyDescent="0.25">
      <c r="A2643" s="3" t="str">
        <f t="shared" si="41"/>
        <v>Load Control GroupSDP-W-16/17/2021 (5:00pm-6:00pm)2</v>
      </c>
      <c r="B2643" t="s">
        <v>57</v>
      </c>
      <c r="C2643" t="s">
        <v>84</v>
      </c>
      <c r="D2643" t="s">
        <v>160</v>
      </c>
      <c r="E2643" s="65" t="s">
        <v>133</v>
      </c>
      <c r="F2643" s="66">
        <v>0.74318468570709229</v>
      </c>
      <c r="G2643" s="66">
        <v>0.75070154666900635</v>
      </c>
      <c r="H2643" s="66">
        <v>2.3493064567446709E-2</v>
      </c>
      <c r="I2643" s="66">
        <v>65.999359130859375</v>
      </c>
      <c r="J2643" s="67">
        <v>0</v>
      </c>
    </row>
    <row r="2644" spans="1:10" x14ac:dyDescent="0.25">
      <c r="A2644" s="3" t="str">
        <f t="shared" si="41"/>
        <v>Load Control GroupSDP-W-16/17/2021 (5:00pm-6:00pm)3</v>
      </c>
      <c r="B2644" t="s">
        <v>57</v>
      </c>
      <c r="C2644" t="s">
        <v>84</v>
      </c>
      <c r="D2644" t="s">
        <v>160</v>
      </c>
      <c r="E2644" s="65" t="s">
        <v>134</v>
      </c>
      <c r="F2644" s="66">
        <v>0.67764705419540405</v>
      </c>
      <c r="G2644" s="66">
        <v>0.67568278312683105</v>
      </c>
      <c r="H2644" s="66">
        <v>1.9982114434242249E-2</v>
      </c>
      <c r="I2644" s="66">
        <v>65.131683349609375</v>
      </c>
      <c r="J2644" s="67">
        <v>0</v>
      </c>
    </row>
    <row r="2645" spans="1:10" x14ac:dyDescent="0.25">
      <c r="A2645" s="3" t="str">
        <f t="shared" si="41"/>
        <v>Load Control GroupSDP-W-16/17/2021 (5:00pm-6:00pm)4</v>
      </c>
      <c r="B2645" t="s">
        <v>57</v>
      </c>
      <c r="C2645" t="s">
        <v>84</v>
      </c>
      <c r="D2645" t="s">
        <v>160</v>
      </c>
      <c r="E2645" s="65" t="s">
        <v>135</v>
      </c>
      <c r="F2645" s="66">
        <v>0.63014799356460571</v>
      </c>
      <c r="G2645" s="66">
        <v>0.62083244323730469</v>
      </c>
      <c r="H2645" s="66">
        <v>1.8642526119947433E-2</v>
      </c>
      <c r="I2645" s="66">
        <v>64.617958068847656</v>
      </c>
      <c r="J2645" s="67">
        <v>0</v>
      </c>
    </row>
    <row r="2646" spans="1:10" x14ac:dyDescent="0.25">
      <c r="A2646" s="3" t="str">
        <f t="shared" si="41"/>
        <v>Load Control GroupSDP-W-16/17/2021 (5:00pm-6:00pm)5</v>
      </c>
      <c r="B2646" t="s">
        <v>57</v>
      </c>
      <c r="C2646" t="s">
        <v>84</v>
      </c>
      <c r="D2646" t="s">
        <v>160</v>
      </c>
      <c r="E2646" s="65" t="s">
        <v>136</v>
      </c>
      <c r="F2646" s="66">
        <v>0.60772258043289185</v>
      </c>
      <c r="G2646" s="66">
        <v>0.58670622110366821</v>
      </c>
      <c r="H2646" s="66">
        <v>1.6672894358634949E-2</v>
      </c>
      <c r="I2646" s="66">
        <v>64.12158203125</v>
      </c>
      <c r="J2646" s="67">
        <v>0</v>
      </c>
    </row>
    <row r="2647" spans="1:10" x14ac:dyDescent="0.25">
      <c r="A2647" s="3" t="str">
        <f t="shared" si="41"/>
        <v>Load Control GroupSDP-W-16/17/2021 (5:00pm-6:00pm)6</v>
      </c>
      <c r="B2647" t="s">
        <v>57</v>
      </c>
      <c r="C2647" t="s">
        <v>84</v>
      </c>
      <c r="D2647" t="s">
        <v>160</v>
      </c>
      <c r="E2647" s="65" t="s">
        <v>137</v>
      </c>
      <c r="F2647" s="66">
        <v>0.59415739774703979</v>
      </c>
      <c r="G2647" s="66">
        <v>0.58826887607574463</v>
      </c>
      <c r="H2647" s="66">
        <v>1.3742489740252495E-2</v>
      </c>
      <c r="I2647" s="66">
        <v>63.665657043457031</v>
      </c>
      <c r="J2647" s="67">
        <v>0</v>
      </c>
    </row>
    <row r="2648" spans="1:10" x14ac:dyDescent="0.25">
      <c r="A2648" s="3" t="str">
        <f t="shared" si="41"/>
        <v>Load Control GroupSDP-W-16/17/2021 (5:00pm-6:00pm)7</v>
      </c>
      <c r="B2648" t="s">
        <v>57</v>
      </c>
      <c r="C2648" t="s">
        <v>84</v>
      </c>
      <c r="D2648" t="s">
        <v>160</v>
      </c>
      <c r="E2648" s="65" t="s">
        <v>138</v>
      </c>
      <c r="F2648" s="66">
        <v>0.63578879833221436</v>
      </c>
      <c r="G2648" s="66">
        <v>0.60883086919784546</v>
      </c>
      <c r="H2648" s="66">
        <v>1.2419361621141434E-2</v>
      </c>
      <c r="I2648" s="66">
        <v>63.424114227294922</v>
      </c>
      <c r="J2648" s="67">
        <v>0</v>
      </c>
    </row>
    <row r="2649" spans="1:10" x14ac:dyDescent="0.25">
      <c r="A2649" s="3" t="str">
        <f t="shared" si="41"/>
        <v>Load Control GroupSDP-W-16/17/2021 (5:00pm-6:00pm)8</v>
      </c>
      <c r="B2649" t="s">
        <v>57</v>
      </c>
      <c r="C2649" t="s">
        <v>84</v>
      </c>
      <c r="D2649" t="s">
        <v>160</v>
      </c>
      <c r="E2649" s="65" t="s">
        <v>139</v>
      </c>
      <c r="F2649" s="66">
        <v>0.65734004974365234</v>
      </c>
      <c r="G2649" s="66">
        <v>0.64108371734619141</v>
      </c>
      <c r="H2649" s="66">
        <v>1.3345630839467049E-2</v>
      </c>
      <c r="I2649" s="66">
        <v>64.060874938964844</v>
      </c>
      <c r="J2649" s="67">
        <v>0</v>
      </c>
    </row>
    <row r="2650" spans="1:10" x14ac:dyDescent="0.25">
      <c r="A2650" s="3" t="str">
        <f t="shared" si="41"/>
        <v>Load Control GroupSDP-W-16/17/2021 (5:00pm-6:00pm)9</v>
      </c>
      <c r="B2650" t="s">
        <v>57</v>
      </c>
      <c r="C2650" t="s">
        <v>84</v>
      </c>
      <c r="D2650" t="s">
        <v>160</v>
      </c>
      <c r="E2650" s="65" t="s">
        <v>140</v>
      </c>
      <c r="F2650" s="66">
        <v>0.67671632766723633</v>
      </c>
      <c r="G2650" s="66">
        <v>0.66970467567443848</v>
      </c>
      <c r="H2650" s="66">
        <v>1.4754321426153183E-2</v>
      </c>
      <c r="I2650" s="66">
        <v>66.431236267089844</v>
      </c>
      <c r="J2650" s="67">
        <v>0</v>
      </c>
    </row>
    <row r="2651" spans="1:10" x14ac:dyDescent="0.25">
      <c r="A2651" s="3" t="str">
        <f t="shared" si="41"/>
        <v>Load Control GroupSDP-W-16/17/2021 (5:00pm-6:00pm)10</v>
      </c>
      <c r="B2651" t="s">
        <v>57</v>
      </c>
      <c r="C2651" t="s">
        <v>84</v>
      </c>
      <c r="D2651" t="s">
        <v>160</v>
      </c>
      <c r="E2651" s="65" t="s">
        <v>141</v>
      </c>
      <c r="F2651" s="66">
        <v>0.6725771427154541</v>
      </c>
      <c r="G2651" s="66">
        <v>0.64212119579315186</v>
      </c>
      <c r="H2651" s="66">
        <v>2.3322856053709984E-2</v>
      </c>
      <c r="I2651" s="66">
        <v>67.541366577148438</v>
      </c>
      <c r="J2651" s="67">
        <v>0</v>
      </c>
    </row>
    <row r="2652" spans="1:10" x14ac:dyDescent="0.25">
      <c r="A2652" s="3" t="str">
        <f t="shared" si="41"/>
        <v>Load Control GroupSDP-W-16/17/2021 (5:00pm-6:00pm)11</v>
      </c>
      <c r="B2652" t="s">
        <v>57</v>
      </c>
      <c r="C2652" t="s">
        <v>84</v>
      </c>
      <c r="D2652" t="s">
        <v>160</v>
      </c>
      <c r="E2652" s="65" t="s">
        <v>142</v>
      </c>
      <c r="F2652" s="66">
        <v>0.59075021743774414</v>
      </c>
      <c r="G2652" s="66">
        <v>0.59380394220352173</v>
      </c>
      <c r="H2652" s="66">
        <v>1.9099010154604912E-2</v>
      </c>
      <c r="I2652" s="66">
        <v>67.419921875</v>
      </c>
      <c r="J2652" s="67">
        <v>0</v>
      </c>
    </row>
    <row r="2653" spans="1:10" x14ac:dyDescent="0.25">
      <c r="A2653" s="3" t="str">
        <f t="shared" si="41"/>
        <v>Load Control GroupSDP-W-16/17/2021 (5:00pm-6:00pm)12</v>
      </c>
      <c r="B2653" t="s">
        <v>57</v>
      </c>
      <c r="C2653" t="s">
        <v>84</v>
      </c>
      <c r="D2653" t="s">
        <v>160</v>
      </c>
      <c r="E2653" s="65" t="s">
        <v>143</v>
      </c>
      <c r="F2653" s="66">
        <v>0.6414991021156311</v>
      </c>
      <c r="G2653" s="66">
        <v>0.62331581115722656</v>
      </c>
      <c r="H2653" s="66">
        <v>2.170105092227459E-2</v>
      </c>
      <c r="I2653" s="66">
        <v>71.500480651855469</v>
      </c>
      <c r="J2653" s="67">
        <v>0</v>
      </c>
    </row>
    <row r="2654" spans="1:10" x14ac:dyDescent="0.25">
      <c r="A2654" s="3" t="str">
        <f t="shared" si="41"/>
        <v>Load Control GroupSDP-W-16/17/2021 (5:00pm-6:00pm)13</v>
      </c>
      <c r="B2654" t="s">
        <v>57</v>
      </c>
      <c r="C2654" t="s">
        <v>84</v>
      </c>
      <c r="D2654" t="s">
        <v>160</v>
      </c>
      <c r="E2654" s="65" t="s">
        <v>144</v>
      </c>
      <c r="F2654" s="66">
        <v>0.76101434230804443</v>
      </c>
      <c r="G2654" s="66">
        <v>0.72511190176010132</v>
      </c>
      <c r="H2654" s="66">
        <v>2.7735389769077301E-2</v>
      </c>
      <c r="I2654" s="66">
        <v>76.723030090332031</v>
      </c>
      <c r="J2654" s="67">
        <v>0</v>
      </c>
    </row>
    <row r="2655" spans="1:10" x14ac:dyDescent="0.25">
      <c r="A2655" s="3" t="str">
        <f t="shared" si="41"/>
        <v>Load Control GroupSDP-W-16/17/2021 (5:00pm-6:00pm)14</v>
      </c>
      <c r="B2655" t="s">
        <v>57</v>
      </c>
      <c r="C2655" t="s">
        <v>84</v>
      </c>
      <c r="D2655" t="s">
        <v>160</v>
      </c>
      <c r="E2655" s="65" t="s">
        <v>145</v>
      </c>
      <c r="F2655" s="66">
        <v>0.85913074016571045</v>
      </c>
      <c r="G2655" s="66">
        <v>0.85112631320953369</v>
      </c>
      <c r="H2655" s="66">
        <v>2.3337405174970627E-2</v>
      </c>
      <c r="I2655" s="66">
        <v>76.834426879882813</v>
      </c>
      <c r="J2655" s="67">
        <v>0</v>
      </c>
    </row>
    <row r="2656" spans="1:10" x14ac:dyDescent="0.25">
      <c r="A2656" s="3" t="str">
        <f t="shared" si="41"/>
        <v>Load Control GroupSDP-W-16/17/2021 (5:00pm-6:00pm)15</v>
      </c>
      <c r="B2656" t="s">
        <v>57</v>
      </c>
      <c r="C2656" t="s">
        <v>84</v>
      </c>
      <c r="D2656" t="s">
        <v>160</v>
      </c>
      <c r="E2656" s="65" t="s">
        <v>146</v>
      </c>
      <c r="F2656" s="66">
        <v>0.96522188186645508</v>
      </c>
      <c r="G2656" s="66">
        <v>0.94564962387084961</v>
      </c>
      <c r="H2656" s="66">
        <v>1.2553304433822632E-2</v>
      </c>
      <c r="I2656" s="66">
        <v>75.247795104980469</v>
      </c>
      <c r="J2656" s="67">
        <v>0</v>
      </c>
    </row>
    <row r="2657" spans="1:10" x14ac:dyDescent="0.25">
      <c r="A2657" s="3" t="str">
        <f t="shared" si="41"/>
        <v>Load Control GroupSDP-W-16/17/2021 (5:00pm-6:00pm)16</v>
      </c>
      <c r="B2657" t="s">
        <v>57</v>
      </c>
      <c r="C2657" t="s">
        <v>84</v>
      </c>
      <c r="D2657" t="s">
        <v>160</v>
      </c>
      <c r="E2657" s="65" t="s">
        <v>147</v>
      </c>
      <c r="F2657" s="66">
        <v>1.0771031379699707</v>
      </c>
      <c r="G2657" s="66">
        <v>1.0966753959655762</v>
      </c>
      <c r="H2657" s="66">
        <v>1.2553304433822632E-2</v>
      </c>
      <c r="I2657" s="66">
        <v>73.455291748046875</v>
      </c>
      <c r="J2657" s="67">
        <v>0</v>
      </c>
    </row>
    <row r="2658" spans="1:10" x14ac:dyDescent="0.25">
      <c r="A2658" s="3" t="str">
        <f t="shared" si="41"/>
        <v>Load Control GroupSDP-W-16/17/2021 (5:00pm-6:00pm)17</v>
      </c>
      <c r="B2658" t="s">
        <v>57</v>
      </c>
      <c r="C2658" t="s">
        <v>84</v>
      </c>
      <c r="D2658" t="s">
        <v>160</v>
      </c>
      <c r="E2658" s="65" t="s">
        <v>148</v>
      </c>
      <c r="F2658" s="66">
        <v>1.170840859413147</v>
      </c>
      <c r="G2658" s="66">
        <v>1.243610143661499</v>
      </c>
      <c r="H2658" s="66">
        <v>2.4337785318493843E-2</v>
      </c>
      <c r="I2658" s="66">
        <v>74.554794311523438</v>
      </c>
      <c r="J2658" s="67">
        <v>0</v>
      </c>
    </row>
    <row r="2659" spans="1:10" x14ac:dyDescent="0.25">
      <c r="A2659" s="3" t="str">
        <f t="shared" si="41"/>
        <v>Load Control GroupSDP-W-16/17/2021 (5:00pm-6:00pm)18</v>
      </c>
      <c r="B2659" t="s">
        <v>57</v>
      </c>
      <c r="C2659" t="s">
        <v>84</v>
      </c>
      <c r="D2659" t="s">
        <v>160</v>
      </c>
      <c r="E2659" s="65" t="s">
        <v>149</v>
      </c>
      <c r="F2659" s="66">
        <v>1.2747582197189331</v>
      </c>
      <c r="G2659" s="66">
        <v>1.1096160411834717</v>
      </c>
      <c r="H2659" s="66">
        <v>2.8759019449353218E-2</v>
      </c>
      <c r="I2659" s="66">
        <v>74.269638061523438</v>
      </c>
      <c r="J2659" s="67">
        <v>0</v>
      </c>
    </row>
    <row r="2660" spans="1:10" x14ac:dyDescent="0.25">
      <c r="A2660" s="3" t="str">
        <f t="shared" si="41"/>
        <v>Load Control GroupSDP-W-16/17/2021 (5:00pm-6:00pm)19</v>
      </c>
      <c r="B2660" t="s">
        <v>57</v>
      </c>
      <c r="C2660" t="s">
        <v>84</v>
      </c>
      <c r="D2660" t="s">
        <v>160</v>
      </c>
      <c r="E2660" s="65" t="s">
        <v>150</v>
      </c>
      <c r="F2660" s="66">
        <v>1.3507353067398071</v>
      </c>
      <c r="G2660" s="66">
        <v>1.4697751998901367</v>
      </c>
      <c r="H2660" s="66">
        <v>2.9286140576004982E-2</v>
      </c>
      <c r="I2660" s="66">
        <v>73.128028869628906</v>
      </c>
      <c r="J2660" s="67">
        <v>0</v>
      </c>
    </row>
    <row r="2661" spans="1:10" x14ac:dyDescent="0.25">
      <c r="A2661" s="3" t="str">
        <f t="shared" si="41"/>
        <v>Load Control GroupSDP-W-16/17/2021 (5:00pm-6:00pm)20</v>
      </c>
      <c r="B2661" t="s">
        <v>57</v>
      </c>
      <c r="C2661" t="s">
        <v>84</v>
      </c>
      <c r="D2661" t="s">
        <v>160</v>
      </c>
      <c r="E2661" s="65" t="s">
        <v>151</v>
      </c>
      <c r="F2661" s="66">
        <v>1.2510919570922852</v>
      </c>
      <c r="G2661" s="66">
        <v>1.3313034772872925</v>
      </c>
      <c r="H2661" s="66">
        <v>2.7138158679008484E-2</v>
      </c>
      <c r="I2661" s="66">
        <v>69.942398071289063</v>
      </c>
      <c r="J2661" s="67">
        <v>0</v>
      </c>
    </row>
    <row r="2662" spans="1:10" x14ac:dyDescent="0.25">
      <c r="A2662" s="3" t="str">
        <f t="shared" si="41"/>
        <v>Load Control GroupSDP-W-16/17/2021 (5:00pm-6:00pm)21</v>
      </c>
      <c r="B2662" t="s">
        <v>57</v>
      </c>
      <c r="C2662" t="s">
        <v>84</v>
      </c>
      <c r="D2662" t="s">
        <v>160</v>
      </c>
      <c r="E2662" s="65" t="s">
        <v>152</v>
      </c>
      <c r="F2662" s="66">
        <v>1.2268426418304443</v>
      </c>
      <c r="G2662" s="66">
        <v>1.2593303918838501</v>
      </c>
      <c r="H2662" s="66">
        <v>2.4253258481621742E-2</v>
      </c>
      <c r="I2662" s="66">
        <v>67.211463928222656</v>
      </c>
      <c r="J2662" s="67">
        <v>0</v>
      </c>
    </row>
    <row r="2663" spans="1:10" x14ac:dyDescent="0.25">
      <c r="A2663" s="3" t="str">
        <f t="shared" si="41"/>
        <v>Load Control GroupSDP-W-16/17/2021 (5:00pm-6:00pm)22</v>
      </c>
      <c r="B2663" t="s">
        <v>57</v>
      </c>
      <c r="C2663" t="s">
        <v>84</v>
      </c>
      <c r="D2663" t="s">
        <v>160</v>
      </c>
      <c r="E2663" s="65" t="s">
        <v>153</v>
      </c>
      <c r="F2663" s="66">
        <v>1.212148904800415</v>
      </c>
      <c r="G2663" s="66">
        <v>1.2152184247970581</v>
      </c>
      <c r="H2663" s="66">
        <v>2.5426527485251427E-2</v>
      </c>
      <c r="I2663" s="66">
        <v>65.71795654296875</v>
      </c>
      <c r="J2663" s="67">
        <v>0</v>
      </c>
    </row>
    <row r="2664" spans="1:10" x14ac:dyDescent="0.25">
      <c r="A2664" s="3" t="str">
        <f t="shared" si="41"/>
        <v>Load Control GroupSDP-W-16/17/2021 (5:00pm-6:00pm)23</v>
      </c>
      <c r="B2664" t="s">
        <v>57</v>
      </c>
      <c r="C2664" t="s">
        <v>84</v>
      </c>
      <c r="D2664" t="s">
        <v>160</v>
      </c>
      <c r="E2664" s="65" t="s">
        <v>154</v>
      </c>
      <c r="F2664" s="66">
        <v>1.1146037578582764</v>
      </c>
      <c r="G2664" s="66">
        <v>1.1191350221633911</v>
      </c>
      <c r="H2664" s="66">
        <v>2.9209122061729431E-2</v>
      </c>
      <c r="I2664" s="66">
        <v>65.190170288085938</v>
      </c>
      <c r="J2664" s="67">
        <v>0</v>
      </c>
    </row>
    <row r="2665" spans="1:10" x14ac:dyDescent="0.25">
      <c r="A2665" s="3" t="str">
        <f t="shared" si="41"/>
        <v>Load Control GroupSDP-W-16/17/2021 (5:00pm-6:00pm)24</v>
      </c>
      <c r="B2665" t="s">
        <v>57</v>
      </c>
      <c r="C2665" t="s">
        <v>84</v>
      </c>
      <c r="D2665" t="s">
        <v>160</v>
      </c>
      <c r="E2665" s="65" t="s">
        <v>155</v>
      </c>
      <c r="F2665" s="66">
        <v>0.94610553979873657</v>
      </c>
      <c r="G2665" s="66">
        <v>0.96094036102294922</v>
      </c>
      <c r="H2665" s="66">
        <v>2.8849529102444649E-2</v>
      </c>
      <c r="I2665" s="66">
        <v>65.2410888671875</v>
      </c>
      <c r="J2665" s="67">
        <v>0</v>
      </c>
    </row>
    <row r="2666" spans="1:10" x14ac:dyDescent="0.25">
      <c r="A2666" s="3" t="str">
        <f t="shared" si="41"/>
        <v>Load Control GroupSDP-W-17/9/2021 (5:50pm-8:55pm)1</v>
      </c>
      <c r="B2666" t="s">
        <v>57</v>
      </c>
      <c r="C2666" t="s">
        <v>84</v>
      </c>
      <c r="D2666" t="s">
        <v>161</v>
      </c>
      <c r="E2666" s="65" t="s">
        <v>132</v>
      </c>
      <c r="F2666" s="66">
        <v>0.98991131782531738</v>
      </c>
      <c r="G2666" s="66">
        <v>0.89900684356689453</v>
      </c>
      <c r="H2666" s="66">
        <v>2.7797039598226547E-2</v>
      </c>
      <c r="I2666" s="66">
        <v>69.1783447265625</v>
      </c>
      <c r="J2666" s="67">
        <v>0</v>
      </c>
    </row>
    <row r="2667" spans="1:10" x14ac:dyDescent="0.25">
      <c r="A2667" s="3" t="str">
        <f t="shared" si="41"/>
        <v>Load Control GroupSDP-W-17/9/2021 (5:50pm-8:55pm)2</v>
      </c>
      <c r="B2667" t="s">
        <v>57</v>
      </c>
      <c r="C2667" t="s">
        <v>84</v>
      </c>
      <c r="D2667" t="s">
        <v>161</v>
      </c>
      <c r="E2667" s="65" t="s">
        <v>133</v>
      </c>
      <c r="F2667" s="66">
        <v>0.8499983549118042</v>
      </c>
      <c r="G2667" s="66">
        <v>0.78714776039123535</v>
      </c>
      <c r="H2667" s="66">
        <v>2.4866823107004166E-2</v>
      </c>
      <c r="I2667" s="66">
        <v>68.997817993164063</v>
      </c>
      <c r="J2667" s="67">
        <v>0</v>
      </c>
    </row>
    <row r="2668" spans="1:10" x14ac:dyDescent="0.25">
      <c r="A2668" s="3" t="str">
        <f t="shared" si="41"/>
        <v>Load Control GroupSDP-W-17/9/2021 (5:50pm-8:55pm)3</v>
      </c>
      <c r="B2668" t="s">
        <v>57</v>
      </c>
      <c r="C2668" t="s">
        <v>84</v>
      </c>
      <c r="D2668" t="s">
        <v>161</v>
      </c>
      <c r="E2668" s="65" t="s">
        <v>134</v>
      </c>
      <c r="F2668" s="66">
        <v>0.74486947059631348</v>
      </c>
      <c r="G2668" s="66">
        <v>0.70452302694320679</v>
      </c>
      <c r="H2668" s="66">
        <v>2.3749902844429016E-2</v>
      </c>
      <c r="I2668" s="66">
        <v>68.918983459472656</v>
      </c>
      <c r="J2668" s="67">
        <v>0</v>
      </c>
    </row>
    <row r="2669" spans="1:10" x14ac:dyDescent="0.25">
      <c r="A2669" s="3" t="str">
        <f t="shared" si="41"/>
        <v>Load Control GroupSDP-W-17/9/2021 (5:50pm-8:55pm)4</v>
      </c>
      <c r="B2669" t="s">
        <v>57</v>
      </c>
      <c r="C2669" t="s">
        <v>84</v>
      </c>
      <c r="D2669" t="s">
        <v>161</v>
      </c>
      <c r="E2669" s="65" t="s">
        <v>135</v>
      </c>
      <c r="F2669" s="66">
        <v>0.68776547908782959</v>
      </c>
      <c r="G2669" s="66">
        <v>0.64834916591644287</v>
      </c>
      <c r="H2669" s="66">
        <v>2.1788801997900009E-2</v>
      </c>
      <c r="I2669" s="66">
        <v>68.8363037109375</v>
      </c>
      <c r="J2669" s="67">
        <v>0</v>
      </c>
    </row>
    <row r="2670" spans="1:10" x14ac:dyDescent="0.25">
      <c r="A2670" s="3" t="str">
        <f t="shared" si="41"/>
        <v>Load Control GroupSDP-W-17/9/2021 (5:50pm-8:55pm)5</v>
      </c>
      <c r="B2670" t="s">
        <v>57</v>
      </c>
      <c r="C2670" t="s">
        <v>84</v>
      </c>
      <c r="D2670" t="s">
        <v>161</v>
      </c>
      <c r="E2670" s="65" t="s">
        <v>136</v>
      </c>
      <c r="F2670" s="66">
        <v>0.63797110319137573</v>
      </c>
      <c r="G2670" s="66">
        <v>0.61245238780975342</v>
      </c>
      <c r="H2670" s="66">
        <v>1.6918471083045006E-2</v>
      </c>
      <c r="I2670" s="66">
        <v>68.42364501953125</v>
      </c>
      <c r="J2670" s="67">
        <v>0</v>
      </c>
    </row>
    <row r="2671" spans="1:10" x14ac:dyDescent="0.25">
      <c r="A2671" s="3" t="str">
        <f t="shared" si="41"/>
        <v>Load Control GroupSDP-W-17/9/2021 (5:50pm-8:55pm)6</v>
      </c>
      <c r="B2671" t="s">
        <v>57</v>
      </c>
      <c r="C2671" t="s">
        <v>84</v>
      </c>
      <c r="D2671" t="s">
        <v>161</v>
      </c>
      <c r="E2671" s="65" t="s">
        <v>137</v>
      </c>
      <c r="F2671" s="66">
        <v>0.63393318653106689</v>
      </c>
      <c r="G2671" s="66">
        <v>0.60207831859588623</v>
      </c>
      <c r="H2671" s="66">
        <v>1.2678053230047226E-2</v>
      </c>
      <c r="I2671" s="66">
        <v>67.907951354980469</v>
      </c>
      <c r="J2671" s="67">
        <v>0</v>
      </c>
    </row>
    <row r="2672" spans="1:10" x14ac:dyDescent="0.25">
      <c r="A2672" s="3" t="str">
        <f t="shared" si="41"/>
        <v>Load Control GroupSDP-W-17/9/2021 (5:50pm-8:55pm)7</v>
      </c>
      <c r="B2672" t="s">
        <v>57</v>
      </c>
      <c r="C2672" t="s">
        <v>84</v>
      </c>
      <c r="D2672" t="s">
        <v>161</v>
      </c>
      <c r="E2672" s="65" t="s">
        <v>138</v>
      </c>
      <c r="F2672" s="66">
        <v>0.65232104063034058</v>
      </c>
      <c r="G2672" s="66">
        <v>0.62043285369873047</v>
      </c>
      <c r="H2672" s="66">
        <v>1.1426930315792561E-2</v>
      </c>
      <c r="I2672" s="66">
        <v>67.614372253417969</v>
      </c>
      <c r="J2672" s="67">
        <v>0</v>
      </c>
    </row>
    <row r="2673" spans="1:10" x14ac:dyDescent="0.25">
      <c r="A2673" s="3" t="str">
        <f t="shared" si="41"/>
        <v>Load Control GroupSDP-W-17/9/2021 (5:50pm-8:55pm)8</v>
      </c>
      <c r="B2673" t="s">
        <v>57</v>
      </c>
      <c r="C2673" t="s">
        <v>84</v>
      </c>
      <c r="D2673" t="s">
        <v>161</v>
      </c>
      <c r="E2673" s="65" t="s">
        <v>139</v>
      </c>
      <c r="F2673" s="66">
        <v>0.69098162651062012</v>
      </c>
      <c r="G2673" s="66">
        <v>0.6580280065536499</v>
      </c>
      <c r="H2673" s="66">
        <v>1.323577668517828E-2</v>
      </c>
      <c r="I2673" s="66">
        <v>68.57073974609375</v>
      </c>
      <c r="J2673" s="67">
        <v>0</v>
      </c>
    </row>
    <row r="2674" spans="1:10" x14ac:dyDescent="0.25">
      <c r="A2674" s="3" t="str">
        <f t="shared" si="41"/>
        <v>Load Control GroupSDP-W-17/9/2021 (5:50pm-8:55pm)9</v>
      </c>
      <c r="B2674" t="s">
        <v>57</v>
      </c>
      <c r="C2674" t="s">
        <v>84</v>
      </c>
      <c r="D2674" t="s">
        <v>161</v>
      </c>
      <c r="E2674" s="65" t="s">
        <v>140</v>
      </c>
      <c r="F2674" s="66">
        <v>0.7140495777130127</v>
      </c>
      <c r="G2674" s="66">
        <v>0.68190550804138184</v>
      </c>
      <c r="H2674" s="66">
        <v>1.5223909169435501E-2</v>
      </c>
      <c r="I2674" s="66">
        <v>70.938972473144531</v>
      </c>
      <c r="J2674" s="67">
        <v>0</v>
      </c>
    </row>
    <row r="2675" spans="1:10" x14ac:dyDescent="0.25">
      <c r="A2675" s="3" t="str">
        <f t="shared" si="41"/>
        <v>Load Control GroupSDP-W-17/9/2021 (5:50pm-8:55pm)10</v>
      </c>
      <c r="B2675" t="s">
        <v>57</v>
      </c>
      <c r="C2675" t="s">
        <v>84</v>
      </c>
      <c r="D2675" t="s">
        <v>161</v>
      </c>
      <c r="E2675" s="65" t="s">
        <v>141</v>
      </c>
      <c r="F2675" s="66">
        <v>0.74800240993499756</v>
      </c>
      <c r="G2675" s="66">
        <v>0.7117573618888855</v>
      </c>
      <c r="H2675" s="66">
        <v>1.8010519444942474E-2</v>
      </c>
      <c r="I2675" s="66">
        <v>74.45855712890625</v>
      </c>
      <c r="J2675" s="67">
        <v>0</v>
      </c>
    </row>
    <row r="2676" spans="1:10" x14ac:dyDescent="0.25">
      <c r="A2676" s="3" t="str">
        <f t="shared" si="41"/>
        <v>Load Control GroupSDP-W-17/9/2021 (5:50pm-8:55pm)11</v>
      </c>
      <c r="B2676" t="s">
        <v>57</v>
      </c>
      <c r="C2676" t="s">
        <v>84</v>
      </c>
      <c r="D2676" t="s">
        <v>161</v>
      </c>
      <c r="E2676" s="65" t="s">
        <v>142</v>
      </c>
      <c r="F2676" s="66">
        <v>0.80949962139129639</v>
      </c>
      <c r="G2676" s="66">
        <v>0.76901417970657349</v>
      </c>
      <c r="H2676" s="66">
        <v>2.0825617015361786E-2</v>
      </c>
      <c r="I2676" s="66">
        <v>77.487442016601563</v>
      </c>
      <c r="J2676" s="67">
        <v>0</v>
      </c>
    </row>
    <row r="2677" spans="1:10" x14ac:dyDescent="0.25">
      <c r="A2677" s="3" t="str">
        <f t="shared" si="41"/>
        <v>Load Control GroupSDP-W-17/9/2021 (5:50pm-8:55pm)12</v>
      </c>
      <c r="B2677" t="s">
        <v>57</v>
      </c>
      <c r="C2677" t="s">
        <v>84</v>
      </c>
      <c r="D2677" t="s">
        <v>161</v>
      </c>
      <c r="E2677" s="65" t="s">
        <v>143</v>
      </c>
      <c r="F2677" s="66">
        <v>0.94659936428070068</v>
      </c>
      <c r="G2677" s="66">
        <v>0.87347543239593506</v>
      </c>
      <c r="H2677" s="66">
        <v>2.4705225601792336E-2</v>
      </c>
      <c r="I2677" s="66">
        <v>79.865997314453125</v>
      </c>
      <c r="J2677" s="67">
        <v>0</v>
      </c>
    </row>
    <row r="2678" spans="1:10" x14ac:dyDescent="0.25">
      <c r="A2678" s="3" t="str">
        <f t="shared" si="41"/>
        <v>Load Control GroupSDP-W-17/9/2021 (5:50pm-8:55pm)13</v>
      </c>
      <c r="B2678" t="s">
        <v>57</v>
      </c>
      <c r="C2678" t="s">
        <v>84</v>
      </c>
      <c r="D2678" t="s">
        <v>161</v>
      </c>
      <c r="E2678" s="65" t="s">
        <v>144</v>
      </c>
      <c r="F2678" s="66">
        <v>1.1392354965209961</v>
      </c>
      <c r="G2678" s="66">
        <v>1.038495659828186</v>
      </c>
      <c r="H2678" s="66">
        <v>2.5860549882054329E-2</v>
      </c>
      <c r="I2678" s="66">
        <v>80.632209777832031</v>
      </c>
      <c r="J2678" s="67">
        <v>0</v>
      </c>
    </row>
    <row r="2679" spans="1:10" x14ac:dyDescent="0.25">
      <c r="A2679" s="3" t="str">
        <f t="shared" si="41"/>
        <v>Load Control GroupSDP-W-17/9/2021 (5:50pm-8:55pm)14</v>
      </c>
      <c r="B2679" t="s">
        <v>57</v>
      </c>
      <c r="C2679" t="s">
        <v>84</v>
      </c>
      <c r="D2679" t="s">
        <v>161</v>
      </c>
      <c r="E2679" s="65" t="s">
        <v>145</v>
      </c>
      <c r="F2679" s="66">
        <v>1.316773533821106</v>
      </c>
      <c r="G2679" s="66">
        <v>1.2218040227890015</v>
      </c>
      <c r="H2679" s="66">
        <v>2.5685520842671394E-2</v>
      </c>
      <c r="I2679" s="66">
        <v>82.008445739746094</v>
      </c>
      <c r="J2679" s="67">
        <v>0</v>
      </c>
    </row>
    <row r="2680" spans="1:10" x14ac:dyDescent="0.25">
      <c r="A2680" s="3" t="str">
        <f t="shared" si="41"/>
        <v>Load Control GroupSDP-W-17/9/2021 (5:50pm-8:55pm)15</v>
      </c>
      <c r="B2680" t="s">
        <v>57</v>
      </c>
      <c r="C2680" t="s">
        <v>84</v>
      </c>
      <c r="D2680" t="s">
        <v>161</v>
      </c>
      <c r="E2680" s="65" t="s">
        <v>146</v>
      </c>
      <c r="F2680" s="66">
        <v>1.4042109251022339</v>
      </c>
      <c r="G2680" s="66">
        <v>1.3879246711730957</v>
      </c>
      <c r="H2680" s="66">
        <v>1.561603881418705E-2</v>
      </c>
      <c r="I2680" s="66">
        <v>82.155731201171875</v>
      </c>
      <c r="J2680" s="67">
        <v>0</v>
      </c>
    </row>
    <row r="2681" spans="1:10" x14ac:dyDescent="0.25">
      <c r="A2681" s="3" t="str">
        <f t="shared" si="41"/>
        <v>Load Control GroupSDP-W-17/9/2021 (5:50pm-8:55pm)16</v>
      </c>
      <c r="B2681" t="s">
        <v>57</v>
      </c>
      <c r="C2681" t="s">
        <v>84</v>
      </c>
      <c r="D2681" t="s">
        <v>161</v>
      </c>
      <c r="E2681" s="65" t="s">
        <v>147</v>
      </c>
      <c r="F2681" s="66">
        <v>1.5580121278762817</v>
      </c>
      <c r="G2681" s="66">
        <v>1.5742985010147095</v>
      </c>
      <c r="H2681" s="66">
        <v>1.561603881418705E-2</v>
      </c>
      <c r="I2681" s="66">
        <v>82.06622314453125</v>
      </c>
      <c r="J2681" s="67">
        <v>0</v>
      </c>
    </row>
    <row r="2682" spans="1:10" x14ac:dyDescent="0.25">
      <c r="A2682" s="3" t="str">
        <f t="shared" si="41"/>
        <v>Load Control GroupSDP-W-17/9/2021 (5:50pm-8:55pm)17</v>
      </c>
      <c r="B2682" t="s">
        <v>57</v>
      </c>
      <c r="C2682" t="s">
        <v>84</v>
      </c>
      <c r="D2682" t="s">
        <v>161</v>
      </c>
      <c r="E2682" s="65" t="s">
        <v>148</v>
      </c>
      <c r="F2682" s="66">
        <v>1.7946661710739136</v>
      </c>
      <c r="G2682" s="66">
        <v>1.6994655132293701</v>
      </c>
      <c r="H2682" s="66">
        <v>2.947847917675972E-2</v>
      </c>
      <c r="I2682" s="66">
        <v>83.052581787109375</v>
      </c>
      <c r="J2682" s="67">
        <v>0</v>
      </c>
    </row>
    <row r="2683" spans="1:10" x14ac:dyDescent="0.25">
      <c r="A2683" s="3" t="str">
        <f t="shared" si="41"/>
        <v>Load Control GroupSDP-W-17/9/2021 (5:50pm-8:55pm)18</v>
      </c>
      <c r="B2683" t="s">
        <v>57</v>
      </c>
      <c r="C2683" t="s">
        <v>84</v>
      </c>
      <c r="D2683" t="s">
        <v>161</v>
      </c>
      <c r="E2683" s="65" t="s">
        <v>149</v>
      </c>
      <c r="F2683" s="66">
        <v>1.9159718751907349</v>
      </c>
      <c r="G2683" s="66">
        <v>1.7139132022857666</v>
      </c>
      <c r="H2683" s="66">
        <v>3.3317532390356064E-2</v>
      </c>
      <c r="I2683" s="66">
        <v>82.104629516601563</v>
      </c>
      <c r="J2683" s="67">
        <v>0</v>
      </c>
    </row>
    <row r="2684" spans="1:10" x14ac:dyDescent="0.25">
      <c r="A2684" s="3" t="str">
        <f t="shared" si="41"/>
        <v>Load Control GroupSDP-W-17/9/2021 (5:50pm-8:55pm)19</v>
      </c>
      <c r="B2684" t="s">
        <v>57</v>
      </c>
      <c r="C2684" t="s">
        <v>84</v>
      </c>
      <c r="D2684" t="s">
        <v>161</v>
      </c>
      <c r="E2684" s="65" t="s">
        <v>150</v>
      </c>
      <c r="F2684" s="66">
        <v>1.8723102807998657</v>
      </c>
      <c r="G2684" s="66">
        <v>1.426348090171814</v>
      </c>
      <c r="H2684" s="66">
        <v>3.2681107521057129E-2</v>
      </c>
      <c r="I2684" s="66">
        <v>80.963241577148438</v>
      </c>
      <c r="J2684" s="67">
        <v>0</v>
      </c>
    </row>
    <row r="2685" spans="1:10" x14ac:dyDescent="0.25">
      <c r="A2685" s="3" t="str">
        <f t="shared" si="41"/>
        <v>Load Control GroupSDP-W-17/9/2021 (5:50pm-8:55pm)20</v>
      </c>
      <c r="B2685" t="s">
        <v>57</v>
      </c>
      <c r="C2685" t="s">
        <v>84</v>
      </c>
      <c r="D2685" t="s">
        <v>161</v>
      </c>
      <c r="E2685" s="65" t="s">
        <v>151</v>
      </c>
      <c r="F2685" s="66">
        <v>1.6556798219680786</v>
      </c>
      <c r="G2685" s="66">
        <v>1.4004975557327271</v>
      </c>
      <c r="H2685" s="66">
        <v>2.88657546043396E-2</v>
      </c>
      <c r="I2685" s="66">
        <v>78.687324523925781</v>
      </c>
      <c r="J2685" s="67">
        <v>0</v>
      </c>
    </row>
    <row r="2686" spans="1:10" x14ac:dyDescent="0.25">
      <c r="A2686" s="3" t="str">
        <f t="shared" si="41"/>
        <v>Load Control GroupSDP-W-17/9/2021 (5:50pm-8:55pm)21</v>
      </c>
      <c r="B2686" t="s">
        <v>57</v>
      </c>
      <c r="C2686" t="s">
        <v>84</v>
      </c>
      <c r="D2686" t="s">
        <v>161</v>
      </c>
      <c r="E2686" s="65" t="s">
        <v>152</v>
      </c>
      <c r="F2686" s="66">
        <v>1.5703895092010498</v>
      </c>
      <c r="G2686" s="66">
        <v>1.3819713592529297</v>
      </c>
      <c r="H2686" s="66">
        <v>2.8512453660368919E-2</v>
      </c>
      <c r="I2686" s="66">
        <v>75.642555236816406</v>
      </c>
      <c r="J2686" s="67">
        <v>0</v>
      </c>
    </row>
    <row r="2687" spans="1:10" x14ac:dyDescent="0.25">
      <c r="A2687" s="3" t="str">
        <f t="shared" si="41"/>
        <v>Load Control GroupSDP-W-17/9/2021 (5:50pm-8:55pm)22</v>
      </c>
      <c r="B2687" t="s">
        <v>57</v>
      </c>
      <c r="C2687" t="s">
        <v>84</v>
      </c>
      <c r="D2687" t="s">
        <v>161</v>
      </c>
      <c r="E2687" s="65" t="s">
        <v>153</v>
      </c>
      <c r="F2687" s="66">
        <v>1.4905731678009033</v>
      </c>
      <c r="G2687" s="66">
        <v>1.695314884185791</v>
      </c>
      <c r="H2687" s="66">
        <v>2.859276719391346E-2</v>
      </c>
      <c r="I2687" s="66">
        <v>73.105964660644531</v>
      </c>
      <c r="J2687" s="67">
        <v>0</v>
      </c>
    </row>
    <row r="2688" spans="1:10" x14ac:dyDescent="0.25">
      <c r="A2688" s="3" t="str">
        <f t="shared" si="41"/>
        <v>Load Control GroupSDP-W-17/9/2021 (5:50pm-8:55pm)23</v>
      </c>
      <c r="B2688" t="s">
        <v>57</v>
      </c>
      <c r="C2688" t="s">
        <v>84</v>
      </c>
      <c r="D2688" t="s">
        <v>161</v>
      </c>
      <c r="E2688" s="65" t="s">
        <v>154</v>
      </c>
      <c r="F2688" s="66">
        <v>1.3985683917999268</v>
      </c>
      <c r="G2688" s="66">
        <v>1.5223387479782104</v>
      </c>
      <c r="H2688" s="66">
        <v>3.078778088092804E-2</v>
      </c>
      <c r="I2688" s="66">
        <v>72.640846252441406</v>
      </c>
      <c r="J2688" s="67">
        <v>0</v>
      </c>
    </row>
    <row r="2689" spans="1:10" x14ac:dyDescent="0.25">
      <c r="A2689" s="3" t="str">
        <f t="shared" si="41"/>
        <v>Load Control GroupSDP-W-17/9/2021 (5:50pm-8:55pm)24</v>
      </c>
      <c r="B2689" t="s">
        <v>57</v>
      </c>
      <c r="C2689" t="s">
        <v>84</v>
      </c>
      <c r="D2689" t="s">
        <v>161</v>
      </c>
      <c r="E2689" s="65" t="s">
        <v>155</v>
      </c>
      <c r="F2689" s="66">
        <v>1.2053927183151245</v>
      </c>
      <c r="G2689" s="66">
        <v>1.2701864242553711</v>
      </c>
      <c r="H2689" s="66">
        <v>2.6468332856893539E-2</v>
      </c>
      <c r="I2689" s="66">
        <v>71.783164978027344</v>
      </c>
      <c r="J2689" s="67">
        <v>0</v>
      </c>
    </row>
    <row r="2690" spans="1:10" x14ac:dyDescent="0.25">
      <c r="A2690" s="3" t="str">
        <f t="shared" si="41"/>
        <v>Load Control GroupSDP-W-18/27/2021 (5:00pm-6:00pm)1</v>
      </c>
      <c r="B2690" t="s">
        <v>57</v>
      </c>
      <c r="C2690" t="s">
        <v>84</v>
      </c>
      <c r="D2690" t="s">
        <v>162</v>
      </c>
      <c r="E2690" s="65" t="s">
        <v>132</v>
      </c>
      <c r="F2690" s="66">
        <v>0.99311560392379761</v>
      </c>
      <c r="G2690" s="66">
        <v>1.0258350372314453</v>
      </c>
      <c r="H2690" s="66">
        <v>3.5488683730363846E-2</v>
      </c>
      <c r="I2690" s="66">
        <v>71.288444519042969</v>
      </c>
      <c r="J2690" s="67">
        <v>0</v>
      </c>
    </row>
    <row r="2691" spans="1:10" x14ac:dyDescent="0.25">
      <c r="A2691" s="3" t="str">
        <f t="shared" ref="A2691:A2754" si="42">B2691&amp;C2691&amp;D2691&amp;E2691</f>
        <v>Load Control GroupSDP-W-18/27/2021 (5:00pm-6:00pm)2</v>
      </c>
      <c r="B2691" t="s">
        <v>57</v>
      </c>
      <c r="C2691" t="s">
        <v>84</v>
      </c>
      <c r="D2691" t="s">
        <v>162</v>
      </c>
      <c r="E2691" s="65" t="s">
        <v>133</v>
      </c>
      <c r="F2691" s="66">
        <v>0.87560737133026123</v>
      </c>
      <c r="G2691" s="66">
        <v>0.87100744247436523</v>
      </c>
      <c r="H2691" s="66">
        <v>3.3366821706295013E-2</v>
      </c>
      <c r="I2691" s="66">
        <v>69.614044189453125</v>
      </c>
      <c r="J2691" s="67">
        <v>0</v>
      </c>
    </row>
    <row r="2692" spans="1:10" x14ac:dyDescent="0.25">
      <c r="A2692" s="3" t="str">
        <f t="shared" si="42"/>
        <v>Load Control GroupSDP-W-18/27/2021 (5:00pm-6:00pm)3</v>
      </c>
      <c r="B2692" t="s">
        <v>57</v>
      </c>
      <c r="C2692" t="s">
        <v>84</v>
      </c>
      <c r="D2692" t="s">
        <v>162</v>
      </c>
      <c r="E2692" s="65" t="s">
        <v>134</v>
      </c>
      <c r="F2692" s="66">
        <v>0.77321094274520874</v>
      </c>
      <c r="G2692" s="66">
        <v>0.76197630167007446</v>
      </c>
      <c r="H2692" s="66">
        <v>2.5279257446527481E-2</v>
      </c>
      <c r="I2692" s="66">
        <v>68.302444458007813</v>
      </c>
      <c r="J2692" s="67">
        <v>0</v>
      </c>
    </row>
    <row r="2693" spans="1:10" x14ac:dyDescent="0.25">
      <c r="A2693" s="3" t="str">
        <f t="shared" si="42"/>
        <v>Load Control GroupSDP-W-18/27/2021 (5:00pm-6:00pm)4</v>
      </c>
      <c r="B2693" t="s">
        <v>57</v>
      </c>
      <c r="C2693" t="s">
        <v>84</v>
      </c>
      <c r="D2693" t="s">
        <v>162</v>
      </c>
      <c r="E2693" s="65" t="s">
        <v>135</v>
      </c>
      <c r="F2693" s="66">
        <v>0.68710678815841675</v>
      </c>
      <c r="G2693" s="66">
        <v>0.6880042552947998</v>
      </c>
      <c r="H2693" s="66">
        <v>2.2773712873458862E-2</v>
      </c>
      <c r="I2693" s="66">
        <v>67.877998352050781</v>
      </c>
      <c r="J2693" s="67">
        <v>0</v>
      </c>
    </row>
    <row r="2694" spans="1:10" x14ac:dyDescent="0.25">
      <c r="A2694" s="3" t="str">
        <f t="shared" si="42"/>
        <v>Load Control GroupSDP-W-18/27/2021 (5:00pm-6:00pm)5</v>
      </c>
      <c r="B2694" t="s">
        <v>57</v>
      </c>
      <c r="C2694" t="s">
        <v>84</v>
      </c>
      <c r="D2694" t="s">
        <v>162</v>
      </c>
      <c r="E2694" s="65" t="s">
        <v>136</v>
      </c>
      <c r="F2694" s="66">
        <v>0.62523150444030762</v>
      </c>
      <c r="G2694" s="66">
        <v>0.64517319202423096</v>
      </c>
      <c r="H2694" s="66">
        <v>1.5429231338202953E-2</v>
      </c>
      <c r="I2694" s="66">
        <v>67.54937744140625</v>
      </c>
      <c r="J2694" s="67">
        <v>0</v>
      </c>
    </row>
    <row r="2695" spans="1:10" x14ac:dyDescent="0.25">
      <c r="A2695" s="3" t="str">
        <f t="shared" si="42"/>
        <v>Load Control GroupSDP-W-18/27/2021 (5:00pm-6:00pm)6</v>
      </c>
      <c r="B2695" t="s">
        <v>57</v>
      </c>
      <c r="C2695" t="s">
        <v>84</v>
      </c>
      <c r="D2695" t="s">
        <v>162</v>
      </c>
      <c r="E2695" s="65" t="s">
        <v>137</v>
      </c>
      <c r="F2695" s="66">
        <v>0.61445403099060059</v>
      </c>
      <c r="G2695" s="66">
        <v>0.62878966331481934</v>
      </c>
      <c r="H2695" s="66">
        <v>1.3914276845753193E-2</v>
      </c>
      <c r="I2695" s="66">
        <v>67.085960388183594</v>
      </c>
      <c r="J2695" s="67">
        <v>0</v>
      </c>
    </row>
    <row r="2696" spans="1:10" x14ac:dyDescent="0.25">
      <c r="A2696" s="3" t="str">
        <f t="shared" si="42"/>
        <v>Load Control GroupSDP-W-18/27/2021 (5:00pm-6:00pm)7</v>
      </c>
      <c r="B2696" t="s">
        <v>57</v>
      </c>
      <c r="C2696" t="s">
        <v>84</v>
      </c>
      <c r="D2696" t="s">
        <v>162</v>
      </c>
      <c r="E2696" s="65" t="s">
        <v>138</v>
      </c>
      <c r="F2696" s="66">
        <v>0.63979339599609375</v>
      </c>
      <c r="G2696" s="66">
        <v>0.65919196605682373</v>
      </c>
      <c r="H2696" s="66">
        <v>2.4889819324016571E-2</v>
      </c>
      <c r="I2696" s="66">
        <v>66.348335266113281</v>
      </c>
      <c r="J2696" s="67">
        <v>0</v>
      </c>
    </row>
    <row r="2697" spans="1:10" x14ac:dyDescent="0.25">
      <c r="A2697" s="3" t="str">
        <f t="shared" si="42"/>
        <v>Load Control GroupSDP-W-18/27/2021 (5:00pm-6:00pm)8</v>
      </c>
      <c r="B2697" t="s">
        <v>57</v>
      </c>
      <c r="C2697" t="s">
        <v>84</v>
      </c>
      <c r="D2697" t="s">
        <v>162</v>
      </c>
      <c r="E2697" s="65" t="s">
        <v>139</v>
      </c>
      <c r="F2697" s="66">
        <v>0.64820361137390137</v>
      </c>
      <c r="G2697" s="66">
        <v>0.68088990449905396</v>
      </c>
      <c r="H2697" s="66">
        <v>2.2062832489609718E-2</v>
      </c>
      <c r="I2697" s="66">
        <v>66.339454650878906</v>
      </c>
      <c r="J2697" s="67">
        <v>0</v>
      </c>
    </row>
    <row r="2698" spans="1:10" x14ac:dyDescent="0.25">
      <c r="A2698" s="3" t="str">
        <f t="shared" si="42"/>
        <v>Load Control GroupSDP-W-18/27/2021 (5:00pm-6:00pm)9</v>
      </c>
      <c r="B2698" t="s">
        <v>57</v>
      </c>
      <c r="C2698" t="s">
        <v>84</v>
      </c>
      <c r="D2698" t="s">
        <v>162</v>
      </c>
      <c r="E2698" s="65" t="s">
        <v>140</v>
      </c>
      <c r="F2698" s="66">
        <v>0.63676953315734863</v>
      </c>
      <c r="G2698" s="66">
        <v>0.66041284799575806</v>
      </c>
      <c r="H2698" s="66">
        <v>2.2298809140920639E-2</v>
      </c>
      <c r="I2698" s="66">
        <v>68.193855285644531</v>
      </c>
      <c r="J2698" s="67">
        <v>0</v>
      </c>
    </row>
    <row r="2699" spans="1:10" x14ac:dyDescent="0.25">
      <c r="A2699" s="3" t="str">
        <f t="shared" si="42"/>
        <v>Load Control GroupSDP-W-18/27/2021 (5:00pm-6:00pm)10</v>
      </c>
      <c r="B2699" t="s">
        <v>57</v>
      </c>
      <c r="C2699" t="s">
        <v>84</v>
      </c>
      <c r="D2699" t="s">
        <v>162</v>
      </c>
      <c r="E2699" s="65" t="s">
        <v>141</v>
      </c>
      <c r="F2699" s="66">
        <v>0.63627004623413086</v>
      </c>
      <c r="G2699" s="66">
        <v>0.65427547693252563</v>
      </c>
      <c r="H2699" s="66">
        <v>1.917436346411705E-2</v>
      </c>
      <c r="I2699" s="66">
        <v>72.070465087890625</v>
      </c>
      <c r="J2699" s="67">
        <v>0</v>
      </c>
    </row>
    <row r="2700" spans="1:10" x14ac:dyDescent="0.25">
      <c r="A2700" s="3" t="str">
        <f t="shared" si="42"/>
        <v>Load Control GroupSDP-W-18/27/2021 (5:00pm-6:00pm)11</v>
      </c>
      <c r="B2700" t="s">
        <v>57</v>
      </c>
      <c r="C2700" t="s">
        <v>84</v>
      </c>
      <c r="D2700" t="s">
        <v>162</v>
      </c>
      <c r="E2700" s="65" t="s">
        <v>142</v>
      </c>
      <c r="F2700" s="66">
        <v>0.65853279829025269</v>
      </c>
      <c r="G2700" s="66">
        <v>0.68101418018341064</v>
      </c>
      <c r="H2700" s="66">
        <v>2.1805720403790474E-2</v>
      </c>
      <c r="I2700" s="66">
        <v>76.462646484375</v>
      </c>
      <c r="J2700" s="67">
        <v>0</v>
      </c>
    </row>
    <row r="2701" spans="1:10" x14ac:dyDescent="0.25">
      <c r="A2701" s="3" t="str">
        <f t="shared" si="42"/>
        <v>Load Control GroupSDP-W-18/27/2021 (5:00pm-6:00pm)12</v>
      </c>
      <c r="B2701" t="s">
        <v>57</v>
      </c>
      <c r="C2701" t="s">
        <v>84</v>
      </c>
      <c r="D2701" t="s">
        <v>162</v>
      </c>
      <c r="E2701" s="65" t="s">
        <v>143</v>
      </c>
      <c r="F2701" s="66">
        <v>0.75601726770401001</v>
      </c>
      <c r="G2701" s="66">
        <v>0.78854548931121826</v>
      </c>
      <c r="H2701" s="66">
        <v>2.6979653164744377E-2</v>
      </c>
      <c r="I2701" s="66">
        <v>81.034523010253906</v>
      </c>
      <c r="J2701" s="67">
        <v>0</v>
      </c>
    </row>
    <row r="2702" spans="1:10" x14ac:dyDescent="0.25">
      <c r="A2702" s="3" t="str">
        <f t="shared" si="42"/>
        <v>Load Control GroupSDP-W-18/27/2021 (5:00pm-6:00pm)13</v>
      </c>
      <c r="B2702" t="s">
        <v>57</v>
      </c>
      <c r="C2702" t="s">
        <v>84</v>
      </c>
      <c r="D2702" t="s">
        <v>162</v>
      </c>
      <c r="E2702" s="65" t="s">
        <v>144</v>
      </c>
      <c r="F2702" s="66">
        <v>0.98087304830551147</v>
      </c>
      <c r="G2702" s="66">
        <v>0.99148339033126831</v>
      </c>
      <c r="H2702" s="66">
        <v>3.0263511463999748E-2</v>
      </c>
      <c r="I2702" s="66">
        <v>83.370620727539063</v>
      </c>
      <c r="J2702" s="67">
        <v>0</v>
      </c>
    </row>
    <row r="2703" spans="1:10" x14ac:dyDescent="0.25">
      <c r="A2703" s="3" t="str">
        <f t="shared" si="42"/>
        <v>Load Control GroupSDP-W-18/27/2021 (5:00pm-6:00pm)14</v>
      </c>
      <c r="B2703" t="s">
        <v>57</v>
      </c>
      <c r="C2703" t="s">
        <v>84</v>
      </c>
      <c r="D2703" t="s">
        <v>162</v>
      </c>
      <c r="E2703" s="65" t="s">
        <v>145</v>
      </c>
      <c r="F2703" s="66">
        <v>1.2166178226470947</v>
      </c>
      <c r="G2703" s="66">
        <v>1.2573652267456055</v>
      </c>
      <c r="H2703" s="66">
        <v>3.1324949115514755E-2</v>
      </c>
      <c r="I2703" s="66">
        <v>84.826820373535156</v>
      </c>
      <c r="J2703" s="67">
        <v>0</v>
      </c>
    </row>
    <row r="2704" spans="1:10" x14ac:dyDescent="0.25">
      <c r="A2704" s="3" t="str">
        <f t="shared" si="42"/>
        <v>Load Control GroupSDP-W-18/27/2021 (5:00pm-6:00pm)15</v>
      </c>
      <c r="B2704" t="s">
        <v>57</v>
      </c>
      <c r="C2704" t="s">
        <v>84</v>
      </c>
      <c r="D2704" t="s">
        <v>162</v>
      </c>
      <c r="E2704" s="65" t="s">
        <v>146</v>
      </c>
      <c r="F2704" s="66">
        <v>1.5216665267944336</v>
      </c>
      <c r="G2704" s="66">
        <v>1.5250663757324219</v>
      </c>
      <c r="H2704" s="66">
        <v>1.7596689984202385E-2</v>
      </c>
      <c r="I2704" s="66">
        <v>85.149185180664063</v>
      </c>
      <c r="J2704" s="67">
        <v>0</v>
      </c>
    </row>
    <row r="2705" spans="1:10" x14ac:dyDescent="0.25">
      <c r="A2705" s="3" t="str">
        <f t="shared" si="42"/>
        <v>Load Control GroupSDP-W-18/27/2021 (5:00pm-6:00pm)16</v>
      </c>
      <c r="B2705" t="s">
        <v>57</v>
      </c>
      <c r="C2705" t="s">
        <v>84</v>
      </c>
      <c r="D2705" t="s">
        <v>162</v>
      </c>
      <c r="E2705" s="65" t="s">
        <v>147</v>
      </c>
      <c r="F2705" s="66">
        <v>1.8527175188064575</v>
      </c>
      <c r="G2705" s="66">
        <v>1.8493175506591797</v>
      </c>
      <c r="H2705" s="66">
        <v>1.7596689984202385E-2</v>
      </c>
      <c r="I2705" s="66">
        <v>86.095176696777344</v>
      </c>
      <c r="J2705" s="67">
        <v>0</v>
      </c>
    </row>
    <row r="2706" spans="1:10" x14ac:dyDescent="0.25">
      <c r="A2706" s="3" t="str">
        <f t="shared" si="42"/>
        <v>Load Control GroupSDP-W-18/27/2021 (5:00pm-6:00pm)17</v>
      </c>
      <c r="B2706" t="s">
        <v>57</v>
      </c>
      <c r="C2706" t="s">
        <v>84</v>
      </c>
      <c r="D2706" t="s">
        <v>162</v>
      </c>
      <c r="E2706" s="65" t="s">
        <v>148</v>
      </c>
      <c r="F2706" s="66">
        <v>1.972003698348999</v>
      </c>
      <c r="G2706" s="66">
        <v>2.0268845558166504</v>
      </c>
      <c r="H2706" s="66">
        <v>3.3186115324497223E-2</v>
      </c>
      <c r="I2706" s="66">
        <v>85.174179077148438</v>
      </c>
      <c r="J2706" s="67">
        <v>0</v>
      </c>
    </row>
    <row r="2707" spans="1:10" x14ac:dyDescent="0.25">
      <c r="A2707" s="3" t="str">
        <f t="shared" si="42"/>
        <v>Load Control GroupSDP-W-18/27/2021 (5:00pm-6:00pm)18</v>
      </c>
      <c r="B2707" t="s">
        <v>57</v>
      </c>
      <c r="C2707" t="s">
        <v>84</v>
      </c>
      <c r="D2707" t="s">
        <v>162</v>
      </c>
      <c r="E2707" s="65" t="s">
        <v>149</v>
      </c>
      <c r="F2707" s="66">
        <v>2.0334973335266113</v>
      </c>
      <c r="G2707" s="66">
        <v>1.5706768035888672</v>
      </c>
      <c r="H2707" s="66">
        <v>3.7869926542043686E-2</v>
      </c>
      <c r="I2707" s="66">
        <v>82.325119018554688</v>
      </c>
      <c r="J2707" s="67">
        <v>0</v>
      </c>
    </row>
    <row r="2708" spans="1:10" x14ac:dyDescent="0.25">
      <c r="A2708" s="3" t="str">
        <f t="shared" si="42"/>
        <v>Load Control GroupSDP-W-18/27/2021 (5:00pm-6:00pm)19</v>
      </c>
      <c r="B2708" t="s">
        <v>57</v>
      </c>
      <c r="C2708" t="s">
        <v>84</v>
      </c>
      <c r="D2708" t="s">
        <v>162</v>
      </c>
      <c r="E2708" s="65" t="s">
        <v>150</v>
      </c>
      <c r="F2708" s="66">
        <v>2.0207834243774414</v>
      </c>
      <c r="G2708" s="66">
        <v>2.0949628353118896</v>
      </c>
      <c r="H2708" s="66">
        <v>4.0517911314964294E-2</v>
      </c>
      <c r="I2708" s="66">
        <v>81.015861511230469</v>
      </c>
      <c r="J2708" s="67">
        <v>0</v>
      </c>
    </row>
    <row r="2709" spans="1:10" x14ac:dyDescent="0.25">
      <c r="A2709" s="3" t="str">
        <f t="shared" si="42"/>
        <v>Load Control GroupSDP-W-18/27/2021 (5:00pm-6:00pm)20</v>
      </c>
      <c r="B2709" t="s">
        <v>57</v>
      </c>
      <c r="C2709" t="s">
        <v>84</v>
      </c>
      <c r="D2709" t="s">
        <v>162</v>
      </c>
      <c r="E2709" s="65" t="s">
        <v>151</v>
      </c>
      <c r="F2709" s="66">
        <v>1.8929010629653931</v>
      </c>
      <c r="G2709" s="66">
        <v>1.8953218460083008</v>
      </c>
      <c r="H2709" s="66">
        <v>3.816460445523262E-2</v>
      </c>
      <c r="I2709" s="66">
        <v>79.627662658691406</v>
      </c>
      <c r="J2709" s="67">
        <v>0</v>
      </c>
    </row>
    <row r="2710" spans="1:10" x14ac:dyDescent="0.25">
      <c r="A2710" s="3" t="str">
        <f t="shared" si="42"/>
        <v>Load Control GroupSDP-W-18/27/2021 (5:00pm-6:00pm)21</v>
      </c>
      <c r="B2710" t="s">
        <v>57</v>
      </c>
      <c r="C2710" t="s">
        <v>84</v>
      </c>
      <c r="D2710" t="s">
        <v>162</v>
      </c>
      <c r="E2710" s="65" t="s">
        <v>152</v>
      </c>
      <c r="F2710" s="66">
        <v>1.734470009803772</v>
      </c>
      <c r="G2710" s="66">
        <v>1.7239447832107544</v>
      </c>
      <c r="H2710" s="66">
        <v>3.6318928003311157E-2</v>
      </c>
      <c r="I2710" s="66">
        <v>75.503250122070313</v>
      </c>
      <c r="J2710" s="67">
        <v>0</v>
      </c>
    </row>
    <row r="2711" spans="1:10" x14ac:dyDescent="0.25">
      <c r="A2711" s="3" t="str">
        <f t="shared" si="42"/>
        <v>Load Control GroupSDP-W-18/27/2021 (5:00pm-6:00pm)22</v>
      </c>
      <c r="B2711" t="s">
        <v>57</v>
      </c>
      <c r="C2711" t="s">
        <v>84</v>
      </c>
      <c r="D2711" t="s">
        <v>162</v>
      </c>
      <c r="E2711" s="65" t="s">
        <v>153</v>
      </c>
      <c r="F2711" s="66">
        <v>1.627902626991272</v>
      </c>
      <c r="G2711" s="66">
        <v>1.573910117149353</v>
      </c>
      <c r="H2711" s="66">
        <v>3.3584021031856537E-2</v>
      </c>
      <c r="I2711" s="66">
        <v>71.988601684570313</v>
      </c>
      <c r="J2711" s="67">
        <v>0</v>
      </c>
    </row>
    <row r="2712" spans="1:10" x14ac:dyDescent="0.25">
      <c r="A2712" s="3" t="str">
        <f t="shared" si="42"/>
        <v>Load Control GroupSDP-W-18/27/2021 (5:00pm-6:00pm)23</v>
      </c>
      <c r="B2712" t="s">
        <v>57</v>
      </c>
      <c r="C2712" t="s">
        <v>84</v>
      </c>
      <c r="D2712" t="s">
        <v>162</v>
      </c>
      <c r="E2712" s="65" t="s">
        <v>154</v>
      </c>
      <c r="F2712" s="66">
        <v>1.4496134519577026</v>
      </c>
      <c r="G2712" s="66">
        <v>1.414689302444458</v>
      </c>
      <c r="H2712" s="66">
        <v>3.1734142452478409E-2</v>
      </c>
      <c r="I2712" s="66">
        <v>70.452659606933594</v>
      </c>
      <c r="J2712" s="67">
        <v>0</v>
      </c>
    </row>
    <row r="2713" spans="1:10" x14ac:dyDescent="0.25">
      <c r="A2713" s="3" t="str">
        <f t="shared" si="42"/>
        <v>Load Control GroupSDP-W-18/27/2021 (5:00pm-6:00pm)24</v>
      </c>
      <c r="B2713" t="s">
        <v>57</v>
      </c>
      <c r="C2713" t="s">
        <v>84</v>
      </c>
      <c r="D2713" t="s">
        <v>162</v>
      </c>
      <c r="E2713" s="65" t="s">
        <v>155</v>
      </c>
      <c r="F2713" s="66">
        <v>1.2240918874740601</v>
      </c>
      <c r="G2713" s="66">
        <v>1.2016985416412354</v>
      </c>
      <c r="H2713" s="66">
        <v>3.2009460031986237E-2</v>
      </c>
      <c r="I2713" s="66">
        <v>69.105804443359375</v>
      </c>
      <c r="J2713" s="67">
        <v>0</v>
      </c>
    </row>
    <row r="2714" spans="1:10" x14ac:dyDescent="0.25">
      <c r="A2714" s="3" t="str">
        <f t="shared" si="42"/>
        <v>Load Control GroupSDP-W-19/9/2021 (3:58pm-5:00pm)1</v>
      </c>
      <c r="B2714" t="s">
        <v>57</v>
      </c>
      <c r="C2714" t="s">
        <v>84</v>
      </c>
      <c r="D2714" t="s">
        <v>163</v>
      </c>
      <c r="E2714" s="65" t="s">
        <v>132</v>
      </c>
      <c r="F2714" s="66">
        <v>0.90566170215606689</v>
      </c>
      <c r="G2714" s="66">
        <v>0.92586511373519897</v>
      </c>
      <c r="H2714" s="66">
        <v>2.8013907372951508E-2</v>
      </c>
      <c r="I2714" s="66">
        <v>68.297286987304688</v>
      </c>
      <c r="J2714" s="67">
        <v>0</v>
      </c>
    </row>
    <row r="2715" spans="1:10" x14ac:dyDescent="0.25">
      <c r="A2715" s="3" t="str">
        <f t="shared" si="42"/>
        <v>Load Control GroupSDP-W-19/9/2021 (3:58pm-5:00pm)2</v>
      </c>
      <c r="B2715" t="s">
        <v>57</v>
      </c>
      <c r="C2715" t="s">
        <v>84</v>
      </c>
      <c r="D2715" t="s">
        <v>163</v>
      </c>
      <c r="E2715" s="65" t="s">
        <v>133</v>
      </c>
      <c r="F2715" s="66">
        <v>0.79100960493087769</v>
      </c>
      <c r="G2715" s="66">
        <v>0.80943089723587036</v>
      </c>
      <c r="H2715" s="66">
        <v>2.5455601513385773E-2</v>
      </c>
      <c r="I2715" s="66">
        <v>68.432632446289063</v>
      </c>
      <c r="J2715" s="67">
        <v>0</v>
      </c>
    </row>
    <row r="2716" spans="1:10" x14ac:dyDescent="0.25">
      <c r="A2716" s="3" t="str">
        <f t="shared" si="42"/>
        <v>Load Control GroupSDP-W-19/9/2021 (3:58pm-5:00pm)3</v>
      </c>
      <c r="B2716" t="s">
        <v>57</v>
      </c>
      <c r="C2716" t="s">
        <v>84</v>
      </c>
      <c r="D2716" t="s">
        <v>163</v>
      </c>
      <c r="E2716" s="65" t="s">
        <v>134</v>
      </c>
      <c r="F2716" s="66">
        <v>0.72135418653488159</v>
      </c>
      <c r="G2716" s="66">
        <v>0.72747832536697388</v>
      </c>
      <c r="H2716" s="66">
        <v>2.3786012083292007E-2</v>
      </c>
      <c r="I2716" s="66">
        <v>68.208961486816406</v>
      </c>
      <c r="J2716" s="67">
        <v>0</v>
      </c>
    </row>
    <row r="2717" spans="1:10" x14ac:dyDescent="0.25">
      <c r="A2717" s="3" t="str">
        <f t="shared" si="42"/>
        <v>Load Control GroupSDP-W-19/9/2021 (3:58pm-5:00pm)4</v>
      </c>
      <c r="B2717" t="s">
        <v>57</v>
      </c>
      <c r="C2717" t="s">
        <v>84</v>
      </c>
      <c r="D2717" t="s">
        <v>163</v>
      </c>
      <c r="E2717" s="65" t="s">
        <v>135</v>
      </c>
      <c r="F2717" s="66">
        <v>0.69057726860046387</v>
      </c>
      <c r="G2717" s="66">
        <v>0.67304402589797974</v>
      </c>
      <c r="H2717" s="66">
        <v>2.0705791190266609E-2</v>
      </c>
      <c r="I2717" s="66">
        <v>68.050743103027344</v>
      </c>
      <c r="J2717" s="67">
        <v>0</v>
      </c>
    </row>
    <row r="2718" spans="1:10" x14ac:dyDescent="0.25">
      <c r="A2718" s="3" t="str">
        <f t="shared" si="42"/>
        <v>Load Control GroupSDP-W-19/9/2021 (3:58pm-5:00pm)5</v>
      </c>
      <c r="B2718" t="s">
        <v>57</v>
      </c>
      <c r="C2718" t="s">
        <v>84</v>
      </c>
      <c r="D2718" t="s">
        <v>163</v>
      </c>
      <c r="E2718" s="65" t="s">
        <v>136</v>
      </c>
      <c r="F2718" s="66">
        <v>0.65213954448699951</v>
      </c>
      <c r="G2718" s="66">
        <v>0.64067322015762329</v>
      </c>
      <c r="H2718" s="66">
        <v>1.5823857858777046E-2</v>
      </c>
      <c r="I2718" s="66">
        <v>68.309959411621094</v>
      </c>
      <c r="J2718" s="67">
        <v>0</v>
      </c>
    </row>
    <row r="2719" spans="1:10" x14ac:dyDescent="0.25">
      <c r="A2719" s="3" t="str">
        <f t="shared" si="42"/>
        <v>Load Control GroupSDP-W-19/9/2021 (3:58pm-5:00pm)6</v>
      </c>
      <c r="B2719" t="s">
        <v>57</v>
      </c>
      <c r="C2719" t="s">
        <v>84</v>
      </c>
      <c r="D2719" t="s">
        <v>163</v>
      </c>
      <c r="E2719" s="65" t="s">
        <v>137</v>
      </c>
      <c r="F2719" s="66">
        <v>0.64061105251312256</v>
      </c>
      <c r="G2719" s="66">
        <v>0.6383901834487915</v>
      </c>
      <c r="H2719" s="66">
        <v>1.4073074795305729E-2</v>
      </c>
      <c r="I2719" s="66">
        <v>68.181808471679688</v>
      </c>
      <c r="J2719" s="67">
        <v>0</v>
      </c>
    </row>
    <row r="2720" spans="1:10" x14ac:dyDescent="0.25">
      <c r="A2720" s="3" t="str">
        <f t="shared" si="42"/>
        <v>Load Control GroupSDP-W-19/9/2021 (3:58pm-5:00pm)7</v>
      </c>
      <c r="B2720" t="s">
        <v>57</v>
      </c>
      <c r="C2720" t="s">
        <v>84</v>
      </c>
      <c r="D2720" t="s">
        <v>163</v>
      </c>
      <c r="E2720" s="65" t="s">
        <v>138</v>
      </c>
      <c r="F2720" s="66">
        <v>0.68797743320465088</v>
      </c>
      <c r="G2720" s="66">
        <v>0.67965680360794067</v>
      </c>
      <c r="H2720" s="66">
        <v>1.2091714888811111E-2</v>
      </c>
      <c r="I2720" s="66">
        <v>68.336067199707031</v>
      </c>
      <c r="J2720" s="67">
        <v>0</v>
      </c>
    </row>
    <row r="2721" spans="1:10" x14ac:dyDescent="0.25">
      <c r="A2721" s="3" t="str">
        <f t="shared" si="42"/>
        <v>Load Control GroupSDP-W-19/9/2021 (3:58pm-5:00pm)8</v>
      </c>
      <c r="B2721" t="s">
        <v>57</v>
      </c>
      <c r="C2721" t="s">
        <v>84</v>
      </c>
      <c r="D2721" t="s">
        <v>163</v>
      </c>
      <c r="E2721" s="65" t="s">
        <v>139</v>
      </c>
      <c r="F2721" s="66">
        <v>0.71267014741897583</v>
      </c>
      <c r="G2721" s="66">
        <v>0.71153229475021362</v>
      </c>
      <c r="H2721" s="66">
        <v>1.3858339749276638E-2</v>
      </c>
      <c r="I2721" s="66">
        <v>68.425277709960938</v>
      </c>
      <c r="J2721" s="67">
        <v>0</v>
      </c>
    </row>
    <row r="2722" spans="1:10" x14ac:dyDescent="0.25">
      <c r="A2722" s="3" t="str">
        <f t="shared" si="42"/>
        <v>Load Control GroupSDP-W-19/9/2021 (3:58pm-5:00pm)9</v>
      </c>
      <c r="B2722" t="s">
        <v>57</v>
      </c>
      <c r="C2722" t="s">
        <v>84</v>
      </c>
      <c r="D2722" t="s">
        <v>163</v>
      </c>
      <c r="E2722" s="65" t="s">
        <v>140</v>
      </c>
      <c r="F2722" s="66">
        <v>0.71540004014968872</v>
      </c>
      <c r="G2722" s="66">
        <v>0.69561266899108887</v>
      </c>
      <c r="H2722" s="66">
        <v>1.8047656863927841E-2</v>
      </c>
      <c r="I2722" s="66">
        <v>69.425674438476563</v>
      </c>
      <c r="J2722" s="67">
        <v>0</v>
      </c>
    </row>
    <row r="2723" spans="1:10" x14ac:dyDescent="0.25">
      <c r="A2723" s="3" t="str">
        <f t="shared" si="42"/>
        <v>Load Control GroupSDP-W-19/9/2021 (3:58pm-5:00pm)10</v>
      </c>
      <c r="B2723" t="s">
        <v>57</v>
      </c>
      <c r="C2723" t="s">
        <v>84</v>
      </c>
      <c r="D2723" t="s">
        <v>163</v>
      </c>
      <c r="E2723" s="65" t="s">
        <v>141</v>
      </c>
      <c r="F2723" s="66">
        <v>0.6869274377822876</v>
      </c>
      <c r="G2723" s="66">
        <v>0.70113271474838257</v>
      </c>
      <c r="H2723" s="66">
        <v>2.0246902480721474E-2</v>
      </c>
      <c r="I2723" s="66">
        <v>72.409133911132813</v>
      </c>
      <c r="J2723" s="67">
        <v>0</v>
      </c>
    </row>
    <row r="2724" spans="1:10" x14ac:dyDescent="0.25">
      <c r="A2724" s="3" t="str">
        <f t="shared" si="42"/>
        <v>Load Control GroupSDP-W-19/9/2021 (3:58pm-5:00pm)11</v>
      </c>
      <c r="B2724" t="s">
        <v>57</v>
      </c>
      <c r="C2724" t="s">
        <v>84</v>
      </c>
      <c r="D2724" t="s">
        <v>163</v>
      </c>
      <c r="E2724" s="65" t="s">
        <v>142</v>
      </c>
      <c r="F2724" s="66">
        <v>0.76255631446838379</v>
      </c>
      <c r="G2724" s="66">
        <v>0.73717731237411499</v>
      </c>
      <c r="H2724" s="66">
        <v>1.9665343686938286E-2</v>
      </c>
      <c r="I2724" s="66">
        <v>75.954452514648438</v>
      </c>
      <c r="J2724" s="67">
        <v>0</v>
      </c>
    </row>
    <row r="2725" spans="1:10" x14ac:dyDescent="0.25">
      <c r="A2725" s="3" t="str">
        <f t="shared" si="42"/>
        <v>Load Control GroupSDP-W-19/9/2021 (3:58pm-5:00pm)12</v>
      </c>
      <c r="B2725" t="s">
        <v>57</v>
      </c>
      <c r="C2725" t="s">
        <v>84</v>
      </c>
      <c r="D2725" t="s">
        <v>163</v>
      </c>
      <c r="E2725" s="65" t="s">
        <v>143</v>
      </c>
      <c r="F2725" s="66">
        <v>0.87930428981781006</v>
      </c>
      <c r="G2725" s="66">
        <v>0.84779638051986694</v>
      </c>
      <c r="H2725" s="66">
        <v>2.0881008356809616E-2</v>
      </c>
      <c r="I2725" s="66">
        <v>78.692169189453125</v>
      </c>
      <c r="J2725" s="67">
        <v>0</v>
      </c>
    </row>
    <row r="2726" spans="1:10" x14ac:dyDescent="0.25">
      <c r="A2726" s="3" t="str">
        <f t="shared" si="42"/>
        <v>Load Control GroupSDP-W-19/9/2021 (3:58pm-5:00pm)13</v>
      </c>
      <c r="B2726" t="s">
        <v>57</v>
      </c>
      <c r="C2726" t="s">
        <v>84</v>
      </c>
      <c r="D2726" t="s">
        <v>163</v>
      </c>
      <c r="E2726" s="65" t="s">
        <v>144</v>
      </c>
      <c r="F2726" s="66">
        <v>1.0646514892578125</v>
      </c>
      <c r="G2726" s="66">
        <v>1.0473369359970093</v>
      </c>
      <c r="H2726" s="66">
        <v>1.3465475291013718E-2</v>
      </c>
      <c r="I2726" s="66">
        <v>80.235099792480469</v>
      </c>
      <c r="J2726" s="67">
        <v>0</v>
      </c>
    </row>
    <row r="2727" spans="1:10" x14ac:dyDescent="0.25">
      <c r="A2727" s="3" t="str">
        <f t="shared" si="42"/>
        <v>Load Control GroupSDP-W-19/9/2021 (3:58pm-5:00pm)14</v>
      </c>
      <c r="B2727" t="s">
        <v>57</v>
      </c>
      <c r="C2727" t="s">
        <v>84</v>
      </c>
      <c r="D2727" t="s">
        <v>163</v>
      </c>
      <c r="E2727" s="65" t="s">
        <v>145</v>
      </c>
      <c r="F2727" s="66">
        <v>1.2934792041778564</v>
      </c>
      <c r="G2727" s="66">
        <v>1.3107937574386597</v>
      </c>
      <c r="H2727" s="66">
        <v>1.3465475291013718E-2</v>
      </c>
      <c r="I2727" s="66">
        <v>81.878692626953125</v>
      </c>
      <c r="J2727" s="67">
        <v>0</v>
      </c>
    </row>
    <row r="2728" spans="1:10" x14ac:dyDescent="0.25">
      <c r="A2728" s="3" t="str">
        <f t="shared" si="42"/>
        <v>Load Control GroupSDP-W-19/9/2021 (3:58pm-5:00pm)15</v>
      </c>
      <c r="B2728" t="s">
        <v>57</v>
      </c>
      <c r="C2728" t="s">
        <v>84</v>
      </c>
      <c r="D2728" t="s">
        <v>163</v>
      </c>
      <c r="E2728" s="65" t="s">
        <v>146</v>
      </c>
      <c r="F2728" s="66">
        <v>1.5826650857925415</v>
      </c>
      <c r="G2728" s="66">
        <v>1.5986157655715942</v>
      </c>
      <c r="H2728" s="66">
        <v>2.8326872736215591E-2</v>
      </c>
      <c r="I2728" s="66">
        <v>83.801536560058594</v>
      </c>
      <c r="J2728" s="67">
        <v>0</v>
      </c>
    </row>
    <row r="2729" spans="1:10" x14ac:dyDescent="0.25">
      <c r="A2729" s="3" t="str">
        <f t="shared" si="42"/>
        <v>Load Control GroupSDP-W-19/9/2021 (3:58pm-5:00pm)16</v>
      </c>
      <c r="B2729" t="s">
        <v>57</v>
      </c>
      <c r="C2729" t="s">
        <v>84</v>
      </c>
      <c r="D2729" t="s">
        <v>163</v>
      </c>
      <c r="E2729" s="65" t="s">
        <v>147</v>
      </c>
      <c r="F2729" s="66">
        <v>1.9307525157928467</v>
      </c>
      <c r="G2729" s="66">
        <v>1.9293615818023682</v>
      </c>
      <c r="H2729" s="66">
        <v>3.3137917518615723E-2</v>
      </c>
      <c r="I2729" s="66">
        <v>87.682945251464844</v>
      </c>
      <c r="J2729" s="67">
        <v>0</v>
      </c>
    </row>
    <row r="2730" spans="1:10" x14ac:dyDescent="0.25">
      <c r="A2730" s="3" t="str">
        <f t="shared" si="42"/>
        <v>Load Control GroupSDP-W-19/9/2021 (3:58pm-5:00pm)17</v>
      </c>
      <c r="B2730" t="s">
        <v>57</v>
      </c>
      <c r="C2730" t="s">
        <v>84</v>
      </c>
      <c r="D2730" t="s">
        <v>163</v>
      </c>
      <c r="E2730" s="65" t="s">
        <v>148</v>
      </c>
      <c r="F2730" s="66">
        <v>2.0902993679046631</v>
      </c>
      <c r="G2730" s="66">
        <v>1.5725587606430054</v>
      </c>
      <c r="H2730" s="66">
        <v>3.4787468612194061E-2</v>
      </c>
      <c r="I2730" s="66">
        <v>88.871490478515625</v>
      </c>
      <c r="J2730" s="67">
        <v>0</v>
      </c>
    </row>
    <row r="2731" spans="1:10" x14ac:dyDescent="0.25">
      <c r="A2731" s="3" t="str">
        <f t="shared" si="42"/>
        <v>Load Control GroupSDP-W-19/9/2021 (3:58pm-5:00pm)18</v>
      </c>
      <c r="B2731" t="s">
        <v>57</v>
      </c>
      <c r="C2731" t="s">
        <v>84</v>
      </c>
      <c r="D2731" t="s">
        <v>163</v>
      </c>
      <c r="E2731" s="65" t="s">
        <v>149</v>
      </c>
      <c r="F2731" s="66">
        <v>2.1449940204620361</v>
      </c>
      <c r="G2731" s="66">
        <v>2.17679762840271</v>
      </c>
      <c r="H2731" s="66">
        <v>3.5353243350982666E-2</v>
      </c>
      <c r="I2731" s="66">
        <v>85.450119018554688</v>
      </c>
      <c r="J2731" s="67">
        <v>0</v>
      </c>
    </row>
    <row r="2732" spans="1:10" x14ac:dyDescent="0.25">
      <c r="A2732" s="3" t="str">
        <f t="shared" si="42"/>
        <v>Load Control GroupSDP-W-19/9/2021 (3:58pm-5:00pm)19</v>
      </c>
      <c r="B2732" t="s">
        <v>57</v>
      </c>
      <c r="C2732" t="s">
        <v>84</v>
      </c>
      <c r="D2732" t="s">
        <v>163</v>
      </c>
      <c r="E2732" s="65" t="s">
        <v>150</v>
      </c>
      <c r="F2732" s="66">
        <v>2.0530829429626465</v>
      </c>
      <c r="G2732" s="66">
        <v>2.0676040649414063</v>
      </c>
      <c r="H2732" s="66">
        <v>3.3543232828378677E-2</v>
      </c>
      <c r="I2732" s="66">
        <v>82.067527770996094</v>
      </c>
      <c r="J2732" s="67">
        <v>0</v>
      </c>
    </row>
    <row r="2733" spans="1:10" x14ac:dyDescent="0.25">
      <c r="A2733" s="3" t="str">
        <f t="shared" si="42"/>
        <v>Load Control GroupSDP-W-19/9/2021 (3:58pm-5:00pm)20</v>
      </c>
      <c r="B2733" t="s">
        <v>57</v>
      </c>
      <c r="C2733" t="s">
        <v>84</v>
      </c>
      <c r="D2733" t="s">
        <v>163</v>
      </c>
      <c r="E2733" s="65" t="s">
        <v>151</v>
      </c>
      <c r="F2733" s="66">
        <v>1.8549084663391113</v>
      </c>
      <c r="G2733" s="66">
        <v>1.8792523145675659</v>
      </c>
      <c r="H2733" s="66">
        <v>3.1972333788871765E-2</v>
      </c>
      <c r="I2733" s="66">
        <v>78.1588134765625</v>
      </c>
      <c r="J2733" s="67">
        <v>0</v>
      </c>
    </row>
    <row r="2734" spans="1:10" x14ac:dyDescent="0.25">
      <c r="A2734" s="3" t="str">
        <f t="shared" si="42"/>
        <v>Load Control GroupSDP-W-19/9/2021 (3:58pm-5:00pm)21</v>
      </c>
      <c r="B2734" t="s">
        <v>57</v>
      </c>
      <c r="C2734" t="s">
        <v>84</v>
      </c>
      <c r="D2734" t="s">
        <v>163</v>
      </c>
      <c r="E2734" s="65" t="s">
        <v>152</v>
      </c>
      <c r="F2734" s="66">
        <v>1.7362085580825806</v>
      </c>
      <c r="G2734" s="66">
        <v>1.7397112846374512</v>
      </c>
      <c r="H2734" s="66">
        <v>2.827485091984272E-2</v>
      </c>
      <c r="I2734" s="66">
        <v>74.515327453613281</v>
      </c>
      <c r="J2734" s="67">
        <v>0</v>
      </c>
    </row>
    <row r="2735" spans="1:10" x14ac:dyDescent="0.25">
      <c r="A2735" s="3" t="str">
        <f t="shared" si="42"/>
        <v>Load Control GroupSDP-W-19/9/2021 (3:58pm-5:00pm)22</v>
      </c>
      <c r="B2735" t="s">
        <v>57</v>
      </c>
      <c r="C2735" t="s">
        <v>84</v>
      </c>
      <c r="D2735" t="s">
        <v>163</v>
      </c>
      <c r="E2735" s="65" t="s">
        <v>153</v>
      </c>
      <c r="F2735" s="66">
        <v>1.6355692148208618</v>
      </c>
      <c r="G2735" s="66">
        <v>1.6053543090820313</v>
      </c>
      <c r="H2735" s="66">
        <v>2.8212906792759895E-2</v>
      </c>
      <c r="I2735" s="66">
        <v>72.868362426757813</v>
      </c>
      <c r="J2735" s="67">
        <v>0</v>
      </c>
    </row>
    <row r="2736" spans="1:10" x14ac:dyDescent="0.25">
      <c r="A2736" s="3" t="str">
        <f t="shared" si="42"/>
        <v>Load Control GroupSDP-W-19/9/2021 (3:58pm-5:00pm)23</v>
      </c>
      <c r="B2736" t="s">
        <v>57</v>
      </c>
      <c r="C2736" t="s">
        <v>84</v>
      </c>
      <c r="D2736" t="s">
        <v>163</v>
      </c>
      <c r="E2736" s="65" t="s">
        <v>154</v>
      </c>
      <c r="F2736" s="66">
        <v>1.4542055130004883</v>
      </c>
      <c r="G2736" s="66">
        <v>1.4318828582763672</v>
      </c>
      <c r="H2736" s="66">
        <v>2.9390973970293999E-2</v>
      </c>
      <c r="I2736" s="66">
        <v>71.149093627929688</v>
      </c>
      <c r="J2736" s="67">
        <v>0</v>
      </c>
    </row>
    <row r="2737" spans="1:10" x14ac:dyDescent="0.25">
      <c r="A2737" s="3" t="str">
        <f t="shared" si="42"/>
        <v>Load Control GroupSDP-W-19/9/2021 (3:58pm-5:00pm)24</v>
      </c>
      <c r="B2737" t="s">
        <v>57</v>
      </c>
      <c r="C2737" t="s">
        <v>84</v>
      </c>
      <c r="D2737" t="s">
        <v>163</v>
      </c>
      <c r="E2737" s="65" t="s">
        <v>155</v>
      </c>
      <c r="F2737" s="66">
        <v>1.1961694955825806</v>
      </c>
      <c r="G2737" s="66">
        <v>1.1850658655166626</v>
      </c>
      <c r="H2737" s="66">
        <v>2.9278244823217392E-2</v>
      </c>
      <c r="I2737" s="66">
        <v>70.339591979980469</v>
      </c>
      <c r="J2737" s="67">
        <v>0</v>
      </c>
    </row>
    <row r="2738" spans="1:10" x14ac:dyDescent="0.25">
      <c r="A2738" s="3" t="str">
        <f t="shared" si="42"/>
        <v>Load Control GroupSDP-W-1Average Event Day (5:00pm-6:00pm)1</v>
      </c>
      <c r="B2738" t="s">
        <v>57</v>
      </c>
      <c r="C2738" t="s">
        <v>84</v>
      </c>
      <c r="D2738" t="s">
        <v>164</v>
      </c>
      <c r="E2738" s="65" t="s">
        <v>132</v>
      </c>
      <c r="F2738" s="66">
        <v>0.91365528106689453</v>
      </c>
      <c r="G2738" s="66">
        <v>0.88907569646835327</v>
      </c>
      <c r="H2738" s="66">
        <v>1.1391639709472656E-2</v>
      </c>
      <c r="I2738" s="66">
        <v>68.943679809570313</v>
      </c>
      <c r="J2738" s="67">
        <v>0</v>
      </c>
    </row>
    <row r="2739" spans="1:10" x14ac:dyDescent="0.25">
      <c r="A2739" s="3" t="str">
        <f t="shared" si="42"/>
        <v>Load Control GroupSDP-W-1Average Event Day (5:00pm-6:00pm)2</v>
      </c>
      <c r="B2739" t="s">
        <v>57</v>
      </c>
      <c r="C2739" t="s">
        <v>84</v>
      </c>
      <c r="D2739" t="s">
        <v>164</v>
      </c>
      <c r="E2739" s="65" t="s">
        <v>133</v>
      </c>
      <c r="F2739" s="66">
        <v>0.82373607158660889</v>
      </c>
      <c r="G2739" s="66">
        <v>0.8123895525932312</v>
      </c>
      <c r="H2739" s="66">
        <v>9.8616331815719604E-3</v>
      </c>
      <c r="I2739" s="66">
        <v>68.198051452636719</v>
      </c>
      <c r="J2739" s="67">
        <v>0</v>
      </c>
    </row>
    <row r="2740" spans="1:10" x14ac:dyDescent="0.25">
      <c r="A2740" s="3" t="str">
        <f t="shared" si="42"/>
        <v>Load Control GroupSDP-W-1Average Event Day (5:00pm-6:00pm)3</v>
      </c>
      <c r="B2740" t="s">
        <v>57</v>
      </c>
      <c r="C2740" t="s">
        <v>84</v>
      </c>
      <c r="D2740" t="s">
        <v>164</v>
      </c>
      <c r="E2740" s="65" t="s">
        <v>134</v>
      </c>
      <c r="F2740" s="66">
        <v>0.73449373245239258</v>
      </c>
      <c r="G2740" s="66">
        <v>0.7233930230140686</v>
      </c>
      <c r="H2740" s="66">
        <v>9.007137268781662E-3</v>
      </c>
      <c r="I2740" s="66">
        <v>67.665924072265625</v>
      </c>
      <c r="J2740" s="67">
        <v>0</v>
      </c>
    </row>
    <row r="2741" spans="1:10" x14ac:dyDescent="0.25">
      <c r="A2741" s="3" t="str">
        <f t="shared" si="42"/>
        <v>Load Control GroupSDP-W-1Average Event Day (5:00pm-6:00pm)4</v>
      </c>
      <c r="B2741" t="s">
        <v>57</v>
      </c>
      <c r="C2741" t="s">
        <v>84</v>
      </c>
      <c r="D2741" t="s">
        <v>164</v>
      </c>
      <c r="E2741" s="65" t="s">
        <v>135</v>
      </c>
      <c r="F2741" s="66">
        <v>0.67364084720611572</v>
      </c>
      <c r="G2741" s="66">
        <v>0.66183441877365112</v>
      </c>
      <c r="H2741" s="66">
        <v>8.3711203187704086E-3</v>
      </c>
      <c r="I2741" s="66">
        <v>67.271614074707031</v>
      </c>
      <c r="J2741" s="67">
        <v>0</v>
      </c>
    </row>
    <row r="2742" spans="1:10" x14ac:dyDescent="0.25">
      <c r="A2742" s="3" t="str">
        <f t="shared" si="42"/>
        <v>Load Control GroupSDP-W-1Average Event Day (5:00pm-6:00pm)5</v>
      </c>
      <c r="B2742" t="s">
        <v>57</v>
      </c>
      <c r="C2742" t="s">
        <v>84</v>
      </c>
      <c r="D2742" t="s">
        <v>164</v>
      </c>
      <c r="E2742" s="65" t="s">
        <v>136</v>
      </c>
      <c r="F2742" s="66">
        <v>0.64400440454483032</v>
      </c>
      <c r="G2742" s="66">
        <v>0.6264718770980835</v>
      </c>
      <c r="H2742" s="66">
        <v>7.1456059813499451E-3</v>
      </c>
      <c r="I2742" s="66">
        <v>66.895851135253906</v>
      </c>
      <c r="J2742" s="67">
        <v>0</v>
      </c>
    </row>
    <row r="2743" spans="1:10" x14ac:dyDescent="0.25">
      <c r="A2743" s="3" t="str">
        <f t="shared" si="42"/>
        <v>Load Control GroupSDP-W-1Average Event Day (5:00pm-6:00pm)6</v>
      </c>
      <c r="B2743" t="s">
        <v>57</v>
      </c>
      <c r="C2743" t="s">
        <v>84</v>
      </c>
      <c r="D2743" t="s">
        <v>164</v>
      </c>
      <c r="E2743" s="65" t="s">
        <v>137</v>
      </c>
      <c r="F2743" s="66">
        <v>0.63586205244064331</v>
      </c>
      <c r="G2743" s="66">
        <v>0.6193816065788269</v>
      </c>
      <c r="H2743" s="66">
        <v>5.8563072234392166E-3</v>
      </c>
      <c r="I2743" s="66">
        <v>66.6561279296875</v>
      </c>
      <c r="J2743" s="67">
        <v>0</v>
      </c>
    </row>
    <row r="2744" spans="1:10" x14ac:dyDescent="0.25">
      <c r="A2744" s="3" t="str">
        <f t="shared" si="42"/>
        <v>Load Control GroupSDP-W-1Average Event Day (5:00pm-6:00pm)7</v>
      </c>
      <c r="B2744" t="s">
        <v>57</v>
      </c>
      <c r="C2744" t="s">
        <v>84</v>
      </c>
      <c r="D2744" t="s">
        <v>164</v>
      </c>
      <c r="E2744" s="65" t="s">
        <v>138</v>
      </c>
      <c r="F2744" s="66">
        <v>0.65928107500076294</v>
      </c>
      <c r="G2744" s="66">
        <v>0.64099204540252686</v>
      </c>
      <c r="H2744" s="66">
        <v>6.4387894235551357E-3</v>
      </c>
      <c r="I2744" s="66">
        <v>66.62017822265625</v>
      </c>
      <c r="J2744" s="67">
        <v>0</v>
      </c>
    </row>
    <row r="2745" spans="1:10" x14ac:dyDescent="0.25">
      <c r="A2745" s="3" t="str">
        <f t="shared" si="42"/>
        <v>Load Control GroupSDP-W-1Average Event Day (5:00pm-6:00pm)8</v>
      </c>
      <c r="B2745" t="s">
        <v>57</v>
      </c>
      <c r="C2745" t="s">
        <v>84</v>
      </c>
      <c r="D2745" t="s">
        <v>164</v>
      </c>
      <c r="E2745" s="65" t="s">
        <v>139</v>
      </c>
      <c r="F2745" s="66">
        <v>0.69172948598861694</v>
      </c>
      <c r="G2745" s="66">
        <v>0.6707613468170166</v>
      </c>
      <c r="H2745" s="66">
        <v>5.3148800507187843E-3</v>
      </c>
      <c r="I2745" s="66">
        <v>67.411521911621094</v>
      </c>
      <c r="J2745" s="67">
        <v>0</v>
      </c>
    </row>
    <row r="2746" spans="1:10" x14ac:dyDescent="0.25">
      <c r="A2746" s="3" t="str">
        <f t="shared" si="42"/>
        <v>Load Control GroupSDP-W-1Average Event Day (5:00pm-6:00pm)9</v>
      </c>
      <c r="B2746" t="s">
        <v>57</v>
      </c>
      <c r="C2746" t="s">
        <v>84</v>
      </c>
      <c r="D2746" t="s">
        <v>164</v>
      </c>
      <c r="E2746" s="65" t="s">
        <v>140</v>
      </c>
      <c r="F2746" s="66">
        <v>0.72072941064834595</v>
      </c>
      <c r="G2746" s="66">
        <v>0.68832153081893921</v>
      </c>
      <c r="H2746" s="66">
        <v>5.9609455056488514E-3</v>
      </c>
      <c r="I2746" s="66">
        <v>69.376556396484375</v>
      </c>
      <c r="J2746" s="67">
        <v>0</v>
      </c>
    </row>
    <row r="2747" spans="1:10" x14ac:dyDescent="0.25">
      <c r="A2747" s="3" t="str">
        <f t="shared" si="42"/>
        <v>Load Control GroupSDP-W-1Average Event Day (5:00pm-6:00pm)10</v>
      </c>
      <c r="B2747" t="s">
        <v>57</v>
      </c>
      <c r="C2747" t="s">
        <v>84</v>
      </c>
      <c r="D2747" t="s">
        <v>164</v>
      </c>
      <c r="E2747" s="65" t="s">
        <v>141</v>
      </c>
      <c r="F2747" s="66">
        <v>0.76036208868026733</v>
      </c>
      <c r="G2747" s="66">
        <v>0.69023191928863525</v>
      </c>
      <c r="H2747" s="66">
        <v>7.6669636182487011E-3</v>
      </c>
      <c r="I2747" s="66">
        <v>71.626907348632813</v>
      </c>
      <c r="J2747" s="67">
        <v>0</v>
      </c>
    </row>
    <row r="2748" spans="1:10" x14ac:dyDescent="0.25">
      <c r="A2748" s="3" t="str">
        <f t="shared" si="42"/>
        <v>Load Control GroupSDP-W-1Average Event Day (5:00pm-6:00pm)11</v>
      </c>
      <c r="B2748" t="s">
        <v>57</v>
      </c>
      <c r="C2748" t="s">
        <v>84</v>
      </c>
      <c r="D2748" t="s">
        <v>164</v>
      </c>
      <c r="E2748" s="65" t="s">
        <v>142</v>
      </c>
      <c r="F2748" s="66">
        <v>0.81394743919372559</v>
      </c>
      <c r="G2748" s="66">
        <v>0.7122046947479248</v>
      </c>
      <c r="H2748" s="66">
        <v>8.4949694573879242E-3</v>
      </c>
      <c r="I2748" s="66">
        <v>74.021942138671875</v>
      </c>
      <c r="J2748" s="67">
        <v>0</v>
      </c>
    </row>
    <row r="2749" spans="1:10" x14ac:dyDescent="0.25">
      <c r="A2749" s="3" t="str">
        <f t="shared" si="42"/>
        <v>Load Control GroupSDP-W-1Average Event Day (5:00pm-6:00pm)12</v>
      </c>
      <c r="B2749" t="s">
        <v>57</v>
      </c>
      <c r="C2749" t="s">
        <v>84</v>
      </c>
      <c r="D2749" t="s">
        <v>164</v>
      </c>
      <c r="E2749" s="65" t="s">
        <v>143</v>
      </c>
      <c r="F2749" s="66">
        <v>0.97666811943054199</v>
      </c>
      <c r="G2749" s="66">
        <v>0.79667896032333374</v>
      </c>
      <c r="H2749" s="66">
        <v>9.2150457203388214E-3</v>
      </c>
      <c r="I2749" s="66">
        <v>77.26019287109375</v>
      </c>
      <c r="J2749" s="67">
        <v>0</v>
      </c>
    </row>
    <row r="2750" spans="1:10" x14ac:dyDescent="0.25">
      <c r="A2750" s="3" t="str">
        <f t="shared" si="42"/>
        <v>Load Control GroupSDP-W-1Average Event Day (5:00pm-6:00pm)13</v>
      </c>
      <c r="B2750" t="s">
        <v>57</v>
      </c>
      <c r="C2750" t="s">
        <v>84</v>
      </c>
      <c r="D2750" t="s">
        <v>164</v>
      </c>
      <c r="E2750" s="65" t="s">
        <v>144</v>
      </c>
      <c r="F2750" s="66">
        <v>1.2461473941802979</v>
      </c>
      <c r="G2750" s="66">
        <v>0.94619458913803101</v>
      </c>
      <c r="H2750" s="66">
        <v>9.2952428385615349E-3</v>
      </c>
      <c r="I2750" s="66">
        <v>80.185844421386719</v>
      </c>
      <c r="J2750" s="67">
        <v>0</v>
      </c>
    </row>
    <row r="2751" spans="1:10" x14ac:dyDescent="0.25">
      <c r="A2751" s="3" t="str">
        <f t="shared" si="42"/>
        <v>Load Control GroupSDP-W-1Average Event Day (5:00pm-6:00pm)14</v>
      </c>
      <c r="B2751" t="s">
        <v>57</v>
      </c>
      <c r="C2751" t="s">
        <v>84</v>
      </c>
      <c r="D2751" t="s">
        <v>164</v>
      </c>
      <c r="E2751" s="65" t="s">
        <v>145</v>
      </c>
      <c r="F2751" s="66">
        <v>1.4565775394439697</v>
      </c>
      <c r="G2751" s="66">
        <v>1.1351902484893799</v>
      </c>
      <c r="H2751" s="66">
        <v>9.5255086198449135E-3</v>
      </c>
      <c r="I2751" s="66">
        <v>80.994743347167969</v>
      </c>
      <c r="J2751" s="67">
        <v>0</v>
      </c>
    </row>
    <row r="2752" spans="1:10" x14ac:dyDescent="0.25">
      <c r="A2752" s="3" t="str">
        <f t="shared" si="42"/>
        <v>Load Control GroupSDP-W-1Average Event Day (5:00pm-6:00pm)15</v>
      </c>
      <c r="B2752" t="s">
        <v>57</v>
      </c>
      <c r="C2752" t="s">
        <v>84</v>
      </c>
      <c r="D2752" t="s">
        <v>164</v>
      </c>
      <c r="E2752" s="65" t="s">
        <v>146</v>
      </c>
      <c r="F2752" s="66">
        <v>1.5596966743469238</v>
      </c>
      <c r="G2752" s="66">
        <v>1.3375948667526245</v>
      </c>
      <c r="H2752" s="66">
        <v>1.2016071937978268E-2</v>
      </c>
      <c r="I2752" s="66">
        <v>81.058128356933594</v>
      </c>
      <c r="J2752" s="67">
        <v>0</v>
      </c>
    </row>
    <row r="2753" spans="1:10" x14ac:dyDescent="0.25">
      <c r="A2753" s="3" t="str">
        <f t="shared" si="42"/>
        <v>Load Control GroupSDP-W-1Average Event Day (5:00pm-6:00pm)16</v>
      </c>
      <c r="B2753" t="s">
        <v>57</v>
      </c>
      <c r="C2753" t="s">
        <v>84</v>
      </c>
      <c r="D2753" t="s">
        <v>164</v>
      </c>
      <c r="E2753" s="65" t="s">
        <v>147</v>
      </c>
      <c r="F2753" s="66">
        <v>1.7082085609436035</v>
      </c>
      <c r="G2753" s="66">
        <v>1.559016227722168</v>
      </c>
      <c r="H2753" s="66">
        <v>1.3080726377665997E-2</v>
      </c>
      <c r="I2753" s="66">
        <v>81.563179016113281</v>
      </c>
      <c r="J2753" s="67">
        <v>0</v>
      </c>
    </row>
    <row r="2754" spans="1:10" x14ac:dyDescent="0.25">
      <c r="A2754" s="3" t="str">
        <f t="shared" si="42"/>
        <v>Load Control GroupSDP-W-1Average Event Day (5:00pm-6:00pm)17</v>
      </c>
      <c r="B2754" t="s">
        <v>57</v>
      </c>
      <c r="C2754" t="s">
        <v>84</v>
      </c>
      <c r="D2754" t="s">
        <v>164</v>
      </c>
      <c r="E2754" s="65" t="s">
        <v>148</v>
      </c>
      <c r="F2754" s="66">
        <v>1.8392648696899414</v>
      </c>
      <c r="G2754" s="66">
        <v>1.7258926630020142</v>
      </c>
      <c r="H2754" s="66">
        <v>1.3847098685801029E-2</v>
      </c>
      <c r="I2754" s="66">
        <v>82.337806701660156</v>
      </c>
      <c r="J2754" s="67">
        <v>0</v>
      </c>
    </row>
    <row r="2755" spans="1:10" x14ac:dyDescent="0.25">
      <c r="A2755" s="3" t="str">
        <f t="shared" ref="A2755:A2818" si="43">B2755&amp;C2755&amp;D2755&amp;E2755</f>
        <v>Load Control GroupSDP-W-1Average Event Day (5:00pm-6:00pm)18</v>
      </c>
      <c r="B2755" t="s">
        <v>57</v>
      </c>
      <c r="C2755" t="s">
        <v>84</v>
      </c>
      <c r="D2755" t="s">
        <v>164</v>
      </c>
      <c r="E2755" s="65" t="s">
        <v>149</v>
      </c>
      <c r="F2755" s="66">
        <v>1.8887159824371338</v>
      </c>
      <c r="G2755" s="66">
        <v>1.4182130098342896</v>
      </c>
      <c r="H2755" s="66">
        <v>1.4077767729759216E-2</v>
      </c>
      <c r="I2755" s="66">
        <v>81.567428588867188</v>
      </c>
      <c r="J2755" s="67">
        <v>0</v>
      </c>
    </row>
    <row r="2756" spans="1:10" x14ac:dyDescent="0.25">
      <c r="A2756" s="3" t="str">
        <f t="shared" si="43"/>
        <v>Load Control GroupSDP-W-1Average Event Day (5:00pm-6:00pm)19</v>
      </c>
      <c r="B2756" t="s">
        <v>57</v>
      </c>
      <c r="C2756" t="s">
        <v>84</v>
      </c>
      <c r="D2756" t="s">
        <v>164</v>
      </c>
      <c r="E2756" s="65" t="s">
        <v>150</v>
      </c>
      <c r="F2756" s="66">
        <v>1.8879027366638184</v>
      </c>
      <c r="G2756" s="66">
        <v>1.9107749462127686</v>
      </c>
      <c r="H2756" s="66">
        <v>1.5915745869278908E-2</v>
      </c>
      <c r="I2756" s="66">
        <v>79.818023681640625</v>
      </c>
      <c r="J2756" s="67">
        <v>0</v>
      </c>
    </row>
    <row r="2757" spans="1:10" x14ac:dyDescent="0.25">
      <c r="A2757" s="3" t="str">
        <f t="shared" si="43"/>
        <v>Load Control GroupSDP-W-1Average Event Day (5:00pm-6:00pm)20</v>
      </c>
      <c r="B2757" t="s">
        <v>57</v>
      </c>
      <c r="C2757" t="s">
        <v>84</v>
      </c>
      <c r="D2757" t="s">
        <v>164</v>
      </c>
      <c r="E2757" s="65" t="s">
        <v>151</v>
      </c>
      <c r="F2757" s="66">
        <v>1.7653028964996338</v>
      </c>
      <c r="G2757" s="66">
        <v>1.7617441415786743</v>
      </c>
      <c r="H2757" s="66">
        <v>1.4768613502383232E-2</v>
      </c>
      <c r="I2757" s="66">
        <v>77.162239074707031</v>
      </c>
      <c r="J2757" s="67">
        <v>0</v>
      </c>
    </row>
    <row r="2758" spans="1:10" x14ac:dyDescent="0.25">
      <c r="A2758" s="3" t="str">
        <f t="shared" si="43"/>
        <v>Load Control GroupSDP-W-1Average Event Day (5:00pm-6:00pm)21</v>
      </c>
      <c r="B2758" t="s">
        <v>57</v>
      </c>
      <c r="C2758" t="s">
        <v>84</v>
      </c>
      <c r="D2758" t="s">
        <v>164</v>
      </c>
      <c r="E2758" s="65" t="s">
        <v>152</v>
      </c>
      <c r="F2758" s="66">
        <v>1.634149432182312</v>
      </c>
      <c r="G2758" s="66">
        <v>1.6183409690856934</v>
      </c>
      <c r="H2758" s="66">
        <v>1.3243315741419792E-2</v>
      </c>
      <c r="I2758" s="66">
        <v>73.58013916015625</v>
      </c>
      <c r="J2758" s="67">
        <v>0</v>
      </c>
    </row>
    <row r="2759" spans="1:10" x14ac:dyDescent="0.25">
      <c r="A2759" s="3" t="str">
        <f t="shared" si="43"/>
        <v>Load Control GroupSDP-W-1Average Event Day (5:00pm-6:00pm)22</v>
      </c>
      <c r="B2759" t="s">
        <v>57</v>
      </c>
      <c r="C2759" t="s">
        <v>84</v>
      </c>
      <c r="D2759" t="s">
        <v>164</v>
      </c>
      <c r="E2759" s="65" t="s">
        <v>153</v>
      </c>
      <c r="F2759" s="66">
        <v>1.5449137687683105</v>
      </c>
      <c r="G2759" s="66">
        <v>1.5075752735137939</v>
      </c>
      <c r="H2759" s="66">
        <v>1.300580520182848E-2</v>
      </c>
      <c r="I2759" s="66">
        <v>70.705863952636719</v>
      </c>
      <c r="J2759" s="67">
        <v>0</v>
      </c>
    </row>
    <row r="2760" spans="1:10" x14ac:dyDescent="0.25">
      <c r="A2760" s="3" t="str">
        <f t="shared" si="43"/>
        <v>Load Control GroupSDP-W-1Average Event Day (5:00pm-6:00pm)23</v>
      </c>
      <c r="B2760" t="s">
        <v>57</v>
      </c>
      <c r="C2760" t="s">
        <v>84</v>
      </c>
      <c r="D2760" t="s">
        <v>164</v>
      </c>
      <c r="E2760" s="65" t="s">
        <v>154</v>
      </c>
      <c r="F2760" s="66">
        <v>1.4160817861557007</v>
      </c>
      <c r="G2760" s="66">
        <v>1.3779212236404419</v>
      </c>
      <c r="H2760" s="66">
        <v>1.3127234764397144E-2</v>
      </c>
      <c r="I2760" s="66">
        <v>69.473869323730469</v>
      </c>
      <c r="J2760" s="67">
        <v>0</v>
      </c>
    </row>
    <row r="2761" spans="1:10" x14ac:dyDescent="0.25">
      <c r="A2761" s="3" t="str">
        <f t="shared" si="43"/>
        <v>Load Control GroupSDP-W-1Average Event Day (5:00pm-6:00pm)24</v>
      </c>
      <c r="B2761" t="s">
        <v>57</v>
      </c>
      <c r="C2761" t="s">
        <v>84</v>
      </c>
      <c r="D2761" t="s">
        <v>164</v>
      </c>
      <c r="E2761" s="65" t="s">
        <v>155</v>
      </c>
      <c r="F2761" s="66">
        <v>1.2162697315216064</v>
      </c>
      <c r="G2761" s="66">
        <v>1.1965295076370239</v>
      </c>
      <c r="H2761" s="66">
        <v>1.2277195230126381E-2</v>
      </c>
      <c r="I2761" s="66">
        <v>68.476104736328125</v>
      </c>
      <c r="J2761" s="67">
        <v>0</v>
      </c>
    </row>
    <row r="2762" spans="1:10" x14ac:dyDescent="0.25">
      <c r="A2762" s="3" t="str">
        <f t="shared" si="43"/>
        <v>Load Control GroupSDP-W-26/17/2021 (5:00pm-6:00pm)1</v>
      </c>
      <c r="B2762" t="s">
        <v>57</v>
      </c>
      <c r="C2762" t="s">
        <v>85</v>
      </c>
      <c r="D2762" t="s">
        <v>160</v>
      </c>
      <c r="E2762" s="65" t="s">
        <v>132</v>
      </c>
      <c r="F2762" s="66">
        <v>0.83145034313201904</v>
      </c>
      <c r="G2762" s="66">
        <v>0.80149310827255249</v>
      </c>
      <c r="H2762" s="66">
        <v>1.8856987357139587E-2</v>
      </c>
      <c r="I2762" s="66">
        <v>67.132865905761719</v>
      </c>
      <c r="J2762" s="67">
        <v>0</v>
      </c>
    </row>
    <row r="2763" spans="1:10" x14ac:dyDescent="0.25">
      <c r="A2763" s="3" t="str">
        <f t="shared" si="43"/>
        <v>Load Control GroupSDP-W-26/17/2021 (5:00pm-6:00pm)2</v>
      </c>
      <c r="B2763" t="s">
        <v>57</v>
      </c>
      <c r="C2763" t="s">
        <v>85</v>
      </c>
      <c r="D2763" t="s">
        <v>160</v>
      </c>
      <c r="E2763" s="65" t="s">
        <v>133</v>
      </c>
      <c r="F2763" s="66">
        <v>0.70895570516586304</v>
      </c>
      <c r="G2763" s="66">
        <v>0.70774787664413452</v>
      </c>
      <c r="H2763" s="66">
        <v>1.6449734568595886E-2</v>
      </c>
      <c r="I2763" s="66">
        <v>66.697380065917969</v>
      </c>
      <c r="J2763" s="67">
        <v>0</v>
      </c>
    </row>
    <row r="2764" spans="1:10" x14ac:dyDescent="0.25">
      <c r="A2764" s="3" t="str">
        <f t="shared" si="43"/>
        <v>Load Control GroupSDP-W-26/17/2021 (5:00pm-6:00pm)3</v>
      </c>
      <c r="B2764" t="s">
        <v>57</v>
      </c>
      <c r="C2764" t="s">
        <v>85</v>
      </c>
      <c r="D2764" t="s">
        <v>160</v>
      </c>
      <c r="E2764" s="65" t="s">
        <v>134</v>
      </c>
      <c r="F2764" s="66">
        <v>0.64697235822677612</v>
      </c>
      <c r="G2764" s="66">
        <v>0.64371120929718018</v>
      </c>
      <c r="H2764" s="66">
        <v>1.5214200131595135E-2</v>
      </c>
      <c r="I2764" s="66">
        <v>66.016090393066406</v>
      </c>
      <c r="J2764" s="67">
        <v>0</v>
      </c>
    </row>
    <row r="2765" spans="1:10" x14ac:dyDescent="0.25">
      <c r="A2765" s="3" t="str">
        <f t="shared" si="43"/>
        <v>Load Control GroupSDP-W-26/17/2021 (5:00pm-6:00pm)4</v>
      </c>
      <c r="B2765" t="s">
        <v>57</v>
      </c>
      <c r="C2765" t="s">
        <v>85</v>
      </c>
      <c r="D2765" t="s">
        <v>160</v>
      </c>
      <c r="E2765" s="65" t="s">
        <v>135</v>
      </c>
      <c r="F2765" s="66">
        <v>0.61504495143890381</v>
      </c>
      <c r="G2765" s="66">
        <v>0.59802228212356567</v>
      </c>
      <c r="H2765" s="66">
        <v>1.3490618206560612E-2</v>
      </c>
      <c r="I2765" s="66">
        <v>65.663871765136719</v>
      </c>
      <c r="J2765" s="67">
        <v>0</v>
      </c>
    </row>
    <row r="2766" spans="1:10" x14ac:dyDescent="0.25">
      <c r="A2766" s="3" t="str">
        <f t="shared" si="43"/>
        <v>Load Control GroupSDP-W-26/17/2021 (5:00pm-6:00pm)5</v>
      </c>
      <c r="B2766" t="s">
        <v>57</v>
      </c>
      <c r="C2766" t="s">
        <v>85</v>
      </c>
      <c r="D2766" t="s">
        <v>160</v>
      </c>
      <c r="E2766" s="65" t="s">
        <v>136</v>
      </c>
      <c r="F2766" s="66">
        <v>0.58643776178359985</v>
      </c>
      <c r="G2766" s="66">
        <v>0.57378602027893066</v>
      </c>
      <c r="H2766" s="66">
        <v>1.2419778853654861E-2</v>
      </c>
      <c r="I2766" s="66">
        <v>65.299583435058594</v>
      </c>
      <c r="J2766" s="67">
        <v>0</v>
      </c>
    </row>
    <row r="2767" spans="1:10" x14ac:dyDescent="0.25">
      <c r="A2767" s="3" t="str">
        <f t="shared" si="43"/>
        <v>Load Control GroupSDP-W-26/17/2021 (5:00pm-6:00pm)6</v>
      </c>
      <c r="B2767" t="s">
        <v>57</v>
      </c>
      <c r="C2767" t="s">
        <v>85</v>
      </c>
      <c r="D2767" t="s">
        <v>160</v>
      </c>
      <c r="E2767" s="65" t="s">
        <v>137</v>
      </c>
      <c r="F2767" s="66">
        <v>0.58090752363204956</v>
      </c>
      <c r="G2767" s="66">
        <v>0.57222491502761841</v>
      </c>
      <c r="H2767" s="66">
        <v>1.1350248008966446E-2</v>
      </c>
      <c r="I2767" s="66">
        <v>64.978652954101563</v>
      </c>
      <c r="J2767" s="67">
        <v>0</v>
      </c>
    </row>
    <row r="2768" spans="1:10" x14ac:dyDescent="0.25">
      <c r="A2768" s="3" t="str">
        <f t="shared" si="43"/>
        <v>Load Control GroupSDP-W-26/17/2021 (5:00pm-6:00pm)7</v>
      </c>
      <c r="B2768" t="s">
        <v>57</v>
      </c>
      <c r="C2768" t="s">
        <v>85</v>
      </c>
      <c r="D2768" t="s">
        <v>160</v>
      </c>
      <c r="E2768" s="65" t="s">
        <v>138</v>
      </c>
      <c r="F2768" s="66">
        <v>0.60435038805007935</v>
      </c>
      <c r="G2768" s="66">
        <v>0.58750581741333008</v>
      </c>
      <c r="H2768" s="66">
        <v>1.0754343122243881E-2</v>
      </c>
      <c r="I2768" s="66">
        <v>64.627349853515625</v>
      </c>
      <c r="J2768" s="67">
        <v>0</v>
      </c>
    </row>
    <row r="2769" spans="1:10" x14ac:dyDescent="0.25">
      <c r="A2769" s="3" t="str">
        <f t="shared" si="43"/>
        <v>Load Control GroupSDP-W-26/17/2021 (5:00pm-6:00pm)8</v>
      </c>
      <c r="B2769" t="s">
        <v>57</v>
      </c>
      <c r="C2769" t="s">
        <v>85</v>
      </c>
      <c r="D2769" t="s">
        <v>160</v>
      </c>
      <c r="E2769" s="65" t="s">
        <v>139</v>
      </c>
      <c r="F2769" s="66">
        <v>0.60994112491607666</v>
      </c>
      <c r="G2769" s="66">
        <v>0.60190707445144653</v>
      </c>
      <c r="H2769" s="66">
        <v>1.2536088936030865E-2</v>
      </c>
      <c r="I2769" s="66">
        <v>65.478996276855469</v>
      </c>
      <c r="J2769" s="67">
        <v>0</v>
      </c>
    </row>
    <row r="2770" spans="1:10" x14ac:dyDescent="0.25">
      <c r="A2770" s="3" t="str">
        <f t="shared" si="43"/>
        <v>Load Control GroupSDP-W-26/17/2021 (5:00pm-6:00pm)9</v>
      </c>
      <c r="B2770" t="s">
        <v>57</v>
      </c>
      <c r="C2770" t="s">
        <v>85</v>
      </c>
      <c r="D2770" t="s">
        <v>160</v>
      </c>
      <c r="E2770" s="65" t="s">
        <v>140</v>
      </c>
      <c r="F2770" s="66">
        <v>0.62237483263015747</v>
      </c>
      <c r="G2770" s="66">
        <v>0.63597959280014038</v>
      </c>
      <c r="H2770" s="66">
        <v>1.2761634774506092E-2</v>
      </c>
      <c r="I2770" s="66">
        <v>68.745536804199219</v>
      </c>
      <c r="J2770" s="67">
        <v>0</v>
      </c>
    </row>
    <row r="2771" spans="1:10" x14ac:dyDescent="0.25">
      <c r="A2771" s="3" t="str">
        <f t="shared" si="43"/>
        <v>Load Control GroupSDP-W-26/17/2021 (5:00pm-6:00pm)10</v>
      </c>
      <c r="B2771" t="s">
        <v>57</v>
      </c>
      <c r="C2771" t="s">
        <v>85</v>
      </c>
      <c r="D2771" t="s">
        <v>160</v>
      </c>
      <c r="E2771" s="65" t="s">
        <v>141</v>
      </c>
      <c r="F2771" s="66">
        <v>0.64495140314102173</v>
      </c>
      <c r="G2771" s="66">
        <v>0.63325923681259155</v>
      </c>
      <c r="H2771" s="66">
        <v>1.6059074550867081E-2</v>
      </c>
      <c r="I2771" s="66">
        <v>70.127952575683594</v>
      </c>
      <c r="J2771" s="67">
        <v>0</v>
      </c>
    </row>
    <row r="2772" spans="1:10" x14ac:dyDescent="0.25">
      <c r="A2772" s="3" t="str">
        <f t="shared" si="43"/>
        <v>Load Control GroupSDP-W-26/17/2021 (5:00pm-6:00pm)11</v>
      </c>
      <c r="B2772" t="s">
        <v>57</v>
      </c>
      <c r="C2772" t="s">
        <v>85</v>
      </c>
      <c r="D2772" t="s">
        <v>160</v>
      </c>
      <c r="E2772" s="65" t="s">
        <v>142</v>
      </c>
      <c r="F2772" s="66">
        <v>0.5861431360244751</v>
      </c>
      <c r="G2772" s="66">
        <v>0.55385535955429077</v>
      </c>
      <c r="H2772" s="66">
        <v>1.6750721260905266E-2</v>
      </c>
      <c r="I2772" s="66">
        <v>69.367195129394531</v>
      </c>
      <c r="J2772" s="67">
        <v>0</v>
      </c>
    </row>
    <row r="2773" spans="1:10" x14ac:dyDescent="0.25">
      <c r="A2773" s="3" t="str">
        <f t="shared" si="43"/>
        <v>Load Control GroupSDP-W-26/17/2021 (5:00pm-6:00pm)12</v>
      </c>
      <c r="B2773" t="s">
        <v>57</v>
      </c>
      <c r="C2773" t="s">
        <v>85</v>
      </c>
      <c r="D2773" t="s">
        <v>160</v>
      </c>
      <c r="E2773" s="65" t="s">
        <v>143</v>
      </c>
      <c r="F2773" s="66">
        <v>0.63802522420883179</v>
      </c>
      <c r="G2773" s="66">
        <v>0.54947471618652344</v>
      </c>
      <c r="H2773" s="66">
        <v>1.969524472951889E-2</v>
      </c>
      <c r="I2773" s="66">
        <v>73.22833251953125</v>
      </c>
      <c r="J2773" s="67">
        <v>0</v>
      </c>
    </row>
    <row r="2774" spans="1:10" x14ac:dyDescent="0.25">
      <c r="A2774" s="3" t="str">
        <f t="shared" si="43"/>
        <v>Load Control GroupSDP-W-26/17/2021 (5:00pm-6:00pm)13</v>
      </c>
      <c r="B2774" t="s">
        <v>57</v>
      </c>
      <c r="C2774" t="s">
        <v>85</v>
      </c>
      <c r="D2774" t="s">
        <v>160</v>
      </c>
      <c r="E2774" s="65" t="s">
        <v>144</v>
      </c>
      <c r="F2774" s="66">
        <v>0.77255165576934814</v>
      </c>
      <c r="G2774" s="66">
        <v>0.66074401140213013</v>
      </c>
      <c r="H2774" s="66">
        <v>2.1840725094079971E-2</v>
      </c>
      <c r="I2774" s="66">
        <v>77.525054931640625</v>
      </c>
      <c r="J2774" s="67">
        <v>0</v>
      </c>
    </row>
    <row r="2775" spans="1:10" x14ac:dyDescent="0.25">
      <c r="A2775" s="3" t="str">
        <f t="shared" si="43"/>
        <v>Load Control GroupSDP-W-26/17/2021 (5:00pm-6:00pm)14</v>
      </c>
      <c r="B2775" t="s">
        <v>57</v>
      </c>
      <c r="C2775" t="s">
        <v>85</v>
      </c>
      <c r="D2775" t="s">
        <v>160</v>
      </c>
      <c r="E2775" s="65" t="s">
        <v>145</v>
      </c>
      <c r="F2775" s="66">
        <v>0.8504493236541748</v>
      </c>
      <c r="G2775" s="66">
        <v>0.78671777248382568</v>
      </c>
      <c r="H2775" s="66">
        <v>2.1538257598876953E-2</v>
      </c>
      <c r="I2775" s="66">
        <v>78.7987060546875</v>
      </c>
      <c r="J2775" s="67">
        <v>0</v>
      </c>
    </row>
    <row r="2776" spans="1:10" x14ac:dyDescent="0.25">
      <c r="A2776" s="3" t="str">
        <f t="shared" si="43"/>
        <v>Load Control GroupSDP-W-26/17/2021 (5:00pm-6:00pm)15</v>
      </c>
      <c r="B2776" t="s">
        <v>57</v>
      </c>
      <c r="C2776" t="s">
        <v>85</v>
      </c>
      <c r="D2776" t="s">
        <v>160</v>
      </c>
      <c r="E2776" s="65" t="s">
        <v>146</v>
      </c>
      <c r="F2776" s="66">
        <v>0.91876220703125</v>
      </c>
      <c r="G2776" s="66">
        <v>0.91015642881393433</v>
      </c>
      <c r="H2776" s="66">
        <v>1.1681470088660717E-2</v>
      </c>
      <c r="I2776" s="66">
        <v>78.572013854980469</v>
      </c>
      <c r="J2776" s="67">
        <v>0</v>
      </c>
    </row>
    <row r="2777" spans="1:10" x14ac:dyDescent="0.25">
      <c r="A2777" s="3" t="str">
        <f t="shared" si="43"/>
        <v>Load Control GroupSDP-W-26/17/2021 (5:00pm-6:00pm)16</v>
      </c>
      <c r="B2777" t="s">
        <v>57</v>
      </c>
      <c r="C2777" t="s">
        <v>85</v>
      </c>
      <c r="D2777" t="s">
        <v>160</v>
      </c>
      <c r="E2777" s="65" t="s">
        <v>147</v>
      </c>
      <c r="F2777" s="66">
        <v>1.0446155071258545</v>
      </c>
      <c r="G2777" s="66">
        <v>1.0532213449478149</v>
      </c>
      <c r="H2777" s="66">
        <v>1.1681470088660717E-2</v>
      </c>
      <c r="I2777" s="66">
        <v>76.703857421875</v>
      </c>
      <c r="J2777" s="67">
        <v>0</v>
      </c>
    </row>
    <row r="2778" spans="1:10" x14ac:dyDescent="0.25">
      <c r="A2778" s="3" t="str">
        <f t="shared" si="43"/>
        <v>Load Control GroupSDP-W-26/17/2021 (5:00pm-6:00pm)17</v>
      </c>
      <c r="B2778" t="s">
        <v>57</v>
      </c>
      <c r="C2778" t="s">
        <v>85</v>
      </c>
      <c r="D2778" t="s">
        <v>160</v>
      </c>
      <c r="E2778" s="65" t="s">
        <v>148</v>
      </c>
      <c r="F2778" s="66">
        <v>1.2159879207611084</v>
      </c>
      <c r="G2778" s="66">
        <v>1.1969506740570068</v>
      </c>
      <c r="H2778" s="66">
        <v>2.4191694334149361E-2</v>
      </c>
      <c r="I2778" s="66">
        <v>77.249176025390625</v>
      </c>
      <c r="J2778" s="67">
        <v>0</v>
      </c>
    </row>
    <row r="2779" spans="1:10" x14ac:dyDescent="0.25">
      <c r="A2779" s="3" t="str">
        <f t="shared" si="43"/>
        <v>Load Control GroupSDP-W-26/17/2021 (5:00pm-6:00pm)18</v>
      </c>
      <c r="B2779" t="s">
        <v>57</v>
      </c>
      <c r="C2779" t="s">
        <v>85</v>
      </c>
      <c r="D2779" t="s">
        <v>160</v>
      </c>
      <c r="E2779" s="65" t="s">
        <v>149</v>
      </c>
      <c r="F2779" s="66">
        <v>1.3650881052017212</v>
      </c>
      <c r="G2779" s="66">
        <v>1.0958929061889648</v>
      </c>
      <c r="H2779" s="66">
        <v>2.8303191065788269E-2</v>
      </c>
      <c r="I2779" s="66">
        <v>76.744255065917969</v>
      </c>
      <c r="J2779" s="67">
        <v>0</v>
      </c>
    </row>
    <row r="2780" spans="1:10" x14ac:dyDescent="0.25">
      <c r="A2780" s="3" t="str">
        <f t="shared" si="43"/>
        <v>Load Control GroupSDP-W-26/17/2021 (5:00pm-6:00pm)19</v>
      </c>
      <c r="B2780" t="s">
        <v>57</v>
      </c>
      <c r="C2780" t="s">
        <v>85</v>
      </c>
      <c r="D2780" t="s">
        <v>160</v>
      </c>
      <c r="E2780" s="65" t="s">
        <v>150</v>
      </c>
      <c r="F2780" s="66">
        <v>1.4122358560562134</v>
      </c>
      <c r="G2780" s="66">
        <v>1.3831498622894287</v>
      </c>
      <c r="H2780" s="66">
        <v>2.8757520020008087E-2</v>
      </c>
      <c r="I2780" s="66">
        <v>75.328544616699219</v>
      </c>
      <c r="J2780" s="67">
        <v>0</v>
      </c>
    </row>
    <row r="2781" spans="1:10" x14ac:dyDescent="0.25">
      <c r="A2781" s="3" t="str">
        <f t="shared" si="43"/>
        <v>Load Control GroupSDP-W-26/17/2021 (5:00pm-6:00pm)20</v>
      </c>
      <c r="B2781" t="s">
        <v>57</v>
      </c>
      <c r="C2781" t="s">
        <v>85</v>
      </c>
      <c r="D2781" t="s">
        <v>160</v>
      </c>
      <c r="E2781" s="65" t="s">
        <v>151</v>
      </c>
      <c r="F2781" s="66">
        <v>1.3187198638916016</v>
      </c>
      <c r="G2781" s="66">
        <v>1.2736961841583252</v>
      </c>
      <c r="H2781" s="66">
        <v>2.6836033910512924E-2</v>
      </c>
      <c r="I2781" s="66">
        <v>72.442047119140625</v>
      </c>
      <c r="J2781" s="67">
        <v>0</v>
      </c>
    </row>
    <row r="2782" spans="1:10" x14ac:dyDescent="0.25">
      <c r="A2782" s="3" t="str">
        <f t="shared" si="43"/>
        <v>Load Control GroupSDP-W-26/17/2021 (5:00pm-6:00pm)21</v>
      </c>
      <c r="B2782" t="s">
        <v>57</v>
      </c>
      <c r="C2782" t="s">
        <v>85</v>
      </c>
      <c r="D2782" t="s">
        <v>160</v>
      </c>
      <c r="E2782" s="65" t="s">
        <v>152</v>
      </c>
      <c r="F2782" s="66">
        <v>1.2720288038253784</v>
      </c>
      <c r="G2782" s="66">
        <v>1.2069790363311768</v>
      </c>
      <c r="H2782" s="66">
        <v>2.3893637582659721E-2</v>
      </c>
      <c r="I2782" s="66">
        <v>69.429489135742188</v>
      </c>
      <c r="J2782" s="67">
        <v>0</v>
      </c>
    </row>
    <row r="2783" spans="1:10" x14ac:dyDescent="0.25">
      <c r="A2783" s="3" t="str">
        <f t="shared" si="43"/>
        <v>Load Control GroupSDP-W-26/17/2021 (5:00pm-6:00pm)22</v>
      </c>
      <c r="B2783" t="s">
        <v>57</v>
      </c>
      <c r="C2783" t="s">
        <v>85</v>
      </c>
      <c r="D2783" t="s">
        <v>160</v>
      </c>
      <c r="E2783" s="65" t="s">
        <v>153</v>
      </c>
      <c r="F2783" s="66">
        <v>1.2405211925506592</v>
      </c>
      <c r="G2783" s="66">
        <v>1.1466816663742065</v>
      </c>
      <c r="H2783" s="66">
        <v>2.325865626335144E-2</v>
      </c>
      <c r="I2783" s="66">
        <v>67.357147216796875</v>
      </c>
      <c r="J2783" s="67">
        <v>0</v>
      </c>
    </row>
    <row r="2784" spans="1:10" x14ac:dyDescent="0.25">
      <c r="A2784" s="3" t="str">
        <f t="shared" si="43"/>
        <v>Load Control GroupSDP-W-26/17/2021 (5:00pm-6:00pm)23</v>
      </c>
      <c r="B2784" t="s">
        <v>57</v>
      </c>
      <c r="C2784" t="s">
        <v>85</v>
      </c>
      <c r="D2784" t="s">
        <v>160</v>
      </c>
      <c r="E2784" s="65" t="s">
        <v>154</v>
      </c>
      <c r="F2784" s="66">
        <v>1.1286414861679077</v>
      </c>
      <c r="G2784" s="66">
        <v>1.0498130321502686</v>
      </c>
      <c r="H2784" s="66">
        <v>2.5576833635568619E-2</v>
      </c>
      <c r="I2784" s="66">
        <v>66.332099914550781</v>
      </c>
      <c r="J2784" s="67">
        <v>0</v>
      </c>
    </row>
    <row r="2785" spans="1:10" x14ac:dyDescent="0.25">
      <c r="A2785" s="3" t="str">
        <f t="shared" si="43"/>
        <v>Load Control GroupSDP-W-26/17/2021 (5:00pm-6:00pm)24</v>
      </c>
      <c r="B2785" t="s">
        <v>57</v>
      </c>
      <c r="C2785" t="s">
        <v>85</v>
      </c>
      <c r="D2785" t="s">
        <v>160</v>
      </c>
      <c r="E2785" s="65" t="s">
        <v>155</v>
      </c>
      <c r="F2785" s="66">
        <v>0.95170485973358154</v>
      </c>
      <c r="G2785" s="66">
        <v>0.90205627679824829</v>
      </c>
      <c r="H2785" s="66">
        <v>2.3073259741067886E-2</v>
      </c>
      <c r="I2785" s="66">
        <v>65.882415771484375</v>
      </c>
      <c r="J2785" s="67">
        <v>0</v>
      </c>
    </row>
    <row r="2786" spans="1:10" x14ac:dyDescent="0.25">
      <c r="A2786" s="3" t="str">
        <f t="shared" si="43"/>
        <v>Load Control GroupSDP-W-27/9/2021 (5:50pm-8:55pm)1</v>
      </c>
      <c r="B2786" t="s">
        <v>57</v>
      </c>
      <c r="C2786" t="s">
        <v>85</v>
      </c>
      <c r="D2786" t="s">
        <v>161</v>
      </c>
      <c r="E2786" s="65" t="s">
        <v>132</v>
      </c>
      <c r="F2786" s="66">
        <v>0.94838243722915649</v>
      </c>
      <c r="G2786" s="66">
        <v>0.88138598203659058</v>
      </c>
      <c r="H2786" s="66">
        <v>2.2426789626479149E-2</v>
      </c>
      <c r="I2786" s="66">
        <v>69.825813293457031</v>
      </c>
      <c r="J2786" s="67">
        <v>0</v>
      </c>
    </row>
    <row r="2787" spans="1:10" x14ac:dyDescent="0.25">
      <c r="A2787" s="3" t="str">
        <f t="shared" si="43"/>
        <v>Load Control GroupSDP-W-27/9/2021 (5:50pm-8:55pm)2</v>
      </c>
      <c r="B2787" t="s">
        <v>57</v>
      </c>
      <c r="C2787" t="s">
        <v>85</v>
      </c>
      <c r="D2787" t="s">
        <v>161</v>
      </c>
      <c r="E2787" s="65" t="s">
        <v>133</v>
      </c>
      <c r="F2787" s="66">
        <v>0.81921017169952393</v>
      </c>
      <c r="G2787" s="66">
        <v>0.76813811063766479</v>
      </c>
      <c r="H2787" s="66">
        <v>1.7223160713911057E-2</v>
      </c>
      <c r="I2787" s="66">
        <v>69.607765197753906</v>
      </c>
      <c r="J2787" s="67">
        <v>0</v>
      </c>
    </row>
    <row r="2788" spans="1:10" x14ac:dyDescent="0.25">
      <c r="A2788" s="3" t="str">
        <f t="shared" si="43"/>
        <v>Load Control GroupSDP-W-27/9/2021 (5:50pm-8:55pm)3</v>
      </c>
      <c r="B2788" t="s">
        <v>57</v>
      </c>
      <c r="C2788" t="s">
        <v>85</v>
      </c>
      <c r="D2788" t="s">
        <v>161</v>
      </c>
      <c r="E2788" s="65" t="s">
        <v>134</v>
      </c>
      <c r="F2788" s="66">
        <v>0.7261662483215332</v>
      </c>
      <c r="G2788" s="66">
        <v>0.69586992263793945</v>
      </c>
      <c r="H2788" s="66">
        <v>1.5086758881807327E-2</v>
      </c>
      <c r="I2788" s="66">
        <v>69.5704345703125</v>
      </c>
      <c r="J2788" s="67">
        <v>0</v>
      </c>
    </row>
    <row r="2789" spans="1:10" x14ac:dyDescent="0.25">
      <c r="A2789" s="3" t="str">
        <f t="shared" si="43"/>
        <v>Load Control GroupSDP-W-27/9/2021 (5:50pm-8:55pm)4</v>
      </c>
      <c r="B2789" t="s">
        <v>57</v>
      </c>
      <c r="C2789" t="s">
        <v>85</v>
      </c>
      <c r="D2789" t="s">
        <v>161</v>
      </c>
      <c r="E2789" s="65" t="s">
        <v>135</v>
      </c>
      <c r="F2789" s="66">
        <v>0.66821169853210449</v>
      </c>
      <c r="G2789" s="66">
        <v>0.64043045043945313</v>
      </c>
      <c r="H2789" s="66">
        <v>1.317518949508667E-2</v>
      </c>
      <c r="I2789" s="66">
        <v>69.015190124511719</v>
      </c>
      <c r="J2789" s="67">
        <v>0</v>
      </c>
    </row>
    <row r="2790" spans="1:10" x14ac:dyDescent="0.25">
      <c r="A2790" s="3" t="str">
        <f t="shared" si="43"/>
        <v>Load Control GroupSDP-W-27/9/2021 (5:50pm-8:55pm)5</v>
      </c>
      <c r="B2790" t="s">
        <v>57</v>
      </c>
      <c r="C2790" t="s">
        <v>85</v>
      </c>
      <c r="D2790" t="s">
        <v>161</v>
      </c>
      <c r="E2790" s="65" t="s">
        <v>136</v>
      </c>
      <c r="F2790" s="66">
        <v>0.6292041540145874</v>
      </c>
      <c r="G2790" s="66">
        <v>0.61594510078430176</v>
      </c>
      <c r="H2790" s="66">
        <v>1.1709828861057758E-2</v>
      </c>
      <c r="I2790" s="66">
        <v>68.629859924316406</v>
      </c>
      <c r="J2790" s="67">
        <v>0</v>
      </c>
    </row>
    <row r="2791" spans="1:10" x14ac:dyDescent="0.25">
      <c r="A2791" s="3" t="str">
        <f t="shared" si="43"/>
        <v>Load Control GroupSDP-W-27/9/2021 (5:50pm-8:55pm)6</v>
      </c>
      <c r="B2791" t="s">
        <v>57</v>
      </c>
      <c r="C2791" t="s">
        <v>85</v>
      </c>
      <c r="D2791" t="s">
        <v>161</v>
      </c>
      <c r="E2791" s="65" t="s">
        <v>137</v>
      </c>
      <c r="F2791" s="66">
        <v>0.62256467342376709</v>
      </c>
      <c r="G2791" s="66">
        <v>0.60608571767807007</v>
      </c>
      <c r="H2791" s="66">
        <v>9.6057550981640816E-3</v>
      </c>
      <c r="I2791" s="66">
        <v>68.722183227539063</v>
      </c>
      <c r="J2791" s="67">
        <v>0</v>
      </c>
    </row>
    <row r="2792" spans="1:10" x14ac:dyDescent="0.25">
      <c r="A2792" s="3" t="str">
        <f t="shared" si="43"/>
        <v>Load Control GroupSDP-W-27/9/2021 (5:50pm-8:55pm)7</v>
      </c>
      <c r="B2792" t="s">
        <v>57</v>
      </c>
      <c r="C2792" t="s">
        <v>85</v>
      </c>
      <c r="D2792" t="s">
        <v>161</v>
      </c>
      <c r="E2792" s="65" t="s">
        <v>138</v>
      </c>
      <c r="F2792" s="66">
        <v>0.63518816232681274</v>
      </c>
      <c r="G2792" s="66">
        <v>0.61479008197784424</v>
      </c>
      <c r="H2792" s="66">
        <v>9.8296506330370903E-3</v>
      </c>
      <c r="I2792" s="66">
        <v>68.370811462402344</v>
      </c>
      <c r="J2792" s="67">
        <v>0</v>
      </c>
    </row>
    <row r="2793" spans="1:10" x14ac:dyDescent="0.25">
      <c r="A2793" s="3" t="str">
        <f t="shared" si="43"/>
        <v>Load Control GroupSDP-W-27/9/2021 (5:50pm-8:55pm)8</v>
      </c>
      <c r="B2793" t="s">
        <v>57</v>
      </c>
      <c r="C2793" t="s">
        <v>85</v>
      </c>
      <c r="D2793" t="s">
        <v>161</v>
      </c>
      <c r="E2793" s="65" t="s">
        <v>139</v>
      </c>
      <c r="F2793" s="66">
        <v>0.6709631085395813</v>
      </c>
      <c r="G2793" s="66">
        <v>0.63895761966705322</v>
      </c>
      <c r="H2793" s="66">
        <v>1.1969094164669514E-2</v>
      </c>
      <c r="I2793" s="66">
        <v>68.702888488769531</v>
      </c>
      <c r="J2793" s="67">
        <v>0</v>
      </c>
    </row>
    <row r="2794" spans="1:10" x14ac:dyDescent="0.25">
      <c r="A2794" s="3" t="str">
        <f t="shared" si="43"/>
        <v>Load Control GroupSDP-W-27/9/2021 (5:50pm-8:55pm)9</v>
      </c>
      <c r="B2794" t="s">
        <v>57</v>
      </c>
      <c r="C2794" t="s">
        <v>85</v>
      </c>
      <c r="D2794" t="s">
        <v>161</v>
      </c>
      <c r="E2794" s="65" t="s">
        <v>140</v>
      </c>
      <c r="F2794" s="66">
        <v>0.68066889047622681</v>
      </c>
      <c r="G2794" s="66">
        <v>0.66188973188400269</v>
      </c>
      <c r="H2794" s="66">
        <v>1.3947739265859127E-2</v>
      </c>
      <c r="I2794" s="66">
        <v>70.958702087402344</v>
      </c>
      <c r="J2794" s="67">
        <v>0</v>
      </c>
    </row>
    <row r="2795" spans="1:10" x14ac:dyDescent="0.25">
      <c r="A2795" s="3" t="str">
        <f t="shared" si="43"/>
        <v>Load Control GroupSDP-W-27/9/2021 (5:50pm-8:55pm)10</v>
      </c>
      <c r="B2795" t="s">
        <v>57</v>
      </c>
      <c r="C2795" t="s">
        <v>85</v>
      </c>
      <c r="D2795" t="s">
        <v>161</v>
      </c>
      <c r="E2795" s="65" t="s">
        <v>141</v>
      </c>
      <c r="F2795" s="66">
        <v>0.72179055213928223</v>
      </c>
      <c r="G2795" s="66">
        <v>0.69735461473464966</v>
      </c>
      <c r="H2795" s="66">
        <v>1.6200508922338486E-2</v>
      </c>
      <c r="I2795" s="66">
        <v>74.584022521972656</v>
      </c>
      <c r="J2795" s="67">
        <v>0</v>
      </c>
    </row>
    <row r="2796" spans="1:10" x14ac:dyDescent="0.25">
      <c r="A2796" s="3" t="str">
        <f t="shared" si="43"/>
        <v>Load Control GroupSDP-W-27/9/2021 (5:50pm-8:55pm)11</v>
      </c>
      <c r="B2796" t="s">
        <v>57</v>
      </c>
      <c r="C2796" t="s">
        <v>85</v>
      </c>
      <c r="D2796" t="s">
        <v>161</v>
      </c>
      <c r="E2796" s="65" t="s">
        <v>142</v>
      </c>
      <c r="F2796" s="66">
        <v>0.80515515804290771</v>
      </c>
      <c r="G2796" s="66">
        <v>0.78859895467758179</v>
      </c>
      <c r="H2796" s="66">
        <v>2.0084522664546967E-2</v>
      </c>
      <c r="I2796" s="66">
        <v>79.643524169921875</v>
      </c>
      <c r="J2796" s="67">
        <v>0</v>
      </c>
    </row>
    <row r="2797" spans="1:10" x14ac:dyDescent="0.25">
      <c r="A2797" s="3" t="str">
        <f t="shared" si="43"/>
        <v>Load Control GroupSDP-W-27/9/2021 (5:50pm-8:55pm)12</v>
      </c>
      <c r="B2797" t="s">
        <v>57</v>
      </c>
      <c r="C2797" t="s">
        <v>85</v>
      </c>
      <c r="D2797" t="s">
        <v>161</v>
      </c>
      <c r="E2797" s="65" t="s">
        <v>143</v>
      </c>
      <c r="F2797" s="66">
        <v>0.96319079399108887</v>
      </c>
      <c r="G2797" s="66">
        <v>0.93741995096206665</v>
      </c>
      <c r="H2797" s="66">
        <v>2.2921772673726082E-2</v>
      </c>
      <c r="I2797" s="66">
        <v>81.885772705078125</v>
      </c>
      <c r="J2797" s="67">
        <v>0</v>
      </c>
    </row>
    <row r="2798" spans="1:10" x14ac:dyDescent="0.25">
      <c r="A2798" s="3" t="str">
        <f t="shared" si="43"/>
        <v>Load Control GroupSDP-W-27/9/2021 (5:50pm-8:55pm)13</v>
      </c>
      <c r="B2798" t="s">
        <v>57</v>
      </c>
      <c r="C2798" t="s">
        <v>85</v>
      </c>
      <c r="D2798" t="s">
        <v>161</v>
      </c>
      <c r="E2798" s="65" t="s">
        <v>144</v>
      </c>
      <c r="F2798" s="66">
        <v>1.1895674467086792</v>
      </c>
      <c r="G2798" s="66">
        <v>1.1534719467163086</v>
      </c>
      <c r="H2798" s="66">
        <v>2.4748574942350388E-2</v>
      </c>
      <c r="I2798" s="66">
        <v>83.125419616699219</v>
      </c>
      <c r="J2798" s="67">
        <v>0</v>
      </c>
    </row>
    <row r="2799" spans="1:10" x14ac:dyDescent="0.25">
      <c r="A2799" s="3" t="str">
        <f t="shared" si="43"/>
        <v>Load Control GroupSDP-W-27/9/2021 (5:50pm-8:55pm)14</v>
      </c>
      <c r="B2799" t="s">
        <v>57</v>
      </c>
      <c r="C2799" t="s">
        <v>85</v>
      </c>
      <c r="D2799" t="s">
        <v>161</v>
      </c>
      <c r="E2799" s="65" t="s">
        <v>145</v>
      </c>
      <c r="F2799" s="66">
        <v>1.3977957963943481</v>
      </c>
      <c r="G2799" s="66">
        <v>1.3646402359008789</v>
      </c>
      <c r="H2799" s="66">
        <v>2.3681310936808586E-2</v>
      </c>
      <c r="I2799" s="66">
        <v>84.884956359863281</v>
      </c>
      <c r="J2799" s="67">
        <v>0</v>
      </c>
    </row>
    <row r="2800" spans="1:10" x14ac:dyDescent="0.25">
      <c r="A2800" s="3" t="str">
        <f t="shared" si="43"/>
        <v>Load Control GroupSDP-W-27/9/2021 (5:50pm-8:55pm)15</v>
      </c>
      <c r="B2800" t="s">
        <v>57</v>
      </c>
      <c r="C2800" t="s">
        <v>85</v>
      </c>
      <c r="D2800" t="s">
        <v>161</v>
      </c>
      <c r="E2800" s="65" t="s">
        <v>146</v>
      </c>
      <c r="F2800" s="66">
        <v>1.5094302892684937</v>
      </c>
      <c r="G2800" s="66">
        <v>1.5275564193725586</v>
      </c>
      <c r="H2800" s="66">
        <v>1.3838168233633041E-2</v>
      </c>
      <c r="I2800" s="66">
        <v>84.99603271484375</v>
      </c>
      <c r="J2800" s="67">
        <v>0</v>
      </c>
    </row>
    <row r="2801" spans="1:10" x14ac:dyDescent="0.25">
      <c r="A2801" s="3" t="str">
        <f t="shared" si="43"/>
        <v>Load Control GroupSDP-W-27/9/2021 (5:50pm-8:55pm)16</v>
      </c>
      <c r="B2801" t="s">
        <v>57</v>
      </c>
      <c r="C2801" t="s">
        <v>85</v>
      </c>
      <c r="D2801" t="s">
        <v>161</v>
      </c>
      <c r="E2801" s="65" t="s">
        <v>147</v>
      </c>
      <c r="F2801" s="66">
        <v>1.6951110363006592</v>
      </c>
      <c r="G2801" s="66">
        <v>1.6769847869873047</v>
      </c>
      <c r="H2801" s="66">
        <v>1.3838168233633041E-2</v>
      </c>
      <c r="I2801" s="66">
        <v>84.8482666015625</v>
      </c>
      <c r="J2801" s="67">
        <v>0</v>
      </c>
    </row>
    <row r="2802" spans="1:10" x14ac:dyDescent="0.25">
      <c r="A2802" s="3" t="str">
        <f t="shared" si="43"/>
        <v>Load Control GroupSDP-W-27/9/2021 (5:50pm-8:55pm)17</v>
      </c>
      <c r="B2802" t="s">
        <v>57</v>
      </c>
      <c r="C2802" t="s">
        <v>85</v>
      </c>
      <c r="D2802" t="s">
        <v>161</v>
      </c>
      <c r="E2802" s="65" t="s">
        <v>148</v>
      </c>
      <c r="F2802" s="66">
        <v>1.858109712600708</v>
      </c>
      <c r="G2802" s="66">
        <v>1.825221061706543</v>
      </c>
      <c r="H2802" s="66">
        <v>2.7040243148803711E-2</v>
      </c>
      <c r="I2802" s="66">
        <v>85.508697509765625</v>
      </c>
      <c r="J2802" s="67">
        <v>0</v>
      </c>
    </row>
    <row r="2803" spans="1:10" x14ac:dyDescent="0.25">
      <c r="A2803" s="3" t="str">
        <f t="shared" si="43"/>
        <v>Load Control GroupSDP-W-27/9/2021 (5:50pm-8:55pm)18</v>
      </c>
      <c r="B2803" t="s">
        <v>57</v>
      </c>
      <c r="C2803" t="s">
        <v>85</v>
      </c>
      <c r="D2803" t="s">
        <v>161</v>
      </c>
      <c r="E2803" s="65" t="s">
        <v>149</v>
      </c>
      <c r="F2803" s="66">
        <v>1.9685949087142944</v>
      </c>
      <c r="G2803" s="66">
        <v>1.8468301296234131</v>
      </c>
      <c r="H2803" s="66">
        <v>3.0400052666664124E-2</v>
      </c>
      <c r="I2803" s="66">
        <v>84.865432739257813</v>
      </c>
      <c r="J2803" s="67">
        <v>0</v>
      </c>
    </row>
    <row r="2804" spans="1:10" x14ac:dyDescent="0.25">
      <c r="A2804" s="3" t="str">
        <f t="shared" si="43"/>
        <v>Load Control GroupSDP-W-27/9/2021 (5:50pm-8:55pm)19</v>
      </c>
      <c r="B2804" t="s">
        <v>57</v>
      </c>
      <c r="C2804" t="s">
        <v>85</v>
      </c>
      <c r="D2804" t="s">
        <v>161</v>
      </c>
      <c r="E2804" s="65" t="s">
        <v>150</v>
      </c>
      <c r="F2804" s="66">
        <v>1.9256851673126221</v>
      </c>
      <c r="G2804" s="66">
        <v>1.5088133811950684</v>
      </c>
      <c r="H2804" s="66">
        <v>3.2107051461935043E-2</v>
      </c>
      <c r="I2804" s="66">
        <v>83.811187744140625</v>
      </c>
      <c r="J2804" s="67">
        <v>0</v>
      </c>
    </row>
    <row r="2805" spans="1:10" x14ac:dyDescent="0.25">
      <c r="A2805" s="3" t="str">
        <f t="shared" si="43"/>
        <v>Load Control GroupSDP-W-27/9/2021 (5:50pm-8:55pm)20</v>
      </c>
      <c r="B2805" t="s">
        <v>57</v>
      </c>
      <c r="C2805" t="s">
        <v>85</v>
      </c>
      <c r="D2805" t="s">
        <v>161</v>
      </c>
      <c r="E2805" s="65" t="s">
        <v>151</v>
      </c>
      <c r="F2805" s="66">
        <v>1.7748309373855591</v>
      </c>
      <c r="G2805" s="66">
        <v>1.4550137519836426</v>
      </c>
      <c r="H2805" s="66">
        <v>2.9062483459711075E-2</v>
      </c>
      <c r="I2805" s="66">
        <v>81.183006286621094</v>
      </c>
      <c r="J2805" s="67">
        <v>0</v>
      </c>
    </row>
    <row r="2806" spans="1:10" x14ac:dyDescent="0.25">
      <c r="A2806" s="3" t="str">
        <f t="shared" si="43"/>
        <v>Load Control GroupSDP-W-27/9/2021 (5:50pm-8:55pm)21</v>
      </c>
      <c r="B2806" t="s">
        <v>57</v>
      </c>
      <c r="C2806" t="s">
        <v>85</v>
      </c>
      <c r="D2806" t="s">
        <v>161</v>
      </c>
      <c r="E2806" s="65" t="s">
        <v>152</v>
      </c>
      <c r="F2806" s="66">
        <v>1.6605095863342285</v>
      </c>
      <c r="G2806" s="66">
        <v>1.4038821458816528</v>
      </c>
      <c r="H2806" s="66">
        <v>2.7236724272370338E-2</v>
      </c>
      <c r="I2806" s="66">
        <v>77.712516784667969</v>
      </c>
      <c r="J2806" s="67">
        <v>0</v>
      </c>
    </row>
    <row r="2807" spans="1:10" x14ac:dyDescent="0.25">
      <c r="A2807" s="3" t="str">
        <f t="shared" si="43"/>
        <v>Load Control GroupSDP-W-27/9/2021 (5:50pm-8:55pm)22</v>
      </c>
      <c r="B2807" t="s">
        <v>57</v>
      </c>
      <c r="C2807" t="s">
        <v>85</v>
      </c>
      <c r="D2807" t="s">
        <v>161</v>
      </c>
      <c r="E2807" s="65" t="s">
        <v>153</v>
      </c>
      <c r="F2807" s="66">
        <v>1.5509008169174194</v>
      </c>
      <c r="G2807" s="66">
        <v>1.6767479181289673</v>
      </c>
      <c r="H2807" s="66">
        <v>2.6202274486422539E-2</v>
      </c>
      <c r="I2807" s="66">
        <v>74.925926208496094</v>
      </c>
      <c r="J2807" s="67">
        <v>0</v>
      </c>
    </row>
    <row r="2808" spans="1:10" x14ac:dyDescent="0.25">
      <c r="A2808" s="3" t="str">
        <f t="shared" si="43"/>
        <v>Load Control GroupSDP-W-27/9/2021 (5:50pm-8:55pm)23</v>
      </c>
      <c r="B2808" t="s">
        <v>57</v>
      </c>
      <c r="C2808" t="s">
        <v>85</v>
      </c>
      <c r="D2808" t="s">
        <v>161</v>
      </c>
      <c r="E2808" s="65" t="s">
        <v>154</v>
      </c>
      <c r="F2808" s="66">
        <v>1.4285670518875122</v>
      </c>
      <c r="G2808" s="66">
        <v>1.5131901502609253</v>
      </c>
      <c r="H2808" s="66">
        <v>2.7046211063861847E-2</v>
      </c>
      <c r="I2808" s="66">
        <v>74.031517028808594</v>
      </c>
      <c r="J2808" s="67">
        <v>0</v>
      </c>
    </row>
    <row r="2809" spans="1:10" x14ac:dyDescent="0.25">
      <c r="A2809" s="3" t="str">
        <f t="shared" si="43"/>
        <v>Load Control GroupSDP-W-27/9/2021 (5:50pm-8:55pm)24</v>
      </c>
      <c r="B2809" t="s">
        <v>57</v>
      </c>
      <c r="C2809" t="s">
        <v>85</v>
      </c>
      <c r="D2809" t="s">
        <v>161</v>
      </c>
      <c r="E2809" s="65" t="s">
        <v>155</v>
      </c>
      <c r="F2809" s="66">
        <v>1.222527027130127</v>
      </c>
      <c r="G2809" s="66">
        <v>1.2479310035705566</v>
      </c>
      <c r="H2809" s="66">
        <v>2.3548925295472145E-2</v>
      </c>
      <c r="I2809" s="66">
        <v>73.185165405273438</v>
      </c>
      <c r="J2809" s="67">
        <v>0</v>
      </c>
    </row>
    <row r="2810" spans="1:10" x14ac:dyDescent="0.25">
      <c r="A2810" s="3" t="str">
        <f t="shared" si="43"/>
        <v>Load Control GroupSDP-W-28/27/2021 (5:00pm-6:00pm)1</v>
      </c>
      <c r="B2810" t="s">
        <v>57</v>
      </c>
      <c r="C2810" t="s">
        <v>85</v>
      </c>
      <c r="D2810" t="s">
        <v>162</v>
      </c>
      <c r="E2810" s="65" t="s">
        <v>132</v>
      </c>
      <c r="F2810" s="66">
        <v>0.88921821117401123</v>
      </c>
      <c r="G2810" s="66">
        <v>0.89837354421615601</v>
      </c>
      <c r="H2810" s="66">
        <v>2.0388256758451462E-2</v>
      </c>
      <c r="I2810" s="66">
        <v>71.325531005859375</v>
      </c>
      <c r="J2810" s="67">
        <v>0</v>
      </c>
    </row>
    <row r="2811" spans="1:10" x14ac:dyDescent="0.25">
      <c r="A2811" s="3" t="str">
        <f t="shared" si="43"/>
        <v>Load Control GroupSDP-W-28/27/2021 (5:00pm-6:00pm)2</v>
      </c>
      <c r="B2811" t="s">
        <v>57</v>
      </c>
      <c r="C2811" t="s">
        <v>85</v>
      </c>
      <c r="D2811" t="s">
        <v>162</v>
      </c>
      <c r="E2811" s="65" t="s">
        <v>133</v>
      </c>
      <c r="F2811" s="66">
        <v>0.78185385465621948</v>
      </c>
      <c r="G2811" s="66">
        <v>0.77570945024490356</v>
      </c>
      <c r="H2811" s="66">
        <v>1.7447713762521744E-2</v>
      </c>
      <c r="I2811" s="66">
        <v>69.804908752441406</v>
      </c>
      <c r="J2811" s="67">
        <v>0</v>
      </c>
    </row>
    <row r="2812" spans="1:10" x14ac:dyDescent="0.25">
      <c r="A2812" s="3" t="str">
        <f t="shared" si="43"/>
        <v>Load Control GroupSDP-W-28/27/2021 (5:00pm-6:00pm)3</v>
      </c>
      <c r="B2812" t="s">
        <v>57</v>
      </c>
      <c r="C2812" t="s">
        <v>85</v>
      </c>
      <c r="D2812" t="s">
        <v>162</v>
      </c>
      <c r="E2812" s="65" t="s">
        <v>134</v>
      </c>
      <c r="F2812" s="66">
        <v>0.68725126981735229</v>
      </c>
      <c r="G2812" s="66">
        <v>0.69115221500396729</v>
      </c>
      <c r="H2812" s="66">
        <v>1.4688372611999512E-2</v>
      </c>
      <c r="I2812" s="66">
        <v>68.679473876953125</v>
      </c>
      <c r="J2812" s="67">
        <v>0</v>
      </c>
    </row>
    <row r="2813" spans="1:10" x14ac:dyDescent="0.25">
      <c r="A2813" s="3" t="str">
        <f t="shared" si="43"/>
        <v>Load Control GroupSDP-W-28/27/2021 (5:00pm-6:00pm)4</v>
      </c>
      <c r="B2813" t="s">
        <v>57</v>
      </c>
      <c r="C2813" t="s">
        <v>85</v>
      </c>
      <c r="D2813" t="s">
        <v>162</v>
      </c>
      <c r="E2813" s="65" t="s">
        <v>135</v>
      </c>
      <c r="F2813" s="66">
        <v>0.63504928350448608</v>
      </c>
      <c r="G2813" s="66">
        <v>0.63564229011535645</v>
      </c>
      <c r="H2813" s="66">
        <v>1.3707634992897511E-2</v>
      </c>
      <c r="I2813" s="66">
        <v>68.070045471191406</v>
      </c>
      <c r="J2813" s="67">
        <v>0</v>
      </c>
    </row>
    <row r="2814" spans="1:10" x14ac:dyDescent="0.25">
      <c r="A2814" s="3" t="str">
        <f t="shared" si="43"/>
        <v>Load Control GroupSDP-W-28/27/2021 (5:00pm-6:00pm)5</v>
      </c>
      <c r="B2814" t="s">
        <v>57</v>
      </c>
      <c r="C2814" t="s">
        <v>85</v>
      </c>
      <c r="D2814" t="s">
        <v>162</v>
      </c>
      <c r="E2814" s="65" t="s">
        <v>136</v>
      </c>
      <c r="F2814" s="66">
        <v>0.60924118757247925</v>
      </c>
      <c r="G2814" s="66">
        <v>0.60206770896911621</v>
      </c>
      <c r="H2814" s="66">
        <v>1.1400533840060234E-2</v>
      </c>
      <c r="I2814" s="66">
        <v>67.5928955078125</v>
      </c>
      <c r="J2814" s="67">
        <v>0</v>
      </c>
    </row>
    <row r="2815" spans="1:10" x14ac:dyDescent="0.25">
      <c r="A2815" s="3" t="str">
        <f t="shared" si="43"/>
        <v>Load Control GroupSDP-W-28/27/2021 (5:00pm-6:00pm)6</v>
      </c>
      <c r="B2815" t="s">
        <v>57</v>
      </c>
      <c r="C2815" t="s">
        <v>85</v>
      </c>
      <c r="D2815" t="s">
        <v>162</v>
      </c>
      <c r="E2815" s="65" t="s">
        <v>137</v>
      </c>
      <c r="F2815" s="66">
        <v>0.60567927360534668</v>
      </c>
      <c r="G2815" s="66">
        <v>0.59525018930435181</v>
      </c>
      <c r="H2815" s="66">
        <v>9.4626341015100479E-3</v>
      </c>
      <c r="I2815" s="66">
        <v>66.985923767089844</v>
      </c>
      <c r="J2815" s="67">
        <v>0</v>
      </c>
    </row>
    <row r="2816" spans="1:10" x14ac:dyDescent="0.25">
      <c r="A2816" s="3" t="str">
        <f t="shared" si="43"/>
        <v>Load Control GroupSDP-W-28/27/2021 (5:00pm-6:00pm)7</v>
      </c>
      <c r="B2816" t="s">
        <v>57</v>
      </c>
      <c r="C2816" t="s">
        <v>85</v>
      </c>
      <c r="D2816" t="s">
        <v>162</v>
      </c>
      <c r="E2816" s="65" t="s">
        <v>138</v>
      </c>
      <c r="F2816" s="66">
        <v>0.63431304693222046</v>
      </c>
      <c r="G2816" s="66">
        <v>0.6276659369468689</v>
      </c>
      <c r="H2816" s="66">
        <v>1.6679299995303154E-2</v>
      </c>
      <c r="I2816" s="66">
        <v>66.291954040527344</v>
      </c>
      <c r="J2816" s="67">
        <v>0</v>
      </c>
    </row>
    <row r="2817" spans="1:10" x14ac:dyDescent="0.25">
      <c r="A2817" s="3" t="str">
        <f t="shared" si="43"/>
        <v>Load Control GroupSDP-W-28/27/2021 (5:00pm-6:00pm)8</v>
      </c>
      <c r="B2817" t="s">
        <v>57</v>
      </c>
      <c r="C2817" t="s">
        <v>85</v>
      </c>
      <c r="D2817" t="s">
        <v>162</v>
      </c>
      <c r="E2817" s="65" t="s">
        <v>139</v>
      </c>
      <c r="F2817" s="66">
        <v>0.62539005279541016</v>
      </c>
      <c r="G2817" s="66">
        <v>0.63134032487869263</v>
      </c>
      <c r="H2817" s="66">
        <v>9.8087191581726074E-3</v>
      </c>
      <c r="I2817" s="66">
        <v>66.336151123046875</v>
      </c>
      <c r="J2817" s="67">
        <v>0</v>
      </c>
    </row>
    <row r="2818" spans="1:10" x14ac:dyDescent="0.25">
      <c r="A2818" s="3" t="str">
        <f t="shared" si="43"/>
        <v>Load Control GroupSDP-W-28/27/2021 (5:00pm-6:00pm)9</v>
      </c>
      <c r="B2818" t="s">
        <v>57</v>
      </c>
      <c r="C2818" t="s">
        <v>85</v>
      </c>
      <c r="D2818" t="s">
        <v>162</v>
      </c>
      <c r="E2818" s="65" t="s">
        <v>140</v>
      </c>
      <c r="F2818" s="66">
        <v>0.58427244424819946</v>
      </c>
      <c r="G2818" s="66">
        <v>0.59989327192306519</v>
      </c>
      <c r="H2818" s="66">
        <v>1.3544921763241291E-2</v>
      </c>
      <c r="I2818" s="66">
        <v>68.881233215332031</v>
      </c>
      <c r="J2818" s="67">
        <v>0</v>
      </c>
    </row>
    <row r="2819" spans="1:10" x14ac:dyDescent="0.25">
      <c r="A2819" s="3" t="str">
        <f t="shared" ref="A2819:A2882" si="44">B2819&amp;C2819&amp;D2819&amp;E2819</f>
        <v>Load Control GroupSDP-W-28/27/2021 (5:00pm-6:00pm)10</v>
      </c>
      <c r="B2819" t="s">
        <v>57</v>
      </c>
      <c r="C2819" t="s">
        <v>85</v>
      </c>
      <c r="D2819" t="s">
        <v>162</v>
      </c>
      <c r="E2819" s="65" t="s">
        <v>141</v>
      </c>
      <c r="F2819" s="66">
        <v>0.56127786636352539</v>
      </c>
      <c r="G2819" s="66">
        <v>0.5698394775390625</v>
      </c>
      <c r="H2819" s="66">
        <v>1.3212079182267189E-2</v>
      </c>
      <c r="I2819" s="66">
        <v>73.155364990234375</v>
      </c>
      <c r="J2819" s="67">
        <v>0</v>
      </c>
    </row>
    <row r="2820" spans="1:10" x14ac:dyDescent="0.25">
      <c r="A2820" s="3" t="str">
        <f t="shared" si="44"/>
        <v>Load Control GroupSDP-W-28/27/2021 (5:00pm-6:00pm)11</v>
      </c>
      <c r="B2820" t="s">
        <v>57</v>
      </c>
      <c r="C2820" t="s">
        <v>85</v>
      </c>
      <c r="D2820" t="s">
        <v>162</v>
      </c>
      <c r="E2820" s="65" t="s">
        <v>142</v>
      </c>
      <c r="F2820" s="66">
        <v>0.58312124013900757</v>
      </c>
      <c r="G2820" s="66">
        <v>0.58550828695297241</v>
      </c>
      <c r="H2820" s="66">
        <v>1.6109278425574303E-2</v>
      </c>
      <c r="I2820" s="66">
        <v>77.757926940917969</v>
      </c>
      <c r="J2820" s="67">
        <v>0</v>
      </c>
    </row>
    <row r="2821" spans="1:10" x14ac:dyDescent="0.25">
      <c r="A2821" s="3" t="str">
        <f t="shared" si="44"/>
        <v>Load Control GroupSDP-W-28/27/2021 (5:00pm-6:00pm)12</v>
      </c>
      <c r="B2821" t="s">
        <v>57</v>
      </c>
      <c r="C2821" t="s">
        <v>85</v>
      </c>
      <c r="D2821" t="s">
        <v>162</v>
      </c>
      <c r="E2821" s="65" t="s">
        <v>143</v>
      </c>
      <c r="F2821" s="66">
        <v>0.70244520902633667</v>
      </c>
      <c r="G2821" s="66">
        <v>0.69205522537231445</v>
      </c>
      <c r="H2821" s="66">
        <v>1.9284667447209358E-2</v>
      </c>
      <c r="I2821" s="66">
        <v>81.98876953125</v>
      </c>
      <c r="J2821" s="67">
        <v>0</v>
      </c>
    </row>
    <row r="2822" spans="1:10" x14ac:dyDescent="0.25">
      <c r="A2822" s="3" t="str">
        <f t="shared" si="44"/>
        <v>Load Control GroupSDP-W-28/27/2021 (5:00pm-6:00pm)13</v>
      </c>
      <c r="B2822" t="s">
        <v>57</v>
      </c>
      <c r="C2822" t="s">
        <v>85</v>
      </c>
      <c r="D2822" t="s">
        <v>162</v>
      </c>
      <c r="E2822" s="65" t="s">
        <v>144</v>
      </c>
      <c r="F2822" s="66">
        <v>0.94178497791290283</v>
      </c>
      <c r="G2822" s="66">
        <v>0.91805565357208252</v>
      </c>
      <c r="H2822" s="66">
        <v>2.3473372682929039E-2</v>
      </c>
      <c r="I2822" s="66">
        <v>84.796562194824219</v>
      </c>
      <c r="J2822" s="67">
        <v>0</v>
      </c>
    </row>
    <row r="2823" spans="1:10" x14ac:dyDescent="0.25">
      <c r="A2823" s="3" t="str">
        <f t="shared" si="44"/>
        <v>Load Control GroupSDP-W-28/27/2021 (5:00pm-6:00pm)14</v>
      </c>
      <c r="B2823" t="s">
        <v>57</v>
      </c>
      <c r="C2823" t="s">
        <v>85</v>
      </c>
      <c r="D2823" t="s">
        <v>162</v>
      </c>
      <c r="E2823" s="65" t="s">
        <v>145</v>
      </c>
      <c r="F2823" s="66">
        <v>1.2442121505737305</v>
      </c>
      <c r="G2823" s="66">
        <v>1.2257330417633057</v>
      </c>
      <c r="H2823" s="66">
        <v>2.3819144815206528E-2</v>
      </c>
      <c r="I2823" s="66">
        <v>86.619514465332031</v>
      </c>
      <c r="J2823" s="67">
        <v>0</v>
      </c>
    </row>
    <row r="2824" spans="1:10" x14ac:dyDescent="0.25">
      <c r="A2824" s="3" t="str">
        <f t="shared" si="44"/>
        <v>Load Control GroupSDP-W-28/27/2021 (5:00pm-6:00pm)15</v>
      </c>
      <c r="B2824" t="s">
        <v>57</v>
      </c>
      <c r="C2824" t="s">
        <v>85</v>
      </c>
      <c r="D2824" t="s">
        <v>162</v>
      </c>
      <c r="E2824" s="65" t="s">
        <v>146</v>
      </c>
      <c r="F2824" s="66">
        <v>1.549394965171814</v>
      </c>
      <c r="G2824" s="66">
        <v>1.5498452186584473</v>
      </c>
      <c r="H2824" s="66">
        <v>1.3869964517652988E-2</v>
      </c>
      <c r="I2824" s="66">
        <v>87.184341430664063</v>
      </c>
      <c r="J2824" s="67">
        <v>0</v>
      </c>
    </row>
    <row r="2825" spans="1:10" x14ac:dyDescent="0.25">
      <c r="A2825" s="3" t="str">
        <f t="shared" si="44"/>
        <v>Load Control GroupSDP-W-28/27/2021 (5:00pm-6:00pm)16</v>
      </c>
      <c r="B2825" t="s">
        <v>57</v>
      </c>
      <c r="C2825" t="s">
        <v>85</v>
      </c>
      <c r="D2825" t="s">
        <v>162</v>
      </c>
      <c r="E2825" s="65" t="s">
        <v>147</v>
      </c>
      <c r="F2825" s="66">
        <v>1.8592889308929443</v>
      </c>
      <c r="G2825" s="66">
        <v>1.858838677406311</v>
      </c>
      <c r="H2825" s="66">
        <v>1.3869964517652988E-2</v>
      </c>
      <c r="I2825" s="66">
        <v>88.171630859375</v>
      </c>
      <c r="J2825" s="67">
        <v>0</v>
      </c>
    </row>
    <row r="2826" spans="1:10" x14ac:dyDescent="0.25">
      <c r="A2826" s="3" t="str">
        <f t="shared" si="44"/>
        <v>Load Control GroupSDP-W-28/27/2021 (5:00pm-6:00pm)17</v>
      </c>
      <c r="B2826" t="s">
        <v>57</v>
      </c>
      <c r="C2826" t="s">
        <v>85</v>
      </c>
      <c r="D2826" t="s">
        <v>162</v>
      </c>
      <c r="E2826" s="65" t="s">
        <v>148</v>
      </c>
      <c r="F2826" s="66">
        <v>2.0240397453308105</v>
      </c>
      <c r="G2826" s="66">
        <v>2.0575897693634033</v>
      </c>
      <c r="H2826" s="66">
        <v>2.7687991037964821E-2</v>
      </c>
      <c r="I2826" s="66">
        <v>86.913414001464844</v>
      </c>
      <c r="J2826" s="67">
        <v>0</v>
      </c>
    </row>
    <row r="2827" spans="1:10" x14ac:dyDescent="0.25">
      <c r="A2827" s="3" t="str">
        <f t="shared" si="44"/>
        <v>Load Control GroupSDP-W-28/27/2021 (5:00pm-6:00pm)18</v>
      </c>
      <c r="B2827" t="s">
        <v>57</v>
      </c>
      <c r="C2827" t="s">
        <v>85</v>
      </c>
      <c r="D2827" t="s">
        <v>162</v>
      </c>
      <c r="E2827" s="65" t="s">
        <v>149</v>
      </c>
      <c r="F2827" s="66">
        <v>2.0948877334594727</v>
      </c>
      <c r="G2827" s="66">
        <v>1.6472692489624023</v>
      </c>
      <c r="H2827" s="66">
        <v>3.0840028077363968E-2</v>
      </c>
      <c r="I2827" s="66">
        <v>83.826187133789063</v>
      </c>
      <c r="J2827" s="67">
        <v>0</v>
      </c>
    </row>
    <row r="2828" spans="1:10" x14ac:dyDescent="0.25">
      <c r="A2828" s="3" t="str">
        <f t="shared" si="44"/>
        <v>Load Control GroupSDP-W-28/27/2021 (5:00pm-6:00pm)19</v>
      </c>
      <c r="B2828" t="s">
        <v>57</v>
      </c>
      <c r="C2828" t="s">
        <v>85</v>
      </c>
      <c r="D2828" t="s">
        <v>162</v>
      </c>
      <c r="E2828" s="65" t="s">
        <v>150</v>
      </c>
      <c r="F2828" s="66">
        <v>2.0551273822784424</v>
      </c>
      <c r="G2828" s="66">
        <v>2.1009008884429932</v>
      </c>
      <c r="H2828" s="66">
        <v>3.1429190188646317E-2</v>
      </c>
      <c r="I2828" s="66">
        <v>81.757522583007813</v>
      </c>
      <c r="J2828" s="67">
        <v>0</v>
      </c>
    </row>
    <row r="2829" spans="1:10" x14ac:dyDescent="0.25">
      <c r="A2829" s="3" t="str">
        <f t="shared" si="44"/>
        <v>Load Control GroupSDP-W-28/27/2021 (5:00pm-6:00pm)20</v>
      </c>
      <c r="B2829" t="s">
        <v>57</v>
      </c>
      <c r="C2829" t="s">
        <v>85</v>
      </c>
      <c r="D2829" t="s">
        <v>162</v>
      </c>
      <c r="E2829" s="65" t="s">
        <v>151</v>
      </c>
      <c r="F2829" s="66">
        <v>1.8307472467422485</v>
      </c>
      <c r="G2829" s="66">
        <v>1.886957049369812</v>
      </c>
      <c r="H2829" s="66">
        <v>2.9856273904442787E-2</v>
      </c>
      <c r="I2829" s="66">
        <v>79.944656372070313</v>
      </c>
      <c r="J2829" s="67">
        <v>0</v>
      </c>
    </row>
    <row r="2830" spans="1:10" x14ac:dyDescent="0.25">
      <c r="A2830" s="3" t="str">
        <f t="shared" si="44"/>
        <v>Load Control GroupSDP-W-28/27/2021 (5:00pm-6:00pm)21</v>
      </c>
      <c r="B2830" t="s">
        <v>57</v>
      </c>
      <c r="C2830" t="s">
        <v>85</v>
      </c>
      <c r="D2830" t="s">
        <v>162</v>
      </c>
      <c r="E2830" s="65" t="s">
        <v>152</v>
      </c>
      <c r="F2830" s="66">
        <v>1.6470754146575928</v>
      </c>
      <c r="G2830" s="66">
        <v>1.6853235960006714</v>
      </c>
      <c r="H2830" s="66">
        <v>2.8211522847414017E-2</v>
      </c>
      <c r="I2830" s="66">
        <v>75.851577758789063</v>
      </c>
      <c r="J2830" s="67">
        <v>0</v>
      </c>
    </row>
    <row r="2831" spans="1:10" x14ac:dyDescent="0.25">
      <c r="A2831" s="3" t="str">
        <f t="shared" si="44"/>
        <v>Load Control GroupSDP-W-28/27/2021 (5:00pm-6:00pm)22</v>
      </c>
      <c r="B2831" t="s">
        <v>57</v>
      </c>
      <c r="C2831" t="s">
        <v>85</v>
      </c>
      <c r="D2831" t="s">
        <v>162</v>
      </c>
      <c r="E2831" s="65" t="s">
        <v>153</v>
      </c>
      <c r="F2831" s="66">
        <v>1.5087782144546509</v>
      </c>
      <c r="G2831" s="66">
        <v>1.4965353012084961</v>
      </c>
      <c r="H2831" s="66">
        <v>2.4803966283798218E-2</v>
      </c>
      <c r="I2831" s="66">
        <v>72.27154541015625</v>
      </c>
      <c r="J2831" s="67">
        <v>0</v>
      </c>
    </row>
    <row r="2832" spans="1:10" x14ac:dyDescent="0.25">
      <c r="A2832" s="3" t="str">
        <f t="shared" si="44"/>
        <v>Load Control GroupSDP-W-28/27/2021 (5:00pm-6:00pm)23</v>
      </c>
      <c r="B2832" t="s">
        <v>57</v>
      </c>
      <c r="C2832" t="s">
        <v>85</v>
      </c>
      <c r="D2832" t="s">
        <v>162</v>
      </c>
      <c r="E2832" s="65" t="s">
        <v>154</v>
      </c>
      <c r="F2832" s="66">
        <v>1.3252137899398804</v>
      </c>
      <c r="G2832" s="66">
        <v>1.3134868144989014</v>
      </c>
      <c r="H2832" s="66">
        <v>2.2739700973033905E-2</v>
      </c>
      <c r="I2832" s="66">
        <v>70.722930908203125</v>
      </c>
      <c r="J2832" s="67">
        <v>0</v>
      </c>
    </row>
    <row r="2833" spans="1:10" x14ac:dyDescent="0.25">
      <c r="A2833" s="3" t="str">
        <f t="shared" si="44"/>
        <v>Load Control GroupSDP-W-28/27/2021 (5:00pm-6:00pm)24</v>
      </c>
      <c r="B2833" t="s">
        <v>57</v>
      </c>
      <c r="C2833" t="s">
        <v>85</v>
      </c>
      <c r="D2833" t="s">
        <v>162</v>
      </c>
      <c r="E2833" s="65" t="s">
        <v>155</v>
      </c>
      <c r="F2833" s="66">
        <v>1.1003433465957642</v>
      </c>
      <c r="G2833" s="66">
        <v>1.0966298580169678</v>
      </c>
      <c r="H2833" s="66">
        <v>2.0797712728381157E-2</v>
      </c>
      <c r="I2833" s="66">
        <v>69.318855285644531</v>
      </c>
      <c r="J2833" s="67">
        <v>0</v>
      </c>
    </row>
    <row r="2834" spans="1:10" x14ac:dyDescent="0.25">
      <c r="A2834" s="3" t="str">
        <f t="shared" si="44"/>
        <v>Load Control GroupSDP-W-29/9/2021 (3:58pm-5:00pm)1</v>
      </c>
      <c r="B2834" t="s">
        <v>57</v>
      </c>
      <c r="C2834" t="s">
        <v>85</v>
      </c>
      <c r="D2834" t="s">
        <v>163</v>
      </c>
      <c r="E2834" s="65" t="s">
        <v>132</v>
      </c>
      <c r="F2834" s="66">
        <v>0.87580275535583496</v>
      </c>
      <c r="G2834" s="66">
        <v>0.84692162275314331</v>
      </c>
      <c r="H2834" s="66">
        <v>2.0482886582612991E-2</v>
      </c>
      <c r="I2834" s="66">
        <v>67.824249267578125</v>
      </c>
      <c r="J2834" s="67">
        <v>0</v>
      </c>
    </row>
    <row r="2835" spans="1:10" x14ac:dyDescent="0.25">
      <c r="A2835" s="3" t="str">
        <f t="shared" si="44"/>
        <v>Load Control GroupSDP-W-29/9/2021 (3:58pm-5:00pm)2</v>
      </c>
      <c r="B2835" t="s">
        <v>57</v>
      </c>
      <c r="C2835" t="s">
        <v>85</v>
      </c>
      <c r="D2835" t="s">
        <v>163</v>
      </c>
      <c r="E2835" s="65" t="s">
        <v>133</v>
      </c>
      <c r="F2835" s="66">
        <v>0.77196621894836426</v>
      </c>
      <c r="G2835" s="66">
        <v>0.74621438980102539</v>
      </c>
      <c r="H2835" s="66">
        <v>1.7380975186824799E-2</v>
      </c>
      <c r="I2835" s="66">
        <v>68.033195495605469</v>
      </c>
      <c r="J2835" s="67">
        <v>0</v>
      </c>
    </row>
    <row r="2836" spans="1:10" x14ac:dyDescent="0.25">
      <c r="A2836" s="3" t="str">
        <f t="shared" si="44"/>
        <v>Load Control GroupSDP-W-29/9/2021 (3:58pm-5:00pm)3</v>
      </c>
      <c r="B2836" t="s">
        <v>57</v>
      </c>
      <c r="C2836" t="s">
        <v>85</v>
      </c>
      <c r="D2836" t="s">
        <v>163</v>
      </c>
      <c r="E2836" s="65" t="s">
        <v>134</v>
      </c>
      <c r="F2836" s="66">
        <v>0.70803803205490112</v>
      </c>
      <c r="G2836" s="66">
        <v>0.67938798666000366</v>
      </c>
      <c r="H2836" s="66">
        <v>1.5460073947906494E-2</v>
      </c>
      <c r="I2836" s="66">
        <v>67.856735229492188</v>
      </c>
      <c r="J2836" s="67">
        <v>0</v>
      </c>
    </row>
    <row r="2837" spans="1:10" x14ac:dyDescent="0.25">
      <c r="A2837" s="3" t="str">
        <f t="shared" si="44"/>
        <v>Load Control GroupSDP-W-29/9/2021 (3:58pm-5:00pm)4</v>
      </c>
      <c r="B2837" t="s">
        <v>57</v>
      </c>
      <c r="C2837" t="s">
        <v>85</v>
      </c>
      <c r="D2837" t="s">
        <v>163</v>
      </c>
      <c r="E2837" s="65" t="s">
        <v>135</v>
      </c>
      <c r="F2837" s="66">
        <v>0.66409862041473389</v>
      </c>
      <c r="G2837" s="66">
        <v>0.63479846715927124</v>
      </c>
      <c r="H2837" s="66">
        <v>1.4378740452229977E-2</v>
      </c>
      <c r="I2837" s="66">
        <v>67.671150207519531</v>
      </c>
      <c r="J2837" s="67">
        <v>0</v>
      </c>
    </row>
    <row r="2838" spans="1:10" x14ac:dyDescent="0.25">
      <c r="A2838" s="3" t="str">
        <f t="shared" si="44"/>
        <v>Load Control GroupSDP-W-29/9/2021 (3:58pm-5:00pm)5</v>
      </c>
      <c r="B2838" t="s">
        <v>57</v>
      </c>
      <c r="C2838" t="s">
        <v>85</v>
      </c>
      <c r="D2838" t="s">
        <v>163</v>
      </c>
      <c r="E2838" s="65" t="s">
        <v>136</v>
      </c>
      <c r="F2838" s="66">
        <v>0.6336294412612915</v>
      </c>
      <c r="G2838" s="66">
        <v>0.60850656032562256</v>
      </c>
      <c r="H2838" s="66">
        <v>1.1536125093698502E-2</v>
      </c>
      <c r="I2838" s="66">
        <v>68.02630615234375</v>
      </c>
      <c r="J2838" s="67">
        <v>0</v>
      </c>
    </row>
    <row r="2839" spans="1:10" x14ac:dyDescent="0.25">
      <c r="A2839" s="3" t="str">
        <f t="shared" si="44"/>
        <v>Load Control GroupSDP-W-29/9/2021 (3:58pm-5:00pm)6</v>
      </c>
      <c r="B2839" t="s">
        <v>57</v>
      </c>
      <c r="C2839" t="s">
        <v>85</v>
      </c>
      <c r="D2839" t="s">
        <v>163</v>
      </c>
      <c r="E2839" s="65" t="s">
        <v>137</v>
      </c>
      <c r="F2839" s="66">
        <v>0.62569981813430786</v>
      </c>
      <c r="G2839" s="66">
        <v>0.61307638883590698</v>
      </c>
      <c r="H2839" s="66">
        <v>1.0733655653893948E-2</v>
      </c>
      <c r="I2839" s="66">
        <v>68.227836608886719</v>
      </c>
      <c r="J2839" s="67">
        <v>0</v>
      </c>
    </row>
    <row r="2840" spans="1:10" x14ac:dyDescent="0.25">
      <c r="A2840" s="3" t="str">
        <f t="shared" si="44"/>
        <v>Load Control GroupSDP-W-29/9/2021 (3:58pm-5:00pm)7</v>
      </c>
      <c r="B2840" t="s">
        <v>57</v>
      </c>
      <c r="C2840" t="s">
        <v>85</v>
      </c>
      <c r="D2840" t="s">
        <v>163</v>
      </c>
      <c r="E2840" s="65" t="s">
        <v>138</v>
      </c>
      <c r="F2840" s="66">
        <v>0.6713792085647583</v>
      </c>
      <c r="G2840" s="66">
        <v>0.6571696400642395</v>
      </c>
      <c r="H2840" s="66">
        <v>1.0439792647957802E-2</v>
      </c>
      <c r="I2840" s="66">
        <v>68.660163879394531</v>
      </c>
      <c r="J2840" s="67">
        <v>0</v>
      </c>
    </row>
    <row r="2841" spans="1:10" x14ac:dyDescent="0.25">
      <c r="A2841" s="3" t="str">
        <f t="shared" si="44"/>
        <v>Load Control GroupSDP-W-29/9/2021 (3:58pm-5:00pm)8</v>
      </c>
      <c r="B2841" t="s">
        <v>57</v>
      </c>
      <c r="C2841" t="s">
        <v>85</v>
      </c>
      <c r="D2841" t="s">
        <v>163</v>
      </c>
      <c r="E2841" s="65" t="s">
        <v>139</v>
      </c>
      <c r="F2841" s="66">
        <v>0.67920249700546265</v>
      </c>
      <c r="G2841" s="66">
        <v>0.66488844156265259</v>
      </c>
      <c r="H2841" s="66">
        <v>1.1969356797635555E-2</v>
      </c>
      <c r="I2841" s="66">
        <v>68.816322326660156</v>
      </c>
      <c r="J2841" s="67">
        <v>0</v>
      </c>
    </row>
    <row r="2842" spans="1:10" x14ac:dyDescent="0.25">
      <c r="A2842" s="3" t="str">
        <f t="shared" si="44"/>
        <v>Load Control GroupSDP-W-29/9/2021 (3:58pm-5:00pm)9</v>
      </c>
      <c r="B2842" t="s">
        <v>57</v>
      </c>
      <c r="C2842" t="s">
        <v>85</v>
      </c>
      <c r="D2842" t="s">
        <v>163</v>
      </c>
      <c r="E2842" s="65" t="s">
        <v>140</v>
      </c>
      <c r="F2842" s="66">
        <v>0.6604926586151123</v>
      </c>
      <c r="G2842" s="66">
        <v>0.6388629674911499</v>
      </c>
      <c r="H2842" s="66">
        <v>1.339434552937746E-2</v>
      </c>
      <c r="I2842" s="66">
        <v>69.97076416015625</v>
      </c>
      <c r="J2842" s="67">
        <v>0</v>
      </c>
    </row>
    <row r="2843" spans="1:10" x14ac:dyDescent="0.25">
      <c r="A2843" s="3" t="str">
        <f t="shared" si="44"/>
        <v>Load Control GroupSDP-W-29/9/2021 (3:58pm-5:00pm)10</v>
      </c>
      <c r="B2843" t="s">
        <v>57</v>
      </c>
      <c r="C2843" t="s">
        <v>85</v>
      </c>
      <c r="D2843" t="s">
        <v>163</v>
      </c>
      <c r="E2843" s="65" t="s">
        <v>141</v>
      </c>
      <c r="F2843" s="66">
        <v>0.6477125883102417</v>
      </c>
      <c r="G2843" s="66">
        <v>0.62116158008575439</v>
      </c>
      <c r="H2843" s="66">
        <v>1.5188520774245262E-2</v>
      </c>
      <c r="I2843" s="66">
        <v>72.883491516113281</v>
      </c>
      <c r="J2843" s="67">
        <v>0</v>
      </c>
    </row>
    <row r="2844" spans="1:10" x14ac:dyDescent="0.25">
      <c r="A2844" s="3" t="str">
        <f t="shared" si="44"/>
        <v>Load Control GroupSDP-W-29/9/2021 (3:58pm-5:00pm)11</v>
      </c>
      <c r="B2844" t="s">
        <v>57</v>
      </c>
      <c r="C2844" t="s">
        <v>85</v>
      </c>
      <c r="D2844" t="s">
        <v>163</v>
      </c>
      <c r="E2844" s="65" t="s">
        <v>142</v>
      </c>
      <c r="F2844" s="66">
        <v>0.72233933210372925</v>
      </c>
      <c r="G2844" s="66">
        <v>0.65179669857025146</v>
      </c>
      <c r="H2844" s="66">
        <v>1.7779283225536346E-2</v>
      </c>
      <c r="I2844" s="66">
        <v>76.354423522949219</v>
      </c>
      <c r="J2844" s="67">
        <v>0</v>
      </c>
    </row>
    <row r="2845" spans="1:10" x14ac:dyDescent="0.25">
      <c r="A2845" s="3" t="str">
        <f t="shared" si="44"/>
        <v>Load Control GroupSDP-W-29/9/2021 (3:58pm-5:00pm)12</v>
      </c>
      <c r="B2845" t="s">
        <v>57</v>
      </c>
      <c r="C2845" t="s">
        <v>85</v>
      </c>
      <c r="D2845" t="s">
        <v>163</v>
      </c>
      <c r="E2845" s="65" t="s">
        <v>143</v>
      </c>
      <c r="F2845" s="66">
        <v>0.81501531600952148</v>
      </c>
      <c r="G2845" s="66">
        <v>0.76260554790496826</v>
      </c>
      <c r="H2845" s="66">
        <v>1.9903974607586861E-2</v>
      </c>
      <c r="I2845" s="66">
        <v>79.483268737792969</v>
      </c>
      <c r="J2845" s="67">
        <v>0</v>
      </c>
    </row>
    <row r="2846" spans="1:10" x14ac:dyDescent="0.25">
      <c r="A2846" s="3" t="str">
        <f t="shared" si="44"/>
        <v>Load Control GroupSDP-W-29/9/2021 (3:58pm-5:00pm)13</v>
      </c>
      <c r="B2846" t="s">
        <v>57</v>
      </c>
      <c r="C2846" t="s">
        <v>85</v>
      </c>
      <c r="D2846" t="s">
        <v>163</v>
      </c>
      <c r="E2846" s="65" t="s">
        <v>144</v>
      </c>
      <c r="F2846" s="66">
        <v>1.0030769109725952</v>
      </c>
      <c r="G2846" s="66">
        <v>0.96929705142974854</v>
      </c>
      <c r="H2846" s="66">
        <v>1.2347117066383362E-2</v>
      </c>
      <c r="I2846" s="66">
        <v>81.501205444335938</v>
      </c>
      <c r="J2846" s="67">
        <v>0</v>
      </c>
    </row>
    <row r="2847" spans="1:10" x14ac:dyDescent="0.25">
      <c r="A2847" s="3" t="str">
        <f t="shared" si="44"/>
        <v>Load Control GroupSDP-W-29/9/2021 (3:58pm-5:00pm)14</v>
      </c>
      <c r="B2847" t="s">
        <v>57</v>
      </c>
      <c r="C2847" t="s">
        <v>85</v>
      </c>
      <c r="D2847" t="s">
        <v>163</v>
      </c>
      <c r="E2847" s="65" t="s">
        <v>145</v>
      </c>
      <c r="F2847" s="66">
        <v>1.2214798927307129</v>
      </c>
      <c r="G2847" s="66">
        <v>1.2552597522735596</v>
      </c>
      <c r="H2847" s="66">
        <v>1.2347117066383362E-2</v>
      </c>
      <c r="I2847" s="66">
        <v>83.432777404785156</v>
      </c>
      <c r="J2847" s="67">
        <v>0</v>
      </c>
    </row>
    <row r="2848" spans="1:10" x14ac:dyDescent="0.25">
      <c r="A2848" s="3" t="str">
        <f t="shared" si="44"/>
        <v>Load Control GroupSDP-W-29/9/2021 (3:58pm-5:00pm)15</v>
      </c>
      <c r="B2848" t="s">
        <v>57</v>
      </c>
      <c r="C2848" t="s">
        <v>85</v>
      </c>
      <c r="D2848" t="s">
        <v>163</v>
      </c>
      <c r="E2848" s="65" t="s">
        <v>146</v>
      </c>
      <c r="F2848" s="66">
        <v>1.5088192224502563</v>
      </c>
      <c r="G2848" s="66">
        <v>1.5805399417877197</v>
      </c>
      <c r="H2848" s="66">
        <v>2.667476050555706E-2</v>
      </c>
      <c r="I2848" s="66">
        <v>85.277519226074219</v>
      </c>
      <c r="J2848" s="67">
        <v>0</v>
      </c>
    </row>
    <row r="2849" spans="1:10" x14ac:dyDescent="0.25">
      <c r="A2849" s="3" t="str">
        <f t="shared" si="44"/>
        <v>Load Control GroupSDP-W-29/9/2021 (3:58pm-5:00pm)16</v>
      </c>
      <c r="B2849" t="s">
        <v>57</v>
      </c>
      <c r="C2849" t="s">
        <v>85</v>
      </c>
      <c r="D2849" t="s">
        <v>163</v>
      </c>
      <c r="E2849" s="65" t="s">
        <v>147</v>
      </c>
      <c r="F2849" s="66">
        <v>1.8957316875457764</v>
      </c>
      <c r="G2849" s="66">
        <v>1.9378756284713745</v>
      </c>
      <c r="H2849" s="66">
        <v>3.1747892498970032E-2</v>
      </c>
      <c r="I2849" s="66">
        <v>88.348213195800781</v>
      </c>
      <c r="J2849" s="67">
        <v>0</v>
      </c>
    </row>
    <row r="2850" spans="1:10" x14ac:dyDescent="0.25">
      <c r="A2850" s="3" t="str">
        <f t="shared" si="44"/>
        <v>Load Control GroupSDP-W-29/9/2021 (3:58pm-5:00pm)17</v>
      </c>
      <c r="B2850" t="s">
        <v>57</v>
      </c>
      <c r="C2850" t="s">
        <v>85</v>
      </c>
      <c r="D2850" t="s">
        <v>163</v>
      </c>
      <c r="E2850" s="65" t="s">
        <v>148</v>
      </c>
      <c r="F2850" s="66">
        <v>2.1301097869873047</v>
      </c>
      <c r="G2850" s="66">
        <v>1.6296514272689819</v>
      </c>
      <c r="H2850" s="66">
        <v>3.3354539424180984E-2</v>
      </c>
      <c r="I2850" s="66">
        <v>89.030525207519531</v>
      </c>
      <c r="J2850" s="67">
        <v>0</v>
      </c>
    </row>
    <row r="2851" spans="1:10" x14ac:dyDescent="0.25">
      <c r="A2851" s="3" t="str">
        <f t="shared" si="44"/>
        <v>Load Control GroupSDP-W-29/9/2021 (3:58pm-5:00pm)18</v>
      </c>
      <c r="B2851" t="s">
        <v>57</v>
      </c>
      <c r="C2851" t="s">
        <v>85</v>
      </c>
      <c r="D2851" t="s">
        <v>163</v>
      </c>
      <c r="E2851" s="65" t="s">
        <v>149</v>
      </c>
      <c r="F2851" s="66">
        <v>2.1776313781738281</v>
      </c>
      <c r="G2851" s="66">
        <v>2.1920459270477295</v>
      </c>
      <c r="H2851" s="66">
        <v>3.3547472208738327E-2</v>
      </c>
      <c r="I2851" s="66">
        <v>87.196891784667969</v>
      </c>
      <c r="J2851" s="67">
        <v>0</v>
      </c>
    </row>
    <row r="2852" spans="1:10" x14ac:dyDescent="0.25">
      <c r="A2852" s="3" t="str">
        <f t="shared" si="44"/>
        <v>Load Control GroupSDP-W-29/9/2021 (3:58pm-5:00pm)19</v>
      </c>
      <c r="B2852" t="s">
        <v>57</v>
      </c>
      <c r="C2852" t="s">
        <v>85</v>
      </c>
      <c r="D2852" t="s">
        <v>163</v>
      </c>
      <c r="E2852" s="65" t="s">
        <v>150</v>
      </c>
      <c r="F2852" s="66">
        <v>2.0674445629119873</v>
      </c>
      <c r="G2852" s="66">
        <v>2.0974490642547607</v>
      </c>
      <c r="H2852" s="66">
        <v>3.0978308990597725E-2</v>
      </c>
      <c r="I2852" s="66">
        <v>83.927330017089844</v>
      </c>
      <c r="J2852" s="67">
        <v>0</v>
      </c>
    </row>
    <row r="2853" spans="1:10" x14ac:dyDescent="0.25">
      <c r="A2853" s="3" t="str">
        <f t="shared" si="44"/>
        <v>Load Control GroupSDP-W-29/9/2021 (3:58pm-5:00pm)20</v>
      </c>
      <c r="B2853" t="s">
        <v>57</v>
      </c>
      <c r="C2853" t="s">
        <v>85</v>
      </c>
      <c r="D2853" t="s">
        <v>163</v>
      </c>
      <c r="E2853" s="65" t="s">
        <v>151</v>
      </c>
      <c r="F2853" s="66">
        <v>1.8576852083206177</v>
      </c>
      <c r="G2853" s="66">
        <v>1.894294261932373</v>
      </c>
      <c r="H2853" s="66">
        <v>2.8700187802314758E-2</v>
      </c>
      <c r="I2853" s="66">
        <v>79.704681396484375</v>
      </c>
      <c r="J2853" s="67">
        <v>0</v>
      </c>
    </row>
    <row r="2854" spans="1:10" x14ac:dyDescent="0.25">
      <c r="A2854" s="3" t="str">
        <f t="shared" si="44"/>
        <v>Load Control GroupSDP-W-29/9/2021 (3:58pm-5:00pm)21</v>
      </c>
      <c r="B2854" t="s">
        <v>57</v>
      </c>
      <c r="C2854" t="s">
        <v>85</v>
      </c>
      <c r="D2854" t="s">
        <v>163</v>
      </c>
      <c r="E2854" s="65" t="s">
        <v>152</v>
      </c>
      <c r="F2854" s="66">
        <v>1.6989755630493164</v>
      </c>
      <c r="G2854" s="66">
        <v>1.7422538995742798</v>
      </c>
      <c r="H2854" s="66">
        <v>2.6063382625579834E-2</v>
      </c>
      <c r="I2854" s="66">
        <v>75.693046569824219</v>
      </c>
      <c r="J2854" s="67">
        <v>0</v>
      </c>
    </row>
    <row r="2855" spans="1:10" x14ac:dyDescent="0.25">
      <c r="A2855" s="3" t="str">
        <f t="shared" si="44"/>
        <v>Load Control GroupSDP-W-29/9/2021 (3:58pm-5:00pm)22</v>
      </c>
      <c r="B2855" t="s">
        <v>57</v>
      </c>
      <c r="C2855" t="s">
        <v>85</v>
      </c>
      <c r="D2855" t="s">
        <v>163</v>
      </c>
      <c r="E2855" s="65" t="s">
        <v>153</v>
      </c>
      <c r="F2855" s="66">
        <v>1.5688885450363159</v>
      </c>
      <c r="G2855" s="66">
        <v>1.5783500671386719</v>
      </c>
      <c r="H2855" s="66">
        <v>2.4792792275547981E-2</v>
      </c>
      <c r="I2855" s="66">
        <v>73.503456115722656</v>
      </c>
      <c r="J2855" s="67">
        <v>0</v>
      </c>
    </row>
    <row r="2856" spans="1:10" x14ac:dyDescent="0.25">
      <c r="A2856" s="3" t="str">
        <f t="shared" si="44"/>
        <v>Load Control GroupSDP-W-29/9/2021 (3:58pm-5:00pm)23</v>
      </c>
      <c r="B2856" t="s">
        <v>57</v>
      </c>
      <c r="C2856" t="s">
        <v>85</v>
      </c>
      <c r="D2856" t="s">
        <v>163</v>
      </c>
      <c r="E2856" s="65" t="s">
        <v>154</v>
      </c>
      <c r="F2856" s="66">
        <v>1.3719601631164551</v>
      </c>
      <c r="G2856" s="66">
        <v>1.3639198541641235</v>
      </c>
      <c r="H2856" s="66">
        <v>2.6124279946088791E-2</v>
      </c>
      <c r="I2856" s="66">
        <v>71.560928344726563</v>
      </c>
      <c r="J2856" s="67">
        <v>0</v>
      </c>
    </row>
    <row r="2857" spans="1:10" x14ac:dyDescent="0.25">
      <c r="A2857" s="3" t="str">
        <f t="shared" si="44"/>
        <v>Load Control GroupSDP-W-29/9/2021 (3:58pm-5:00pm)24</v>
      </c>
      <c r="B2857" t="s">
        <v>57</v>
      </c>
      <c r="C2857" t="s">
        <v>85</v>
      </c>
      <c r="D2857" t="s">
        <v>163</v>
      </c>
      <c r="E2857" s="65" t="s">
        <v>155</v>
      </c>
      <c r="F2857" s="66">
        <v>1.1176784038543701</v>
      </c>
      <c r="G2857" s="66">
        <v>1.1345232725143433</v>
      </c>
      <c r="H2857" s="66">
        <v>2.5625372305512428E-2</v>
      </c>
      <c r="I2857" s="66">
        <v>70.490936279296875</v>
      </c>
      <c r="J2857" s="67">
        <v>0</v>
      </c>
    </row>
    <row r="2858" spans="1:10" x14ac:dyDescent="0.25">
      <c r="A2858" s="3" t="str">
        <f t="shared" si="44"/>
        <v>Load Control GroupSDP-W-2Average Event Day (5:00pm-6:00pm)1</v>
      </c>
      <c r="B2858" t="s">
        <v>57</v>
      </c>
      <c r="C2858" t="s">
        <v>85</v>
      </c>
      <c r="D2858" t="s">
        <v>164</v>
      </c>
      <c r="E2858" s="65" t="s">
        <v>132</v>
      </c>
      <c r="F2858" s="66">
        <v>0.85567522048950195</v>
      </c>
      <c r="G2858" s="66">
        <v>0.82239258289337158</v>
      </c>
      <c r="H2858" s="66">
        <v>8.557184599339962E-3</v>
      </c>
      <c r="I2858" s="66">
        <v>69.327392578125</v>
      </c>
      <c r="J2858" s="67">
        <v>0</v>
      </c>
    </row>
    <row r="2859" spans="1:10" x14ac:dyDescent="0.25">
      <c r="A2859" s="3" t="str">
        <f t="shared" si="44"/>
        <v>Load Control GroupSDP-W-2Average Event Day (5:00pm-6:00pm)2</v>
      </c>
      <c r="B2859" t="s">
        <v>57</v>
      </c>
      <c r="C2859" t="s">
        <v>85</v>
      </c>
      <c r="D2859" t="s">
        <v>164</v>
      </c>
      <c r="E2859" s="65" t="s">
        <v>133</v>
      </c>
      <c r="F2859" s="66">
        <v>0.77980077266693115</v>
      </c>
      <c r="G2859" s="66">
        <v>0.75623071193695068</v>
      </c>
      <c r="H2859" s="66">
        <v>7.3751378804445267E-3</v>
      </c>
      <c r="I2859" s="66">
        <v>68.416938781738281</v>
      </c>
      <c r="J2859" s="67">
        <v>0</v>
      </c>
    </row>
    <row r="2860" spans="1:10" x14ac:dyDescent="0.25">
      <c r="A2860" s="3" t="str">
        <f t="shared" si="44"/>
        <v>Load Control GroupSDP-W-2Average Event Day (5:00pm-6:00pm)3</v>
      </c>
      <c r="B2860" t="s">
        <v>57</v>
      </c>
      <c r="C2860" t="s">
        <v>85</v>
      </c>
      <c r="D2860" t="s">
        <v>164</v>
      </c>
      <c r="E2860" s="65" t="s">
        <v>134</v>
      </c>
      <c r="F2860" s="66">
        <v>0.69833922386169434</v>
      </c>
      <c r="G2860" s="66">
        <v>0.68014085292816162</v>
      </c>
      <c r="H2860" s="66">
        <v>6.4218244515359402E-3</v>
      </c>
      <c r="I2860" s="66">
        <v>67.878852844238281</v>
      </c>
      <c r="J2860" s="67">
        <v>0</v>
      </c>
    </row>
    <row r="2861" spans="1:10" x14ac:dyDescent="0.25">
      <c r="A2861" s="3" t="str">
        <f t="shared" si="44"/>
        <v>Load Control GroupSDP-W-2Average Event Day (5:00pm-6:00pm)4</v>
      </c>
      <c r="B2861" t="s">
        <v>57</v>
      </c>
      <c r="C2861" t="s">
        <v>85</v>
      </c>
      <c r="D2861" t="s">
        <v>164</v>
      </c>
      <c r="E2861" s="65" t="s">
        <v>135</v>
      </c>
      <c r="F2861" s="66">
        <v>0.65084338188171387</v>
      </c>
      <c r="G2861" s="66">
        <v>0.63207662105560303</v>
      </c>
      <c r="H2861" s="66">
        <v>5.9407502412796021E-3</v>
      </c>
      <c r="I2861" s="66">
        <v>67.498313903808594</v>
      </c>
      <c r="J2861" s="67">
        <v>0</v>
      </c>
    </row>
    <row r="2862" spans="1:10" x14ac:dyDescent="0.25">
      <c r="A2862" s="3" t="str">
        <f t="shared" si="44"/>
        <v>Load Control GroupSDP-W-2Average Event Day (5:00pm-6:00pm)5</v>
      </c>
      <c r="B2862" t="s">
        <v>57</v>
      </c>
      <c r="C2862" t="s">
        <v>85</v>
      </c>
      <c r="D2862" t="s">
        <v>164</v>
      </c>
      <c r="E2862" s="65" t="s">
        <v>136</v>
      </c>
      <c r="F2862" s="66">
        <v>0.62394458055496216</v>
      </c>
      <c r="G2862" s="66">
        <v>0.60406827926635742</v>
      </c>
      <c r="H2862" s="66">
        <v>5.0258222036063671E-3</v>
      </c>
      <c r="I2862" s="66">
        <v>67.249237060546875</v>
      </c>
      <c r="J2862" s="67">
        <v>0</v>
      </c>
    </row>
    <row r="2863" spans="1:10" x14ac:dyDescent="0.25">
      <c r="A2863" s="3" t="str">
        <f t="shared" si="44"/>
        <v>Load Control GroupSDP-W-2Average Event Day (5:00pm-6:00pm)6</v>
      </c>
      <c r="B2863" t="s">
        <v>57</v>
      </c>
      <c r="C2863" t="s">
        <v>85</v>
      </c>
      <c r="D2863" t="s">
        <v>164</v>
      </c>
      <c r="E2863" s="65" t="s">
        <v>137</v>
      </c>
      <c r="F2863" s="66">
        <v>0.61699372529983521</v>
      </c>
      <c r="G2863" s="66">
        <v>0.59763091802597046</v>
      </c>
      <c r="H2863" s="66">
        <v>4.3278764933347702E-3</v>
      </c>
      <c r="I2863" s="66">
        <v>67.0233154296875</v>
      </c>
      <c r="J2863" s="67">
        <v>0</v>
      </c>
    </row>
    <row r="2864" spans="1:10" x14ac:dyDescent="0.25">
      <c r="A2864" s="3" t="str">
        <f t="shared" si="44"/>
        <v>Load Control GroupSDP-W-2Average Event Day (5:00pm-6:00pm)7</v>
      </c>
      <c r="B2864" t="s">
        <v>57</v>
      </c>
      <c r="C2864" t="s">
        <v>85</v>
      </c>
      <c r="D2864" t="s">
        <v>164</v>
      </c>
      <c r="E2864" s="65" t="s">
        <v>138</v>
      </c>
      <c r="F2864" s="66">
        <v>0.63711988925933838</v>
      </c>
      <c r="G2864" s="66">
        <v>0.61673593521118164</v>
      </c>
      <c r="H2864" s="66">
        <v>5.5020437575876713E-3</v>
      </c>
      <c r="I2864" s="66">
        <v>66.873504638671875</v>
      </c>
      <c r="J2864" s="67">
        <v>0</v>
      </c>
    </row>
    <row r="2865" spans="1:10" x14ac:dyDescent="0.25">
      <c r="A2865" s="3" t="str">
        <f t="shared" si="44"/>
        <v>Load Control GroupSDP-W-2Average Event Day (5:00pm-6:00pm)8</v>
      </c>
      <c r="B2865" t="s">
        <v>57</v>
      </c>
      <c r="C2865" t="s">
        <v>85</v>
      </c>
      <c r="D2865" t="s">
        <v>164</v>
      </c>
      <c r="E2865" s="65" t="s">
        <v>139</v>
      </c>
      <c r="F2865" s="66">
        <v>0.65393602848052979</v>
      </c>
      <c r="G2865" s="66">
        <v>0.63798749446868896</v>
      </c>
      <c r="H2865" s="66">
        <v>4.5631285756826401E-3</v>
      </c>
      <c r="I2865" s="66">
        <v>67.707351684570313</v>
      </c>
      <c r="J2865" s="67">
        <v>0</v>
      </c>
    </row>
    <row r="2866" spans="1:10" x14ac:dyDescent="0.25">
      <c r="A2866" s="3" t="str">
        <f t="shared" si="44"/>
        <v>Load Control GroupSDP-W-2Average Event Day (5:00pm-6:00pm)9</v>
      </c>
      <c r="B2866" t="s">
        <v>57</v>
      </c>
      <c r="C2866" t="s">
        <v>85</v>
      </c>
      <c r="D2866" t="s">
        <v>164</v>
      </c>
      <c r="E2866" s="65" t="s">
        <v>140</v>
      </c>
      <c r="F2866" s="66">
        <v>0.66418921947479248</v>
      </c>
      <c r="G2866" s="66">
        <v>0.64958357810974121</v>
      </c>
      <c r="H2866" s="66">
        <v>5.4129953496158123E-3</v>
      </c>
      <c r="I2866" s="66">
        <v>70.053329467773438</v>
      </c>
      <c r="J2866" s="67">
        <v>0</v>
      </c>
    </row>
    <row r="2867" spans="1:10" x14ac:dyDescent="0.25">
      <c r="A2867" s="3" t="str">
        <f t="shared" si="44"/>
        <v>Load Control GroupSDP-W-2Average Event Day (5:00pm-6:00pm)10</v>
      </c>
      <c r="B2867" t="s">
        <v>57</v>
      </c>
      <c r="C2867" t="s">
        <v>85</v>
      </c>
      <c r="D2867" t="s">
        <v>164</v>
      </c>
      <c r="E2867" s="65" t="s">
        <v>141</v>
      </c>
      <c r="F2867" s="66">
        <v>0.68769305944442749</v>
      </c>
      <c r="G2867" s="66">
        <v>0.65784072875976563</v>
      </c>
      <c r="H2867" s="66">
        <v>6.6405283287167549E-3</v>
      </c>
      <c r="I2867" s="66">
        <v>73.226753234863281</v>
      </c>
      <c r="J2867" s="67">
        <v>0</v>
      </c>
    </row>
    <row r="2868" spans="1:10" x14ac:dyDescent="0.25">
      <c r="A2868" s="3" t="str">
        <f t="shared" si="44"/>
        <v>Load Control GroupSDP-W-2Average Event Day (5:00pm-6:00pm)11</v>
      </c>
      <c r="B2868" t="s">
        <v>57</v>
      </c>
      <c r="C2868" t="s">
        <v>85</v>
      </c>
      <c r="D2868" t="s">
        <v>164</v>
      </c>
      <c r="E2868" s="65" t="s">
        <v>142</v>
      </c>
      <c r="F2868" s="66">
        <v>0.73108458518981934</v>
      </c>
      <c r="G2868" s="66">
        <v>0.67460590600967407</v>
      </c>
      <c r="H2868" s="66">
        <v>7.6350891031324863E-3</v>
      </c>
      <c r="I2868" s="66">
        <v>75.464027404785156</v>
      </c>
      <c r="J2868" s="67">
        <v>0</v>
      </c>
    </row>
    <row r="2869" spans="1:10" x14ac:dyDescent="0.25">
      <c r="A2869" s="3" t="str">
        <f t="shared" si="44"/>
        <v>Load Control GroupSDP-W-2Average Event Day (5:00pm-6:00pm)12</v>
      </c>
      <c r="B2869" t="s">
        <v>57</v>
      </c>
      <c r="C2869" t="s">
        <v>85</v>
      </c>
      <c r="D2869" t="s">
        <v>164</v>
      </c>
      <c r="E2869" s="65" t="s">
        <v>143</v>
      </c>
      <c r="F2869" s="66">
        <v>0.86393082141876221</v>
      </c>
      <c r="G2869" s="66">
        <v>0.76174992322921753</v>
      </c>
      <c r="H2869" s="66">
        <v>8.6318636313080788E-3</v>
      </c>
      <c r="I2869" s="66">
        <v>78.662826538085938</v>
      </c>
      <c r="J2869" s="67">
        <v>0</v>
      </c>
    </row>
    <row r="2870" spans="1:10" x14ac:dyDescent="0.25">
      <c r="A2870" s="3" t="str">
        <f t="shared" si="44"/>
        <v>Load Control GroupSDP-W-2Average Event Day (5:00pm-6:00pm)13</v>
      </c>
      <c r="B2870" t="s">
        <v>57</v>
      </c>
      <c r="C2870" t="s">
        <v>85</v>
      </c>
      <c r="D2870" t="s">
        <v>164</v>
      </c>
      <c r="E2870" s="65" t="s">
        <v>144</v>
      </c>
      <c r="F2870" s="66">
        <v>1.0672434568405151</v>
      </c>
      <c r="G2870" s="66">
        <v>0.92645585536956787</v>
      </c>
      <c r="H2870" s="66">
        <v>9.0464791283011436E-3</v>
      </c>
      <c r="I2870" s="66">
        <v>81.663375854492188</v>
      </c>
      <c r="J2870" s="67">
        <v>0</v>
      </c>
    </row>
    <row r="2871" spans="1:10" x14ac:dyDescent="0.25">
      <c r="A2871" s="3" t="str">
        <f t="shared" si="44"/>
        <v>Load Control GroupSDP-W-2Average Event Day (5:00pm-6:00pm)14</v>
      </c>
      <c r="B2871" t="s">
        <v>57</v>
      </c>
      <c r="C2871" t="s">
        <v>85</v>
      </c>
      <c r="D2871" t="s">
        <v>164</v>
      </c>
      <c r="E2871" s="65" t="s">
        <v>145</v>
      </c>
      <c r="F2871" s="66">
        <v>1.2668509483337402</v>
      </c>
      <c r="G2871" s="66">
        <v>1.1268888711929321</v>
      </c>
      <c r="H2871" s="66">
        <v>9.483986534178257E-3</v>
      </c>
      <c r="I2871" s="66">
        <v>82.966934204101563</v>
      </c>
      <c r="J2871" s="67">
        <v>0</v>
      </c>
    </row>
    <row r="2872" spans="1:10" x14ac:dyDescent="0.25">
      <c r="A2872" s="3" t="str">
        <f t="shared" si="44"/>
        <v>Load Control GroupSDP-W-2Average Event Day (5:00pm-6:00pm)15</v>
      </c>
      <c r="B2872" t="s">
        <v>57</v>
      </c>
      <c r="C2872" t="s">
        <v>85</v>
      </c>
      <c r="D2872" t="s">
        <v>164</v>
      </c>
      <c r="E2872" s="65" t="s">
        <v>146</v>
      </c>
      <c r="F2872" s="66">
        <v>1.4567201137542725</v>
      </c>
      <c r="G2872" s="66">
        <v>1.3470776081085205</v>
      </c>
      <c r="H2872" s="66">
        <v>1.1367878876626492E-2</v>
      </c>
      <c r="I2872" s="66">
        <v>83.492874145507813</v>
      </c>
      <c r="J2872" s="67">
        <v>0</v>
      </c>
    </row>
    <row r="2873" spans="1:10" x14ac:dyDescent="0.25">
      <c r="A2873" s="3" t="str">
        <f t="shared" si="44"/>
        <v>Load Control GroupSDP-W-2Average Event Day (5:00pm-6:00pm)16</v>
      </c>
      <c r="B2873" t="s">
        <v>57</v>
      </c>
      <c r="C2873" t="s">
        <v>85</v>
      </c>
      <c r="D2873" t="s">
        <v>164</v>
      </c>
      <c r="E2873" s="65" t="s">
        <v>147</v>
      </c>
      <c r="F2873" s="66">
        <v>1.6521439552307129</v>
      </c>
      <c r="G2873" s="66">
        <v>1.5779327154159546</v>
      </c>
      <c r="H2873" s="66">
        <v>1.2205244973301888E-2</v>
      </c>
      <c r="I2873" s="66">
        <v>83.890525817871094</v>
      </c>
      <c r="J2873" s="67">
        <v>0</v>
      </c>
    </row>
    <row r="2874" spans="1:10" x14ac:dyDescent="0.25">
      <c r="A2874" s="3" t="str">
        <f t="shared" si="44"/>
        <v>Load Control GroupSDP-W-2Average Event Day (5:00pm-6:00pm)17</v>
      </c>
      <c r="B2874" t="s">
        <v>57</v>
      </c>
      <c r="C2874" t="s">
        <v>85</v>
      </c>
      <c r="D2874" t="s">
        <v>164</v>
      </c>
      <c r="E2874" s="65" t="s">
        <v>148</v>
      </c>
      <c r="F2874" s="66">
        <v>1.8351039886474609</v>
      </c>
      <c r="G2874" s="66">
        <v>1.7577823400497437</v>
      </c>
      <c r="H2874" s="66">
        <v>1.3028563000261784E-2</v>
      </c>
      <c r="I2874" s="66">
        <v>84.317153930664063</v>
      </c>
      <c r="J2874" s="67">
        <v>0</v>
      </c>
    </row>
    <row r="2875" spans="1:10" x14ac:dyDescent="0.25">
      <c r="A2875" s="3" t="str">
        <f t="shared" si="44"/>
        <v>Load Control GroupSDP-W-2Average Event Day (5:00pm-6:00pm)18</v>
      </c>
      <c r="B2875" t="s">
        <v>57</v>
      </c>
      <c r="C2875" t="s">
        <v>85</v>
      </c>
      <c r="D2875" t="s">
        <v>164</v>
      </c>
      <c r="E2875" s="65" t="s">
        <v>149</v>
      </c>
      <c r="F2875" s="66">
        <v>1.9242880344390869</v>
      </c>
      <c r="G2875" s="66">
        <v>1.4690119028091431</v>
      </c>
      <c r="H2875" s="66">
        <v>1.3736325316131115E-2</v>
      </c>
      <c r="I2875" s="66">
        <v>83.327888488769531</v>
      </c>
      <c r="J2875" s="67">
        <v>0</v>
      </c>
    </row>
    <row r="2876" spans="1:10" x14ac:dyDescent="0.25">
      <c r="A2876" s="3" t="str">
        <f t="shared" si="44"/>
        <v>Load Control GroupSDP-W-2Average Event Day (5:00pm-6:00pm)19</v>
      </c>
      <c r="B2876" t="s">
        <v>57</v>
      </c>
      <c r="C2876" t="s">
        <v>85</v>
      </c>
      <c r="D2876" t="s">
        <v>164</v>
      </c>
      <c r="E2876" s="65" t="s">
        <v>150</v>
      </c>
      <c r="F2876" s="66">
        <v>1.9126118421554565</v>
      </c>
      <c r="G2876" s="66">
        <v>1.8893436193466187</v>
      </c>
      <c r="H2876" s="66">
        <v>1.5856917947530746E-2</v>
      </c>
      <c r="I2876" s="66">
        <v>81.395393371582031</v>
      </c>
      <c r="J2876" s="67">
        <v>0</v>
      </c>
    </row>
    <row r="2877" spans="1:10" x14ac:dyDescent="0.25">
      <c r="A2877" s="3" t="str">
        <f t="shared" si="44"/>
        <v>Load Control GroupSDP-W-2Average Event Day (5:00pm-6:00pm)20</v>
      </c>
      <c r="B2877" t="s">
        <v>57</v>
      </c>
      <c r="C2877" t="s">
        <v>85</v>
      </c>
      <c r="D2877" t="s">
        <v>164</v>
      </c>
      <c r="E2877" s="65" t="s">
        <v>151</v>
      </c>
      <c r="F2877" s="66">
        <v>1.7587153911590576</v>
      </c>
      <c r="G2877" s="66">
        <v>1.7501689195632935</v>
      </c>
      <c r="H2877" s="66">
        <v>1.466681994497776E-2</v>
      </c>
      <c r="I2877" s="66">
        <v>78.737884521484375</v>
      </c>
      <c r="J2877" s="67">
        <v>0</v>
      </c>
    </row>
    <row r="2878" spans="1:10" x14ac:dyDescent="0.25">
      <c r="A2878" s="3" t="str">
        <f t="shared" si="44"/>
        <v>Load Control GroupSDP-W-2Average Event Day (5:00pm-6:00pm)21</v>
      </c>
      <c r="B2878" t="s">
        <v>57</v>
      </c>
      <c r="C2878" t="s">
        <v>85</v>
      </c>
      <c r="D2878" t="s">
        <v>164</v>
      </c>
      <c r="E2878" s="65" t="s">
        <v>152</v>
      </c>
      <c r="F2878" s="66">
        <v>1.6093628406524658</v>
      </c>
      <c r="G2878" s="66">
        <v>1.5934782028198242</v>
      </c>
      <c r="H2878" s="66">
        <v>1.3058189302682877E-2</v>
      </c>
      <c r="I2878" s="66">
        <v>74.9658203125</v>
      </c>
      <c r="J2878" s="67">
        <v>0</v>
      </c>
    </row>
    <row r="2879" spans="1:10" x14ac:dyDescent="0.25">
      <c r="A2879" s="3" t="str">
        <f t="shared" si="44"/>
        <v>Load Control GroupSDP-W-2Average Event Day (5:00pm-6:00pm)22</v>
      </c>
      <c r="B2879" t="s">
        <v>57</v>
      </c>
      <c r="C2879" t="s">
        <v>85</v>
      </c>
      <c r="D2879" t="s">
        <v>164</v>
      </c>
      <c r="E2879" s="65" t="s">
        <v>153</v>
      </c>
      <c r="F2879" s="66">
        <v>1.4968612194061279</v>
      </c>
      <c r="G2879" s="66">
        <v>1.460157036781311</v>
      </c>
      <c r="H2879" s="66">
        <v>1.2341225519776344E-2</v>
      </c>
      <c r="I2879" s="66">
        <v>71.750556945800781</v>
      </c>
      <c r="J2879" s="67">
        <v>0</v>
      </c>
    </row>
    <row r="2880" spans="1:10" x14ac:dyDescent="0.25">
      <c r="A2880" s="3" t="str">
        <f t="shared" si="44"/>
        <v>Load Control GroupSDP-W-2Average Event Day (5:00pm-6:00pm)23</v>
      </c>
      <c r="B2880" t="s">
        <v>57</v>
      </c>
      <c r="C2880" t="s">
        <v>85</v>
      </c>
      <c r="D2880" t="s">
        <v>164</v>
      </c>
      <c r="E2880" s="65" t="s">
        <v>154</v>
      </c>
      <c r="F2880" s="66">
        <v>1.3525643348693848</v>
      </c>
      <c r="G2880" s="66">
        <v>1.3124861717224121</v>
      </c>
      <c r="H2880" s="66">
        <v>1.1722679249942303E-2</v>
      </c>
      <c r="I2880" s="66">
        <v>70.165779113769531</v>
      </c>
      <c r="J2880" s="67">
        <v>0</v>
      </c>
    </row>
    <row r="2881" spans="1:10" x14ac:dyDescent="0.25">
      <c r="A2881" s="3" t="str">
        <f t="shared" si="44"/>
        <v>Load Control GroupSDP-W-2Average Event Day (5:00pm-6:00pm)24</v>
      </c>
      <c r="B2881" t="s">
        <v>57</v>
      </c>
      <c r="C2881" t="s">
        <v>85</v>
      </c>
      <c r="D2881" t="s">
        <v>164</v>
      </c>
      <c r="E2881" s="65" t="s">
        <v>155</v>
      </c>
      <c r="F2881" s="66">
        <v>1.1512380838394165</v>
      </c>
      <c r="G2881" s="66">
        <v>1.1197106838226318</v>
      </c>
      <c r="H2881" s="66">
        <v>1.0937521234154701E-2</v>
      </c>
      <c r="I2881" s="66">
        <v>68.904670715332031</v>
      </c>
      <c r="J2881" s="67">
        <v>0</v>
      </c>
    </row>
    <row r="2882" spans="1:10" x14ac:dyDescent="0.25">
      <c r="A2882" s="3" t="str">
        <f t="shared" si="44"/>
        <v>LCABig Creek/Ventura6/17/2021 (5:00pm-6:00pm)1</v>
      </c>
      <c r="B2882" t="s">
        <v>27</v>
      </c>
      <c r="C2882" t="s">
        <v>39</v>
      </c>
      <c r="D2882" t="s">
        <v>160</v>
      </c>
      <c r="E2882" s="65" t="s">
        <v>132</v>
      </c>
      <c r="F2882" s="66">
        <v>1.3361080884933472</v>
      </c>
      <c r="G2882" s="66">
        <v>1.395021915435791</v>
      </c>
      <c r="H2882" s="66">
        <v>1.8640303984284401E-2</v>
      </c>
      <c r="I2882" s="66">
        <v>77.037940979003906</v>
      </c>
      <c r="J2882" s="67">
        <v>0</v>
      </c>
    </row>
    <row r="2883" spans="1:10" x14ac:dyDescent="0.25">
      <c r="A2883" s="3" t="str">
        <f t="shared" ref="A2883:A2946" si="45">B2883&amp;C2883&amp;D2883&amp;E2883</f>
        <v>LCABig Creek/Ventura6/17/2021 (5:00pm-6:00pm)2</v>
      </c>
      <c r="B2883" t="s">
        <v>27</v>
      </c>
      <c r="C2883" t="s">
        <v>39</v>
      </c>
      <c r="D2883" t="s">
        <v>160</v>
      </c>
      <c r="E2883" s="65" t="s">
        <v>133</v>
      </c>
      <c r="F2883" s="66">
        <v>1.1639604568481445</v>
      </c>
      <c r="G2883" s="66">
        <v>1.2052714824676514</v>
      </c>
      <c r="H2883" s="66">
        <v>1.6377665102481842E-2</v>
      </c>
      <c r="I2883" s="66">
        <v>75.404876708984375</v>
      </c>
      <c r="J2883" s="67">
        <v>0</v>
      </c>
    </row>
    <row r="2884" spans="1:10" x14ac:dyDescent="0.25">
      <c r="A2884" s="3" t="str">
        <f t="shared" si="45"/>
        <v>LCABig Creek/Ventura6/17/2021 (5:00pm-6:00pm)3</v>
      </c>
      <c r="B2884" t="s">
        <v>27</v>
      </c>
      <c r="C2884" t="s">
        <v>39</v>
      </c>
      <c r="D2884" t="s">
        <v>160</v>
      </c>
      <c r="E2884" s="65" t="s">
        <v>134</v>
      </c>
      <c r="F2884" s="66">
        <v>1.0350950956344604</v>
      </c>
      <c r="G2884" s="66">
        <v>1.0694476366043091</v>
      </c>
      <c r="H2884" s="66">
        <v>1.5059732832014561E-2</v>
      </c>
      <c r="I2884" s="66">
        <v>74.072120666503906</v>
      </c>
      <c r="J2884" s="67">
        <v>0</v>
      </c>
    </row>
    <row r="2885" spans="1:10" x14ac:dyDescent="0.25">
      <c r="A2885" s="3" t="str">
        <f t="shared" si="45"/>
        <v>LCABig Creek/Ventura6/17/2021 (5:00pm-6:00pm)4</v>
      </c>
      <c r="B2885" t="s">
        <v>27</v>
      </c>
      <c r="C2885" t="s">
        <v>39</v>
      </c>
      <c r="D2885" t="s">
        <v>160</v>
      </c>
      <c r="E2885" s="65" t="s">
        <v>135</v>
      </c>
      <c r="F2885" s="66">
        <v>0.94650804996490479</v>
      </c>
      <c r="G2885" s="66">
        <v>0.9696885347366333</v>
      </c>
      <c r="H2885" s="66">
        <v>1.405302993953228E-2</v>
      </c>
      <c r="I2885" s="66">
        <v>72.924240112304688</v>
      </c>
      <c r="J2885" s="67">
        <v>0</v>
      </c>
    </row>
    <row r="2886" spans="1:10" x14ac:dyDescent="0.25">
      <c r="A2886" s="3" t="str">
        <f t="shared" si="45"/>
        <v>LCABig Creek/Ventura6/17/2021 (5:00pm-6:00pm)5</v>
      </c>
      <c r="B2886" t="s">
        <v>27</v>
      </c>
      <c r="C2886" t="s">
        <v>39</v>
      </c>
      <c r="D2886" t="s">
        <v>160</v>
      </c>
      <c r="E2886" s="65" t="s">
        <v>136</v>
      </c>
      <c r="F2886" s="66">
        <v>0.8696134090423584</v>
      </c>
      <c r="G2886" s="66">
        <v>0.90436094999313354</v>
      </c>
      <c r="H2886" s="66">
        <v>1.2779003009200096E-2</v>
      </c>
      <c r="I2886" s="66">
        <v>72.343177795410156</v>
      </c>
      <c r="J2886" s="67">
        <v>0</v>
      </c>
    </row>
    <row r="2887" spans="1:10" x14ac:dyDescent="0.25">
      <c r="A2887" s="3" t="str">
        <f t="shared" si="45"/>
        <v>LCABig Creek/Ventura6/17/2021 (5:00pm-6:00pm)6</v>
      </c>
      <c r="B2887" t="s">
        <v>27</v>
      </c>
      <c r="C2887" t="s">
        <v>39</v>
      </c>
      <c r="D2887" t="s">
        <v>160</v>
      </c>
      <c r="E2887" s="65" t="s">
        <v>137</v>
      </c>
      <c r="F2887" s="66">
        <v>0.84134125709533691</v>
      </c>
      <c r="G2887" s="66">
        <v>0.88084441423416138</v>
      </c>
      <c r="H2887" s="66">
        <v>1.1825851164758205E-2</v>
      </c>
      <c r="I2887" s="66">
        <v>71.823898315429688</v>
      </c>
      <c r="J2887" s="67">
        <v>0</v>
      </c>
    </row>
    <row r="2888" spans="1:10" x14ac:dyDescent="0.25">
      <c r="A2888" s="3" t="str">
        <f t="shared" si="45"/>
        <v>LCABig Creek/Ventura6/17/2021 (5:00pm-6:00pm)7</v>
      </c>
      <c r="B2888" t="s">
        <v>27</v>
      </c>
      <c r="C2888" t="s">
        <v>39</v>
      </c>
      <c r="D2888" t="s">
        <v>160</v>
      </c>
      <c r="E2888" s="65" t="s">
        <v>138</v>
      </c>
      <c r="F2888" s="66">
        <v>0.84109973907470703</v>
      </c>
      <c r="G2888" s="66">
        <v>0.87630188465118408</v>
      </c>
      <c r="H2888" s="66">
        <v>1.2044184841215611E-2</v>
      </c>
      <c r="I2888" s="66">
        <v>70.609107971191406</v>
      </c>
      <c r="J2888" s="67">
        <v>0</v>
      </c>
    </row>
    <row r="2889" spans="1:10" x14ac:dyDescent="0.25">
      <c r="A2889" s="3" t="str">
        <f t="shared" si="45"/>
        <v>LCABig Creek/Ventura6/17/2021 (5:00pm-6:00pm)8</v>
      </c>
      <c r="B2889" t="s">
        <v>27</v>
      </c>
      <c r="C2889" t="s">
        <v>39</v>
      </c>
      <c r="D2889" t="s">
        <v>160</v>
      </c>
      <c r="E2889" s="65" t="s">
        <v>139</v>
      </c>
      <c r="F2889" s="66">
        <v>0.83702319860458374</v>
      </c>
      <c r="G2889" s="66">
        <v>0.88967090845108032</v>
      </c>
      <c r="H2889" s="66">
        <v>1.3409928418695927E-2</v>
      </c>
      <c r="I2889" s="66">
        <v>70.782440185546875</v>
      </c>
      <c r="J2889" s="67">
        <v>0</v>
      </c>
    </row>
    <row r="2890" spans="1:10" x14ac:dyDescent="0.25">
      <c r="A2890" s="3" t="str">
        <f t="shared" si="45"/>
        <v>LCABig Creek/Ventura6/17/2021 (5:00pm-6:00pm)9</v>
      </c>
      <c r="B2890" t="s">
        <v>27</v>
      </c>
      <c r="C2890" t="s">
        <v>39</v>
      </c>
      <c r="D2890" t="s">
        <v>160</v>
      </c>
      <c r="E2890" s="65" t="s">
        <v>140</v>
      </c>
      <c r="F2890" s="66">
        <v>0.87050056457519531</v>
      </c>
      <c r="G2890" s="66">
        <v>0.90708291530609131</v>
      </c>
      <c r="H2890" s="66">
        <v>1.522695180028677E-2</v>
      </c>
      <c r="I2890" s="66">
        <v>74.307693481445313</v>
      </c>
      <c r="J2890" s="67">
        <v>0</v>
      </c>
    </row>
    <row r="2891" spans="1:10" x14ac:dyDescent="0.25">
      <c r="A2891" s="3" t="str">
        <f t="shared" si="45"/>
        <v>LCABig Creek/Ventura6/17/2021 (5:00pm-6:00pm)10</v>
      </c>
      <c r="B2891" t="s">
        <v>27</v>
      </c>
      <c r="C2891" t="s">
        <v>39</v>
      </c>
      <c r="D2891" t="s">
        <v>160</v>
      </c>
      <c r="E2891" s="65" t="s">
        <v>141</v>
      </c>
      <c r="F2891" s="66">
        <v>0.97350609302520752</v>
      </c>
      <c r="G2891" s="66">
        <v>0.99839514493942261</v>
      </c>
      <c r="H2891" s="66">
        <v>1.7372962087392807E-2</v>
      </c>
      <c r="I2891" s="66">
        <v>80.305328369140625</v>
      </c>
      <c r="J2891" s="67">
        <v>0</v>
      </c>
    </row>
    <row r="2892" spans="1:10" x14ac:dyDescent="0.25">
      <c r="A2892" s="3" t="str">
        <f t="shared" si="45"/>
        <v>LCABig Creek/Ventura6/17/2021 (5:00pm-6:00pm)11</v>
      </c>
      <c r="B2892" t="s">
        <v>27</v>
      </c>
      <c r="C2892" t="s">
        <v>39</v>
      </c>
      <c r="D2892" t="s">
        <v>160</v>
      </c>
      <c r="E2892" s="65" t="s">
        <v>142</v>
      </c>
      <c r="F2892" s="66">
        <v>1.0955473184585571</v>
      </c>
      <c r="G2892" s="66">
        <v>1.1609510183334351</v>
      </c>
      <c r="H2892" s="66">
        <v>1.9642101600766182E-2</v>
      </c>
      <c r="I2892" s="66">
        <v>83.950927734375</v>
      </c>
      <c r="J2892" s="67">
        <v>0</v>
      </c>
    </row>
    <row r="2893" spans="1:10" x14ac:dyDescent="0.25">
      <c r="A2893" s="3" t="str">
        <f t="shared" si="45"/>
        <v>LCABig Creek/Ventura6/17/2021 (5:00pm-6:00pm)12</v>
      </c>
      <c r="B2893" t="s">
        <v>27</v>
      </c>
      <c r="C2893" t="s">
        <v>39</v>
      </c>
      <c r="D2893" t="s">
        <v>160</v>
      </c>
      <c r="E2893" s="65" t="s">
        <v>143</v>
      </c>
      <c r="F2893" s="66">
        <v>1.2872377634048462</v>
      </c>
      <c r="G2893" s="66">
        <v>1.2959476709365845</v>
      </c>
      <c r="H2893" s="66">
        <v>2.1055338904261589E-2</v>
      </c>
      <c r="I2893" s="66">
        <v>87.5770263671875</v>
      </c>
      <c r="J2893" s="67">
        <v>0</v>
      </c>
    </row>
    <row r="2894" spans="1:10" x14ac:dyDescent="0.25">
      <c r="A2894" s="3" t="str">
        <f t="shared" si="45"/>
        <v>LCABig Creek/Ventura6/17/2021 (5:00pm-6:00pm)13</v>
      </c>
      <c r="B2894" t="s">
        <v>27</v>
      </c>
      <c r="C2894" t="s">
        <v>39</v>
      </c>
      <c r="D2894" t="s">
        <v>160</v>
      </c>
      <c r="E2894" s="65" t="s">
        <v>144</v>
      </c>
      <c r="F2894" s="66">
        <v>1.5930774211883545</v>
      </c>
      <c r="G2894" s="66">
        <v>1.5574367046356201</v>
      </c>
      <c r="H2894" s="66">
        <v>2.1401846781373024E-2</v>
      </c>
      <c r="I2894" s="66">
        <v>89.4918212890625</v>
      </c>
      <c r="J2894" s="67">
        <v>0</v>
      </c>
    </row>
    <row r="2895" spans="1:10" x14ac:dyDescent="0.25">
      <c r="A2895" s="3" t="str">
        <f t="shared" si="45"/>
        <v>LCABig Creek/Ventura6/17/2021 (5:00pm-6:00pm)14</v>
      </c>
      <c r="B2895" t="s">
        <v>27</v>
      </c>
      <c r="C2895" t="s">
        <v>39</v>
      </c>
      <c r="D2895" t="s">
        <v>160</v>
      </c>
      <c r="E2895" s="65" t="s">
        <v>145</v>
      </c>
      <c r="F2895" s="66">
        <v>1.9210442304611206</v>
      </c>
      <c r="G2895" s="66">
        <v>1.8928600549697876</v>
      </c>
      <c r="H2895" s="66">
        <v>1.9804144278168678E-2</v>
      </c>
      <c r="I2895" s="66">
        <v>92.205085754394531</v>
      </c>
      <c r="J2895" s="67">
        <v>0</v>
      </c>
    </row>
    <row r="2896" spans="1:10" x14ac:dyDescent="0.25">
      <c r="A2896" s="3" t="str">
        <f t="shared" si="45"/>
        <v>LCABig Creek/Ventura6/17/2021 (5:00pm-6:00pm)15</v>
      </c>
      <c r="B2896" t="s">
        <v>27</v>
      </c>
      <c r="C2896" t="s">
        <v>39</v>
      </c>
      <c r="D2896" t="s">
        <v>160</v>
      </c>
      <c r="E2896" s="65" t="s">
        <v>146</v>
      </c>
      <c r="F2896" s="66">
        <v>2.2125654220581055</v>
      </c>
      <c r="G2896" s="66">
        <v>2.2028136253356934</v>
      </c>
      <c r="H2896" s="66">
        <v>1.0926280170679092E-2</v>
      </c>
      <c r="I2896" s="66">
        <v>94.769622802734375</v>
      </c>
      <c r="J2896" s="67">
        <v>0</v>
      </c>
    </row>
    <row r="2897" spans="1:10" x14ac:dyDescent="0.25">
      <c r="A2897" s="3" t="str">
        <f t="shared" si="45"/>
        <v>LCABig Creek/Ventura6/17/2021 (5:00pm-6:00pm)16</v>
      </c>
      <c r="B2897" t="s">
        <v>27</v>
      </c>
      <c r="C2897" t="s">
        <v>39</v>
      </c>
      <c r="D2897" t="s">
        <v>160</v>
      </c>
      <c r="E2897" s="65" t="s">
        <v>147</v>
      </c>
      <c r="F2897" s="66">
        <v>2.4785647392272949</v>
      </c>
      <c r="G2897" s="66">
        <v>2.4883162975311279</v>
      </c>
      <c r="H2897" s="66">
        <v>1.0926280170679092E-2</v>
      </c>
      <c r="I2897" s="66">
        <v>94.52496337890625</v>
      </c>
      <c r="J2897" s="67">
        <v>0</v>
      </c>
    </row>
    <row r="2898" spans="1:10" x14ac:dyDescent="0.25">
      <c r="A2898" s="3" t="str">
        <f t="shared" si="45"/>
        <v>LCABig Creek/Ventura6/17/2021 (5:00pm-6:00pm)17</v>
      </c>
      <c r="B2898" t="s">
        <v>27</v>
      </c>
      <c r="C2898" t="s">
        <v>39</v>
      </c>
      <c r="D2898" t="s">
        <v>160</v>
      </c>
      <c r="E2898" s="65" t="s">
        <v>148</v>
      </c>
      <c r="F2898" s="66">
        <v>2.7085964679718018</v>
      </c>
      <c r="G2898" s="66">
        <v>2.7038483619689941</v>
      </c>
      <c r="H2898" s="66">
        <v>2.0774813368916512E-2</v>
      </c>
      <c r="I2898" s="66">
        <v>94.300209045410156</v>
      </c>
      <c r="J2898" s="67">
        <v>0</v>
      </c>
    </row>
    <row r="2899" spans="1:10" x14ac:dyDescent="0.25">
      <c r="A2899" s="3" t="str">
        <f t="shared" si="45"/>
        <v>LCABig Creek/Ventura6/17/2021 (5:00pm-6:00pm)18</v>
      </c>
      <c r="B2899" t="s">
        <v>27</v>
      </c>
      <c r="C2899" t="s">
        <v>39</v>
      </c>
      <c r="D2899" t="s">
        <v>160</v>
      </c>
      <c r="E2899" s="65" t="s">
        <v>149</v>
      </c>
      <c r="F2899" s="66">
        <v>2.8621382713317871</v>
      </c>
      <c r="G2899" s="66">
        <v>2.083991527557373</v>
      </c>
      <c r="H2899" s="66">
        <v>2.4674061685800552E-2</v>
      </c>
      <c r="I2899" s="66">
        <v>93.627937316894531</v>
      </c>
      <c r="J2899" s="67">
        <v>0</v>
      </c>
    </row>
    <row r="2900" spans="1:10" x14ac:dyDescent="0.25">
      <c r="A2900" s="3" t="str">
        <f t="shared" si="45"/>
        <v>LCABig Creek/Ventura6/17/2021 (5:00pm-6:00pm)19</v>
      </c>
      <c r="B2900" t="s">
        <v>27</v>
      </c>
      <c r="C2900" t="s">
        <v>39</v>
      </c>
      <c r="D2900" t="s">
        <v>160</v>
      </c>
      <c r="E2900" s="65" t="s">
        <v>150</v>
      </c>
      <c r="F2900" s="66">
        <v>2.8716681003570557</v>
      </c>
      <c r="G2900" s="66">
        <v>2.8734076023101807</v>
      </c>
      <c r="H2900" s="66">
        <v>2.4766391143202782E-2</v>
      </c>
      <c r="I2900" s="66">
        <v>92.122688293457031</v>
      </c>
      <c r="J2900" s="67">
        <v>0</v>
      </c>
    </row>
    <row r="2901" spans="1:10" x14ac:dyDescent="0.25">
      <c r="A2901" s="3" t="str">
        <f t="shared" si="45"/>
        <v>LCABig Creek/Ventura6/17/2021 (5:00pm-6:00pm)20</v>
      </c>
      <c r="B2901" t="s">
        <v>27</v>
      </c>
      <c r="C2901" t="s">
        <v>39</v>
      </c>
      <c r="D2901" t="s">
        <v>160</v>
      </c>
      <c r="E2901" s="65" t="s">
        <v>151</v>
      </c>
      <c r="F2901" s="66">
        <v>2.6569221019744873</v>
      </c>
      <c r="G2901" s="66">
        <v>2.808910608291626</v>
      </c>
      <c r="H2901" s="66">
        <v>2.3545680567622185E-2</v>
      </c>
      <c r="I2901" s="66">
        <v>90.188499450683594</v>
      </c>
      <c r="J2901" s="67">
        <v>0</v>
      </c>
    </row>
    <row r="2902" spans="1:10" x14ac:dyDescent="0.25">
      <c r="A2902" s="3" t="str">
        <f t="shared" si="45"/>
        <v>LCABig Creek/Ventura6/17/2021 (5:00pm-6:00pm)21</v>
      </c>
      <c r="B2902" t="s">
        <v>27</v>
      </c>
      <c r="C2902" t="s">
        <v>39</v>
      </c>
      <c r="D2902" t="s">
        <v>160</v>
      </c>
      <c r="E2902" s="65" t="s">
        <v>152</v>
      </c>
      <c r="F2902" s="66">
        <v>2.4063105583190918</v>
      </c>
      <c r="G2902" s="66">
        <v>2.5549442768096924</v>
      </c>
      <c r="H2902" s="66">
        <v>2.2072138264775276E-2</v>
      </c>
      <c r="I2902" s="66">
        <v>87.479362487792969</v>
      </c>
      <c r="J2902" s="67">
        <v>0</v>
      </c>
    </row>
    <row r="2903" spans="1:10" x14ac:dyDescent="0.25">
      <c r="A2903" s="3" t="str">
        <f t="shared" si="45"/>
        <v>LCABig Creek/Ventura6/17/2021 (5:00pm-6:00pm)22</v>
      </c>
      <c r="B2903" t="s">
        <v>27</v>
      </c>
      <c r="C2903" t="s">
        <v>39</v>
      </c>
      <c r="D2903" t="s">
        <v>160</v>
      </c>
      <c r="E2903" s="65" t="s">
        <v>153</v>
      </c>
      <c r="F2903" s="66">
        <v>2.2042419910430908</v>
      </c>
      <c r="G2903" s="66">
        <v>2.3455104827880859</v>
      </c>
      <c r="H2903" s="66">
        <v>2.1415434777736664E-2</v>
      </c>
      <c r="I2903" s="66">
        <v>84.114822387695313</v>
      </c>
      <c r="J2903" s="67">
        <v>0</v>
      </c>
    </row>
    <row r="2904" spans="1:10" x14ac:dyDescent="0.25">
      <c r="A2904" s="3" t="str">
        <f t="shared" si="45"/>
        <v>LCABig Creek/Ventura6/17/2021 (5:00pm-6:00pm)23</v>
      </c>
      <c r="B2904" t="s">
        <v>27</v>
      </c>
      <c r="C2904" t="s">
        <v>39</v>
      </c>
      <c r="D2904" t="s">
        <v>160</v>
      </c>
      <c r="E2904" s="65" t="s">
        <v>154</v>
      </c>
      <c r="F2904" s="66">
        <v>1.9197636842727661</v>
      </c>
      <c r="G2904" s="66">
        <v>2.0304129123687744</v>
      </c>
      <c r="H2904" s="66">
        <v>2.0620692521333694E-2</v>
      </c>
      <c r="I2904" s="66">
        <v>81.593505859375</v>
      </c>
      <c r="J2904" s="67">
        <v>0</v>
      </c>
    </row>
    <row r="2905" spans="1:10" x14ac:dyDescent="0.25">
      <c r="A2905" s="3" t="str">
        <f t="shared" si="45"/>
        <v>LCABig Creek/Ventura6/17/2021 (5:00pm-6:00pm)24</v>
      </c>
      <c r="B2905" t="s">
        <v>27</v>
      </c>
      <c r="C2905" t="s">
        <v>39</v>
      </c>
      <c r="D2905" t="s">
        <v>160</v>
      </c>
      <c r="E2905" s="65" t="s">
        <v>155</v>
      </c>
      <c r="F2905" s="66">
        <v>1.6248646974563599</v>
      </c>
      <c r="G2905" s="66">
        <v>1.7104192972183228</v>
      </c>
      <c r="H2905" s="66">
        <v>1.9211802631616592E-2</v>
      </c>
      <c r="I2905" s="66">
        <v>78.91888427734375</v>
      </c>
      <c r="J2905" s="67">
        <v>0</v>
      </c>
    </row>
    <row r="2906" spans="1:10" x14ac:dyDescent="0.25">
      <c r="A2906" s="3" t="str">
        <f t="shared" si="45"/>
        <v>LCABig Creek/Ventura7/9/2021 (5:50pm-8:55pm)1</v>
      </c>
      <c r="B2906" t="s">
        <v>27</v>
      </c>
      <c r="C2906" t="s">
        <v>39</v>
      </c>
      <c r="D2906" t="s">
        <v>161</v>
      </c>
      <c r="E2906" s="65" t="s">
        <v>132</v>
      </c>
      <c r="F2906" s="66">
        <v>1.5155972242355347</v>
      </c>
      <c r="G2906" s="66">
        <v>1.5290602445602417</v>
      </c>
      <c r="H2906" s="66">
        <v>1.7766354605555534E-2</v>
      </c>
      <c r="I2906" s="66">
        <v>80.356475830078125</v>
      </c>
      <c r="J2906" s="67">
        <v>0</v>
      </c>
    </row>
    <row r="2907" spans="1:10" x14ac:dyDescent="0.25">
      <c r="A2907" s="3" t="str">
        <f t="shared" si="45"/>
        <v>LCABig Creek/Ventura7/9/2021 (5:50pm-8:55pm)2</v>
      </c>
      <c r="B2907" t="s">
        <v>27</v>
      </c>
      <c r="C2907" t="s">
        <v>39</v>
      </c>
      <c r="D2907" t="s">
        <v>161</v>
      </c>
      <c r="E2907" s="65" t="s">
        <v>133</v>
      </c>
      <c r="F2907" s="66">
        <v>1.3364307880401611</v>
      </c>
      <c r="G2907" s="66">
        <v>1.3503241539001465</v>
      </c>
      <c r="H2907" s="66">
        <v>1.6102474182844162E-2</v>
      </c>
      <c r="I2907" s="66">
        <v>78.971916198730469</v>
      </c>
      <c r="J2907" s="67">
        <v>0</v>
      </c>
    </row>
    <row r="2908" spans="1:10" x14ac:dyDescent="0.25">
      <c r="A2908" s="3" t="str">
        <f t="shared" si="45"/>
        <v>LCABig Creek/Ventura7/9/2021 (5:50pm-8:55pm)3</v>
      </c>
      <c r="B2908" t="s">
        <v>27</v>
      </c>
      <c r="C2908" t="s">
        <v>39</v>
      </c>
      <c r="D2908" t="s">
        <v>161</v>
      </c>
      <c r="E2908" s="65" t="s">
        <v>134</v>
      </c>
      <c r="F2908" s="66">
        <v>1.1819159984588623</v>
      </c>
      <c r="G2908" s="66">
        <v>1.2104693651199341</v>
      </c>
      <c r="H2908" s="66">
        <v>1.4600081369280815E-2</v>
      </c>
      <c r="I2908" s="66">
        <v>77.674964904785156</v>
      </c>
      <c r="J2908" s="67">
        <v>0</v>
      </c>
    </row>
    <row r="2909" spans="1:10" x14ac:dyDescent="0.25">
      <c r="A2909" s="3" t="str">
        <f t="shared" si="45"/>
        <v>LCABig Creek/Ventura7/9/2021 (5:50pm-8:55pm)4</v>
      </c>
      <c r="B2909" t="s">
        <v>27</v>
      </c>
      <c r="C2909" t="s">
        <v>39</v>
      </c>
      <c r="D2909" t="s">
        <v>161</v>
      </c>
      <c r="E2909" s="65" t="s">
        <v>135</v>
      </c>
      <c r="F2909" s="66">
        <v>1.0801265239715576</v>
      </c>
      <c r="G2909" s="66">
        <v>1.1165479421615601</v>
      </c>
      <c r="H2909" s="66">
        <v>1.3670344837009907E-2</v>
      </c>
      <c r="I2909" s="66">
        <v>76.292816162109375</v>
      </c>
      <c r="J2909" s="67">
        <v>0</v>
      </c>
    </row>
    <row r="2910" spans="1:10" x14ac:dyDescent="0.25">
      <c r="A2910" s="3" t="str">
        <f t="shared" si="45"/>
        <v>LCABig Creek/Ventura7/9/2021 (5:50pm-8:55pm)5</v>
      </c>
      <c r="B2910" t="s">
        <v>27</v>
      </c>
      <c r="C2910" t="s">
        <v>39</v>
      </c>
      <c r="D2910" t="s">
        <v>161</v>
      </c>
      <c r="E2910" s="65" t="s">
        <v>136</v>
      </c>
      <c r="F2910" s="66">
        <v>1.0213924646377563</v>
      </c>
      <c r="G2910" s="66">
        <v>1.04765784740448</v>
      </c>
      <c r="H2910" s="66">
        <v>1.2478483840823174E-2</v>
      </c>
      <c r="I2910" s="66">
        <v>75.719963073730469</v>
      </c>
      <c r="J2910" s="67">
        <v>0</v>
      </c>
    </row>
    <row r="2911" spans="1:10" x14ac:dyDescent="0.25">
      <c r="A2911" s="3" t="str">
        <f t="shared" si="45"/>
        <v>LCABig Creek/Ventura7/9/2021 (5:50pm-8:55pm)6</v>
      </c>
      <c r="B2911" t="s">
        <v>27</v>
      </c>
      <c r="C2911" t="s">
        <v>39</v>
      </c>
      <c r="D2911" t="s">
        <v>161</v>
      </c>
      <c r="E2911" s="65" t="s">
        <v>137</v>
      </c>
      <c r="F2911" s="66">
        <v>0.99797213077545166</v>
      </c>
      <c r="G2911" s="66">
        <v>1.0195881128311157</v>
      </c>
      <c r="H2911" s="66">
        <v>1.152709499001503E-2</v>
      </c>
      <c r="I2911" s="66">
        <v>75.067573547363281</v>
      </c>
      <c r="J2911" s="67">
        <v>0</v>
      </c>
    </row>
    <row r="2912" spans="1:10" x14ac:dyDescent="0.25">
      <c r="A2912" s="3" t="str">
        <f t="shared" si="45"/>
        <v>LCABig Creek/Ventura7/9/2021 (5:50pm-8:55pm)7</v>
      </c>
      <c r="B2912" t="s">
        <v>27</v>
      </c>
      <c r="C2912" t="s">
        <v>39</v>
      </c>
      <c r="D2912" t="s">
        <v>161</v>
      </c>
      <c r="E2912" s="65" t="s">
        <v>138</v>
      </c>
      <c r="F2912" s="66">
        <v>0.99497324228286743</v>
      </c>
      <c r="G2912" s="66">
        <v>1.0144364833831787</v>
      </c>
      <c r="H2912" s="66">
        <v>1.16356136277318E-2</v>
      </c>
      <c r="I2912" s="66">
        <v>74.129669189453125</v>
      </c>
      <c r="J2912" s="67">
        <v>0</v>
      </c>
    </row>
    <row r="2913" spans="1:10" x14ac:dyDescent="0.25">
      <c r="A2913" s="3" t="str">
        <f t="shared" si="45"/>
        <v>LCABig Creek/Ventura7/9/2021 (5:50pm-8:55pm)8</v>
      </c>
      <c r="B2913" t="s">
        <v>27</v>
      </c>
      <c r="C2913" t="s">
        <v>39</v>
      </c>
      <c r="D2913" t="s">
        <v>161</v>
      </c>
      <c r="E2913" s="65" t="s">
        <v>139</v>
      </c>
      <c r="F2913" s="66">
        <v>1.0441775321960449</v>
      </c>
      <c r="G2913" s="66">
        <v>1.0516358613967896</v>
      </c>
      <c r="H2913" s="66">
        <v>1.3207405805587769E-2</v>
      </c>
      <c r="I2913" s="66">
        <v>74.473831176757813</v>
      </c>
      <c r="J2913" s="67">
        <v>0</v>
      </c>
    </row>
    <row r="2914" spans="1:10" x14ac:dyDescent="0.25">
      <c r="A2914" s="3" t="str">
        <f t="shared" si="45"/>
        <v>LCABig Creek/Ventura7/9/2021 (5:50pm-8:55pm)9</v>
      </c>
      <c r="B2914" t="s">
        <v>27</v>
      </c>
      <c r="C2914" t="s">
        <v>39</v>
      </c>
      <c r="D2914" t="s">
        <v>161</v>
      </c>
      <c r="E2914" s="65" t="s">
        <v>140</v>
      </c>
      <c r="F2914" s="66">
        <v>1.0869777202606201</v>
      </c>
      <c r="G2914" s="66">
        <v>1.1149783134460449</v>
      </c>
      <c r="H2914" s="66">
        <v>1.4931838028132915E-2</v>
      </c>
      <c r="I2914" s="66">
        <v>77.653404235839844</v>
      </c>
      <c r="J2914" s="67">
        <v>0</v>
      </c>
    </row>
    <row r="2915" spans="1:10" x14ac:dyDescent="0.25">
      <c r="A2915" s="3" t="str">
        <f t="shared" si="45"/>
        <v>LCABig Creek/Ventura7/9/2021 (5:50pm-8:55pm)10</v>
      </c>
      <c r="B2915" t="s">
        <v>27</v>
      </c>
      <c r="C2915" t="s">
        <v>39</v>
      </c>
      <c r="D2915" t="s">
        <v>161</v>
      </c>
      <c r="E2915" s="65" t="s">
        <v>141</v>
      </c>
      <c r="F2915" s="66">
        <v>1.2044203281402588</v>
      </c>
      <c r="G2915" s="66">
        <v>1.2296386957168579</v>
      </c>
      <c r="H2915" s="66">
        <v>1.817464642226696E-2</v>
      </c>
      <c r="I2915" s="66">
        <v>81.924407958984375</v>
      </c>
      <c r="J2915" s="67">
        <v>0</v>
      </c>
    </row>
    <row r="2916" spans="1:10" x14ac:dyDescent="0.25">
      <c r="A2916" s="3" t="str">
        <f t="shared" si="45"/>
        <v>LCABig Creek/Ventura7/9/2021 (5:50pm-8:55pm)11</v>
      </c>
      <c r="B2916" t="s">
        <v>27</v>
      </c>
      <c r="C2916" t="s">
        <v>39</v>
      </c>
      <c r="D2916" t="s">
        <v>161</v>
      </c>
      <c r="E2916" s="65" t="s">
        <v>142</v>
      </c>
      <c r="F2916" s="66">
        <v>1.3851679563522339</v>
      </c>
      <c r="G2916" s="66">
        <v>1.4179750680923462</v>
      </c>
      <c r="H2916" s="66">
        <v>2.1407956257462502E-2</v>
      </c>
      <c r="I2916" s="66">
        <v>86.616905212402344</v>
      </c>
      <c r="J2916" s="67">
        <v>0</v>
      </c>
    </row>
    <row r="2917" spans="1:10" x14ac:dyDescent="0.25">
      <c r="A2917" s="3" t="str">
        <f t="shared" si="45"/>
        <v>LCABig Creek/Ventura7/9/2021 (5:50pm-8:55pm)12</v>
      </c>
      <c r="B2917" t="s">
        <v>27</v>
      </c>
      <c r="C2917" t="s">
        <v>39</v>
      </c>
      <c r="D2917" t="s">
        <v>161</v>
      </c>
      <c r="E2917" s="65" t="s">
        <v>143</v>
      </c>
      <c r="F2917" s="66">
        <v>1.6283224821090698</v>
      </c>
      <c r="G2917" s="66">
        <v>1.709389328956604</v>
      </c>
      <c r="H2917" s="66">
        <v>2.2406559437513351E-2</v>
      </c>
      <c r="I2917" s="66">
        <v>90.93170166015625</v>
      </c>
      <c r="J2917" s="67">
        <v>0</v>
      </c>
    </row>
    <row r="2918" spans="1:10" x14ac:dyDescent="0.25">
      <c r="A2918" s="3" t="str">
        <f t="shared" si="45"/>
        <v>LCABig Creek/Ventura7/9/2021 (5:50pm-8:55pm)13</v>
      </c>
      <c r="B2918" t="s">
        <v>27</v>
      </c>
      <c r="C2918" t="s">
        <v>39</v>
      </c>
      <c r="D2918" t="s">
        <v>161</v>
      </c>
      <c r="E2918" s="65" t="s">
        <v>144</v>
      </c>
      <c r="F2918" s="66">
        <v>1.9969621896743774</v>
      </c>
      <c r="G2918" s="66">
        <v>2.0630319118499756</v>
      </c>
      <c r="H2918" s="66">
        <v>2.285100519657135E-2</v>
      </c>
      <c r="I2918" s="66">
        <v>94.068618774414063</v>
      </c>
      <c r="J2918" s="67">
        <v>0</v>
      </c>
    </row>
    <row r="2919" spans="1:10" x14ac:dyDescent="0.25">
      <c r="A2919" s="3" t="str">
        <f t="shared" si="45"/>
        <v>LCABig Creek/Ventura7/9/2021 (5:50pm-8:55pm)14</v>
      </c>
      <c r="B2919" t="s">
        <v>27</v>
      </c>
      <c r="C2919" t="s">
        <v>39</v>
      </c>
      <c r="D2919" t="s">
        <v>161</v>
      </c>
      <c r="E2919" s="65" t="s">
        <v>145</v>
      </c>
      <c r="F2919" s="66">
        <v>2.29628586769104</v>
      </c>
      <c r="G2919" s="66">
        <v>2.4015581607818604</v>
      </c>
      <c r="H2919" s="66">
        <v>2.0690415054559708E-2</v>
      </c>
      <c r="I2919" s="66">
        <v>95.564407348632813</v>
      </c>
      <c r="J2919" s="67">
        <v>0</v>
      </c>
    </row>
    <row r="2920" spans="1:10" x14ac:dyDescent="0.25">
      <c r="A2920" s="3" t="str">
        <f t="shared" si="45"/>
        <v>LCABig Creek/Ventura7/9/2021 (5:50pm-8:55pm)15</v>
      </c>
      <c r="B2920" t="s">
        <v>27</v>
      </c>
      <c r="C2920" t="s">
        <v>39</v>
      </c>
      <c r="D2920" t="s">
        <v>161</v>
      </c>
      <c r="E2920" s="65" t="s">
        <v>146</v>
      </c>
      <c r="F2920" s="66">
        <v>2.6451947689056396</v>
      </c>
      <c r="G2920" s="66">
        <v>2.6450161933898926</v>
      </c>
      <c r="H2920" s="66">
        <v>1.1136298999190331E-2</v>
      </c>
      <c r="I2920" s="66">
        <v>96.369888305664063</v>
      </c>
      <c r="J2920" s="67">
        <v>0</v>
      </c>
    </row>
    <row r="2921" spans="1:10" x14ac:dyDescent="0.25">
      <c r="A2921" s="3" t="str">
        <f t="shared" si="45"/>
        <v>LCABig Creek/Ventura7/9/2021 (5:50pm-8:55pm)16</v>
      </c>
      <c r="B2921" t="s">
        <v>27</v>
      </c>
      <c r="C2921" t="s">
        <v>39</v>
      </c>
      <c r="D2921" t="s">
        <v>161</v>
      </c>
      <c r="E2921" s="65" t="s">
        <v>147</v>
      </c>
      <c r="F2921" s="66">
        <v>2.889561653137207</v>
      </c>
      <c r="G2921" s="66">
        <v>2.8897402286529541</v>
      </c>
      <c r="H2921" s="66">
        <v>1.1136298067867756E-2</v>
      </c>
      <c r="I2921" s="66">
        <v>97.131622314453125</v>
      </c>
      <c r="J2921" s="67">
        <v>0</v>
      </c>
    </row>
    <row r="2922" spans="1:10" x14ac:dyDescent="0.25">
      <c r="A2922" s="3" t="str">
        <f t="shared" si="45"/>
        <v>LCABig Creek/Ventura7/9/2021 (5:50pm-8:55pm)17</v>
      </c>
      <c r="B2922" t="s">
        <v>27</v>
      </c>
      <c r="C2922" t="s">
        <v>39</v>
      </c>
      <c r="D2922" t="s">
        <v>161</v>
      </c>
      <c r="E2922" s="65" t="s">
        <v>148</v>
      </c>
      <c r="F2922" s="66">
        <v>3.0226433277130127</v>
      </c>
      <c r="G2922" s="66">
        <v>3.0792596340179443</v>
      </c>
      <c r="H2922" s="66">
        <v>2.2427758201956749E-2</v>
      </c>
      <c r="I2922" s="66">
        <v>97.999038696289063</v>
      </c>
      <c r="J2922" s="67">
        <v>0</v>
      </c>
    </row>
    <row r="2923" spans="1:10" x14ac:dyDescent="0.25">
      <c r="A2923" s="3" t="str">
        <f t="shared" si="45"/>
        <v>LCABig Creek/Ventura7/9/2021 (5:50pm-8:55pm)18</v>
      </c>
      <c r="B2923" t="s">
        <v>27</v>
      </c>
      <c r="C2923" t="s">
        <v>39</v>
      </c>
      <c r="D2923" t="s">
        <v>161</v>
      </c>
      <c r="E2923" s="65" t="s">
        <v>149</v>
      </c>
      <c r="F2923" s="66">
        <v>3.2086460590362549</v>
      </c>
      <c r="G2923" s="66">
        <v>3.1350498199462891</v>
      </c>
      <c r="H2923" s="66">
        <v>2.4448912590742111E-2</v>
      </c>
      <c r="I2923" s="66">
        <v>97.618423461914063</v>
      </c>
      <c r="J2923" s="67">
        <v>0</v>
      </c>
    </row>
    <row r="2924" spans="1:10" x14ac:dyDescent="0.25">
      <c r="A2924" s="3" t="str">
        <f t="shared" si="45"/>
        <v>LCABig Creek/Ventura7/9/2021 (5:50pm-8:55pm)19</v>
      </c>
      <c r="B2924" t="s">
        <v>27</v>
      </c>
      <c r="C2924" t="s">
        <v>39</v>
      </c>
      <c r="D2924" t="s">
        <v>161</v>
      </c>
      <c r="E2924" s="65" t="s">
        <v>150</v>
      </c>
      <c r="F2924" s="66">
        <v>3.1835107803344727</v>
      </c>
      <c r="G2924" s="66">
        <v>2.3365423679351807</v>
      </c>
      <c r="H2924" s="66">
        <v>2.6491846889257431E-2</v>
      </c>
      <c r="I2924" s="66">
        <v>96.646568298339844</v>
      </c>
      <c r="J2924" s="67">
        <v>0</v>
      </c>
    </row>
    <row r="2925" spans="1:10" x14ac:dyDescent="0.25">
      <c r="A2925" s="3" t="str">
        <f t="shared" si="45"/>
        <v>LCABig Creek/Ventura7/9/2021 (5:50pm-8:55pm)20</v>
      </c>
      <c r="B2925" t="s">
        <v>27</v>
      </c>
      <c r="C2925" t="s">
        <v>39</v>
      </c>
      <c r="D2925" t="s">
        <v>161</v>
      </c>
      <c r="E2925" s="65" t="s">
        <v>151</v>
      </c>
      <c r="F2925" s="66">
        <v>2.9921302795410156</v>
      </c>
      <c r="G2925" s="66">
        <v>2.2993099689483643</v>
      </c>
      <c r="H2925" s="66">
        <v>2.5040024891495705E-2</v>
      </c>
      <c r="I2925" s="66">
        <v>94.717559814453125</v>
      </c>
      <c r="J2925" s="67">
        <v>0</v>
      </c>
    </row>
    <row r="2926" spans="1:10" x14ac:dyDescent="0.25">
      <c r="A2926" s="3" t="str">
        <f t="shared" si="45"/>
        <v>LCABig Creek/Ventura7/9/2021 (5:50pm-8:55pm)21</v>
      </c>
      <c r="B2926" t="s">
        <v>27</v>
      </c>
      <c r="C2926" t="s">
        <v>39</v>
      </c>
      <c r="D2926" t="s">
        <v>161</v>
      </c>
      <c r="E2926" s="65" t="s">
        <v>152</v>
      </c>
      <c r="F2926" s="66">
        <v>2.7675914764404297</v>
      </c>
      <c r="G2926" s="66">
        <v>2.2149438858032227</v>
      </c>
      <c r="H2926" s="66">
        <v>2.4435171857476234E-2</v>
      </c>
      <c r="I2926" s="66">
        <v>91.262718200683594</v>
      </c>
      <c r="J2926" s="67">
        <v>0</v>
      </c>
    </row>
    <row r="2927" spans="1:10" x14ac:dyDescent="0.25">
      <c r="A2927" s="3" t="str">
        <f t="shared" si="45"/>
        <v>LCABig Creek/Ventura7/9/2021 (5:50pm-8:55pm)22</v>
      </c>
      <c r="B2927" t="s">
        <v>27</v>
      </c>
      <c r="C2927" t="s">
        <v>39</v>
      </c>
      <c r="D2927" t="s">
        <v>161</v>
      </c>
      <c r="E2927" s="65" t="s">
        <v>153</v>
      </c>
      <c r="F2927" s="66">
        <v>2.5766844749450684</v>
      </c>
      <c r="G2927" s="66">
        <v>2.9597792625427246</v>
      </c>
      <c r="H2927" s="66">
        <v>2.3799397051334381E-2</v>
      </c>
      <c r="I2927" s="66">
        <v>87.098495483398438</v>
      </c>
      <c r="J2927" s="67">
        <v>0</v>
      </c>
    </row>
    <row r="2928" spans="1:10" x14ac:dyDescent="0.25">
      <c r="A2928" s="3" t="str">
        <f t="shared" si="45"/>
        <v>LCABig Creek/Ventura7/9/2021 (5:50pm-8:55pm)23</v>
      </c>
      <c r="B2928" t="s">
        <v>27</v>
      </c>
      <c r="C2928" t="s">
        <v>39</v>
      </c>
      <c r="D2928" t="s">
        <v>161</v>
      </c>
      <c r="E2928" s="65" t="s">
        <v>154</v>
      </c>
      <c r="F2928" s="66">
        <v>2.2845659255981445</v>
      </c>
      <c r="G2928" s="66">
        <v>2.6843054294586182</v>
      </c>
      <c r="H2928" s="66">
        <v>2.277754433453083E-2</v>
      </c>
      <c r="I2928" s="66">
        <v>84.967872619628906</v>
      </c>
      <c r="J2928" s="67">
        <v>0</v>
      </c>
    </row>
    <row r="2929" spans="1:10" x14ac:dyDescent="0.25">
      <c r="A2929" s="3" t="str">
        <f t="shared" si="45"/>
        <v>LCABig Creek/Ventura7/9/2021 (5:50pm-8:55pm)24</v>
      </c>
      <c r="B2929" t="s">
        <v>27</v>
      </c>
      <c r="C2929" t="s">
        <v>39</v>
      </c>
      <c r="D2929" t="s">
        <v>161</v>
      </c>
      <c r="E2929" s="65" t="s">
        <v>155</v>
      </c>
      <c r="F2929" s="66">
        <v>1.9583792686462402</v>
      </c>
      <c r="G2929" s="66">
        <v>2.2359895706176758</v>
      </c>
      <c r="H2929" s="66">
        <v>2.0257726311683655E-2</v>
      </c>
      <c r="I2929" s="66">
        <v>83.203781127929688</v>
      </c>
      <c r="J2929" s="67">
        <v>0</v>
      </c>
    </row>
    <row r="2930" spans="1:10" x14ac:dyDescent="0.25">
      <c r="A2930" s="3" t="str">
        <f t="shared" si="45"/>
        <v>LCABig Creek/Ventura8/27/2021 (5:00pm-6:00pm)1</v>
      </c>
      <c r="B2930" t="s">
        <v>27</v>
      </c>
      <c r="C2930" t="s">
        <v>39</v>
      </c>
      <c r="D2930" t="s">
        <v>162</v>
      </c>
      <c r="E2930" s="65" t="s">
        <v>132</v>
      </c>
      <c r="F2930" s="66">
        <v>1.0597013235092163</v>
      </c>
      <c r="G2930" s="66">
        <v>1.0399301052093506</v>
      </c>
      <c r="H2930" s="66">
        <v>1.4323845505714417E-2</v>
      </c>
      <c r="I2930" s="66">
        <v>72.539596557617188</v>
      </c>
      <c r="J2930" s="67">
        <v>0</v>
      </c>
    </row>
    <row r="2931" spans="1:10" x14ac:dyDescent="0.25">
      <c r="A2931" s="3" t="str">
        <f t="shared" si="45"/>
        <v>LCABig Creek/Ventura8/27/2021 (5:00pm-6:00pm)2</v>
      </c>
      <c r="B2931" t="s">
        <v>27</v>
      </c>
      <c r="C2931" t="s">
        <v>39</v>
      </c>
      <c r="D2931" t="s">
        <v>162</v>
      </c>
      <c r="E2931" s="65" t="s">
        <v>133</v>
      </c>
      <c r="F2931" s="66">
        <v>0.91708528995513916</v>
      </c>
      <c r="G2931" s="66">
        <v>0.90497124195098877</v>
      </c>
      <c r="H2931" s="66">
        <v>1.2386194430291653E-2</v>
      </c>
      <c r="I2931" s="66">
        <v>70.35321044921875</v>
      </c>
      <c r="J2931" s="67">
        <v>0</v>
      </c>
    </row>
    <row r="2932" spans="1:10" x14ac:dyDescent="0.25">
      <c r="A2932" s="3" t="str">
        <f t="shared" si="45"/>
        <v>LCABig Creek/Ventura8/27/2021 (5:00pm-6:00pm)3</v>
      </c>
      <c r="B2932" t="s">
        <v>27</v>
      </c>
      <c r="C2932" t="s">
        <v>39</v>
      </c>
      <c r="D2932" t="s">
        <v>162</v>
      </c>
      <c r="E2932" s="65" t="s">
        <v>134</v>
      </c>
      <c r="F2932" s="66">
        <v>0.82254165410995483</v>
      </c>
      <c r="G2932" s="66">
        <v>0.81000560522079468</v>
      </c>
      <c r="H2932" s="66">
        <v>1.1359306983649731E-2</v>
      </c>
      <c r="I2932" s="66">
        <v>67.744674682617188</v>
      </c>
      <c r="J2932" s="67">
        <v>0</v>
      </c>
    </row>
    <row r="2933" spans="1:10" x14ac:dyDescent="0.25">
      <c r="A2933" s="3" t="str">
        <f t="shared" si="45"/>
        <v>LCABig Creek/Ventura8/27/2021 (5:00pm-6:00pm)4</v>
      </c>
      <c r="B2933" t="s">
        <v>27</v>
      </c>
      <c r="C2933" t="s">
        <v>39</v>
      </c>
      <c r="D2933" t="s">
        <v>162</v>
      </c>
      <c r="E2933" s="65" t="s">
        <v>135</v>
      </c>
      <c r="F2933" s="66">
        <v>0.77386415004730225</v>
      </c>
      <c r="G2933" s="66">
        <v>0.75470072031021118</v>
      </c>
      <c r="H2933" s="66">
        <v>1.0611889883875847E-2</v>
      </c>
      <c r="I2933" s="66">
        <v>66.489906311035156</v>
      </c>
      <c r="J2933" s="67">
        <v>0</v>
      </c>
    </row>
    <row r="2934" spans="1:10" x14ac:dyDescent="0.25">
      <c r="A2934" s="3" t="str">
        <f t="shared" si="45"/>
        <v>LCABig Creek/Ventura8/27/2021 (5:00pm-6:00pm)5</v>
      </c>
      <c r="B2934" t="s">
        <v>27</v>
      </c>
      <c r="C2934" t="s">
        <v>39</v>
      </c>
      <c r="D2934" t="s">
        <v>162</v>
      </c>
      <c r="E2934" s="65" t="s">
        <v>136</v>
      </c>
      <c r="F2934" s="66">
        <v>0.74064081907272339</v>
      </c>
      <c r="G2934" s="66">
        <v>0.72253096103668213</v>
      </c>
      <c r="H2934" s="66">
        <v>9.3420455232262611E-3</v>
      </c>
      <c r="I2934" s="66">
        <v>64.433586120605469</v>
      </c>
      <c r="J2934" s="67">
        <v>0</v>
      </c>
    </row>
    <row r="2935" spans="1:10" x14ac:dyDescent="0.25">
      <c r="A2935" s="3" t="str">
        <f t="shared" si="45"/>
        <v>LCABig Creek/Ventura8/27/2021 (5:00pm-6:00pm)6</v>
      </c>
      <c r="B2935" t="s">
        <v>27</v>
      </c>
      <c r="C2935" t="s">
        <v>39</v>
      </c>
      <c r="D2935" t="s">
        <v>162</v>
      </c>
      <c r="E2935" s="65" t="s">
        <v>137</v>
      </c>
      <c r="F2935" s="66">
        <v>0.73699218034744263</v>
      </c>
      <c r="G2935" s="66">
        <v>0.72794008255004883</v>
      </c>
      <c r="H2935" s="66">
        <v>8.3095459267497063E-3</v>
      </c>
      <c r="I2935" s="66">
        <v>63.247726440429688</v>
      </c>
      <c r="J2935" s="67">
        <v>0</v>
      </c>
    </row>
    <row r="2936" spans="1:10" x14ac:dyDescent="0.25">
      <c r="A2936" s="3" t="str">
        <f t="shared" si="45"/>
        <v>LCABig Creek/Ventura8/27/2021 (5:00pm-6:00pm)7</v>
      </c>
      <c r="B2936" t="s">
        <v>27</v>
      </c>
      <c r="C2936" t="s">
        <v>39</v>
      </c>
      <c r="D2936" t="s">
        <v>162</v>
      </c>
      <c r="E2936" s="65" t="s">
        <v>138</v>
      </c>
      <c r="F2936" s="66">
        <v>0.75991183519363403</v>
      </c>
      <c r="G2936" s="66">
        <v>0.76265370845794678</v>
      </c>
      <c r="H2936" s="66">
        <v>7.281122263520956E-3</v>
      </c>
      <c r="I2936" s="66">
        <v>62.081729888916016</v>
      </c>
      <c r="J2936" s="67">
        <v>0</v>
      </c>
    </row>
    <row r="2937" spans="1:10" x14ac:dyDescent="0.25">
      <c r="A2937" s="3" t="str">
        <f t="shared" si="45"/>
        <v>LCABig Creek/Ventura8/27/2021 (5:00pm-6:00pm)8</v>
      </c>
      <c r="B2937" t="s">
        <v>27</v>
      </c>
      <c r="C2937" t="s">
        <v>39</v>
      </c>
      <c r="D2937" t="s">
        <v>162</v>
      </c>
      <c r="E2937" s="65" t="s">
        <v>139</v>
      </c>
      <c r="F2937" s="66">
        <v>0.73566931486129761</v>
      </c>
      <c r="G2937" s="66">
        <v>0.73286318778991699</v>
      </c>
      <c r="H2937" s="66">
        <v>8.2489429041743279E-3</v>
      </c>
      <c r="I2937" s="66">
        <v>61.505531311035156</v>
      </c>
      <c r="J2937" s="67">
        <v>0</v>
      </c>
    </row>
    <row r="2938" spans="1:10" x14ac:dyDescent="0.25">
      <c r="A2938" s="3" t="str">
        <f t="shared" si="45"/>
        <v>LCABig Creek/Ventura8/27/2021 (5:00pm-6:00pm)9</v>
      </c>
      <c r="B2938" t="s">
        <v>27</v>
      </c>
      <c r="C2938" t="s">
        <v>39</v>
      </c>
      <c r="D2938" t="s">
        <v>162</v>
      </c>
      <c r="E2938" s="65" t="s">
        <v>140</v>
      </c>
      <c r="F2938" s="66">
        <v>0.6432763934135437</v>
      </c>
      <c r="G2938" s="66">
        <v>0.65124481916427612</v>
      </c>
      <c r="H2938" s="66">
        <v>9.5491707324981689E-3</v>
      </c>
      <c r="I2938" s="66">
        <v>64.899070739746094</v>
      </c>
      <c r="J2938" s="67">
        <v>0</v>
      </c>
    </row>
    <row r="2939" spans="1:10" x14ac:dyDescent="0.25">
      <c r="A2939" s="3" t="str">
        <f t="shared" si="45"/>
        <v>LCABig Creek/Ventura8/27/2021 (5:00pm-6:00pm)10</v>
      </c>
      <c r="B2939" t="s">
        <v>27</v>
      </c>
      <c r="C2939" t="s">
        <v>39</v>
      </c>
      <c r="D2939" t="s">
        <v>162</v>
      </c>
      <c r="E2939" s="65" t="s">
        <v>141</v>
      </c>
      <c r="F2939" s="66">
        <v>0.59514927864074707</v>
      </c>
      <c r="G2939" s="66">
        <v>0.58097493648529053</v>
      </c>
      <c r="H2939" s="66">
        <v>1.1147757060825825E-2</v>
      </c>
      <c r="I2939" s="66">
        <v>71.512214660644531</v>
      </c>
      <c r="J2939" s="67">
        <v>0</v>
      </c>
    </row>
    <row r="2940" spans="1:10" x14ac:dyDescent="0.25">
      <c r="A2940" s="3" t="str">
        <f t="shared" si="45"/>
        <v>LCABig Creek/Ventura8/27/2021 (5:00pm-6:00pm)11</v>
      </c>
      <c r="B2940" t="s">
        <v>27</v>
      </c>
      <c r="C2940" t="s">
        <v>39</v>
      </c>
      <c r="D2940" t="s">
        <v>162</v>
      </c>
      <c r="E2940" s="65" t="s">
        <v>142</v>
      </c>
      <c r="F2940" s="66">
        <v>0.56182867288589478</v>
      </c>
      <c r="G2940" s="66">
        <v>0.55916523933410645</v>
      </c>
      <c r="H2940" s="66">
        <v>1.3006449677050114E-2</v>
      </c>
      <c r="I2940" s="66">
        <v>77.625930786132813</v>
      </c>
      <c r="J2940" s="67">
        <v>0</v>
      </c>
    </row>
    <row r="2941" spans="1:10" x14ac:dyDescent="0.25">
      <c r="A2941" s="3" t="str">
        <f t="shared" si="45"/>
        <v>LCABig Creek/Ventura8/27/2021 (5:00pm-6:00pm)12</v>
      </c>
      <c r="B2941" t="s">
        <v>27</v>
      </c>
      <c r="C2941" t="s">
        <v>39</v>
      </c>
      <c r="D2941" t="s">
        <v>162</v>
      </c>
      <c r="E2941" s="65" t="s">
        <v>143</v>
      </c>
      <c r="F2941" s="66">
        <v>0.63794440031051636</v>
      </c>
      <c r="G2941" s="66">
        <v>0.63438016176223755</v>
      </c>
      <c r="H2941" s="66">
        <v>1.523311622440815E-2</v>
      </c>
      <c r="I2941" s="66">
        <v>82.344650268554688</v>
      </c>
      <c r="J2941" s="67">
        <v>0</v>
      </c>
    </row>
    <row r="2942" spans="1:10" x14ac:dyDescent="0.25">
      <c r="A2942" s="3" t="str">
        <f t="shared" si="45"/>
        <v>LCABig Creek/Ventura8/27/2021 (5:00pm-6:00pm)13</v>
      </c>
      <c r="B2942" t="s">
        <v>27</v>
      </c>
      <c r="C2942" t="s">
        <v>39</v>
      </c>
      <c r="D2942" t="s">
        <v>162</v>
      </c>
      <c r="E2942" s="65" t="s">
        <v>144</v>
      </c>
      <c r="F2942" s="66">
        <v>0.86069285869598389</v>
      </c>
      <c r="G2942" s="66">
        <v>0.85442709922790527</v>
      </c>
      <c r="H2942" s="66">
        <v>1.7433725297451019E-2</v>
      </c>
      <c r="I2942" s="66">
        <v>86.369956970214844</v>
      </c>
      <c r="J2942" s="67">
        <v>0</v>
      </c>
    </row>
    <row r="2943" spans="1:10" x14ac:dyDescent="0.25">
      <c r="A2943" s="3" t="str">
        <f t="shared" si="45"/>
        <v>LCABig Creek/Ventura8/27/2021 (5:00pm-6:00pm)14</v>
      </c>
      <c r="B2943" t="s">
        <v>27</v>
      </c>
      <c r="C2943" t="s">
        <v>39</v>
      </c>
      <c r="D2943" t="s">
        <v>162</v>
      </c>
      <c r="E2943" s="65" t="s">
        <v>145</v>
      </c>
      <c r="F2943" s="66">
        <v>1.1833925247192383</v>
      </c>
      <c r="G2943" s="66">
        <v>1.1743485927581787</v>
      </c>
      <c r="H2943" s="66">
        <v>1.8113922327756882E-2</v>
      </c>
      <c r="I2943" s="66">
        <v>89.754364013671875</v>
      </c>
      <c r="J2943" s="67">
        <v>0</v>
      </c>
    </row>
    <row r="2944" spans="1:10" x14ac:dyDescent="0.25">
      <c r="A2944" s="3" t="str">
        <f t="shared" si="45"/>
        <v>LCABig Creek/Ventura8/27/2021 (5:00pm-6:00pm)15</v>
      </c>
      <c r="B2944" t="s">
        <v>27</v>
      </c>
      <c r="C2944" t="s">
        <v>39</v>
      </c>
      <c r="D2944" t="s">
        <v>162</v>
      </c>
      <c r="E2944" s="65" t="s">
        <v>146</v>
      </c>
      <c r="F2944" s="66">
        <v>1.5573123693466187</v>
      </c>
      <c r="G2944" s="66">
        <v>1.5541926622390747</v>
      </c>
      <c r="H2944" s="66">
        <v>1.0532882064580917E-2</v>
      </c>
      <c r="I2944" s="66">
        <v>92.198814392089844</v>
      </c>
      <c r="J2944" s="67">
        <v>0</v>
      </c>
    </row>
    <row r="2945" spans="1:10" x14ac:dyDescent="0.25">
      <c r="A2945" s="3" t="str">
        <f t="shared" si="45"/>
        <v>LCABig Creek/Ventura8/27/2021 (5:00pm-6:00pm)16</v>
      </c>
      <c r="B2945" t="s">
        <v>27</v>
      </c>
      <c r="C2945" t="s">
        <v>39</v>
      </c>
      <c r="D2945" t="s">
        <v>162</v>
      </c>
      <c r="E2945" s="65" t="s">
        <v>147</v>
      </c>
      <c r="F2945" s="66">
        <v>1.9489723443984985</v>
      </c>
      <c r="G2945" s="66">
        <v>1.9520920515060425</v>
      </c>
      <c r="H2945" s="66">
        <v>1.0532882064580917E-2</v>
      </c>
      <c r="I2945" s="66">
        <v>93.91748046875</v>
      </c>
      <c r="J2945" s="67">
        <v>0</v>
      </c>
    </row>
    <row r="2946" spans="1:10" x14ac:dyDescent="0.25">
      <c r="A2946" s="3" t="str">
        <f t="shared" si="45"/>
        <v>LCABig Creek/Ventura8/27/2021 (5:00pm-6:00pm)17</v>
      </c>
      <c r="B2946" t="s">
        <v>27</v>
      </c>
      <c r="C2946" t="s">
        <v>39</v>
      </c>
      <c r="D2946" t="s">
        <v>162</v>
      </c>
      <c r="E2946" s="65" t="s">
        <v>148</v>
      </c>
      <c r="F2946" s="66">
        <v>2.3212509155273438</v>
      </c>
      <c r="G2946" s="66">
        <v>2.3172314167022705</v>
      </c>
      <c r="H2946" s="66">
        <v>1.9935831427574158E-2</v>
      </c>
      <c r="I2946" s="66">
        <v>94.170524597167969</v>
      </c>
      <c r="J2946" s="67">
        <v>0</v>
      </c>
    </row>
    <row r="2947" spans="1:10" x14ac:dyDescent="0.25">
      <c r="A2947" s="3" t="str">
        <f t="shared" ref="A2947:A3010" si="46">B2947&amp;C2947&amp;D2947&amp;E2947</f>
        <v>LCABig Creek/Ventura8/27/2021 (5:00pm-6:00pm)18</v>
      </c>
      <c r="B2947" t="s">
        <v>27</v>
      </c>
      <c r="C2947" t="s">
        <v>39</v>
      </c>
      <c r="D2947" t="s">
        <v>162</v>
      </c>
      <c r="E2947" s="65" t="s">
        <v>149</v>
      </c>
      <c r="F2947" s="66">
        <v>2.5357935428619385</v>
      </c>
      <c r="G2947" s="66">
        <v>1.9439289569854736</v>
      </c>
      <c r="H2947" s="66">
        <v>2.2639727219939232E-2</v>
      </c>
      <c r="I2947" s="66">
        <v>93.590255737304688</v>
      </c>
      <c r="J2947" s="67">
        <v>0</v>
      </c>
    </row>
    <row r="2948" spans="1:10" x14ac:dyDescent="0.25">
      <c r="A2948" s="3" t="str">
        <f t="shared" si="46"/>
        <v>LCABig Creek/Ventura8/27/2021 (5:00pm-6:00pm)19</v>
      </c>
      <c r="B2948" t="s">
        <v>27</v>
      </c>
      <c r="C2948" t="s">
        <v>39</v>
      </c>
      <c r="D2948" t="s">
        <v>162</v>
      </c>
      <c r="E2948" s="65" t="s">
        <v>150</v>
      </c>
      <c r="F2948" s="66">
        <v>2.5117661952972412</v>
      </c>
      <c r="G2948" s="66">
        <v>2.6238858699798584</v>
      </c>
      <c r="H2948" s="66">
        <v>2.2510789334774017E-2</v>
      </c>
      <c r="I2948" s="66">
        <v>92.282463073730469</v>
      </c>
      <c r="J2948" s="67">
        <v>0</v>
      </c>
    </row>
    <row r="2949" spans="1:10" x14ac:dyDescent="0.25">
      <c r="A2949" s="3" t="str">
        <f t="shared" si="46"/>
        <v>LCABig Creek/Ventura8/27/2021 (5:00pm-6:00pm)20</v>
      </c>
      <c r="B2949" t="s">
        <v>27</v>
      </c>
      <c r="C2949" t="s">
        <v>39</v>
      </c>
      <c r="D2949" t="s">
        <v>162</v>
      </c>
      <c r="E2949" s="65" t="s">
        <v>151</v>
      </c>
      <c r="F2949" s="66">
        <v>2.2727203369140625</v>
      </c>
      <c r="G2949" s="66">
        <v>2.4191834926605225</v>
      </c>
      <c r="H2949" s="66">
        <v>2.1982982754707336E-2</v>
      </c>
      <c r="I2949" s="66">
        <v>89.604507446289063</v>
      </c>
      <c r="J2949" s="67">
        <v>0</v>
      </c>
    </row>
    <row r="2950" spans="1:10" x14ac:dyDescent="0.25">
      <c r="A2950" s="3" t="str">
        <f t="shared" si="46"/>
        <v>LCABig Creek/Ventura8/27/2021 (5:00pm-6:00pm)21</v>
      </c>
      <c r="B2950" t="s">
        <v>27</v>
      </c>
      <c r="C2950" t="s">
        <v>39</v>
      </c>
      <c r="D2950" t="s">
        <v>162</v>
      </c>
      <c r="E2950" s="65" t="s">
        <v>152</v>
      </c>
      <c r="F2950" s="66">
        <v>2.0527591705322266</v>
      </c>
      <c r="G2950" s="66">
        <v>2.1435420513153076</v>
      </c>
      <c r="H2950" s="66">
        <v>2.0996801555156708E-2</v>
      </c>
      <c r="I2950" s="66">
        <v>85.206344604492188</v>
      </c>
      <c r="J2950" s="67">
        <v>0</v>
      </c>
    </row>
    <row r="2951" spans="1:10" x14ac:dyDescent="0.25">
      <c r="A2951" s="3" t="str">
        <f t="shared" si="46"/>
        <v>LCABig Creek/Ventura8/27/2021 (5:00pm-6:00pm)22</v>
      </c>
      <c r="B2951" t="s">
        <v>27</v>
      </c>
      <c r="C2951" t="s">
        <v>39</v>
      </c>
      <c r="D2951" t="s">
        <v>162</v>
      </c>
      <c r="E2951" s="65" t="s">
        <v>153</v>
      </c>
      <c r="F2951" s="66">
        <v>1.822160005569458</v>
      </c>
      <c r="G2951" s="66">
        <v>1.890535831451416</v>
      </c>
      <c r="H2951" s="66">
        <v>1.9345274195075035E-2</v>
      </c>
      <c r="I2951" s="66">
        <v>81.66387939453125</v>
      </c>
      <c r="J2951" s="67">
        <v>0</v>
      </c>
    </row>
    <row r="2952" spans="1:10" x14ac:dyDescent="0.25">
      <c r="A2952" s="3" t="str">
        <f t="shared" si="46"/>
        <v>LCABig Creek/Ventura8/27/2021 (5:00pm-6:00pm)23</v>
      </c>
      <c r="B2952" t="s">
        <v>27</v>
      </c>
      <c r="C2952" t="s">
        <v>39</v>
      </c>
      <c r="D2952" t="s">
        <v>162</v>
      </c>
      <c r="E2952" s="65" t="s">
        <v>154</v>
      </c>
      <c r="F2952" s="66">
        <v>1.5684961080551147</v>
      </c>
      <c r="G2952" s="66">
        <v>1.6092281341552734</v>
      </c>
      <c r="H2952" s="66">
        <v>1.7501115798950195E-2</v>
      </c>
      <c r="I2952" s="66">
        <v>78.64520263671875</v>
      </c>
      <c r="J2952" s="67">
        <v>0</v>
      </c>
    </row>
    <row r="2953" spans="1:10" x14ac:dyDescent="0.25">
      <c r="A2953" s="3" t="str">
        <f t="shared" si="46"/>
        <v>LCABig Creek/Ventura8/27/2021 (5:00pm-6:00pm)24</v>
      </c>
      <c r="B2953" t="s">
        <v>27</v>
      </c>
      <c r="C2953" t="s">
        <v>39</v>
      </c>
      <c r="D2953" t="s">
        <v>162</v>
      </c>
      <c r="E2953" s="65" t="s">
        <v>155</v>
      </c>
      <c r="F2953" s="66">
        <v>1.3242881298065186</v>
      </c>
      <c r="G2953" s="66">
        <v>1.3513079881668091</v>
      </c>
      <c r="H2953" s="66">
        <v>1.5923313796520233E-2</v>
      </c>
      <c r="I2953" s="66">
        <v>75.150077819824219</v>
      </c>
      <c r="J2953" s="67">
        <v>0</v>
      </c>
    </row>
    <row r="2954" spans="1:10" x14ac:dyDescent="0.25">
      <c r="A2954" s="3" t="str">
        <f t="shared" si="46"/>
        <v>LCABig Creek/Ventura9/9/2021 (3:58pm-5:00pm)1</v>
      </c>
      <c r="B2954" t="s">
        <v>27</v>
      </c>
      <c r="C2954" t="s">
        <v>39</v>
      </c>
      <c r="D2954" t="s">
        <v>163</v>
      </c>
      <c r="E2954" s="65" t="s">
        <v>132</v>
      </c>
      <c r="F2954" s="66">
        <v>1.3756967782974243</v>
      </c>
      <c r="G2954" s="66">
        <v>1.3173730373382568</v>
      </c>
      <c r="H2954" s="66">
        <v>1.8674546852707863E-2</v>
      </c>
      <c r="I2954" s="66">
        <v>75.630424499511719</v>
      </c>
      <c r="J2954" s="67">
        <v>0</v>
      </c>
    </row>
    <row r="2955" spans="1:10" x14ac:dyDescent="0.25">
      <c r="A2955" s="3" t="str">
        <f t="shared" si="46"/>
        <v>LCABig Creek/Ventura9/9/2021 (3:58pm-5:00pm)2</v>
      </c>
      <c r="B2955" t="s">
        <v>27</v>
      </c>
      <c r="C2955" t="s">
        <v>39</v>
      </c>
      <c r="D2955" t="s">
        <v>163</v>
      </c>
      <c r="E2955" s="65" t="s">
        <v>133</v>
      </c>
      <c r="F2955" s="66">
        <v>1.216300368309021</v>
      </c>
      <c r="G2955" s="66">
        <v>1.1618713140487671</v>
      </c>
      <c r="H2955" s="66">
        <v>1.6324393451213837E-2</v>
      </c>
      <c r="I2955" s="66">
        <v>74.671218872070313</v>
      </c>
      <c r="J2955" s="67">
        <v>0</v>
      </c>
    </row>
    <row r="2956" spans="1:10" x14ac:dyDescent="0.25">
      <c r="A2956" s="3" t="str">
        <f t="shared" si="46"/>
        <v>LCABig Creek/Ventura9/9/2021 (3:58pm-5:00pm)3</v>
      </c>
      <c r="B2956" t="s">
        <v>27</v>
      </c>
      <c r="C2956" t="s">
        <v>39</v>
      </c>
      <c r="D2956" t="s">
        <v>163</v>
      </c>
      <c r="E2956" s="65" t="s">
        <v>134</v>
      </c>
      <c r="F2956" s="66">
        <v>1.108989953994751</v>
      </c>
      <c r="G2956" s="66">
        <v>1.0538713932037354</v>
      </c>
      <c r="H2956" s="66">
        <v>1.4833280816674232E-2</v>
      </c>
      <c r="I2956" s="66">
        <v>73.883621215820313</v>
      </c>
      <c r="J2956" s="67">
        <v>0</v>
      </c>
    </row>
    <row r="2957" spans="1:10" x14ac:dyDescent="0.25">
      <c r="A2957" s="3" t="str">
        <f t="shared" si="46"/>
        <v>LCABig Creek/Ventura9/9/2021 (3:58pm-5:00pm)4</v>
      </c>
      <c r="B2957" t="s">
        <v>27</v>
      </c>
      <c r="C2957" t="s">
        <v>39</v>
      </c>
      <c r="D2957" t="s">
        <v>163</v>
      </c>
      <c r="E2957" s="65" t="s">
        <v>135</v>
      </c>
      <c r="F2957" s="66">
        <v>1.0306944847106934</v>
      </c>
      <c r="G2957" s="66">
        <v>0.96883130073547363</v>
      </c>
      <c r="H2957" s="66">
        <v>1.3578654266893864E-2</v>
      </c>
      <c r="I2957" s="66">
        <v>73.203285217285156</v>
      </c>
      <c r="J2957" s="67">
        <v>0</v>
      </c>
    </row>
    <row r="2958" spans="1:10" x14ac:dyDescent="0.25">
      <c r="A2958" s="3" t="str">
        <f t="shared" si="46"/>
        <v>LCABig Creek/Ventura9/9/2021 (3:58pm-5:00pm)5</v>
      </c>
      <c r="B2958" t="s">
        <v>27</v>
      </c>
      <c r="C2958" t="s">
        <v>39</v>
      </c>
      <c r="D2958" t="s">
        <v>163</v>
      </c>
      <c r="E2958" s="65" t="s">
        <v>136</v>
      </c>
      <c r="F2958" s="66">
        <v>0.9727935791015625</v>
      </c>
      <c r="G2958" s="66">
        <v>0.92139697074890137</v>
      </c>
      <c r="H2958" s="66">
        <v>1.1866191402077675E-2</v>
      </c>
      <c r="I2958" s="66">
        <v>72.705513000488281</v>
      </c>
      <c r="J2958" s="67">
        <v>0</v>
      </c>
    </row>
    <row r="2959" spans="1:10" x14ac:dyDescent="0.25">
      <c r="A2959" s="3" t="str">
        <f t="shared" si="46"/>
        <v>LCABig Creek/Ventura9/9/2021 (3:58pm-5:00pm)6</v>
      </c>
      <c r="B2959" t="s">
        <v>27</v>
      </c>
      <c r="C2959" t="s">
        <v>39</v>
      </c>
      <c r="D2959" t="s">
        <v>163</v>
      </c>
      <c r="E2959" s="65" t="s">
        <v>137</v>
      </c>
      <c r="F2959" s="66">
        <v>0.95266461372375488</v>
      </c>
      <c r="G2959" s="66">
        <v>0.91851967573165894</v>
      </c>
      <c r="H2959" s="66">
        <v>1.0902559384703636E-2</v>
      </c>
      <c r="I2959" s="66">
        <v>73.345626831054688</v>
      </c>
      <c r="J2959" s="67">
        <v>0</v>
      </c>
    </row>
    <row r="2960" spans="1:10" x14ac:dyDescent="0.25">
      <c r="A2960" s="3" t="str">
        <f t="shared" si="46"/>
        <v>LCABig Creek/Ventura9/9/2021 (3:58pm-5:00pm)7</v>
      </c>
      <c r="B2960" t="s">
        <v>27</v>
      </c>
      <c r="C2960" t="s">
        <v>39</v>
      </c>
      <c r="D2960" t="s">
        <v>163</v>
      </c>
      <c r="E2960" s="65" t="s">
        <v>138</v>
      </c>
      <c r="F2960" s="66">
        <v>0.99521654844284058</v>
      </c>
      <c r="G2960" s="66">
        <v>0.94929260015487671</v>
      </c>
      <c r="H2960" s="66">
        <v>1.1206947267055511E-2</v>
      </c>
      <c r="I2960" s="66">
        <v>72.943572998046875</v>
      </c>
      <c r="J2960" s="67">
        <v>0</v>
      </c>
    </row>
    <row r="2961" spans="1:10" x14ac:dyDescent="0.25">
      <c r="A2961" s="3" t="str">
        <f t="shared" si="46"/>
        <v>LCABig Creek/Ventura9/9/2021 (3:58pm-5:00pm)8</v>
      </c>
      <c r="B2961" t="s">
        <v>27</v>
      </c>
      <c r="C2961" t="s">
        <v>39</v>
      </c>
      <c r="D2961" t="s">
        <v>163</v>
      </c>
      <c r="E2961" s="65" t="s">
        <v>139</v>
      </c>
      <c r="F2961" s="66">
        <v>0.98371613025665283</v>
      </c>
      <c r="G2961" s="66">
        <v>0.94105279445648193</v>
      </c>
      <c r="H2961" s="66">
        <v>1.2117736041545868E-2</v>
      </c>
      <c r="I2961" s="66">
        <v>71.503150939941406</v>
      </c>
      <c r="J2961" s="67">
        <v>0</v>
      </c>
    </row>
    <row r="2962" spans="1:10" x14ac:dyDescent="0.25">
      <c r="A2962" s="3" t="str">
        <f t="shared" si="46"/>
        <v>LCABig Creek/Ventura9/9/2021 (3:58pm-5:00pm)9</v>
      </c>
      <c r="B2962" t="s">
        <v>27</v>
      </c>
      <c r="C2962" t="s">
        <v>39</v>
      </c>
      <c r="D2962" t="s">
        <v>163</v>
      </c>
      <c r="E2962" s="65" t="s">
        <v>140</v>
      </c>
      <c r="F2962" s="66">
        <v>0.95551353693008423</v>
      </c>
      <c r="G2962" s="66">
        <v>0.92118853330612183</v>
      </c>
      <c r="H2962" s="66">
        <v>1.3853238895535469E-2</v>
      </c>
      <c r="I2962" s="66">
        <v>72.479080200195313</v>
      </c>
      <c r="J2962" s="67">
        <v>0</v>
      </c>
    </row>
    <row r="2963" spans="1:10" x14ac:dyDescent="0.25">
      <c r="A2963" s="3" t="str">
        <f t="shared" si="46"/>
        <v>LCABig Creek/Ventura9/9/2021 (3:58pm-5:00pm)10</v>
      </c>
      <c r="B2963" t="s">
        <v>27</v>
      </c>
      <c r="C2963" t="s">
        <v>39</v>
      </c>
      <c r="D2963" t="s">
        <v>163</v>
      </c>
      <c r="E2963" s="65" t="s">
        <v>141</v>
      </c>
      <c r="F2963" s="66">
        <v>0.98411053419113159</v>
      </c>
      <c r="G2963" s="66">
        <v>0.96208363771438599</v>
      </c>
      <c r="H2963" s="66">
        <v>1.5864266082644463E-2</v>
      </c>
      <c r="I2963" s="66">
        <v>75.889480590820313</v>
      </c>
      <c r="J2963" s="67">
        <v>0</v>
      </c>
    </row>
    <row r="2964" spans="1:10" x14ac:dyDescent="0.25">
      <c r="A2964" s="3" t="str">
        <f t="shared" si="46"/>
        <v>LCABig Creek/Ventura9/9/2021 (3:58pm-5:00pm)11</v>
      </c>
      <c r="B2964" t="s">
        <v>27</v>
      </c>
      <c r="C2964" t="s">
        <v>39</v>
      </c>
      <c r="D2964" t="s">
        <v>163</v>
      </c>
      <c r="E2964" s="65" t="s">
        <v>142</v>
      </c>
      <c r="F2964" s="66">
        <v>1.1070643663406372</v>
      </c>
      <c r="G2964" s="66">
        <v>1.0960931777954102</v>
      </c>
      <c r="H2964" s="66">
        <v>1.706140860915184E-2</v>
      </c>
      <c r="I2964" s="66">
        <v>80.662590026855469</v>
      </c>
      <c r="J2964" s="67">
        <v>0</v>
      </c>
    </row>
    <row r="2965" spans="1:10" x14ac:dyDescent="0.25">
      <c r="A2965" s="3" t="str">
        <f t="shared" si="46"/>
        <v>LCABig Creek/Ventura9/9/2021 (3:58pm-5:00pm)12</v>
      </c>
      <c r="B2965" t="s">
        <v>27</v>
      </c>
      <c r="C2965" t="s">
        <v>39</v>
      </c>
      <c r="D2965" t="s">
        <v>163</v>
      </c>
      <c r="E2965" s="65" t="s">
        <v>143</v>
      </c>
      <c r="F2965" s="66">
        <v>1.3530051708221436</v>
      </c>
      <c r="G2965" s="66">
        <v>1.3605656623840332</v>
      </c>
      <c r="H2965" s="66">
        <v>1.755785197019577E-2</v>
      </c>
      <c r="I2965" s="66">
        <v>85.986419677734375</v>
      </c>
      <c r="J2965" s="67">
        <v>0</v>
      </c>
    </row>
    <row r="2966" spans="1:10" x14ac:dyDescent="0.25">
      <c r="A2966" s="3" t="str">
        <f t="shared" si="46"/>
        <v>LCABig Creek/Ventura9/9/2021 (3:58pm-5:00pm)13</v>
      </c>
      <c r="B2966" t="s">
        <v>27</v>
      </c>
      <c r="C2966" t="s">
        <v>39</v>
      </c>
      <c r="D2966" t="s">
        <v>163</v>
      </c>
      <c r="E2966" s="65" t="s">
        <v>144</v>
      </c>
      <c r="F2966" s="66">
        <v>1.7116072177886963</v>
      </c>
      <c r="G2966" s="66">
        <v>1.743349552154541</v>
      </c>
      <c r="H2966" s="66">
        <v>1.0432511568069458E-2</v>
      </c>
      <c r="I2966" s="66">
        <v>89.679954528808594</v>
      </c>
      <c r="J2966" s="67">
        <v>0</v>
      </c>
    </row>
    <row r="2967" spans="1:10" x14ac:dyDescent="0.25">
      <c r="A2967" s="3" t="str">
        <f t="shared" si="46"/>
        <v>LCABig Creek/Ventura9/9/2021 (3:58pm-5:00pm)14</v>
      </c>
      <c r="B2967" t="s">
        <v>27</v>
      </c>
      <c r="C2967" t="s">
        <v>39</v>
      </c>
      <c r="D2967" t="s">
        <v>163</v>
      </c>
      <c r="E2967" s="65" t="s">
        <v>145</v>
      </c>
      <c r="F2967" s="66">
        <v>2.0550761222839355</v>
      </c>
      <c r="G2967" s="66">
        <v>2.0233337879180908</v>
      </c>
      <c r="H2967" s="66">
        <v>1.0432511568069458E-2</v>
      </c>
      <c r="I2967" s="66">
        <v>92.719322204589844</v>
      </c>
      <c r="J2967" s="67">
        <v>0</v>
      </c>
    </row>
    <row r="2968" spans="1:10" x14ac:dyDescent="0.25">
      <c r="A2968" s="3" t="str">
        <f t="shared" si="46"/>
        <v>LCABig Creek/Ventura9/9/2021 (3:58pm-5:00pm)15</v>
      </c>
      <c r="B2968" t="s">
        <v>27</v>
      </c>
      <c r="C2968" t="s">
        <v>39</v>
      </c>
      <c r="D2968" t="s">
        <v>163</v>
      </c>
      <c r="E2968" s="65" t="s">
        <v>146</v>
      </c>
      <c r="F2968" s="66">
        <v>2.3895885944366455</v>
      </c>
      <c r="G2968" s="66">
        <v>2.3284146785736084</v>
      </c>
      <c r="H2968" s="66">
        <v>2.0826222375035286E-2</v>
      </c>
      <c r="I2968" s="66">
        <v>94.874595642089844</v>
      </c>
      <c r="J2968" s="67">
        <v>0</v>
      </c>
    </row>
    <row r="2969" spans="1:10" x14ac:dyDescent="0.25">
      <c r="A2969" s="3" t="str">
        <f t="shared" si="46"/>
        <v>LCABig Creek/Ventura9/9/2021 (3:58pm-5:00pm)16</v>
      </c>
      <c r="B2969" t="s">
        <v>27</v>
      </c>
      <c r="C2969" t="s">
        <v>39</v>
      </c>
      <c r="D2969" t="s">
        <v>163</v>
      </c>
      <c r="E2969" s="65" t="s">
        <v>147</v>
      </c>
      <c r="F2969" s="66">
        <v>2.7442972660064697</v>
      </c>
      <c r="G2969" s="66">
        <v>2.6780261993408203</v>
      </c>
      <c r="H2969" s="66">
        <v>2.3503934964537621E-2</v>
      </c>
      <c r="I2969" s="66">
        <v>96.086135864257813</v>
      </c>
      <c r="J2969" s="67">
        <v>0</v>
      </c>
    </row>
    <row r="2970" spans="1:10" x14ac:dyDescent="0.25">
      <c r="A2970" s="3" t="str">
        <f t="shared" si="46"/>
        <v>LCABig Creek/Ventura9/9/2021 (3:58pm-5:00pm)17</v>
      </c>
      <c r="B2970" t="s">
        <v>27</v>
      </c>
      <c r="C2970" t="s">
        <v>39</v>
      </c>
      <c r="D2970" t="s">
        <v>163</v>
      </c>
      <c r="E2970" s="65" t="s">
        <v>148</v>
      </c>
      <c r="F2970" s="66">
        <v>2.9188375473022461</v>
      </c>
      <c r="G2970" s="66">
        <v>2.1880888938903809</v>
      </c>
      <c r="H2970" s="66">
        <v>2.5442084297537804E-2</v>
      </c>
      <c r="I2970" s="66">
        <v>95.948806762695313</v>
      </c>
      <c r="J2970" s="67">
        <v>0</v>
      </c>
    </row>
    <row r="2971" spans="1:10" x14ac:dyDescent="0.25">
      <c r="A2971" s="3" t="str">
        <f t="shared" si="46"/>
        <v>LCABig Creek/Ventura9/9/2021 (3:58pm-5:00pm)18</v>
      </c>
      <c r="B2971" t="s">
        <v>27</v>
      </c>
      <c r="C2971" t="s">
        <v>39</v>
      </c>
      <c r="D2971" t="s">
        <v>163</v>
      </c>
      <c r="E2971" s="65" t="s">
        <v>149</v>
      </c>
      <c r="F2971" s="66">
        <v>2.9527912139892578</v>
      </c>
      <c r="G2971" s="66">
        <v>3.1220002174377441</v>
      </c>
      <c r="H2971" s="66">
        <v>2.4953629821538925E-2</v>
      </c>
      <c r="I2971" s="66">
        <v>94.871292114257813</v>
      </c>
      <c r="J2971" s="67">
        <v>0</v>
      </c>
    </row>
    <row r="2972" spans="1:10" x14ac:dyDescent="0.25">
      <c r="A2972" s="3" t="str">
        <f t="shared" si="46"/>
        <v>LCABig Creek/Ventura9/9/2021 (3:58pm-5:00pm)19</v>
      </c>
      <c r="B2972" t="s">
        <v>27</v>
      </c>
      <c r="C2972" t="s">
        <v>39</v>
      </c>
      <c r="D2972" t="s">
        <v>163</v>
      </c>
      <c r="E2972" s="65" t="s">
        <v>150</v>
      </c>
      <c r="F2972" s="66">
        <v>2.8164839744567871</v>
      </c>
      <c r="G2972" s="66">
        <v>3.1113431453704834</v>
      </c>
      <c r="H2972" s="66">
        <v>2.4177854880690575E-2</v>
      </c>
      <c r="I2972" s="66">
        <v>93.06280517578125</v>
      </c>
      <c r="J2972" s="67">
        <v>0</v>
      </c>
    </row>
    <row r="2973" spans="1:10" x14ac:dyDescent="0.25">
      <c r="A2973" s="3" t="str">
        <f t="shared" si="46"/>
        <v>LCABig Creek/Ventura9/9/2021 (3:58pm-5:00pm)20</v>
      </c>
      <c r="B2973" t="s">
        <v>27</v>
      </c>
      <c r="C2973" t="s">
        <v>39</v>
      </c>
      <c r="D2973" t="s">
        <v>163</v>
      </c>
      <c r="E2973" s="65" t="s">
        <v>151</v>
      </c>
      <c r="F2973" s="66">
        <v>2.6097114086151123</v>
      </c>
      <c r="G2973" s="66">
        <v>2.8340942859649658</v>
      </c>
      <c r="H2973" s="66">
        <v>2.2598063573241234E-2</v>
      </c>
      <c r="I2973" s="66">
        <v>89.840545654296875</v>
      </c>
      <c r="J2973" s="67">
        <v>0</v>
      </c>
    </row>
    <row r="2974" spans="1:10" x14ac:dyDescent="0.25">
      <c r="A2974" s="3" t="str">
        <f t="shared" si="46"/>
        <v>LCABig Creek/Ventura9/9/2021 (3:58pm-5:00pm)21</v>
      </c>
      <c r="B2974" t="s">
        <v>27</v>
      </c>
      <c r="C2974" t="s">
        <v>39</v>
      </c>
      <c r="D2974" t="s">
        <v>163</v>
      </c>
      <c r="E2974" s="65" t="s">
        <v>152</v>
      </c>
      <c r="F2974" s="66">
        <v>2.4298567771911621</v>
      </c>
      <c r="G2974" s="66">
        <v>2.6069517135620117</v>
      </c>
      <c r="H2974" s="66">
        <v>2.1473158150911331E-2</v>
      </c>
      <c r="I2974" s="66">
        <v>85.737983703613281</v>
      </c>
      <c r="J2974" s="67">
        <v>0</v>
      </c>
    </row>
    <row r="2975" spans="1:10" x14ac:dyDescent="0.25">
      <c r="A2975" s="3" t="str">
        <f t="shared" si="46"/>
        <v>LCABig Creek/Ventura9/9/2021 (3:58pm-5:00pm)22</v>
      </c>
      <c r="B2975" t="s">
        <v>27</v>
      </c>
      <c r="C2975" t="s">
        <v>39</v>
      </c>
      <c r="D2975" t="s">
        <v>163</v>
      </c>
      <c r="E2975" s="65" t="s">
        <v>153</v>
      </c>
      <c r="F2975" s="66">
        <v>2.1896157264709473</v>
      </c>
      <c r="G2975" s="66">
        <v>2.3267216682434082</v>
      </c>
      <c r="H2975" s="66">
        <v>2.0945737138390541E-2</v>
      </c>
      <c r="I2975" s="66">
        <v>82.066566467285156</v>
      </c>
      <c r="J2975" s="67">
        <v>0</v>
      </c>
    </row>
    <row r="2976" spans="1:10" x14ac:dyDescent="0.25">
      <c r="A2976" s="3" t="str">
        <f t="shared" si="46"/>
        <v>LCABig Creek/Ventura9/9/2021 (3:58pm-5:00pm)23</v>
      </c>
      <c r="B2976" t="s">
        <v>27</v>
      </c>
      <c r="C2976" t="s">
        <v>39</v>
      </c>
      <c r="D2976" t="s">
        <v>163</v>
      </c>
      <c r="E2976" s="65" t="s">
        <v>154</v>
      </c>
      <c r="F2976" s="66">
        <v>1.8937317132949829</v>
      </c>
      <c r="G2976" s="66">
        <v>1.9944771528244019</v>
      </c>
      <c r="H2976" s="66">
        <v>1.976955309510231E-2</v>
      </c>
      <c r="I2976" s="66">
        <v>79.392074584960938</v>
      </c>
      <c r="J2976" s="67">
        <v>0</v>
      </c>
    </row>
    <row r="2977" spans="1:10" x14ac:dyDescent="0.25">
      <c r="A2977" s="3" t="str">
        <f t="shared" si="46"/>
        <v>LCABig Creek/Ventura9/9/2021 (3:58pm-5:00pm)24</v>
      </c>
      <c r="B2977" t="s">
        <v>27</v>
      </c>
      <c r="C2977" t="s">
        <v>39</v>
      </c>
      <c r="D2977" t="s">
        <v>163</v>
      </c>
      <c r="E2977" s="65" t="s">
        <v>155</v>
      </c>
      <c r="F2977" s="66">
        <v>1.5838037729263306</v>
      </c>
      <c r="G2977" s="66">
        <v>1.6674909591674805</v>
      </c>
      <c r="H2977" s="66">
        <v>1.8681958317756653E-2</v>
      </c>
      <c r="I2977" s="66">
        <v>78.501029968261719</v>
      </c>
      <c r="J2977" s="67">
        <v>0</v>
      </c>
    </row>
    <row r="2978" spans="1:10" x14ac:dyDescent="0.25">
      <c r="A2978" s="3" t="str">
        <f t="shared" si="46"/>
        <v>LCABig Creek/VenturaAverage Event Day (5:00pm-6:00pm)1</v>
      </c>
      <c r="B2978" t="s">
        <v>27</v>
      </c>
      <c r="C2978" t="s">
        <v>39</v>
      </c>
      <c r="D2978" t="s">
        <v>164</v>
      </c>
      <c r="E2978" s="65" t="s">
        <v>132</v>
      </c>
      <c r="F2978" s="66">
        <v>1.2299216985702515</v>
      </c>
      <c r="G2978" s="66">
        <v>1.2633274793624878</v>
      </c>
      <c r="H2978" s="66">
        <v>7.9137599095702171E-3</v>
      </c>
      <c r="I2978" s="66">
        <v>76.203346252441406</v>
      </c>
      <c r="J2978" s="67">
        <v>0</v>
      </c>
    </row>
    <row r="2979" spans="1:10" x14ac:dyDescent="0.25">
      <c r="A2979" s="3" t="str">
        <f t="shared" si="46"/>
        <v>LCABig Creek/VenturaAverage Event Day (5:00pm-6:00pm)2</v>
      </c>
      <c r="B2979" t="s">
        <v>27</v>
      </c>
      <c r="C2979" t="s">
        <v>39</v>
      </c>
      <c r="D2979" t="s">
        <v>164</v>
      </c>
      <c r="E2979" s="65" t="s">
        <v>133</v>
      </c>
      <c r="F2979" s="66">
        <v>1.1444029808044434</v>
      </c>
      <c r="G2979" s="66">
        <v>1.1599845886230469</v>
      </c>
      <c r="H2979" s="66">
        <v>6.7939376458525658E-3</v>
      </c>
      <c r="I2979" s="66">
        <v>74.779991149902344</v>
      </c>
      <c r="J2979" s="67">
        <v>0</v>
      </c>
    </row>
    <row r="2980" spans="1:10" x14ac:dyDescent="0.25">
      <c r="A2980" s="3" t="str">
        <f t="shared" si="46"/>
        <v>LCABig Creek/VenturaAverage Event Day (5:00pm-6:00pm)3</v>
      </c>
      <c r="B2980" t="s">
        <v>27</v>
      </c>
      <c r="C2980" t="s">
        <v>39</v>
      </c>
      <c r="D2980" t="s">
        <v>164</v>
      </c>
      <c r="E2980" s="65" t="s">
        <v>134</v>
      </c>
      <c r="F2980" s="66">
        <v>1.0237624645233154</v>
      </c>
      <c r="G2980" s="66">
        <v>1.0399203300476074</v>
      </c>
      <c r="H2980" s="66">
        <v>6.1790798790752888E-3</v>
      </c>
      <c r="I2980" s="66">
        <v>73.211494445800781</v>
      </c>
      <c r="J2980" s="67">
        <v>0</v>
      </c>
    </row>
    <row r="2981" spans="1:10" x14ac:dyDescent="0.25">
      <c r="A2981" s="3" t="str">
        <f t="shared" si="46"/>
        <v>LCABig Creek/VenturaAverage Event Day (5:00pm-6:00pm)4</v>
      </c>
      <c r="B2981" t="s">
        <v>27</v>
      </c>
      <c r="C2981" t="s">
        <v>39</v>
      </c>
      <c r="D2981" t="s">
        <v>164</v>
      </c>
      <c r="E2981" s="65" t="s">
        <v>135</v>
      </c>
      <c r="F2981" s="66">
        <v>0.94830930233001709</v>
      </c>
      <c r="G2981" s="66">
        <v>0.95687186717987061</v>
      </c>
      <c r="H2981" s="66">
        <v>5.6217988021671772E-3</v>
      </c>
      <c r="I2981" s="66">
        <v>72.270606994628906</v>
      </c>
      <c r="J2981" s="67">
        <v>0</v>
      </c>
    </row>
    <row r="2982" spans="1:10" x14ac:dyDescent="0.25">
      <c r="A2982" s="3" t="str">
        <f t="shared" si="46"/>
        <v>LCABig Creek/VenturaAverage Event Day (5:00pm-6:00pm)5</v>
      </c>
      <c r="B2982" t="s">
        <v>27</v>
      </c>
      <c r="C2982" t="s">
        <v>39</v>
      </c>
      <c r="D2982" t="s">
        <v>164</v>
      </c>
      <c r="E2982" s="65" t="s">
        <v>136</v>
      </c>
      <c r="F2982" s="66">
        <v>0.89640349149703979</v>
      </c>
      <c r="G2982" s="66">
        <v>0.90422362089157104</v>
      </c>
      <c r="H2982" s="66">
        <v>4.9276347272098064E-3</v>
      </c>
      <c r="I2982" s="66">
        <v>71.281929016113281</v>
      </c>
      <c r="J2982" s="67">
        <v>0</v>
      </c>
    </row>
    <row r="2983" spans="1:10" x14ac:dyDescent="0.25">
      <c r="A2983" s="3" t="str">
        <f t="shared" si="46"/>
        <v>LCABig Creek/VenturaAverage Event Day (5:00pm-6:00pm)6</v>
      </c>
      <c r="B2983" t="s">
        <v>27</v>
      </c>
      <c r="C2983" t="s">
        <v>39</v>
      </c>
      <c r="D2983" t="s">
        <v>164</v>
      </c>
      <c r="E2983" s="65" t="s">
        <v>137</v>
      </c>
      <c r="F2983" s="66">
        <v>0.87258034944534302</v>
      </c>
      <c r="G2983" s="66">
        <v>0.88655722141265869</v>
      </c>
      <c r="H2983" s="66">
        <v>4.5438734814524651E-3</v>
      </c>
      <c r="I2983" s="66">
        <v>70.4979248046875</v>
      </c>
      <c r="J2983" s="67">
        <v>0</v>
      </c>
    </row>
    <row r="2984" spans="1:10" x14ac:dyDescent="0.25">
      <c r="A2984" s="3" t="str">
        <f t="shared" si="46"/>
        <v>LCABig Creek/VenturaAverage Event Day (5:00pm-6:00pm)7</v>
      </c>
      <c r="B2984" t="s">
        <v>27</v>
      </c>
      <c r="C2984" t="s">
        <v>39</v>
      </c>
      <c r="D2984" t="s">
        <v>164</v>
      </c>
      <c r="E2984" s="65" t="s">
        <v>138</v>
      </c>
      <c r="F2984" s="66">
        <v>0.88180917501449585</v>
      </c>
      <c r="G2984" s="66">
        <v>0.902618408203125</v>
      </c>
      <c r="H2984" s="66">
        <v>4.4861161150038242E-3</v>
      </c>
      <c r="I2984" s="66">
        <v>70.145408630371094</v>
      </c>
      <c r="J2984" s="67">
        <v>0</v>
      </c>
    </row>
    <row r="2985" spans="1:10" x14ac:dyDescent="0.25">
      <c r="A2985" s="3" t="str">
        <f t="shared" si="46"/>
        <v>LCABig Creek/VenturaAverage Event Day (5:00pm-6:00pm)8</v>
      </c>
      <c r="B2985" t="s">
        <v>27</v>
      </c>
      <c r="C2985" t="s">
        <v>39</v>
      </c>
      <c r="D2985" t="s">
        <v>164</v>
      </c>
      <c r="E2985" s="65" t="s">
        <v>139</v>
      </c>
      <c r="F2985" s="66">
        <v>0.8874017596244812</v>
      </c>
      <c r="G2985" s="66">
        <v>0.92215192317962646</v>
      </c>
      <c r="H2985" s="66">
        <v>4.981430247426033E-3</v>
      </c>
      <c r="I2985" s="66">
        <v>70.745262145996094</v>
      </c>
      <c r="J2985" s="67">
        <v>0</v>
      </c>
    </row>
    <row r="2986" spans="1:10" x14ac:dyDescent="0.25">
      <c r="A2986" s="3" t="str">
        <f t="shared" si="46"/>
        <v>LCABig Creek/VenturaAverage Event Day (5:00pm-6:00pm)9</v>
      </c>
      <c r="B2986" t="s">
        <v>27</v>
      </c>
      <c r="C2986" t="s">
        <v>39</v>
      </c>
      <c r="D2986" t="s">
        <v>164</v>
      </c>
      <c r="E2986" s="65" t="s">
        <v>140</v>
      </c>
      <c r="F2986" s="66">
        <v>0.88556605577468872</v>
      </c>
      <c r="G2986" s="66">
        <v>0.93310952186584473</v>
      </c>
      <c r="H2986" s="66">
        <v>5.7640033774077892E-3</v>
      </c>
      <c r="I2986" s="66">
        <v>73.196365356445313</v>
      </c>
      <c r="J2986" s="67">
        <v>0</v>
      </c>
    </row>
    <row r="2987" spans="1:10" x14ac:dyDescent="0.25">
      <c r="A2987" s="3" t="str">
        <f t="shared" si="46"/>
        <v>LCABig Creek/VenturaAverage Event Day (5:00pm-6:00pm)10</v>
      </c>
      <c r="B2987" t="s">
        <v>27</v>
      </c>
      <c r="C2987" t="s">
        <v>39</v>
      </c>
      <c r="D2987" t="s">
        <v>164</v>
      </c>
      <c r="E2987" s="65" t="s">
        <v>141</v>
      </c>
      <c r="F2987" s="66">
        <v>0.91847264766693115</v>
      </c>
      <c r="G2987" s="66">
        <v>0.9812663197517395</v>
      </c>
      <c r="H2987" s="66">
        <v>6.8170111626386642E-3</v>
      </c>
      <c r="I2987" s="66">
        <v>77.776260375976563</v>
      </c>
      <c r="J2987" s="67">
        <v>0</v>
      </c>
    </row>
    <row r="2988" spans="1:10" x14ac:dyDescent="0.25">
      <c r="A2988" s="3" t="str">
        <f t="shared" si="46"/>
        <v>LCABig Creek/VenturaAverage Event Day (5:00pm-6:00pm)11</v>
      </c>
      <c r="B2988" t="s">
        <v>27</v>
      </c>
      <c r="C2988" t="s">
        <v>39</v>
      </c>
      <c r="D2988" t="s">
        <v>164</v>
      </c>
      <c r="E2988" s="65" t="s">
        <v>142</v>
      </c>
      <c r="F2988" s="66">
        <v>0.98400348424911499</v>
      </c>
      <c r="G2988" s="66">
        <v>1.1004220247268677</v>
      </c>
      <c r="H2988" s="66">
        <v>7.4905627407133579E-3</v>
      </c>
      <c r="I2988" s="66">
        <v>82.142501831054688</v>
      </c>
      <c r="J2988" s="67">
        <v>0</v>
      </c>
    </row>
    <row r="2989" spans="1:10" x14ac:dyDescent="0.25">
      <c r="A2989" s="3" t="str">
        <f t="shared" si="46"/>
        <v>LCABig Creek/VenturaAverage Event Day (5:00pm-6:00pm)12</v>
      </c>
      <c r="B2989" t="s">
        <v>27</v>
      </c>
      <c r="C2989" t="s">
        <v>39</v>
      </c>
      <c r="D2989" t="s">
        <v>164</v>
      </c>
      <c r="E2989" s="65" t="s">
        <v>143</v>
      </c>
      <c r="F2989" s="66">
        <v>1.1302889585494995</v>
      </c>
      <c r="G2989" s="66">
        <v>1.2752467393875122</v>
      </c>
      <c r="H2989" s="66">
        <v>7.7914041467010975E-3</v>
      </c>
      <c r="I2989" s="66">
        <v>86.200096130371094</v>
      </c>
      <c r="J2989" s="67">
        <v>0</v>
      </c>
    </row>
    <row r="2990" spans="1:10" x14ac:dyDescent="0.25">
      <c r="A2990" s="3" t="str">
        <f t="shared" si="46"/>
        <v>LCABig Creek/VenturaAverage Event Day (5:00pm-6:00pm)13</v>
      </c>
      <c r="B2990" t="s">
        <v>27</v>
      </c>
      <c r="C2990" t="s">
        <v>39</v>
      </c>
      <c r="D2990" t="s">
        <v>164</v>
      </c>
      <c r="E2990" s="65" t="s">
        <v>144</v>
      </c>
      <c r="F2990" s="66">
        <v>1.3278584480285645</v>
      </c>
      <c r="G2990" s="66">
        <v>1.5465488433837891</v>
      </c>
      <c r="H2990" s="66">
        <v>7.4258111417293549E-3</v>
      </c>
      <c r="I2990" s="66">
        <v>89.375648498535156</v>
      </c>
      <c r="J2990" s="67">
        <v>0</v>
      </c>
    </row>
    <row r="2991" spans="1:10" x14ac:dyDescent="0.25">
      <c r="A2991" s="3" t="str">
        <f t="shared" si="46"/>
        <v>LCABig Creek/VenturaAverage Event Day (5:00pm-6:00pm)14</v>
      </c>
      <c r="B2991" t="s">
        <v>27</v>
      </c>
      <c r="C2991" t="s">
        <v>39</v>
      </c>
      <c r="D2991" t="s">
        <v>164</v>
      </c>
      <c r="E2991" s="65" t="s">
        <v>145</v>
      </c>
      <c r="F2991" s="66">
        <v>1.6396192312240601</v>
      </c>
      <c r="G2991" s="66">
        <v>1.8667752742767334</v>
      </c>
      <c r="H2991" s="66">
        <v>7.5499322265386581E-3</v>
      </c>
      <c r="I2991" s="66">
        <v>92.018836975097656</v>
      </c>
      <c r="J2991" s="67">
        <v>0</v>
      </c>
    </row>
    <row r="2992" spans="1:10" x14ac:dyDescent="0.25">
      <c r="A2992" s="3" t="str">
        <f t="shared" si="46"/>
        <v>LCABig Creek/VenturaAverage Event Day (5:00pm-6:00pm)15</v>
      </c>
      <c r="B2992" t="s">
        <v>27</v>
      </c>
      <c r="C2992" t="s">
        <v>39</v>
      </c>
      <c r="D2992" t="s">
        <v>164</v>
      </c>
      <c r="E2992" s="65" t="s">
        <v>146</v>
      </c>
      <c r="F2992" s="66">
        <v>2.0095384120941162</v>
      </c>
      <c r="G2992" s="66">
        <v>2.1702430248260498</v>
      </c>
      <c r="H2992" s="66">
        <v>9.3825347721576691E-3</v>
      </c>
      <c r="I2992" s="66">
        <v>94.218727111816406</v>
      </c>
      <c r="J2992" s="67">
        <v>0</v>
      </c>
    </row>
    <row r="2993" spans="1:10" x14ac:dyDescent="0.25">
      <c r="A2993" s="3" t="str">
        <f t="shared" si="46"/>
        <v>LCABig Creek/VenturaAverage Event Day (5:00pm-6:00pm)16</v>
      </c>
      <c r="B2993" t="s">
        <v>27</v>
      </c>
      <c r="C2993" t="s">
        <v>39</v>
      </c>
      <c r="D2993" t="s">
        <v>164</v>
      </c>
      <c r="E2993" s="65" t="s">
        <v>147</v>
      </c>
      <c r="F2993" s="66">
        <v>2.3501198291778564</v>
      </c>
      <c r="G2993" s="66">
        <v>2.4643232822418213</v>
      </c>
      <c r="H2993" s="66">
        <v>1.0175670497119427E-2</v>
      </c>
      <c r="I2993" s="66">
        <v>95.332931518554688</v>
      </c>
      <c r="J2993" s="67">
        <v>0</v>
      </c>
    </row>
    <row r="2994" spans="1:10" x14ac:dyDescent="0.25">
      <c r="A2994" s="3" t="str">
        <f t="shared" si="46"/>
        <v>LCABig Creek/VenturaAverage Event Day (5:00pm-6:00pm)17</v>
      </c>
      <c r="B2994" t="s">
        <v>27</v>
      </c>
      <c r="C2994" t="s">
        <v>39</v>
      </c>
      <c r="D2994" t="s">
        <v>164</v>
      </c>
      <c r="E2994" s="65" t="s">
        <v>148</v>
      </c>
      <c r="F2994" s="66">
        <v>2.668961763381958</v>
      </c>
      <c r="G2994" s="66">
        <v>2.7099747657775879</v>
      </c>
      <c r="H2994" s="66">
        <v>1.0267775505781174E-2</v>
      </c>
      <c r="I2994" s="66">
        <v>95.542724609375</v>
      </c>
      <c r="J2994" s="67">
        <v>0</v>
      </c>
    </row>
    <row r="2995" spans="1:10" x14ac:dyDescent="0.25">
      <c r="A2995" s="3" t="str">
        <f t="shared" si="46"/>
        <v>LCABig Creek/VenturaAverage Event Day (5:00pm-6:00pm)18</v>
      </c>
      <c r="B2995" t="s">
        <v>27</v>
      </c>
      <c r="C2995" t="s">
        <v>39</v>
      </c>
      <c r="D2995" t="s">
        <v>164</v>
      </c>
      <c r="E2995" s="65" t="s">
        <v>149</v>
      </c>
      <c r="F2995" s="66">
        <v>2.8340268135070801</v>
      </c>
      <c r="G2995" s="66">
        <v>2.1384589672088623</v>
      </c>
      <c r="H2995" s="66">
        <v>1.1867428198456764E-2</v>
      </c>
      <c r="I2995" s="66">
        <v>94.950408935546875</v>
      </c>
      <c r="J2995" s="67">
        <v>0</v>
      </c>
    </row>
    <row r="2996" spans="1:10" x14ac:dyDescent="0.25">
      <c r="A2996" s="3" t="str">
        <f t="shared" si="46"/>
        <v>LCABig Creek/VenturaAverage Event Day (5:00pm-6:00pm)19</v>
      </c>
      <c r="B2996" t="s">
        <v>27</v>
      </c>
      <c r="C2996" t="s">
        <v>39</v>
      </c>
      <c r="D2996" t="s">
        <v>164</v>
      </c>
      <c r="E2996" s="65" t="s">
        <v>150</v>
      </c>
      <c r="F2996" s="66">
        <v>2.6935193538665771</v>
      </c>
      <c r="G2996" s="66">
        <v>2.8730745315551758</v>
      </c>
      <c r="H2996" s="66">
        <v>1.275697723031044E-2</v>
      </c>
      <c r="I2996" s="66">
        <v>93.083450317382813</v>
      </c>
      <c r="J2996" s="67">
        <v>0</v>
      </c>
    </row>
    <row r="2997" spans="1:10" x14ac:dyDescent="0.25">
      <c r="A2997" s="3" t="str">
        <f t="shared" si="46"/>
        <v>LCABig Creek/VenturaAverage Event Day (5:00pm-6:00pm)20</v>
      </c>
      <c r="B2997" t="s">
        <v>27</v>
      </c>
      <c r="C2997" t="s">
        <v>39</v>
      </c>
      <c r="D2997" t="s">
        <v>164</v>
      </c>
      <c r="E2997" s="65" t="s">
        <v>151</v>
      </c>
      <c r="F2997" s="66">
        <v>2.5136792659759521</v>
      </c>
      <c r="G2997" s="66">
        <v>2.7800331115722656</v>
      </c>
      <c r="H2997" s="66">
        <v>1.2220109812915325E-2</v>
      </c>
      <c r="I2997" s="66">
        <v>90.945014953613281</v>
      </c>
      <c r="J2997" s="67">
        <v>0</v>
      </c>
    </row>
    <row r="2998" spans="1:10" x14ac:dyDescent="0.25">
      <c r="A2998" s="3" t="str">
        <f t="shared" si="46"/>
        <v>LCABig Creek/VenturaAverage Event Day (5:00pm-6:00pm)21</v>
      </c>
      <c r="B2998" t="s">
        <v>27</v>
      </c>
      <c r="C2998" t="s">
        <v>39</v>
      </c>
      <c r="D2998" t="s">
        <v>164</v>
      </c>
      <c r="E2998" s="65" t="s">
        <v>152</v>
      </c>
      <c r="F2998" s="66">
        <v>2.3000986576080322</v>
      </c>
      <c r="G2998" s="66">
        <v>2.5112133026123047</v>
      </c>
      <c r="H2998" s="66">
        <v>1.1281297542154789E-2</v>
      </c>
      <c r="I2998" s="66">
        <v>87.508247375488281</v>
      </c>
      <c r="J2998" s="67">
        <v>0</v>
      </c>
    </row>
    <row r="2999" spans="1:10" x14ac:dyDescent="0.25">
      <c r="A2999" s="3" t="str">
        <f t="shared" si="46"/>
        <v>LCABig Creek/VenturaAverage Event Day (5:00pm-6:00pm)22</v>
      </c>
      <c r="B2999" t="s">
        <v>27</v>
      </c>
      <c r="C2999" t="s">
        <v>39</v>
      </c>
      <c r="D2999" t="s">
        <v>164</v>
      </c>
      <c r="E2999" s="65" t="s">
        <v>153</v>
      </c>
      <c r="F2999" s="66">
        <v>2.1052947044372559</v>
      </c>
      <c r="G2999" s="66">
        <v>2.2815315723419189</v>
      </c>
      <c r="H2999" s="66">
        <v>1.0854991152882576E-2</v>
      </c>
      <c r="I2999" s="66">
        <v>83.841117858886719</v>
      </c>
      <c r="J2999" s="67">
        <v>0</v>
      </c>
    </row>
    <row r="3000" spans="1:10" x14ac:dyDescent="0.25">
      <c r="A3000" s="3" t="str">
        <f t="shared" si="46"/>
        <v>LCABig Creek/VenturaAverage Event Day (5:00pm-6:00pm)23</v>
      </c>
      <c r="B3000" t="s">
        <v>27</v>
      </c>
      <c r="C3000" t="s">
        <v>39</v>
      </c>
      <c r="D3000" t="s">
        <v>164</v>
      </c>
      <c r="E3000" s="65" t="s">
        <v>154</v>
      </c>
      <c r="F3000" s="66">
        <v>1.8550639152526855</v>
      </c>
      <c r="G3000" s="66">
        <v>1.9891175031661987</v>
      </c>
      <c r="H3000" s="66">
        <v>1.0369450785219669E-2</v>
      </c>
      <c r="I3000" s="66">
        <v>80.775535583496094</v>
      </c>
      <c r="J3000" s="67">
        <v>0</v>
      </c>
    </row>
    <row r="3001" spans="1:10" x14ac:dyDescent="0.25">
      <c r="A3001" s="3" t="str">
        <f t="shared" si="46"/>
        <v>LCABig Creek/VenturaAverage Event Day (5:00pm-6:00pm)24</v>
      </c>
      <c r="B3001" t="s">
        <v>27</v>
      </c>
      <c r="C3001" t="s">
        <v>39</v>
      </c>
      <c r="D3001" t="s">
        <v>164</v>
      </c>
      <c r="E3001" s="65" t="s">
        <v>155</v>
      </c>
      <c r="F3001" s="66">
        <v>1.5824029445648193</v>
      </c>
      <c r="G3001" s="66">
        <v>1.6855885982513428</v>
      </c>
      <c r="H3001" s="66">
        <v>9.258907288312912E-3</v>
      </c>
      <c r="I3001" s="66">
        <v>77.829826354980469</v>
      </c>
      <c r="J3001" s="67">
        <v>0</v>
      </c>
    </row>
    <row r="3002" spans="1:10" x14ac:dyDescent="0.25">
      <c r="A3002" s="3" t="str">
        <f t="shared" si="46"/>
        <v>LCALA Basin6/17/2021 (5:00pm-6:00pm)1</v>
      </c>
      <c r="B3002" t="s">
        <v>27</v>
      </c>
      <c r="C3002" t="s">
        <v>40</v>
      </c>
      <c r="D3002" t="s">
        <v>160</v>
      </c>
      <c r="E3002" s="65" t="s">
        <v>132</v>
      </c>
      <c r="F3002" s="66">
        <v>1.0325213670730591</v>
      </c>
      <c r="G3002" s="66">
        <v>1.0126188993453979</v>
      </c>
      <c r="H3002" s="66">
        <v>1.2924764305353165E-2</v>
      </c>
      <c r="I3002" s="66">
        <v>71.657081604003906</v>
      </c>
      <c r="J3002" s="67">
        <v>0</v>
      </c>
    </row>
    <row r="3003" spans="1:10" x14ac:dyDescent="0.25">
      <c r="A3003" s="3" t="str">
        <f t="shared" si="46"/>
        <v>LCALA Basin6/17/2021 (5:00pm-6:00pm)2</v>
      </c>
      <c r="B3003" t="s">
        <v>27</v>
      </c>
      <c r="C3003" t="s">
        <v>40</v>
      </c>
      <c r="D3003" t="s">
        <v>160</v>
      </c>
      <c r="E3003" s="65" t="s">
        <v>133</v>
      </c>
      <c r="F3003" s="66">
        <v>0.89042973518371582</v>
      </c>
      <c r="G3003" s="66">
        <v>0.87539082765579224</v>
      </c>
      <c r="H3003" s="66">
        <v>1.1414332315325737E-2</v>
      </c>
      <c r="I3003" s="66">
        <v>70.650474548339844</v>
      </c>
      <c r="J3003" s="67">
        <v>0</v>
      </c>
    </row>
    <row r="3004" spans="1:10" x14ac:dyDescent="0.25">
      <c r="A3004" s="3" t="str">
        <f t="shared" si="46"/>
        <v>LCALA Basin6/17/2021 (5:00pm-6:00pm)3</v>
      </c>
      <c r="B3004" t="s">
        <v>27</v>
      </c>
      <c r="C3004" t="s">
        <v>40</v>
      </c>
      <c r="D3004" t="s">
        <v>160</v>
      </c>
      <c r="E3004" s="65" t="s">
        <v>134</v>
      </c>
      <c r="F3004" s="66">
        <v>0.7837454080581665</v>
      </c>
      <c r="G3004" s="66">
        <v>0.78345012664794922</v>
      </c>
      <c r="H3004" s="66">
        <v>9.7509920597076416E-3</v>
      </c>
      <c r="I3004" s="66">
        <v>69.600654602050781</v>
      </c>
      <c r="J3004" s="67">
        <v>0</v>
      </c>
    </row>
    <row r="3005" spans="1:10" x14ac:dyDescent="0.25">
      <c r="A3005" s="3" t="str">
        <f t="shared" si="46"/>
        <v>LCALA Basin6/17/2021 (5:00pm-6:00pm)4</v>
      </c>
      <c r="B3005" t="s">
        <v>27</v>
      </c>
      <c r="C3005" t="s">
        <v>40</v>
      </c>
      <c r="D3005" t="s">
        <v>160</v>
      </c>
      <c r="E3005" s="65" t="s">
        <v>135</v>
      </c>
      <c r="F3005" s="66">
        <v>0.7160988450050354</v>
      </c>
      <c r="G3005" s="66">
        <v>0.71803873777389526</v>
      </c>
      <c r="H3005" s="66">
        <v>9.1169914230704308E-3</v>
      </c>
      <c r="I3005" s="66">
        <v>69.033981323242188</v>
      </c>
      <c r="J3005" s="67">
        <v>0</v>
      </c>
    </row>
    <row r="3006" spans="1:10" x14ac:dyDescent="0.25">
      <c r="A3006" s="3" t="str">
        <f t="shared" si="46"/>
        <v>LCALA Basin6/17/2021 (5:00pm-6:00pm)5</v>
      </c>
      <c r="B3006" t="s">
        <v>27</v>
      </c>
      <c r="C3006" t="s">
        <v>40</v>
      </c>
      <c r="D3006" t="s">
        <v>160</v>
      </c>
      <c r="E3006" s="65" t="s">
        <v>136</v>
      </c>
      <c r="F3006" s="66">
        <v>0.67566096782684326</v>
      </c>
      <c r="G3006" s="66">
        <v>0.67855691909790039</v>
      </c>
      <c r="H3006" s="66">
        <v>8.3287553861737251E-3</v>
      </c>
      <c r="I3006" s="66">
        <v>68.26239013671875</v>
      </c>
      <c r="J3006" s="67">
        <v>0</v>
      </c>
    </row>
    <row r="3007" spans="1:10" x14ac:dyDescent="0.25">
      <c r="A3007" s="3" t="str">
        <f t="shared" si="46"/>
        <v>LCALA Basin6/17/2021 (5:00pm-6:00pm)6</v>
      </c>
      <c r="B3007" t="s">
        <v>27</v>
      </c>
      <c r="C3007" t="s">
        <v>40</v>
      </c>
      <c r="D3007" t="s">
        <v>160</v>
      </c>
      <c r="E3007" s="65" t="s">
        <v>137</v>
      </c>
      <c r="F3007" s="66">
        <v>0.66833382844924927</v>
      </c>
      <c r="G3007" s="66">
        <v>0.67058759927749634</v>
      </c>
      <c r="H3007" s="66">
        <v>7.6111685484647751E-3</v>
      </c>
      <c r="I3007" s="66">
        <v>67.843643188476563</v>
      </c>
      <c r="J3007" s="67">
        <v>0</v>
      </c>
    </row>
    <row r="3008" spans="1:10" x14ac:dyDescent="0.25">
      <c r="A3008" s="3" t="str">
        <f t="shared" si="46"/>
        <v>LCALA Basin6/17/2021 (5:00pm-6:00pm)7</v>
      </c>
      <c r="B3008" t="s">
        <v>27</v>
      </c>
      <c r="C3008" t="s">
        <v>40</v>
      </c>
      <c r="D3008" t="s">
        <v>160</v>
      </c>
      <c r="E3008" s="65" t="s">
        <v>138</v>
      </c>
      <c r="F3008" s="66">
        <v>0.67049920558929443</v>
      </c>
      <c r="G3008" s="66">
        <v>0.68074649572372437</v>
      </c>
      <c r="H3008" s="66">
        <v>9.2182019725441933E-3</v>
      </c>
      <c r="I3008" s="66">
        <v>67.448074340820313</v>
      </c>
      <c r="J3008" s="67">
        <v>0</v>
      </c>
    </row>
    <row r="3009" spans="1:10" x14ac:dyDescent="0.25">
      <c r="A3009" s="3" t="str">
        <f t="shared" si="46"/>
        <v>LCALA Basin6/17/2021 (5:00pm-6:00pm)8</v>
      </c>
      <c r="B3009" t="s">
        <v>27</v>
      </c>
      <c r="C3009" t="s">
        <v>40</v>
      </c>
      <c r="D3009" t="s">
        <v>160</v>
      </c>
      <c r="E3009" s="65" t="s">
        <v>139</v>
      </c>
      <c r="F3009" s="66">
        <v>0.70098024606704712</v>
      </c>
      <c r="G3009" s="66">
        <v>0.70166897773742676</v>
      </c>
      <c r="H3009" s="66">
        <v>8.4532266482710838E-3</v>
      </c>
      <c r="I3009" s="66">
        <v>68.272018432617188</v>
      </c>
      <c r="J3009" s="67">
        <v>0</v>
      </c>
    </row>
    <row r="3010" spans="1:10" x14ac:dyDescent="0.25">
      <c r="A3010" s="3" t="str">
        <f t="shared" si="46"/>
        <v>LCALA Basin6/17/2021 (5:00pm-6:00pm)9</v>
      </c>
      <c r="B3010" t="s">
        <v>27</v>
      </c>
      <c r="C3010" t="s">
        <v>40</v>
      </c>
      <c r="D3010" t="s">
        <v>160</v>
      </c>
      <c r="E3010" s="65" t="s">
        <v>140</v>
      </c>
      <c r="F3010" s="66">
        <v>0.74435025453567505</v>
      </c>
      <c r="G3010" s="66">
        <v>0.73462653160095215</v>
      </c>
      <c r="H3010" s="66">
        <v>9.6662780269980431E-3</v>
      </c>
      <c r="I3010" s="66">
        <v>72.354537963867188</v>
      </c>
      <c r="J3010" s="67">
        <v>0</v>
      </c>
    </row>
    <row r="3011" spans="1:10" x14ac:dyDescent="0.25">
      <c r="A3011" s="3" t="str">
        <f t="shared" ref="A3011:A3074" si="47">B3011&amp;C3011&amp;D3011&amp;E3011</f>
        <v>LCALA Basin6/17/2021 (5:00pm-6:00pm)10</v>
      </c>
      <c r="B3011" t="s">
        <v>27</v>
      </c>
      <c r="C3011" t="s">
        <v>40</v>
      </c>
      <c r="D3011" t="s">
        <v>160</v>
      </c>
      <c r="E3011" s="65" t="s">
        <v>141</v>
      </c>
      <c r="F3011" s="66">
        <v>0.78418678045272827</v>
      </c>
      <c r="G3011" s="66">
        <v>0.77148586511611938</v>
      </c>
      <c r="H3011" s="66">
        <v>1.2963896617293358E-2</v>
      </c>
      <c r="I3011" s="66">
        <v>75.892684936523438</v>
      </c>
      <c r="J3011" s="67">
        <v>0</v>
      </c>
    </row>
    <row r="3012" spans="1:10" x14ac:dyDescent="0.25">
      <c r="A3012" s="3" t="str">
        <f t="shared" si="47"/>
        <v>LCALA Basin6/17/2021 (5:00pm-6:00pm)11</v>
      </c>
      <c r="B3012" t="s">
        <v>27</v>
      </c>
      <c r="C3012" t="s">
        <v>40</v>
      </c>
      <c r="D3012" t="s">
        <v>160</v>
      </c>
      <c r="E3012" s="65" t="s">
        <v>142</v>
      </c>
      <c r="F3012" s="66">
        <v>0.84998214244842529</v>
      </c>
      <c r="G3012" s="66">
        <v>0.83456194400787354</v>
      </c>
      <c r="H3012" s="66">
        <v>1.5253518708050251E-2</v>
      </c>
      <c r="I3012" s="66">
        <v>78.021110534667969</v>
      </c>
      <c r="J3012" s="67">
        <v>0</v>
      </c>
    </row>
    <row r="3013" spans="1:10" x14ac:dyDescent="0.25">
      <c r="A3013" s="3" t="str">
        <f t="shared" si="47"/>
        <v>LCALA Basin6/17/2021 (5:00pm-6:00pm)12</v>
      </c>
      <c r="B3013" t="s">
        <v>27</v>
      </c>
      <c r="C3013" t="s">
        <v>40</v>
      </c>
      <c r="D3013" t="s">
        <v>160</v>
      </c>
      <c r="E3013" s="65" t="s">
        <v>143</v>
      </c>
      <c r="F3013" s="66">
        <v>1.0008649826049805</v>
      </c>
      <c r="G3013" s="66">
        <v>0.99035686254501343</v>
      </c>
      <c r="H3013" s="66">
        <v>1.7084965482354164E-2</v>
      </c>
      <c r="I3013" s="66">
        <v>82.949203491210938</v>
      </c>
      <c r="J3013" s="67">
        <v>0</v>
      </c>
    </row>
    <row r="3014" spans="1:10" x14ac:dyDescent="0.25">
      <c r="A3014" s="3" t="str">
        <f t="shared" si="47"/>
        <v>LCALA Basin6/17/2021 (5:00pm-6:00pm)13</v>
      </c>
      <c r="B3014" t="s">
        <v>27</v>
      </c>
      <c r="C3014" t="s">
        <v>40</v>
      </c>
      <c r="D3014" t="s">
        <v>160</v>
      </c>
      <c r="E3014" s="65" t="s">
        <v>144</v>
      </c>
      <c r="F3014" s="66">
        <v>1.2393187284469604</v>
      </c>
      <c r="G3014" s="66">
        <v>1.218820333480835</v>
      </c>
      <c r="H3014" s="66">
        <v>1.8827097490429878E-2</v>
      </c>
      <c r="I3014" s="66">
        <v>87.16387939453125</v>
      </c>
      <c r="J3014" s="67">
        <v>0</v>
      </c>
    </row>
    <row r="3015" spans="1:10" x14ac:dyDescent="0.25">
      <c r="A3015" s="3" t="str">
        <f t="shared" si="47"/>
        <v>LCALA Basin6/17/2021 (5:00pm-6:00pm)14</v>
      </c>
      <c r="B3015" t="s">
        <v>27</v>
      </c>
      <c r="C3015" t="s">
        <v>40</v>
      </c>
      <c r="D3015" t="s">
        <v>160</v>
      </c>
      <c r="E3015" s="65" t="s">
        <v>145</v>
      </c>
      <c r="F3015" s="66">
        <v>1.4785170555114746</v>
      </c>
      <c r="G3015" s="66">
        <v>1.4767460823059082</v>
      </c>
      <c r="H3015" s="66">
        <v>1.8983973190188408E-2</v>
      </c>
      <c r="I3015" s="66">
        <v>89.14862060546875</v>
      </c>
      <c r="J3015" s="67">
        <v>0</v>
      </c>
    </row>
    <row r="3016" spans="1:10" x14ac:dyDescent="0.25">
      <c r="A3016" s="3" t="str">
        <f t="shared" si="47"/>
        <v>LCALA Basin6/17/2021 (5:00pm-6:00pm)15</v>
      </c>
      <c r="B3016" t="s">
        <v>27</v>
      </c>
      <c r="C3016" t="s">
        <v>40</v>
      </c>
      <c r="D3016" t="s">
        <v>160</v>
      </c>
      <c r="E3016" s="65" t="s">
        <v>146</v>
      </c>
      <c r="F3016" s="66">
        <v>1.715309739112854</v>
      </c>
      <c r="G3016" s="66">
        <v>1.7135169506072998</v>
      </c>
      <c r="H3016" s="66">
        <v>1.0849318467080593E-2</v>
      </c>
      <c r="I3016" s="66">
        <v>90.444160461425781</v>
      </c>
      <c r="J3016" s="67">
        <v>0</v>
      </c>
    </row>
    <row r="3017" spans="1:10" x14ac:dyDescent="0.25">
      <c r="A3017" s="3" t="str">
        <f t="shared" si="47"/>
        <v>LCALA Basin6/17/2021 (5:00pm-6:00pm)16</v>
      </c>
      <c r="B3017" t="s">
        <v>27</v>
      </c>
      <c r="C3017" t="s">
        <v>40</v>
      </c>
      <c r="D3017" t="s">
        <v>160</v>
      </c>
      <c r="E3017" s="65" t="s">
        <v>147</v>
      </c>
      <c r="F3017" s="66">
        <v>1.921995997428894</v>
      </c>
      <c r="G3017" s="66">
        <v>1.9237887859344482</v>
      </c>
      <c r="H3017" s="66">
        <v>1.0849318467080593E-2</v>
      </c>
      <c r="I3017" s="66">
        <v>90.091361999511719</v>
      </c>
      <c r="J3017" s="67">
        <v>0</v>
      </c>
    </row>
    <row r="3018" spans="1:10" x14ac:dyDescent="0.25">
      <c r="A3018" s="3" t="str">
        <f t="shared" si="47"/>
        <v>LCALA Basin6/17/2021 (5:00pm-6:00pm)17</v>
      </c>
      <c r="B3018" t="s">
        <v>27</v>
      </c>
      <c r="C3018" t="s">
        <v>40</v>
      </c>
      <c r="D3018" t="s">
        <v>160</v>
      </c>
      <c r="E3018" s="65" t="s">
        <v>148</v>
      </c>
      <c r="F3018" s="66">
        <v>2.0895261764526367</v>
      </c>
      <c r="G3018" s="66">
        <v>2.0828275680541992</v>
      </c>
      <c r="H3018" s="66">
        <v>1.9929541274905205E-2</v>
      </c>
      <c r="I3018" s="66">
        <v>89.261672973632813</v>
      </c>
      <c r="J3018" s="67">
        <v>0</v>
      </c>
    </row>
    <row r="3019" spans="1:10" x14ac:dyDescent="0.25">
      <c r="A3019" s="3" t="str">
        <f t="shared" si="47"/>
        <v>LCALA Basin6/17/2021 (5:00pm-6:00pm)18</v>
      </c>
      <c r="B3019" t="s">
        <v>27</v>
      </c>
      <c r="C3019" t="s">
        <v>40</v>
      </c>
      <c r="D3019" t="s">
        <v>160</v>
      </c>
      <c r="E3019" s="65" t="s">
        <v>149</v>
      </c>
      <c r="F3019" s="66">
        <v>2.1772160530090332</v>
      </c>
      <c r="G3019" s="66">
        <v>1.5446058511734009</v>
      </c>
      <c r="H3019" s="66">
        <v>2.269124798476696E-2</v>
      </c>
      <c r="I3019" s="66">
        <v>87.517082214355469</v>
      </c>
      <c r="J3019" s="67">
        <v>0</v>
      </c>
    </row>
    <row r="3020" spans="1:10" x14ac:dyDescent="0.25">
      <c r="A3020" s="3" t="str">
        <f t="shared" si="47"/>
        <v>LCALA Basin6/17/2021 (5:00pm-6:00pm)19</v>
      </c>
      <c r="B3020" t="s">
        <v>27</v>
      </c>
      <c r="C3020" t="s">
        <v>40</v>
      </c>
      <c r="D3020" t="s">
        <v>160</v>
      </c>
      <c r="E3020" s="65" t="s">
        <v>150</v>
      </c>
      <c r="F3020" s="66">
        <v>2.1359457969665527</v>
      </c>
      <c r="G3020" s="66">
        <v>2.2247087955474854</v>
      </c>
      <c r="H3020" s="66">
        <v>2.2832848131656647E-2</v>
      </c>
      <c r="I3020" s="66">
        <v>85.551673889160156</v>
      </c>
      <c r="J3020" s="67">
        <v>0</v>
      </c>
    </row>
    <row r="3021" spans="1:10" x14ac:dyDescent="0.25">
      <c r="A3021" s="3" t="str">
        <f t="shared" si="47"/>
        <v>LCALA Basin6/17/2021 (5:00pm-6:00pm)20</v>
      </c>
      <c r="B3021" t="s">
        <v>27</v>
      </c>
      <c r="C3021" t="s">
        <v>40</v>
      </c>
      <c r="D3021" t="s">
        <v>160</v>
      </c>
      <c r="E3021" s="65" t="s">
        <v>151</v>
      </c>
      <c r="F3021" s="66">
        <v>1.9457128047943115</v>
      </c>
      <c r="G3021" s="66">
        <v>2.023512601852417</v>
      </c>
      <c r="H3021" s="66">
        <v>2.1427547559142113E-2</v>
      </c>
      <c r="I3021" s="66">
        <v>82.515708923339844</v>
      </c>
      <c r="J3021" s="67">
        <v>0</v>
      </c>
    </row>
    <row r="3022" spans="1:10" x14ac:dyDescent="0.25">
      <c r="A3022" s="3" t="str">
        <f t="shared" si="47"/>
        <v>LCALA Basin6/17/2021 (5:00pm-6:00pm)21</v>
      </c>
      <c r="B3022" t="s">
        <v>27</v>
      </c>
      <c r="C3022" t="s">
        <v>40</v>
      </c>
      <c r="D3022" t="s">
        <v>160</v>
      </c>
      <c r="E3022" s="65" t="s">
        <v>152</v>
      </c>
      <c r="F3022" s="66">
        <v>1.7922840118408203</v>
      </c>
      <c r="G3022" s="66">
        <v>1.8298580646514893</v>
      </c>
      <c r="H3022" s="66">
        <v>1.9887777045369148E-2</v>
      </c>
      <c r="I3022" s="66">
        <v>78.632560729980469</v>
      </c>
      <c r="J3022" s="67">
        <v>0</v>
      </c>
    </row>
    <row r="3023" spans="1:10" x14ac:dyDescent="0.25">
      <c r="A3023" s="3" t="str">
        <f t="shared" si="47"/>
        <v>LCALA Basin6/17/2021 (5:00pm-6:00pm)22</v>
      </c>
      <c r="B3023" t="s">
        <v>27</v>
      </c>
      <c r="C3023" t="s">
        <v>40</v>
      </c>
      <c r="D3023" t="s">
        <v>160</v>
      </c>
      <c r="E3023" s="65" t="s">
        <v>153</v>
      </c>
      <c r="F3023" s="66">
        <v>1.685779333114624</v>
      </c>
      <c r="G3023" s="66">
        <v>1.6915394067764282</v>
      </c>
      <c r="H3023" s="66">
        <v>1.9903235137462616E-2</v>
      </c>
      <c r="I3023" s="66">
        <v>75.311721801757813</v>
      </c>
      <c r="J3023" s="67">
        <v>0</v>
      </c>
    </row>
    <row r="3024" spans="1:10" x14ac:dyDescent="0.25">
      <c r="A3024" s="3" t="str">
        <f t="shared" si="47"/>
        <v>LCALA Basin6/17/2021 (5:00pm-6:00pm)23</v>
      </c>
      <c r="B3024" t="s">
        <v>27</v>
      </c>
      <c r="C3024" t="s">
        <v>40</v>
      </c>
      <c r="D3024" t="s">
        <v>160</v>
      </c>
      <c r="E3024" s="65" t="s">
        <v>154</v>
      </c>
      <c r="F3024" s="66">
        <v>1.4780230522155762</v>
      </c>
      <c r="G3024" s="66">
        <v>1.4816639423370361</v>
      </c>
      <c r="H3024" s="66">
        <v>1.8969539552927017E-2</v>
      </c>
      <c r="I3024" s="66">
        <v>73.820762634277344</v>
      </c>
      <c r="J3024" s="67">
        <v>0</v>
      </c>
    </row>
    <row r="3025" spans="1:10" x14ac:dyDescent="0.25">
      <c r="A3025" s="3" t="str">
        <f t="shared" si="47"/>
        <v>LCALA Basin6/17/2021 (5:00pm-6:00pm)24</v>
      </c>
      <c r="B3025" t="s">
        <v>27</v>
      </c>
      <c r="C3025" t="s">
        <v>40</v>
      </c>
      <c r="D3025" t="s">
        <v>160</v>
      </c>
      <c r="E3025" s="65" t="s">
        <v>155</v>
      </c>
      <c r="F3025" s="66">
        <v>1.2392466068267822</v>
      </c>
      <c r="G3025" s="66">
        <v>1.2420353889465332</v>
      </c>
      <c r="H3025" s="66">
        <v>1.7322719097137451E-2</v>
      </c>
      <c r="I3025" s="66">
        <v>71.898994445800781</v>
      </c>
      <c r="J3025" s="67">
        <v>0</v>
      </c>
    </row>
    <row r="3026" spans="1:10" x14ac:dyDescent="0.25">
      <c r="A3026" s="3" t="str">
        <f t="shared" si="47"/>
        <v>LCALA Basin7/9/2021 (5:50pm-8:55pm)1</v>
      </c>
      <c r="B3026" t="s">
        <v>27</v>
      </c>
      <c r="C3026" t="s">
        <v>40</v>
      </c>
      <c r="D3026" t="s">
        <v>161</v>
      </c>
      <c r="E3026" s="65" t="s">
        <v>132</v>
      </c>
      <c r="F3026" s="66">
        <v>1.2104874849319458</v>
      </c>
      <c r="G3026" s="66">
        <v>1.1545406579971313</v>
      </c>
      <c r="H3026" s="66">
        <v>1.4224330894649029E-2</v>
      </c>
      <c r="I3026" s="66">
        <v>74.776809692382813</v>
      </c>
      <c r="J3026" s="67">
        <v>0</v>
      </c>
    </row>
    <row r="3027" spans="1:10" x14ac:dyDescent="0.25">
      <c r="A3027" s="3" t="str">
        <f t="shared" si="47"/>
        <v>LCALA Basin7/9/2021 (5:50pm-8:55pm)2</v>
      </c>
      <c r="B3027" t="s">
        <v>27</v>
      </c>
      <c r="C3027" t="s">
        <v>40</v>
      </c>
      <c r="D3027" t="s">
        <v>161</v>
      </c>
      <c r="E3027" s="65" t="s">
        <v>133</v>
      </c>
      <c r="F3027" s="66">
        <v>1.0386674404144287</v>
      </c>
      <c r="G3027" s="66">
        <v>1.0010111331939697</v>
      </c>
      <c r="H3027" s="66">
        <v>1.2181279249489307E-2</v>
      </c>
      <c r="I3027" s="66">
        <v>74.115653991699219</v>
      </c>
      <c r="J3027" s="67">
        <v>0</v>
      </c>
    </row>
    <row r="3028" spans="1:10" x14ac:dyDescent="0.25">
      <c r="A3028" s="3" t="str">
        <f t="shared" si="47"/>
        <v>LCALA Basin7/9/2021 (5:50pm-8:55pm)3</v>
      </c>
      <c r="B3028" t="s">
        <v>27</v>
      </c>
      <c r="C3028" t="s">
        <v>40</v>
      </c>
      <c r="D3028" t="s">
        <v>161</v>
      </c>
      <c r="E3028" s="65" t="s">
        <v>134</v>
      </c>
      <c r="F3028" s="66">
        <v>0.91459447145462036</v>
      </c>
      <c r="G3028" s="66">
        <v>0.89013200998306274</v>
      </c>
      <c r="H3028" s="66">
        <v>1.1219734326004982E-2</v>
      </c>
      <c r="I3028" s="66">
        <v>73.263389587402344</v>
      </c>
      <c r="J3028" s="67">
        <v>0</v>
      </c>
    </row>
    <row r="3029" spans="1:10" x14ac:dyDescent="0.25">
      <c r="A3029" s="3" t="str">
        <f t="shared" si="47"/>
        <v>LCALA Basin7/9/2021 (5:50pm-8:55pm)4</v>
      </c>
      <c r="B3029" t="s">
        <v>27</v>
      </c>
      <c r="C3029" t="s">
        <v>40</v>
      </c>
      <c r="D3029" t="s">
        <v>161</v>
      </c>
      <c r="E3029" s="65" t="s">
        <v>135</v>
      </c>
      <c r="F3029" s="66">
        <v>0.82745826244354248</v>
      </c>
      <c r="G3029" s="66">
        <v>0.81456798315048218</v>
      </c>
      <c r="H3029" s="66">
        <v>9.9882343783974648E-3</v>
      </c>
      <c r="I3029" s="66">
        <v>72.757667541503906</v>
      </c>
      <c r="J3029" s="67">
        <v>0</v>
      </c>
    </row>
    <row r="3030" spans="1:10" x14ac:dyDescent="0.25">
      <c r="A3030" s="3" t="str">
        <f t="shared" si="47"/>
        <v>LCALA Basin7/9/2021 (5:50pm-8:55pm)5</v>
      </c>
      <c r="B3030" t="s">
        <v>27</v>
      </c>
      <c r="C3030" t="s">
        <v>40</v>
      </c>
      <c r="D3030" t="s">
        <v>161</v>
      </c>
      <c r="E3030" s="65" t="s">
        <v>136</v>
      </c>
      <c r="F3030" s="66">
        <v>0.77677083015441895</v>
      </c>
      <c r="G3030" s="66">
        <v>0.76821130514144897</v>
      </c>
      <c r="H3030" s="66">
        <v>8.5819680243730545E-3</v>
      </c>
      <c r="I3030" s="66">
        <v>72.218360900878906</v>
      </c>
      <c r="J3030" s="67">
        <v>0</v>
      </c>
    </row>
    <row r="3031" spans="1:10" x14ac:dyDescent="0.25">
      <c r="A3031" s="3" t="str">
        <f t="shared" si="47"/>
        <v>LCALA Basin7/9/2021 (5:50pm-8:55pm)6</v>
      </c>
      <c r="B3031" t="s">
        <v>27</v>
      </c>
      <c r="C3031" t="s">
        <v>40</v>
      </c>
      <c r="D3031" t="s">
        <v>161</v>
      </c>
      <c r="E3031" s="65" t="s">
        <v>137</v>
      </c>
      <c r="F3031" s="66">
        <v>0.7613372802734375</v>
      </c>
      <c r="G3031" s="66">
        <v>0.75008571147918701</v>
      </c>
      <c r="H3031" s="66">
        <v>7.3652416467666626E-3</v>
      </c>
      <c r="I3031" s="66">
        <v>71.520095825195313</v>
      </c>
      <c r="J3031" s="67">
        <v>0</v>
      </c>
    </row>
    <row r="3032" spans="1:10" x14ac:dyDescent="0.25">
      <c r="A3032" s="3" t="str">
        <f t="shared" si="47"/>
        <v>LCALA Basin7/9/2021 (5:50pm-8:55pm)7</v>
      </c>
      <c r="B3032" t="s">
        <v>27</v>
      </c>
      <c r="C3032" t="s">
        <v>40</v>
      </c>
      <c r="D3032" t="s">
        <v>161</v>
      </c>
      <c r="E3032" s="65" t="s">
        <v>138</v>
      </c>
      <c r="F3032" s="66">
        <v>0.77979075908660889</v>
      </c>
      <c r="G3032" s="66">
        <v>0.75674587488174438</v>
      </c>
      <c r="H3032" s="66">
        <v>7.972322404384613E-3</v>
      </c>
      <c r="I3032" s="66">
        <v>71.121734619140625</v>
      </c>
      <c r="J3032" s="67">
        <v>0</v>
      </c>
    </row>
    <row r="3033" spans="1:10" x14ac:dyDescent="0.25">
      <c r="A3033" s="3" t="str">
        <f t="shared" si="47"/>
        <v>LCALA Basin7/9/2021 (5:50pm-8:55pm)8</v>
      </c>
      <c r="B3033" t="s">
        <v>27</v>
      </c>
      <c r="C3033" t="s">
        <v>40</v>
      </c>
      <c r="D3033" t="s">
        <v>161</v>
      </c>
      <c r="E3033" s="65" t="s">
        <v>139</v>
      </c>
      <c r="F3033" s="66">
        <v>0.80449384450912476</v>
      </c>
      <c r="G3033" s="66">
        <v>0.78633636236190796</v>
      </c>
      <c r="H3033" s="66">
        <v>1.003742590546608E-2</v>
      </c>
      <c r="I3033" s="66">
        <v>71.703140258789063</v>
      </c>
      <c r="J3033" s="67">
        <v>0</v>
      </c>
    </row>
    <row r="3034" spans="1:10" x14ac:dyDescent="0.25">
      <c r="A3034" s="3" t="str">
        <f t="shared" si="47"/>
        <v>LCALA Basin7/9/2021 (5:50pm-8:55pm)9</v>
      </c>
      <c r="B3034" t="s">
        <v>27</v>
      </c>
      <c r="C3034" t="s">
        <v>40</v>
      </c>
      <c r="D3034" t="s">
        <v>161</v>
      </c>
      <c r="E3034" s="65" t="s">
        <v>140</v>
      </c>
      <c r="F3034" s="66">
        <v>0.83883059024810791</v>
      </c>
      <c r="G3034" s="66">
        <v>0.83700710535049438</v>
      </c>
      <c r="H3034" s="66">
        <v>1.0979019105434418E-2</v>
      </c>
      <c r="I3034" s="66">
        <v>74.1700439453125</v>
      </c>
      <c r="J3034" s="67">
        <v>0</v>
      </c>
    </row>
    <row r="3035" spans="1:10" x14ac:dyDescent="0.25">
      <c r="A3035" s="3" t="str">
        <f t="shared" si="47"/>
        <v>LCALA Basin7/9/2021 (5:50pm-8:55pm)10</v>
      </c>
      <c r="B3035" t="s">
        <v>27</v>
      </c>
      <c r="C3035" t="s">
        <v>40</v>
      </c>
      <c r="D3035" t="s">
        <v>161</v>
      </c>
      <c r="E3035" s="65" t="s">
        <v>141</v>
      </c>
      <c r="F3035" s="66">
        <v>0.93860810995101929</v>
      </c>
      <c r="G3035" s="66">
        <v>0.92118608951568604</v>
      </c>
      <c r="H3035" s="66">
        <v>1.3984008692204952E-2</v>
      </c>
      <c r="I3035" s="66">
        <v>77.471809387207031</v>
      </c>
      <c r="J3035" s="67">
        <v>0</v>
      </c>
    </row>
    <row r="3036" spans="1:10" x14ac:dyDescent="0.25">
      <c r="A3036" s="3" t="str">
        <f t="shared" si="47"/>
        <v>LCALA Basin7/9/2021 (5:50pm-8:55pm)11</v>
      </c>
      <c r="B3036" t="s">
        <v>27</v>
      </c>
      <c r="C3036" t="s">
        <v>40</v>
      </c>
      <c r="D3036" t="s">
        <v>161</v>
      </c>
      <c r="E3036" s="65" t="s">
        <v>142</v>
      </c>
      <c r="F3036" s="66">
        <v>1.1091021299362183</v>
      </c>
      <c r="G3036" s="66">
        <v>1.0567396879196167</v>
      </c>
      <c r="H3036" s="66">
        <v>1.6690671443939209E-2</v>
      </c>
      <c r="I3036" s="66">
        <v>81.930587768554688</v>
      </c>
      <c r="J3036" s="67">
        <v>0</v>
      </c>
    </row>
    <row r="3037" spans="1:10" x14ac:dyDescent="0.25">
      <c r="A3037" s="3" t="str">
        <f t="shared" si="47"/>
        <v>LCALA Basin7/9/2021 (5:50pm-8:55pm)12</v>
      </c>
      <c r="B3037" t="s">
        <v>27</v>
      </c>
      <c r="C3037" t="s">
        <v>40</v>
      </c>
      <c r="D3037" t="s">
        <v>161</v>
      </c>
      <c r="E3037" s="65" t="s">
        <v>143</v>
      </c>
      <c r="F3037" s="66">
        <v>1.3017833232879639</v>
      </c>
      <c r="G3037" s="66">
        <v>1.2583304643630981</v>
      </c>
      <c r="H3037" s="66">
        <v>1.7631864175200462E-2</v>
      </c>
      <c r="I3037" s="66">
        <v>85.129890441894531</v>
      </c>
      <c r="J3037" s="67">
        <v>0</v>
      </c>
    </row>
    <row r="3038" spans="1:10" x14ac:dyDescent="0.25">
      <c r="A3038" s="3" t="str">
        <f t="shared" si="47"/>
        <v>LCALA Basin7/9/2021 (5:50pm-8:55pm)13</v>
      </c>
      <c r="B3038" t="s">
        <v>27</v>
      </c>
      <c r="C3038" t="s">
        <v>40</v>
      </c>
      <c r="D3038" t="s">
        <v>161</v>
      </c>
      <c r="E3038" s="65" t="s">
        <v>144</v>
      </c>
      <c r="F3038" s="66">
        <v>1.6077060699462891</v>
      </c>
      <c r="G3038" s="66">
        <v>1.5213266611099243</v>
      </c>
      <c r="H3038" s="66">
        <v>1.9086645916104317E-2</v>
      </c>
      <c r="I3038" s="66">
        <v>87.797843933105469</v>
      </c>
      <c r="J3038" s="67">
        <v>0</v>
      </c>
    </row>
    <row r="3039" spans="1:10" x14ac:dyDescent="0.25">
      <c r="A3039" s="3" t="str">
        <f t="shared" si="47"/>
        <v>LCALA Basin7/9/2021 (5:50pm-8:55pm)14</v>
      </c>
      <c r="B3039" t="s">
        <v>27</v>
      </c>
      <c r="C3039" t="s">
        <v>40</v>
      </c>
      <c r="D3039" t="s">
        <v>161</v>
      </c>
      <c r="E3039" s="65" t="s">
        <v>145</v>
      </c>
      <c r="F3039" s="66">
        <v>1.8577327728271484</v>
      </c>
      <c r="G3039" s="66">
        <v>1.779543399810791</v>
      </c>
      <c r="H3039" s="66">
        <v>2.0271752029657364E-2</v>
      </c>
      <c r="I3039" s="66">
        <v>90.393203735351563</v>
      </c>
      <c r="J3039" s="67">
        <v>0</v>
      </c>
    </row>
    <row r="3040" spans="1:10" x14ac:dyDescent="0.25">
      <c r="A3040" s="3" t="str">
        <f t="shared" si="47"/>
        <v>LCALA Basin7/9/2021 (5:50pm-8:55pm)15</v>
      </c>
      <c r="B3040" t="s">
        <v>27</v>
      </c>
      <c r="C3040" t="s">
        <v>40</v>
      </c>
      <c r="D3040" t="s">
        <v>161</v>
      </c>
      <c r="E3040" s="65" t="s">
        <v>146</v>
      </c>
      <c r="F3040" s="66">
        <v>2.0597984790802002</v>
      </c>
      <c r="G3040" s="66">
        <v>2.0670275688171387</v>
      </c>
      <c r="H3040" s="66">
        <v>1.2074243277311325E-2</v>
      </c>
      <c r="I3040" s="66">
        <v>91.805526733398438</v>
      </c>
      <c r="J3040" s="67">
        <v>0</v>
      </c>
    </row>
    <row r="3041" spans="1:10" x14ac:dyDescent="0.25">
      <c r="A3041" s="3" t="str">
        <f t="shared" si="47"/>
        <v>LCALA Basin7/9/2021 (5:50pm-8:55pm)16</v>
      </c>
      <c r="B3041" t="s">
        <v>27</v>
      </c>
      <c r="C3041" t="s">
        <v>40</v>
      </c>
      <c r="D3041" t="s">
        <v>161</v>
      </c>
      <c r="E3041" s="65" t="s">
        <v>147</v>
      </c>
      <c r="F3041" s="66">
        <v>2.3494248390197754</v>
      </c>
      <c r="G3041" s="66">
        <v>2.342195987701416</v>
      </c>
      <c r="H3041" s="66">
        <v>1.2074243277311325E-2</v>
      </c>
      <c r="I3041" s="66">
        <v>93.162757873535156</v>
      </c>
      <c r="J3041" s="67">
        <v>0</v>
      </c>
    </row>
    <row r="3042" spans="1:10" x14ac:dyDescent="0.25">
      <c r="A3042" s="3" t="str">
        <f t="shared" si="47"/>
        <v>LCALA Basin7/9/2021 (5:50pm-8:55pm)17</v>
      </c>
      <c r="B3042" t="s">
        <v>27</v>
      </c>
      <c r="C3042" t="s">
        <v>40</v>
      </c>
      <c r="D3042" t="s">
        <v>161</v>
      </c>
      <c r="E3042" s="65" t="s">
        <v>148</v>
      </c>
      <c r="F3042" s="66">
        <v>2.5554516315460205</v>
      </c>
      <c r="G3042" s="66">
        <v>2.5199990272521973</v>
      </c>
      <c r="H3042" s="66">
        <v>2.1014625206589699E-2</v>
      </c>
      <c r="I3042" s="66">
        <v>93.875701904296875</v>
      </c>
      <c r="J3042" s="67">
        <v>0</v>
      </c>
    </row>
    <row r="3043" spans="1:10" x14ac:dyDescent="0.25">
      <c r="A3043" s="3" t="str">
        <f t="shared" si="47"/>
        <v>LCALA Basin7/9/2021 (5:50pm-8:55pm)18</v>
      </c>
      <c r="B3043" t="s">
        <v>27</v>
      </c>
      <c r="C3043" t="s">
        <v>40</v>
      </c>
      <c r="D3043" t="s">
        <v>161</v>
      </c>
      <c r="E3043" s="65" t="s">
        <v>149</v>
      </c>
      <c r="F3043" s="66">
        <v>2.6314506530761719</v>
      </c>
      <c r="G3043" s="66">
        <v>2.4925191402435303</v>
      </c>
      <c r="H3043" s="66">
        <v>2.3010605946183205E-2</v>
      </c>
      <c r="I3043" s="66">
        <v>93.036903381347656</v>
      </c>
      <c r="J3043" s="67">
        <v>0</v>
      </c>
    </row>
    <row r="3044" spans="1:10" x14ac:dyDescent="0.25">
      <c r="A3044" s="3" t="str">
        <f t="shared" si="47"/>
        <v>LCALA Basin7/9/2021 (5:50pm-8:55pm)19</v>
      </c>
      <c r="B3044" t="s">
        <v>27</v>
      </c>
      <c r="C3044" t="s">
        <v>40</v>
      </c>
      <c r="D3044" t="s">
        <v>161</v>
      </c>
      <c r="E3044" s="65" t="s">
        <v>150</v>
      </c>
      <c r="F3044" s="66">
        <v>2.5762584209442139</v>
      </c>
      <c r="G3044" s="66">
        <v>1.8348817825317383</v>
      </c>
      <c r="H3044" s="66">
        <v>2.3339606821537018E-2</v>
      </c>
      <c r="I3044" s="66">
        <v>91.066215515136719</v>
      </c>
      <c r="J3044" s="67">
        <v>0</v>
      </c>
    </row>
    <row r="3045" spans="1:10" x14ac:dyDescent="0.25">
      <c r="A3045" s="3" t="str">
        <f t="shared" si="47"/>
        <v>LCALA Basin7/9/2021 (5:50pm-8:55pm)20</v>
      </c>
      <c r="B3045" t="s">
        <v>27</v>
      </c>
      <c r="C3045" t="s">
        <v>40</v>
      </c>
      <c r="D3045" t="s">
        <v>161</v>
      </c>
      <c r="E3045" s="65" t="s">
        <v>151</v>
      </c>
      <c r="F3045" s="66">
        <v>2.3407814502716064</v>
      </c>
      <c r="G3045" s="66">
        <v>1.7874904870986938</v>
      </c>
      <c r="H3045" s="66">
        <v>2.0666614174842834E-2</v>
      </c>
      <c r="I3045" s="66">
        <v>88.3275146484375</v>
      </c>
      <c r="J3045" s="67">
        <v>0</v>
      </c>
    </row>
    <row r="3046" spans="1:10" x14ac:dyDescent="0.25">
      <c r="A3046" s="3" t="str">
        <f t="shared" si="47"/>
        <v>LCALA Basin7/9/2021 (5:50pm-8:55pm)21</v>
      </c>
      <c r="B3046" t="s">
        <v>27</v>
      </c>
      <c r="C3046" t="s">
        <v>40</v>
      </c>
      <c r="D3046" t="s">
        <v>161</v>
      </c>
      <c r="E3046" s="65" t="s">
        <v>152</v>
      </c>
      <c r="F3046" s="66">
        <v>2.120739221572876</v>
      </c>
      <c r="G3046" s="66">
        <v>1.7238993644714355</v>
      </c>
      <c r="H3046" s="66">
        <v>1.9566938281059265E-2</v>
      </c>
      <c r="I3046" s="66">
        <v>84.8330078125</v>
      </c>
      <c r="J3046" s="67">
        <v>0</v>
      </c>
    </row>
    <row r="3047" spans="1:10" x14ac:dyDescent="0.25">
      <c r="A3047" s="3" t="str">
        <f t="shared" si="47"/>
        <v>LCALA Basin7/9/2021 (5:50pm-8:55pm)22</v>
      </c>
      <c r="B3047" t="s">
        <v>27</v>
      </c>
      <c r="C3047" t="s">
        <v>40</v>
      </c>
      <c r="D3047" t="s">
        <v>161</v>
      </c>
      <c r="E3047" s="65" t="s">
        <v>153</v>
      </c>
      <c r="F3047" s="66">
        <v>1.9065068960189819</v>
      </c>
      <c r="G3047" s="66">
        <v>2.3105762004852295</v>
      </c>
      <c r="H3047" s="66">
        <v>1.9044222310185432E-2</v>
      </c>
      <c r="I3047" s="66">
        <v>81.207870483398438</v>
      </c>
      <c r="J3047" s="67">
        <v>0</v>
      </c>
    </row>
    <row r="3048" spans="1:10" x14ac:dyDescent="0.25">
      <c r="A3048" s="3" t="str">
        <f t="shared" si="47"/>
        <v>LCALA Basin7/9/2021 (5:50pm-8:55pm)23</v>
      </c>
      <c r="B3048" t="s">
        <v>27</v>
      </c>
      <c r="C3048" t="s">
        <v>40</v>
      </c>
      <c r="D3048" t="s">
        <v>161</v>
      </c>
      <c r="E3048" s="65" t="s">
        <v>154</v>
      </c>
      <c r="F3048" s="66">
        <v>1.7026177644729614</v>
      </c>
      <c r="G3048" s="66">
        <v>2.0270240306854248</v>
      </c>
      <c r="H3048" s="66">
        <v>1.8230795860290527E-2</v>
      </c>
      <c r="I3048" s="66">
        <v>79.151618957519531</v>
      </c>
      <c r="J3048" s="67">
        <v>0</v>
      </c>
    </row>
    <row r="3049" spans="1:10" x14ac:dyDescent="0.25">
      <c r="A3049" s="3" t="str">
        <f t="shared" si="47"/>
        <v>LCALA Basin7/9/2021 (5:50pm-8:55pm)24</v>
      </c>
      <c r="B3049" t="s">
        <v>27</v>
      </c>
      <c r="C3049" t="s">
        <v>40</v>
      </c>
      <c r="D3049" t="s">
        <v>161</v>
      </c>
      <c r="E3049" s="65" t="s">
        <v>155</v>
      </c>
      <c r="F3049" s="66">
        <v>1.4898043870925903</v>
      </c>
      <c r="G3049" s="66">
        <v>1.6435115337371826</v>
      </c>
      <c r="H3049" s="66">
        <v>1.5441195107996464E-2</v>
      </c>
      <c r="I3049" s="66">
        <v>77.633453369140625</v>
      </c>
      <c r="J3049" s="67">
        <v>0</v>
      </c>
    </row>
    <row r="3050" spans="1:10" x14ac:dyDescent="0.25">
      <c r="A3050" s="3" t="str">
        <f t="shared" si="47"/>
        <v>LCALA Basin8/27/2021 (5:00pm-6:00pm)1</v>
      </c>
      <c r="B3050" t="s">
        <v>27</v>
      </c>
      <c r="C3050" t="s">
        <v>40</v>
      </c>
      <c r="D3050" t="s">
        <v>162</v>
      </c>
      <c r="E3050" s="65" t="s">
        <v>132</v>
      </c>
      <c r="F3050" s="66">
        <v>1.0939693450927734</v>
      </c>
      <c r="G3050" s="66">
        <v>1.1087318658828735</v>
      </c>
      <c r="H3050" s="66">
        <v>1.2672936543822289E-2</v>
      </c>
      <c r="I3050" s="66">
        <v>76.118896484375</v>
      </c>
      <c r="J3050" s="67">
        <v>0</v>
      </c>
    </row>
    <row r="3051" spans="1:10" x14ac:dyDescent="0.25">
      <c r="A3051" s="3" t="str">
        <f t="shared" si="47"/>
        <v>LCALA Basin8/27/2021 (5:00pm-6:00pm)2</v>
      </c>
      <c r="B3051" t="s">
        <v>27</v>
      </c>
      <c r="C3051" t="s">
        <v>40</v>
      </c>
      <c r="D3051" t="s">
        <v>162</v>
      </c>
      <c r="E3051" s="65" t="s">
        <v>133</v>
      </c>
      <c r="F3051" s="66">
        <v>0.94823217391967773</v>
      </c>
      <c r="G3051" s="66">
        <v>0.94448047876358032</v>
      </c>
      <c r="H3051" s="66">
        <v>1.1306093074381351E-2</v>
      </c>
      <c r="I3051" s="66">
        <v>74.332145690917969</v>
      </c>
      <c r="J3051" s="67">
        <v>0</v>
      </c>
    </row>
    <row r="3052" spans="1:10" x14ac:dyDescent="0.25">
      <c r="A3052" s="3" t="str">
        <f t="shared" si="47"/>
        <v>LCALA Basin8/27/2021 (5:00pm-6:00pm)3</v>
      </c>
      <c r="B3052" t="s">
        <v>27</v>
      </c>
      <c r="C3052" t="s">
        <v>40</v>
      </c>
      <c r="D3052" t="s">
        <v>162</v>
      </c>
      <c r="E3052" s="65" t="s">
        <v>134</v>
      </c>
      <c r="F3052" s="66">
        <v>0.83043563365936279</v>
      </c>
      <c r="G3052" s="66">
        <v>0.83004695177078247</v>
      </c>
      <c r="H3052" s="66">
        <v>1.0758273303508759E-2</v>
      </c>
      <c r="I3052" s="66">
        <v>72.678489685058594</v>
      </c>
      <c r="J3052" s="67">
        <v>0</v>
      </c>
    </row>
    <row r="3053" spans="1:10" x14ac:dyDescent="0.25">
      <c r="A3053" s="3" t="str">
        <f t="shared" si="47"/>
        <v>LCALA Basin8/27/2021 (5:00pm-6:00pm)4</v>
      </c>
      <c r="B3053" t="s">
        <v>27</v>
      </c>
      <c r="C3053" t="s">
        <v>40</v>
      </c>
      <c r="D3053" t="s">
        <v>162</v>
      </c>
      <c r="E3053" s="65" t="s">
        <v>135</v>
      </c>
      <c r="F3053" s="66">
        <v>0.74507427215576172</v>
      </c>
      <c r="G3053" s="66">
        <v>0.75646960735321045</v>
      </c>
      <c r="H3053" s="66">
        <v>9.0970788151025772E-3</v>
      </c>
      <c r="I3053" s="66">
        <v>71.564666748046875</v>
      </c>
      <c r="J3053" s="67">
        <v>0</v>
      </c>
    </row>
    <row r="3054" spans="1:10" x14ac:dyDescent="0.25">
      <c r="A3054" s="3" t="str">
        <f t="shared" si="47"/>
        <v>LCALA Basin8/27/2021 (5:00pm-6:00pm)5</v>
      </c>
      <c r="B3054" t="s">
        <v>27</v>
      </c>
      <c r="C3054" t="s">
        <v>40</v>
      </c>
      <c r="D3054" t="s">
        <v>162</v>
      </c>
      <c r="E3054" s="65" t="s">
        <v>136</v>
      </c>
      <c r="F3054" s="66">
        <v>0.70066100358963013</v>
      </c>
      <c r="G3054" s="66">
        <v>0.70972752571105957</v>
      </c>
      <c r="H3054" s="66">
        <v>7.1937330067157745E-3</v>
      </c>
      <c r="I3054" s="66">
        <v>70.52606201171875</v>
      </c>
      <c r="J3054" s="67">
        <v>0</v>
      </c>
    </row>
    <row r="3055" spans="1:10" x14ac:dyDescent="0.25">
      <c r="A3055" s="3" t="str">
        <f t="shared" si="47"/>
        <v>LCALA Basin8/27/2021 (5:00pm-6:00pm)6</v>
      </c>
      <c r="B3055" t="s">
        <v>27</v>
      </c>
      <c r="C3055" t="s">
        <v>40</v>
      </c>
      <c r="D3055" t="s">
        <v>162</v>
      </c>
      <c r="E3055" s="65" t="s">
        <v>137</v>
      </c>
      <c r="F3055" s="66">
        <v>0.69751369953155518</v>
      </c>
      <c r="G3055" s="66">
        <v>0.6975550651550293</v>
      </c>
      <c r="H3055" s="66">
        <v>6.3487691804766655E-3</v>
      </c>
      <c r="I3055" s="66">
        <v>69.746650695800781</v>
      </c>
      <c r="J3055" s="67">
        <v>0</v>
      </c>
    </row>
    <row r="3056" spans="1:10" x14ac:dyDescent="0.25">
      <c r="A3056" s="3" t="str">
        <f t="shared" si="47"/>
        <v>LCALA Basin8/27/2021 (5:00pm-6:00pm)7</v>
      </c>
      <c r="B3056" t="s">
        <v>27</v>
      </c>
      <c r="C3056" t="s">
        <v>40</v>
      </c>
      <c r="D3056" t="s">
        <v>162</v>
      </c>
      <c r="E3056" s="65" t="s">
        <v>138</v>
      </c>
      <c r="F3056" s="66">
        <v>0.72802412509918213</v>
      </c>
      <c r="G3056" s="66">
        <v>0.72299569845199585</v>
      </c>
      <c r="H3056" s="66">
        <v>9.3347541987895966E-3</v>
      </c>
      <c r="I3056" s="66">
        <v>68.749229431152344</v>
      </c>
      <c r="J3056" s="67">
        <v>0</v>
      </c>
    </row>
    <row r="3057" spans="1:10" x14ac:dyDescent="0.25">
      <c r="A3057" s="3" t="str">
        <f t="shared" si="47"/>
        <v>LCALA Basin8/27/2021 (5:00pm-6:00pm)8</v>
      </c>
      <c r="B3057" t="s">
        <v>27</v>
      </c>
      <c r="C3057" t="s">
        <v>40</v>
      </c>
      <c r="D3057" t="s">
        <v>162</v>
      </c>
      <c r="E3057" s="65" t="s">
        <v>139</v>
      </c>
      <c r="F3057" s="66">
        <v>0.72304642200469971</v>
      </c>
      <c r="G3057" s="66">
        <v>0.72237974405288696</v>
      </c>
      <c r="H3057" s="66">
        <v>7.1683796122670174E-3</v>
      </c>
      <c r="I3057" s="66">
        <v>68.466880798339844</v>
      </c>
      <c r="J3057" s="67">
        <v>0</v>
      </c>
    </row>
    <row r="3058" spans="1:10" x14ac:dyDescent="0.25">
      <c r="A3058" s="3" t="str">
        <f t="shared" si="47"/>
        <v>LCALA Basin8/27/2021 (5:00pm-6:00pm)9</v>
      </c>
      <c r="B3058" t="s">
        <v>27</v>
      </c>
      <c r="C3058" t="s">
        <v>40</v>
      </c>
      <c r="D3058" t="s">
        <v>162</v>
      </c>
      <c r="E3058" s="65" t="s">
        <v>140</v>
      </c>
      <c r="F3058" s="66">
        <v>0.69702106714248657</v>
      </c>
      <c r="G3058" s="66">
        <v>0.70195680856704712</v>
      </c>
      <c r="H3058" s="66">
        <v>1.0312795639038086E-2</v>
      </c>
      <c r="I3058" s="66">
        <v>71.492912292480469</v>
      </c>
      <c r="J3058" s="67">
        <v>0</v>
      </c>
    </row>
    <row r="3059" spans="1:10" x14ac:dyDescent="0.25">
      <c r="A3059" s="3" t="str">
        <f t="shared" si="47"/>
        <v>LCALA Basin8/27/2021 (5:00pm-6:00pm)10</v>
      </c>
      <c r="B3059" t="s">
        <v>27</v>
      </c>
      <c r="C3059" t="s">
        <v>40</v>
      </c>
      <c r="D3059" t="s">
        <v>162</v>
      </c>
      <c r="E3059" s="65" t="s">
        <v>141</v>
      </c>
      <c r="F3059" s="66">
        <v>0.71165364980697632</v>
      </c>
      <c r="G3059" s="66">
        <v>0.70837110280990601</v>
      </c>
      <c r="H3059" s="66">
        <v>1.1583403684198856E-2</v>
      </c>
      <c r="I3059" s="66">
        <v>77.3966064453125</v>
      </c>
      <c r="J3059" s="67">
        <v>0</v>
      </c>
    </row>
    <row r="3060" spans="1:10" x14ac:dyDescent="0.25">
      <c r="A3060" s="3" t="str">
        <f t="shared" si="47"/>
        <v>LCALA Basin8/27/2021 (5:00pm-6:00pm)11</v>
      </c>
      <c r="B3060" t="s">
        <v>27</v>
      </c>
      <c r="C3060" t="s">
        <v>40</v>
      </c>
      <c r="D3060" t="s">
        <v>162</v>
      </c>
      <c r="E3060" s="65" t="s">
        <v>142</v>
      </c>
      <c r="F3060" s="66">
        <v>0.78921717405319214</v>
      </c>
      <c r="G3060" s="66">
        <v>0.78677165508270264</v>
      </c>
      <c r="H3060" s="66">
        <v>1.3217814266681671E-2</v>
      </c>
      <c r="I3060" s="66">
        <v>83.154121398925781</v>
      </c>
      <c r="J3060" s="67">
        <v>0</v>
      </c>
    </row>
    <row r="3061" spans="1:10" x14ac:dyDescent="0.25">
      <c r="A3061" s="3" t="str">
        <f t="shared" si="47"/>
        <v>LCALA Basin8/27/2021 (5:00pm-6:00pm)12</v>
      </c>
      <c r="B3061" t="s">
        <v>27</v>
      </c>
      <c r="C3061" t="s">
        <v>40</v>
      </c>
      <c r="D3061" t="s">
        <v>162</v>
      </c>
      <c r="E3061" s="65" t="s">
        <v>143</v>
      </c>
      <c r="F3061" s="66">
        <v>0.98079389333724976</v>
      </c>
      <c r="G3061" s="66">
        <v>0.98213750123977661</v>
      </c>
      <c r="H3061" s="66">
        <v>1.5576749108731747E-2</v>
      </c>
      <c r="I3061" s="66">
        <v>87.788032531738281</v>
      </c>
      <c r="J3061" s="67">
        <v>0</v>
      </c>
    </row>
    <row r="3062" spans="1:10" x14ac:dyDescent="0.25">
      <c r="A3062" s="3" t="str">
        <f t="shared" si="47"/>
        <v>LCALA Basin8/27/2021 (5:00pm-6:00pm)13</v>
      </c>
      <c r="B3062" t="s">
        <v>27</v>
      </c>
      <c r="C3062" t="s">
        <v>40</v>
      </c>
      <c r="D3062" t="s">
        <v>162</v>
      </c>
      <c r="E3062" s="65" t="s">
        <v>144</v>
      </c>
      <c r="F3062" s="66">
        <v>1.289902925491333</v>
      </c>
      <c r="G3062" s="66">
        <v>1.2893153429031372</v>
      </c>
      <c r="H3062" s="66">
        <v>1.8709264695644379E-2</v>
      </c>
      <c r="I3062" s="66">
        <v>91.670188903808594</v>
      </c>
      <c r="J3062" s="67">
        <v>0</v>
      </c>
    </row>
    <row r="3063" spans="1:10" x14ac:dyDescent="0.25">
      <c r="A3063" s="3" t="str">
        <f t="shared" si="47"/>
        <v>LCALA Basin8/27/2021 (5:00pm-6:00pm)14</v>
      </c>
      <c r="B3063" t="s">
        <v>27</v>
      </c>
      <c r="C3063" t="s">
        <v>40</v>
      </c>
      <c r="D3063" t="s">
        <v>162</v>
      </c>
      <c r="E3063" s="65" t="s">
        <v>145</v>
      </c>
      <c r="F3063" s="66">
        <v>1.681376576423645</v>
      </c>
      <c r="G3063" s="66">
        <v>1.6659832000732422</v>
      </c>
      <c r="H3063" s="66">
        <v>1.8768183887004852E-2</v>
      </c>
      <c r="I3063" s="66">
        <v>94.56964111328125</v>
      </c>
      <c r="J3063" s="67">
        <v>0</v>
      </c>
    </row>
    <row r="3064" spans="1:10" x14ac:dyDescent="0.25">
      <c r="A3064" s="3" t="str">
        <f t="shared" si="47"/>
        <v>LCALA Basin8/27/2021 (5:00pm-6:00pm)15</v>
      </c>
      <c r="B3064" t="s">
        <v>27</v>
      </c>
      <c r="C3064" t="s">
        <v>40</v>
      </c>
      <c r="D3064" t="s">
        <v>162</v>
      </c>
      <c r="E3064" s="65" t="s">
        <v>146</v>
      </c>
      <c r="F3064" s="66">
        <v>2.0443956851959229</v>
      </c>
      <c r="G3064" s="66">
        <v>2.047027587890625</v>
      </c>
      <c r="H3064" s="66">
        <v>1.145754661411047E-2</v>
      </c>
      <c r="I3064" s="66">
        <v>96.29364013671875</v>
      </c>
      <c r="J3064" s="67">
        <v>0</v>
      </c>
    </row>
    <row r="3065" spans="1:10" x14ac:dyDescent="0.25">
      <c r="A3065" s="3" t="str">
        <f t="shared" si="47"/>
        <v>LCALA Basin8/27/2021 (5:00pm-6:00pm)16</v>
      </c>
      <c r="B3065" t="s">
        <v>27</v>
      </c>
      <c r="C3065" t="s">
        <v>40</v>
      </c>
      <c r="D3065" t="s">
        <v>162</v>
      </c>
      <c r="E3065" s="65" t="s">
        <v>147</v>
      </c>
      <c r="F3065" s="66">
        <v>2.4343504905700684</v>
      </c>
      <c r="G3065" s="66">
        <v>2.4317185878753662</v>
      </c>
      <c r="H3065" s="66">
        <v>1.145754661411047E-2</v>
      </c>
      <c r="I3065" s="66">
        <v>97.678703308105469</v>
      </c>
      <c r="J3065" s="67">
        <v>0</v>
      </c>
    </row>
    <row r="3066" spans="1:10" x14ac:dyDescent="0.25">
      <c r="A3066" s="3" t="str">
        <f t="shared" si="47"/>
        <v>LCALA Basin8/27/2021 (5:00pm-6:00pm)17</v>
      </c>
      <c r="B3066" t="s">
        <v>27</v>
      </c>
      <c r="C3066" t="s">
        <v>40</v>
      </c>
      <c r="D3066" t="s">
        <v>162</v>
      </c>
      <c r="E3066" s="65" t="s">
        <v>148</v>
      </c>
      <c r="F3066" s="66">
        <v>2.69940185546875</v>
      </c>
      <c r="G3066" s="66">
        <v>2.7042536735534668</v>
      </c>
      <c r="H3066" s="66">
        <v>2.1932926028966904E-2</v>
      </c>
      <c r="I3066" s="66">
        <v>97.427101135253906</v>
      </c>
      <c r="J3066" s="67">
        <v>0</v>
      </c>
    </row>
    <row r="3067" spans="1:10" x14ac:dyDescent="0.25">
      <c r="A3067" s="3" t="str">
        <f t="shared" si="47"/>
        <v>LCALA Basin8/27/2021 (5:00pm-6:00pm)18</v>
      </c>
      <c r="B3067" t="s">
        <v>27</v>
      </c>
      <c r="C3067" t="s">
        <v>40</v>
      </c>
      <c r="D3067" t="s">
        <v>162</v>
      </c>
      <c r="E3067" s="65" t="s">
        <v>149</v>
      </c>
      <c r="F3067" s="66">
        <v>2.8016278743743896</v>
      </c>
      <c r="G3067" s="66">
        <v>1.9655416011810303</v>
      </c>
      <c r="H3067" s="66">
        <v>2.2443100810050964E-2</v>
      </c>
      <c r="I3067" s="66">
        <v>95.755165100097656</v>
      </c>
      <c r="J3067" s="67">
        <v>0</v>
      </c>
    </row>
    <row r="3068" spans="1:10" x14ac:dyDescent="0.25">
      <c r="A3068" s="3" t="str">
        <f t="shared" si="47"/>
        <v>LCALA Basin8/27/2021 (5:00pm-6:00pm)19</v>
      </c>
      <c r="B3068" t="s">
        <v>27</v>
      </c>
      <c r="C3068" t="s">
        <v>40</v>
      </c>
      <c r="D3068" t="s">
        <v>162</v>
      </c>
      <c r="E3068" s="65" t="s">
        <v>150</v>
      </c>
      <c r="F3068" s="66">
        <v>2.6842920780181885</v>
      </c>
      <c r="G3068" s="66">
        <v>2.8037488460540771</v>
      </c>
      <c r="H3068" s="66">
        <v>2.3715630173683167E-2</v>
      </c>
      <c r="I3068" s="66">
        <v>93.706794738769531</v>
      </c>
      <c r="J3068" s="67">
        <v>0</v>
      </c>
    </row>
    <row r="3069" spans="1:10" x14ac:dyDescent="0.25">
      <c r="A3069" s="3" t="str">
        <f t="shared" si="47"/>
        <v>LCALA Basin8/27/2021 (5:00pm-6:00pm)20</v>
      </c>
      <c r="B3069" t="s">
        <v>27</v>
      </c>
      <c r="C3069" t="s">
        <v>40</v>
      </c>
      <c r="D3069" t="s">
        <v>162</v>
      </c>
      <c r="E3069" s="65" t="s">
        <v>151</v>
      </c>
      <c r="F3069" s="66">
        <v>2.4206230640411377</v>
      </c>
      <c r="G3069" s="66">
        <v>2.5681462287902832</v>
      </c>
      <c r="H3069" s="66">
        <v>2.0856147632002831E-2</v>
      </c>
      <c r="I3069" s="66">
        <v>90.349693298339844</v>
      </c>
      <c r="J3069" s="67">
        <v>0</v>
      </c>
    </row>
    <row r="3070" spans="1:10" x14ac:dyDescent="0.25">
      <c r="A3070" s="3" t="str">
        <f t="shared" si="47"/>
        <v>LCALA Basin8/27/2021 (5:00pm-6:00pm)21</v>
      </c>
      <c r="B3070" t="s">
        <v>27</v>
      </c>
      <c r="C3070" t="s">
        <v>40</v>
      </c>
      <c r="D3070" t="s">
        <v>162</v>
      </c>
      <c r="E3070" s="65" t="s">
        <v>152</v>
      </c>
      <c r="F3070" s="66">
        <v>2.1695330142974854</v>
      </c>
      <c r="G3070" s="66">
        <v>2.2828378677368164</v>
      </c>
      <c r="H3070" s="66">
        <v>2.0556479692459106E-2</v>
      </c>
      <c r="I3070" s="66">
        <v>85.289276123046875</v>
      </c>
      <c r="J3070" s="67">
        <v>0</v>
      </c>
    </row>
    <row r="3071" spans="1:10" x14ac:dyDescent="0.25">
      <c r="A3071" s="3" t="str">
        <f t="shared" si="47"/>
        <v>LCALA Basin8/27/2021 (5:00pm-6:00pm)22</v>
      </c>
      <c r="B3071" t="s">
        <v>27</v>
      </c>
      <c r="C3071" t="s">
        <v>40</v>
      </c>
      <c r="D3071" t="s">
        <v>162</v>
      </c>
      <c r="E3071" s="65" t="s">
        <v>153</v>
      </c>
      <c r="F3071" s="66">
        <v>1.9477033615112305</v>
      </c>
      <c r="G3071" s="66">
        <v>2.0093824863433838</v>
      </c>
      <c r="H3071" s="66">
        <v>1.904558390378952E-2</v>
      </c>
      <c r="I3071" s="66">
        <v>81.175010681152344</v>
      </c>
      <c r="J3071" s="67">
        <v>0</v>
      </c>
    </row>
    <row r="3072" spans="1:10" x14ac:dyDescent="0.25">
      <c r="A3072" s="3" t="str">
        <f t="shared" si="47"/>
        <v>LCALA Basin8/27/2021 (5:00pm-6:00pm)23</v>
      </c>
      <c r="B3072" t="s">
        <v>27</v>
      </c>
      <c r="C3072" t="s">
        <v>40</v>
      </c>
      <c r="D3072" t="s">
        <v>162</v>
      </c>
      <c r="E3072" s="65" t="s">
        <v>154</v>
      </c>
      <c r="F3072" s="66">
        <v>1.6918158531188965</v>
      </c>
      <c r="G3072" s="66">
        <v>1.7237628698348999</v>
      </c>
      <c r="H3072" s="66">
        <v>1.6191309317946434E-2</v>
      </c>
      <c r="I3072" s="66">
        <v>78.568473815917969</v>
      </c>
      <c r="J3072" s="67">
        <v>0</v>
      </c>
    </row>
    <row r="3073" spans="1:10" x14ac:dyDescent="0.25">
      <c r="A3073" s="3" t="str">
        <f t="shared" si="47"/>
        <v>LCALA Basin8/27/2021 (5:00pm-6:00pm)24</v>
      </c>
      <c r="B3073" t="s">
        <v>27</v>
      </c>
      <c r="C3073" t="s">
        <v>40</v>
      </c>
      <c r="D3073" t="s">
        <v>162</v>
      </c>
      <c r="E3073" s="65" t="s">
        <v>155</v>
      </c>
      <c r="F3073" s="66">
        <v>1.4050160646438599</v>
      </c>
      <c r="G3073" s="66">
        <v>1.4364765882492065</v>
      </c>
      <c r="H3073" s="66">
        <v>1.4538133516907692E-2</v>
      </c>
      <c r="I3073" s="66">
        <v>76.656570434570313</v>
      </c>
      <c r="J3073" s="67">
        <v>0</v>
      </c>
    </row>
    <row r="3074" spans="1:10" x14ac:dyDescent="0.25">
      <c r="A3074" s="3" t="str">
        <f t="shared" si="47"/>
        <v>LCALA Basin9/9/2021 (3:58pm-5:00pm)1</v>
      </c>
      <c r="B3074" t="s">
        <v>27</v>
      </c>
      <c r="C3074" t="s">
        <v>40</v>
      </c>
      <c r="D3074" t="s">
        <v>163</v>
      </c>
      <c r="E3074" s="65" t="s">
        <v>132</v>
      </c>
      <c r="F3074" s="66">
        <v>1.1529935598373413</v>
      </c>
      <c r="G3074" s="66">
        <v>1.1446512937545776</v>
      </c>
      <c r="H3074" s="66">
        <v>1.4365661889314651E-2</v>
      </c>
      <c r="I3074" s="66">
        <v>72.851760864257813</v>
      </c>
      <c r="J3074" s="67">
        <v>0</v>
      </c>
    </row>
    <row r="3075" spans="1:10" x14ac:dyDescent="0.25">
      <c r="A3075" s="3" t="str">
        <f t="shared" ref="A3075:A3138" si="48">B3075&amp;C3075&amp;D3075&amp;E3075</f>
        <v>LCALA Basin9/9/2021 (3:58pm-5:00pm)2</v>
      </c>
      <c r="B3075" t="s">
        <v>27</v>
      </c>
      <c r="C3075" t="s">
        <v>40</v>
      </c>
      <c r="D3075" t="s">
        <v>163</v>
      </c>
      <c r="E3075" s="65" t="s">
        <v>133</v>
      </c>
      <c r="F3075" s="66">
        <v>0.99351960420608521</v>
      </c>
      <c r="G3075" s="66">
        <v>0.99336540699005127</v>
      </c>
      <c r="H3075" s="66">
        <v>1.2090579606592655E-2</v>
      </c>
      <c r="I3075" s="66">
        <v>72.355133056640625</v>
      </c>
      <c r="J3075" s="67">
        <v>0</v>
      </c>
    </row>
    <row r="3076" spans="1:10" x14ac:dyDescent="0.25">
      <c r="A3076" s="3" t="str">
        <f t="shared" si="48"/>
        <v>LCALA Basin9/9/2021 (3:58pm-5:00pm)3</v>
      </c>
      <c r="B3076" t="s">
        <v>27</v>
      </c>
      <c r="C3076" t="s">
        <v>40</v>
      </c>
      <c r="D3076" t="s">
        <v>163</v>
      </c>
      <c r="E3076" s="65" t="s">
        <v>134</v>
      </c>
      <c r="F3076" s="66">
        <v>0.89039856195449829</v>
      </c>
      <c r="G3076" s="66">
        <v>0.88916295766830444</v>
      </c>
      <c r="H3076" s="66">
        <v>1.0980704799294472E-2</v>
      </c>
      <c r="I3076" s="66">
        <v>72.057373046875</v>
      </c>
      <c r="J3076" s="67">
        <v>0</v>
      </c>
    </row>
    <row r="3077" spans="1:10" x14ac:dyDescent="0.25">
      <c r="A3077" s="3" t="str">
        <f t="shared" si="48"/>
        <v>LCALA Basin9/9/2021 (3:58pm-5:00pm)4</v>
      </c>
      <c r="B3077" t="s">
        <v>27</v>
      </c>
      <c r="C3077" t="s">
        <v>40</v>
      </c>
      <c r="D3077" t="s">
        <v>163</v>
      </c>
      <c r="E3077" s="65" t="s">
        <v>135</v>
      </c>
      <c r="F3077" s="66">
        <v>0.81779509782791138</v>
      </c>
      <c r="G3077" s="66">
        <v>0.81953084468841553</v>
      </c>
      <c r="H3077" s="66">
        <v>1.0272880084812641E-2</v>
      </c>
      <c r="I3077" s="66">
        <v>71.807106018066406</v>
      </c>
      <c r="J3077" s="67">
        <v>0</v>
      </c>
    </row>
    <row r="3078" spans="1:10" x14ac:dyDescent="0.25">
      <c r="A3078" s="3" t="str">
        <f t="shared" si="48"/>
        <v>LCALA Basin9/9/2021 (3:58pm-5:00pm)5</v>
      </c>
      <c r="B3078" t="s">
        <v>27</v>
      </c>
      <c r="C3078" t="s">
        <v>40</v>
      </c>
      <c r="D3078" t="s">
        <v>163</v>
      </c>
      <c r="E3078" s="65" t="s">
        <v>136</v>
      </c>
      <c r="F3078" s="66">
        <v>0.77954483032226563</v>
      </c>
      <c r="G3078" s="66">
        <v>0.77744239568710327</v>
      </c>
      <c r="H3078" s="66">
        <v>8.4009887650609016E-3</v>
      </c>
      <c r="I3078" s="66">
        <v>71.745613098144531</v>
      </c>
      <c r="J3078" s="67">
        <v>0</v>
      </c>
    </row>
    <row r="3079" spans="1:10" x14ac:dyDescent="0.25">
      <c r="A3079" s="3" t="str">
        <f t="shared" si="48"/>
        <v>LCALA Basin9/9/2021 (3:58pm-5:00pm)6</v>
      </c>
      <c r="B3079" t="s">
        <v>27</v>
      </c>
      <c r="C3079" t="s">
        <v>40</v>
      </c>
      <c r="D3079" t="s">
        <v>163</v>
      </c>
      <c r="E3079" s="65" t="s">
        <v>137</v>
      </c>
      <c r="F3079" s="66">
        <v>0.76912540197372437</v>
      </c>
      <c r="G3079" s="66">
        <v>0.77197372913360596</v>
      </c>
      <c r="H3079" s="66">
        <v>7.8901983797550201E-3</v>
      </c>
      <c r="I3079" s="66">
        <v>71.62841796875</v>
      </c>
      <c r="J3079" s="67">
        <v>0</v>
      </c>
    </row>
    <row r="3080" spans="1:10" x14ac:dyDescent="0.25">
      <c r="A3080" s="3" t="str">
        <f t="shared" si="48"/>
        <v>LCALA Basin9/9/2021 (3:58pm-5:00pm)7</v>
      </c>
      <c r="B3080" t="s">
        <v>27</v>
      </c>
      <c r="C3080" t="s">
        <v>40</v>
      </c>
      <c r="D3080" t="s">
        <v>163</v>
      </c>
      <c r="E3080" s="65" t="s">
        <v>138</v>
      </c>
      <c r="F3080" s="66">
        <v>0.79932433366775513</v>
      </c>
      <c r="G3080" s="66">
        <v>0.80675786733627319</v>
      </c>
      <c r="H3080" s="66">
        <v>8.2756895571947098E-3</v>
      </c>
      <c r="I3080" s="66">
        <v>72.014694213867188</v>
      </c>
      <c r="J3080" s="67">
        <v>0</v>
      </c>
    </row>
    <row r="3081" spans="1:10" x14ac:dyDescent="0.25">
      <c r="A3081" s="3" t="str">
        <f t="shared" si="48"/>
        <v>LCALA Basin9/9/2021 (3:58pm-5:00pm)8</v>
      </c>
      <c r="B3081" t="s">
        <v>27</v>
      </c>
      <c r="C3081" t="s">
        <v>40</v>
      </c>
      <c r="D3081" t="s">
        <v>163</v>
      </c>
      <c r="E3081" s="65" t="s">
        <v>139</v>
      </c>
      <c r="F3081" s="66">
        <v>0.81312042474746704</v>
      </c>
      <c r="G3081" s="66">
        <v>0.81965959072113037</v>
      </c>
      <c r="H3081" s="66">
        <v>8.8250832632184029E-3</v>
      </c>
      <c r="I3081" s="66">
        <v>71.856109619140625</v>
      </c>
      <c r="J3081" s="67">
        <v>0</v>
      </c>
    </row>
    <row r="3082" spans="1:10" x14ac:dyDescent="0.25">
      <c r="A3082" s="3" t="str">
        <f t="shared" si="48"/>
        <v>LCALA Basin9/9/2021 (3:58pm-5:00pm)9</v>
      </c>
      <c r="B3082" t="s">
        <v>27</v>
      </c>
      <c r="C3082" t="s">
        <v>40</v>
      </c>
      <c r="D3082" t="s">
        <v>163</v>
      </c>
      <c r="E3082" s="65" t="s">
        <v>140</v>
      </c>
      <c r="F3082" s="66">
        <v>0.82052385807037354</v>
      </c>
      <c r="G3082" s="66">
        <v>0.83039158582687378</v>
      </c>
      <c r="H3082" s="66">
        <v>1.0793180204927921E-2</v>
      </c>
      <c r="I3082" s="66">
        <v>73.300804138183594</v>
      </c>
      <c r="J3082" s="67">
        <v>0</v>
      </c>
    </row>
    <row r="3083" spans="1:10" x14ac:dyDescent="0.25">
      <c r="A3083" s="3" t="str">
        <f t="shared" si="48"/>
        <v>LCALA Basin9/9/2021 (3:58pm-5:00pm)10</v>
      </c>
      <c r="B3083" t="s">
        <v>27</v>
      </c>
      <c r="C3083" t="s">
        <v>40</v>
      </c>
      <c r="D3083" t="s">
        <v>163</v>
      </c>
      <c r="E3083" s="65" t="s">
        <v>141</v>
      </c>
      <c r="F3083" s="66">
        <v>0.86892604827880859</v>
      </c>
      <c r="G3083" s="66">
        <v>0.87979620695114136</v>
      </c>
      <c r="H3083" s="66">
        <v>1.2268278747797012E-2</v>
      </c>
      <c r="I3083" s="66">
        <v>77.285446166992188</v>
      </c>
      <c r="J3083" s="67">
        <v>0</v>
      </c>
    </row>
    <row r="3084" spans="1:10" x14ac:dyDescent="0.25">
      <c r="A3084" s="3" t="str">
        <f t="shared" si="48"/>
        <v>LCALA Basin9/9/2021 (3:58pm-5:00pm)11</v>
      </c>
      <c r="B3084" t="s">
        <v>27</v>
      </c>
      <c r="C3084" t="s">
        <v>40</v>
      </c>
      <c r="D3084" t="s">
        <v>163</v>
      </c>
      <c r="E3084" s="65" t="s">
        <v>142</v>
      </c>
      <c r="F3084" s="66">
        <v>0.99491888284683228</v>
      </c>
      <c r="G3084" s="66">
        <v>0.99922597408294678</v>
      </c>
      <c r="H3084" s="66">
        <v>1.5568292699754238E-2</v>
      </c>
      <c r="I3084" s="66">
        <v>81.721023559570313</v>
      </c>
      <c r="J3084" s="67">
        <v>0</v>
      </c>
    </row>
    <row r="3085" spans="1:10" x14ac:dyDescent="0.25">
      <c r="A3085" s="3" t="str">
        <f t="shared" si="48"/>
        <v>LCALA Basin9/9/2021 (3:58pm-5:00pm)12</v>
      </c>
      <c r="B3085" t="s">
        <v>27</v>
      </c>
      <c r="C3085" t="s">
        <v>40</v>
      </c>
      <c r="D3085" t="s">
        <v>163</v>
      </c>
      <c r="E3085" s="65" t="s">
        <v>143</v>
      </c>
      <c r="F3085" s="66">
        <v>1.219531774520874</v>
      </c>
      <c r="G3085" s="66">
        <v>1.2106677293777466</v>
      </c>
      <c r="H3085" s="66">
        <v>1.6183082014322281E-2</v>
      </c>
      <c r="I3085" s="66">
        <v>85.579978942871094</v>
      </c>
      <c r="J3085" s="67">
        <v>0</v>
      </c>
    </row>
    <row r="3086" spans="1:10" x14ac:dyDescent="0.25">
      <c r="A3086" s="3" t="str">
        <f t="shared" si="48"/>
        <v>LCALA Basin9/9/2021 (3:58pm-5:00pm)13</v>
      </c>
      <c r="B3086" t="s">
        <v>27</v>
      </c>
      <c r="C3086" t="s">
        <v>40</v>
      </c>
      <c r="D3086" t="s">
        <v>163</v>
      </c>
      <c r="E3086" s="65" t="s">
        <v>144</v>
      </c>
      <c r="F3086" s="66">
        <v>1.5323026180267334</v>
      </c>
      <c r="G3086" s="66">
        <v>1.5225820541381836</v>
      </c>
      <c r="H3086" s="66">
        <v>1.1056443676352501E-2</v>
      </c>
      <c r="I3086" s="66">
        <v>88.476211547851563</v>
      </c>
      <c r="J3086" s="67">
        <v>0</v>
      </c>
    </row>
    <row r="3087" spans="1:10" x14ac:dyDescent="0.25">
      <c r="A3087" s="3" t="str">
        <f t="shared" si="48"/>
        <v>LCALA Basin9/9/2021 (3:58pm-5:00pm)14</v>
      </c>
      <c r="B3087" t="s">
        <v>27</v>
      </c>
      <c r="C3087" t="s">
        <v>40</v>
      </c>
      <c r="D3087" t="s">
        <v>163</v>
      </c>
      <c r="E3087" s="65" t="s">
        <v>145</v>
      </c>
      <c r="F3087" s="66">
        <v>1.8624832630157471</v>
      </c>
      <c r="G3087" s="66">
        <v>1.8722039461135864</v>
      </c>
      <c r="H3087" s="66">
        <v>1.1056443676352501E-2</v>
      </c>
      <c r="I3087" s="66">
        <v>91.125526428222656</v>
      </c>
      <c r="J3087" s="67">
        <v>0</v>
      </c>
    </row>
    <row r="3088" spans="1:10" x14ac:dyDescent="0.25">
      <c r="A3088" s="3" t="str">
        <f t="shared" si="48"/>
        <v>LCALA Basin9/9/2021 (3:58pm-5:00pm)15</v>
      </c>
      <c r="B3088" t="s">
        <v>27</v>
      </c>
      <c r="C3088" t="s">
        <v>40</v>
      </c>
      <c r="D3088" t="s">
        <v>163</v>
      </c>
      <c r="E3088" s="65" t="s">
        <v>146</v>
      </c>
      <c r="F3088" s="66">
        <v>2.1648666858673096</v>
      </c>
      <c r="G3088" s="66">
        <v>2.2014384269714355</v>
      </c>
      <c r="H3088" s="66">
        <v>2.0792325958609581E-2</v>
      </c>
      <c r="I3088" s="66">
        <v>93.017890930175781</v>
      </c>
      <c r="J3088" s="67">
        <v>0</v>
      </c>
    </row>
    <row r="3089" spans="1:10" x14ac:dyDescent="0.25">
      <c r="A3089" s="3" t="str">
        <f t="shared" si="48"/>
        <v>LCALA Basin9/9/2021 (3:58pm-5:00pm)16</v>
      </c>
      <c r="B3089" t="s">
        <v>27</v>
      </c>
      <c r="C3089" t="s">
        <v>40</v>
      </c>
      <c r="D3089" t="s">
        <v>163</v>
      </c>
      <c r="E3089" s="65" t="s">
        <v>147</v>
      </c>
      <c r="F3089" s="66">
        <v>2.4893317222595215</v>
      </c>
      <c r="G3089" s="66">
        <v>2.5062210559844971</v>
      </c>
      <c r="H3089" s="66">
        <v>2.3344157263636589E-2</v>
      </c>
      <c r="I3089" s="66">
        <v>94.884513854980469</v>
      </c>
      <c r="J3089" s="67">
        <v>0</v>
      </c>
    </row>
    <row r="3090" spans="1:10" x14ac:dyDescent="0.25">
      <c r="A3090" s="3" t="str">
        <f t="shared" si="48"/>
        <v>LCALA Basin9/9/2021 (3:58pm-5:00pm)17</v>
      </c>
      <c r="B3090" t="s">
        <v>27</v>
      </c>
      <c r="C3090" t="s">
        <v>40</v>
      </c>
      <c r="D3090" t="s">
        <v>163</v>
      </c>
      <c r="E3090" s="65" t="s">
        <v>148</v>
      </c>
      <c r="F3090" s="66">
        <v>2.6649632453918457</v>
      </c>
      <c r="G3090" s="66">
        <v>1.8654234409332275</v>
      </c>
      <c r="H3090" s="66">
        <v>2.4712530896067619E-2</v>
      </c>
      <c r="I3090" s="66">
        <v>94.798538208007813</v>
      </c>
      <c r="J3090" s="67">
        <v>0</v>
      </c>
    </row>
    <row r="3091" spans="1:10" x14ac:dyDescent="0.25">
      <c r="A3091" s="3" t="str">
        <f t="shared" si="48"/>
        <v>LCALA Basin9/9/2021 (3:58pm-5:00pm)18</v>
      </c>
      <c r="B3091" t="s">
        <v>27</v>
      </c>
      <c r="C3091" t="s">
        <v>40</v>
      </c>
      <c r="D3091" t="s">
        <v>163</v>
      </c>
      <c r="E3091" s="65" t="s">
        <v>149</v>
      </c>
      <c r="F3091" s="66">
        <v>2.7361171245574951</v>
      </c>
      <c r="G3091" s="66">
        <v>2.7891547679901123</v>
      </c>
      <c r="H3091" s="66">
        <v>2.5698654353618622E-2</v>
      </c>
      <c r="I3091" s="66">
        <v>93.561019897460938</v>
      </c>
      <c r="J3091" s="67">
        <v>0</v>
      </c>
    </row>
    <row r="3092" spans="1:10" x14ac:dyDescent="0.25">
      <c r="A3092" s="3" t="str">
        <f t="shared" si="48"/>
        <v>LCALA Basin9/9/2021 (3:58pm-5:00pm)19</v>
      </c>
      <c r="B3092" t="s">
        <v>27</v>
      </c>
      <c r="C3092" t="s">
        <v>40</v>
      </c>
      <c r="D3092" t="s">
        <v>163</v>
      </c>
      <c r="E3092" s="65" t="s">
        <v>150</v>
      </c>
      <c r="F3092" s="66">
        <v>2.6494626998901367</v>
      </c>
      <c r="G3092" s="66">
        <v>2.7225289344787598</v>
      </c>
      <c r="H3092" s="66">
        <v>2.4502374231815338E-2</v>
      </c>
      <c r="I3092" s="66">
        <v>90.925308227539063</v>
      </c>
      <c r="J3092" s="67">
        <v>0</v>
      </c>
    </row>
    <row r="3093" spans="1:10" x14ac:dyDescent="0.25">
      <c r="A3093" s="3" t="str">
        <f t="shared" si="48"/>
        <v>LCALA Basin9/9/2021 (3:58pm-5:00pm)20</v>
      </c>
      <c r="B3093" t="s">
        <v>27</v>
      </c>
      <c r="C3093" t="s">
        <v>40</v>
      </c>
      <c r="D3093" t="s">
        <v>163</v>
      </c>
      <c r="E3093" s="65" t="s">
        <v>151</v>
      </c>
      <c r="F3093" s="66">
        <v>2.4032902717590332</v>
      </c>
      <c r="G3093" s="66">
        <v>2.4639544486999512</v>
      </c>
      <c r="H3093" s="66">
        <v>2.1715588867664337E-2</v>
      </c>
      <c r="I3093" s="66">
        <v>87.055595397949219</v>
      </c>
      <c r="J3093" s="67">
        <v>0</v>
      </c>
    </row>
    <row r="3094" spans="1:10" x14ac:dyDescent="0.25">
      <c r="A3094" s="3" t="str">
        <f t="shared" si="48"/>
        <v>LCALA Basin9/9/2021 (3:58pm-5:00pm)21</v>
      </c>
      <c r="B3094" t="s">
        <v>27</v>
      </c>
      <c r="C3094" t="s">
        <v>40</v>
      </c>
      <c r="D3094" t="s">
        <v>163</v>
      </c>
      <c r="E3094" s="65" t="s">
        <v>152</v>
      </c>
      <c r="F3094" s="66">
        <v>2.2025907039642334</v>
      </c>
      <c r="G3094" s="66">
        <v>2.257021427154541</v>
      </c>
      <c r="H3094" s="66">
        <v>2.0060023292899132E-2</v>
      </c>
      <c r="I3094" s="66">
        <v>83.191726684570313</v>
      </c>
      <c r="J3094" s="67">
        <v>0</v>
      </c>
    </row>
    <row r="3095" spans="1:10" x14ac:dyDescent="0.25">
      <c r="A3095" s="3" t="str">
        <f t="shared" si="48"/>
        <v>LCALA Basin9/9/2021 (3:58pm-5:00pm)22</v>
      </c>
      <c r="B3095" t="s">
        <v>27</v>
      </c>
      <c r="C3095" t="s">
        <v>40</v>
      </c>
      <c r="D3095" t="s">
        <v>163</v>
      </c>
      <c r="E3095" s="65" t="s">
        <v>153</v>
      </c>
      <c r="F3095" s="66">
        <v>2.012256383895874</v>
      </c>
      <c r="G3095" s="66">
        <v>2.0291473865509033</v>
      </c>
      <c r="H3095" s="66">
        <v>1.852845586836338E-2</v>
      </c>
      <c r="I3095" s="66">
        <v>80.581329345703125</v>
      </c>
      <c r="J3095" s="67">
        <v>0</v>
      </c>
    </row>
    <row r="3096" spans="1:10" x14ac:dyDescent="0.25">
      <c r="A3096" s="3" t="str">
        <f t="shared" si="48"/>
        <v>LCALA Basin9/9/2021 (3:58pm-5:00pm)23</v>
      </c>
      <c r="B3096" t="s">
        <v>27</v>
      </c>
      <c r="C3096" t="s">
        <v>40</v>
      </c>
      <c r="D3096" t="s">
        <v>163</v>
      </c>
      <c r="E3096" s="65" t="s">
        <v>154</v>
      </c>
      <c r="F3096" s="66">
        <v>1.7305170297622681</v>
      </c>
      <c r="G3096" s="66">
        <v>1.7438697814941406</v>
      </c>
      <c r="H3096" s="66">
        <v>1.7432307824492455E-2</v>
      </c>
      <c r="I3096" s="66">
        <v>78.47784423828125</v>
      </c>
      <c r="J3096" s="67">
        <v>0</v>
      </c>
    </row>
    <row r="3097" spans="1:10" x14ac:dyDescent="0.25">
      <c r="A3097" s="3" t="str">
        <f t="shared" si="48"/>
        <v>LCALA Basin9/9/2021 (3:58pm-5:00pm)24</v>
      </c>
      <c r="B3097" t="s">
        <v>27</v>
      </c>
      <c r="C3097" t="s">
        <v>40</v>
      </c>
      <c r="D3097" t="s">
        <v>163</v>
      </c>
      <c r="E3097" s="65" t="s">
        <v>155</v>
      </c>
      <c r="F3097" s="66">
        <v>1.4220191240310669</v>
      </c>
      <c r="G3097" s="66">
        <v>1.4453244209289551</v>
      </c>
      <c r="H3097" s="66">
        <v>1.64497010409832E-2</v>
      </c>
      <c r="I3097" s="66">
        <v>76.739051818847656</v>
      </c>
      <c r="J3097" s="67">
        <v>0</v>
      </c>
    </row>
    <row r="3098" spans="1:10" x14ac:dyDescent="0.25">
      <c r="A3098" s="3" t="str">
        <f t="shared" si="48"/>
        <v>LCALA BasinAverage Event Day (5:00pm-6:00pm)1</v>
      </c>
      <c r="B3098" t="s">
        <v>27</v>
      </c>
      <c r="C3098" t="s">
        <v>40</v>
      </c>
      <c r="D3098" t="s">
        <v>164</v>
      </c>
      <c r="E3098" s="65" t="s">
        <v>132</v>
      </c>
      <c r="F3098" s="66">
        <v>1.0564606189727783</v>
      </c>
      <c r="G3098" s="66">
        <v>1.0410277843475342</v>
      </c>
      <c r="H3098" s="66">
        <v>6.4470632933080196E-3</v>
      </c>
      <c r="I3098" s="66">
        <v>73.992218017578125</v>
      </c>
      <c r="J3098" s="67">
        <v>0</v>
      </c>
    </row>
    <row r="3099" spans="1:10" x14ac:dyDescent="0.25">
      <c r="A3099" s="3" t="str">
        <f t="shared" si="48"/>
        <v>LCALA BasinAverage Event Day (5:00pm-6:00pm)2</v>
      </c>
      <c r="B3099" t="s">
        <v>27</v>
      </c>
      <c r="C3099" t="s">
        <v>40</v>
      </c>
      <c r="D3099" t="s">
        <v>164</v>
      </c>
      <c r="E3099" s="65" t="s">
        <v>133</v>
      </c>
      <c r="F3099" s="66">
        <v>0.97711366415023804</v>
      </c>
      <c r="G3099" s="66">
        <v>0.96436327695846558</v>
      </c>
      <c r="H3099" s="66">
        <v>5.6146248243749142E-3</v>
      </c>
      <c r="I3099" s="66">
        <v>72.785438537597656</v>
      </c>
      <c r="J3099" s="67">
        <v>0</v>
      </c>
    </row>
    <row r="3100" spans="1:10" x14ac:dyDescent="0.25">
      <c r="A3100" s="3" t="str">
        <f t="shared" si="48"/>
        <v>LCALA BasinAverage Event Day (5:00pm-6:00pm)3</v>
      </c>
      <c r="B3100" t="s">
        <v>27</v>
      </c>
      <c r="C3100" t="s">
        <v>40</v>
      </c>
      <c r="D3100" t="s">
        <v>164</v>
      </c>
      <c r="E3100" s="65" t="s">
        <v>134</v>
      </c>
      <c r="F3100" s="66">
        <v>0.85942190885543823</v>
      </c>
      <c r="G3100" s="66">
        <v>0.85598230361938477</v>
      </c>
      <c r="H3100" s="66">
        <v>5.0768032670021057E-3</v>
      </c>
      <c r="I3100" s="66">
        <v>71.850227355957031</v>
      </c>
      <c r="J3100" s="67">
        <v>0</v>
      </c>
    </row>
    <row r="3101" spans="1:10" x14ac:dyDescent="0.25">
      <c r="A3101" s="3" t="str">
        <f t="shared" si="48"/>
        <v>LCALA BasinAverage Event Day (5:00pm-6:00pm)4</v>
      </c>
      <c r="B3101" t="s">
        <v>27</v>
      </c>
      <c r="C3101" t="s">
        <v>40</v>
      </c>
      <c r="D3101" t="s">
        <v>164</v>
      </c>
      <c r="E3101" s="65" t="s">
        <v>135</v>
      </c>
      <c r="F3101" s="66">
        <v>0.78274351358413696</v>
      </c>
      <c r="G3101" s="66">
        <v>0.78359842300415039</v>
      </c>
      <c r="H3101" s="66">
        <v>4.5508588664233685E-3</v>
      </c>
      <c r="I3101" s="66">
        <v>71.217994689941406</v>
      </c>
      <c r="J3101" s="67">
        <v>0</v>
      </c>
    </row>
    <row r="3102" spans="1:10" x14ac:dyDescent="0.25">
      <c r="A3102" s="3" t="str">
        <f t="shared" si="48"/>
        <v>LCALA BasinAverage Event Day (5:00pm-6:00pm)5</v>
      </c>
      <c r="B3102" t="s">
        <v>27</v>
      </c>
      <c r="C3102" t="s">
        <v>40</v>
      </c>
      <c r="D3102" t="s">
        <v>164</v>
      </c>
      <c r="E3102" s="65" t="s">
        <v>136</v>
      </c>
      <c r="F3102" s="66">
        <v>0.73976767063140869</v>
      </c>
      <c r="G3102" s="66">
        <v>0.74013477563858032</v>
      </c>
      <c r="H3102" s="66">
        <v>3.7244514096528292E-3</v>
      </c>
      <c r="I3102" s="66">
        <v>70.529373168945313</v>
      </c>
      <c r="J3102" s="67">
        <v>0</v>
      </c>
    </row>
    <row r="3103" spans="1:10" x14ac:dyDescent="0.25">
      <c r="A3103" s="3" t="str">
        <f t="shared" si="48"/>
        <v>LCALA BasinAverage Event Day (5:00pm-6:00pm)6</v>
      </c>
      <c r="B3103" t="s">
        <v>27</v>
      </c>
      <c r="C3103" t="s">
        <v>40</v>
      </c>
      <c r="D3103" t="s">
        <v>164</v>
      </c>
      <c r="E3103" s="65" t="s">
        <v>137</v>
      </c>
      <c r="F3103" s="66">
        <v>0.73233377933502197</v>
      </c>
      <c r="G3103" s="66">
        <v>0.72624051570892334</v>
      </c>
      <c r="H3103" s="66">
        <v>3.3723204396665096E-3</v>
      </c>
      <c r="I3103" s="66">
        <v>70.114509582519531</v>
      </c>
      <c r="J3103" s="67">
        <v>0</v>
      </c>
    </row>
    <row r="3104" spans="1:10" x14ac:dyDescent="0.25">
      <c r="A3104" s="3" t="str">
        <f t="shared" si="48"/>
        <v>LCALA BasinAverage Event Day (5:00pm-6:00pm)7</v>
      </c>
      <c r="B3104" t="s">
        <v>27</v>
      </c>
      <c r="C3104" t="s">
        <v>40</v>
      </c>
      <c r="D3104" t="s">
        <v>164</v>
      </c>
      <c r="E3104" s="65" t="s">
        <v>138</v>
      </c>
      <c r="F3104" s="66">
        <v>0.74448317289352417</v>
      </c>
      <c r="G3104" s="66">
        <v>0.74126321077346802</v>
      </c>
      <c r="H3104" s="66">
        <v>3.8681917358189821E-3</v>
      </c>
      <c r="I3104" s="66">
        <v>69.864616394042969</v>
      </c>
      <c r="J3104" s="67">
        <v>0</v>
      </c>
    </row>
    <row r="3105" spans="1:10" x14ac:dyDescent="0.25">
      <c r="A3105" s="3" t="str">
        <f t="shared" si="48"/>
        <v>LCALA BasinAverage Event Day (5:00pm-6:00pm)8</v>
      </c>
      <c r="B3105" t="s">
        <v>27</v>
      </c>
      <c r="C3105" t="s">
        <v>40</v>
      </c>
      <c r="D3105" t="s">
        <v>164</v>
      </c>
      <c r="E3105" s="65" t="s">
        <v>139</v>
      </c>
      <c r="F3105" s="66">
        <v>0.76785814762115479</v>
      </c>
      <c r="G3105" s="66">
        <v>0.76782935857772827</v>
      </c>
      <c r="H3105" s="66">
        <v>3.8215478416532278E-3</v>
      </c>
      <c r="I3105" s="66">
        <v>70.674942016601563</v>
      </c>
      <c r="J3105" s="67">
        <v>0</v>
      </c>
    </row>
    <row r="3106" spans="1:10" x14ac:dyDescent="0.25">
      <c r="A3106" s="3" t="str">
        <f t="shared" si="48"/>
        <v>LCALA BasinAverage Event Day (5:00pm-6:00pm)9</v>
      </c>
      <c r="B3106" t="s">
        <v>27</v>
      </c>
      <c r="C3106" t="s">
        <v>40</v>
      </c>
      <c r="D3106" t="s">
        <v>164</v>
      </c>
      <c r="E3106" s="65" t="s">
        <v>140</v>
      </c>
      <c r="F3106" s="66">
        <v>0.80140525102615356</v>
      </c>
      <c r="G3106" s="66">
        <v>0.79533755779266357</v>
      </c>
      <c r="H3106" s="66">
        <v>4.8345173709094524E-3</v>
      </c>
      <c r="I3106" s="66">
        <v>73.204147338867188</v>
      </c>
      <c r="J3106" s="67">
        <v>0</v>
      </c>
    </row>
    <row r="3107" spans="1:10" x14ac:dyDescent="0.25">
      <c r="A3107" s="3" t="str">
        <f t="shared" si="48"/>
        <v>LCALA BasinAverage Event Day (5:00pm-6:00pm)10</v>
      </c>
      <c r="B3107" t="s">
        <v>27</v>
      </c>
      <c r="C3107" t="s">
        <v>40</v>
      </c>
      <c r="D3107" t="s">
        <v>164</v>
      </c>
      <c r="E3107" s="65" t="s">
        <v>141</v>
      </c>
      <c r="F3107" s="66">
        <v>0.86123979091644287</v>
      </c>
      <c r="G3107" s="66">
        <v>0.84308934211730957</v>
      </c>
      <c r="H3107" s="66">
        <v>5.8132573030889034E-3</v>
      </c>
      <c r="I3107" s="66">
        <v>77.156883239746094</v>
      </c>
      <c r="J3107" s="67">
        <v>0</v>
      </c>
    </row>
    <row r="3108" spans="1:10" x14ac:dyDescent="0.25">
      <c r="A3108" s="3" t="str">
        <f t="shared" si="48"/>
        <v>LCALA BasinAverage Event Day (5:00pm-6:00pm)11</v>
      </c>
      <c r="B3108" t="s">
        <v>27</v>
      </c>
      <c r="C3108" t="s">
        <v>40</v>
      </c>
      <c r="D3108" t="s">
        <v>164</v>
      </c>
      <c r="E3108" s="65" t="s">
        <v>142</v>
      </c>
      <c r="F3108" s="66">
        <v>0.95902013778686523</v>
      </c>
      <c r="G3108" s="66">
        <v>0.9418683648109436</v>
      </c>
      <c r="H3108" s="66">
        <v>6.3264262862503529E-3</v>
      </c>
      <c r="I3108" s="66">
        <v>80.939773559570313</v>
      </c>
      <c r="J3108" s="67">
        <v>0</v>
      </c>
    </row>
    <row r="3109" spans="1:10" x14ac:dyDescent="0.25">
      <c r="A3109" s="3" t="str">
        <f t="shared" si="48"/>
        <v>LCALA BasinAverage Event Day (5:00pm-6:00pm)12</v>
      </c>
      <c r="B3109" t="s">
        <v>27</v>
      </c>
      <c r="C3109" t="s">
        <v>40</v>
      </c>
      <c r="D3109" t="s">
        <v>164</v>
      </c>
      <c r="E3109" s="65" t="s">
        <v>143</v>
      </c>
      <c r="F3109" s="66">
        <v>1.1566575765609741</v>
      </c>
      <c r="G3109" s="66">
        <v>1.1257816553115845</v>
      </c>
      <c r="H3109" s="66">
        <v>7.2121364064514637E-3</v>
      </c>
      <c r="I3109" s="66">
        <v>85.093963623046875</v>
      </c>
      <c r="J3109" s="67">
        <v>0</v>
      </c>
    </row>
    <row r="3110" spans="1:10" x14ac:dyDescent="0.25">
      <c r="A3110" s="3" t="str">
        <f t="shared" si="48"/>
        <v>LCALA BasinAverage Event Day (5:00pm-6:00pm)13</v>
      </c>
      <c r="B3110" t="s">
        <v>27</v>
      </c>
      <c r="C3110" t="s">
        <v>40</v>
      </c>
      <c r="D3110" t="s">
        <v>164</v>
      </c>
      <c r="E3110" s="65" t="s">
        <v>144</v>
      </c>
      <c r="F3110" s="66">
        <v>1.4182946681976318</v>
      </c>
      <c r="G3110" s="66">
        <v>1.3773660659790039</v>
      </c>
      <c r="H3110" s="66">
        <v>6.523598451167345E-3</v>
      </c>
      <c r="I3110" s="66">
        <v>88.7227783203125</v>
      </c>
      <c r="J3110" s="67">
        <v>0</v>
      </c>
    </row>
    <row r="3111" spans="1:10" x14ac:dyDescent="0.25">
      <c r="A3111" s="3" t="str">
        <f t="shared" si="48"/>
        <v>LCALA BasinAverage Event Day (5:00pm-6:00pm)14</v>
      </c>
      <c r="B3111" t="s">
        <v>27</v>
      </c>
      <c r="C3111" t="s">
        <v>40</v>
      </c>
      <c r="D3111" t="s">
        <v>164</v>
      </c>
      <c r="E3111" s="65" t="s">
        <v>145</v>
      </c>
      <c r="F3111" s="66">
        <v>1.7082802057266235</v>
      </c>
      <c r="G3111" s="66">
        <v>1.6863301992416382</v>
      </c>
      <c r="H3111" s="66">
        <v>6.5534207969903946E-3</v>
      </c>
      <c r="I3111" s="66">
        <v>91.021675109863281</v>
      </c>
      <c r="J3111" s="67">
        <v>0</v>
      </c>
    </row>
    <row r="3112" spans="1:10" x14ac:dyDescent="0.25">
      <c r="A3112" s="3" t="str">
        <f t="shared" si="48"/>
        <v>LCALA BasinAverage Event Day (5:00pm-6:00pm)15</v>
      </c>
      <c r="B3112" t="s">
        <v>27</v>
      </c>
      <c r="C3112" t="s">
        <v>40</v>
      </c>
      <c r="D3112" t="s">
        <v>164</v>
      </c>
      <c r="E3112" s="65" t="s">
        <v>146</v>
      </c>
      <c r="F3112" s="66">
        <v>2.0078451633453369</v>
      </c>
      <c r="G3112" s="66">
        <v>1.9976470470428467</v>
      </c>
      <c r="H3112" s="66">
        <v>9.0319840237498283E-3</v>
      </c>
      <c r="I3112" s="66">
        <v>92.781814575195313</v>
      </c>
      <c r="J3112" s="67">
        <v>0</v>
      </c>
    </row>
    <row r="3113" spans="1:10" x14ac:dyDescent="0.25">
      <c r="A3113" s="3" t="str">
        <f t="shared" si="48"/>
        <v>LCALA BasinAverage Event Day (5:00pm-6:00pm)16</v>
      </c>
      <c r="B3113" t="s">
        <v>27</v>
      </c>
      <c r="C3113" t="s">
        <v>40</v>
      </c>
      <c r="D3113" t="s">
        <v>164</v>
      </c>
      <c r="E3113" s="65" t="s">
        <v>147</v>
      </c>
      <c r="F3113" s="66">
        <v>2.2778260707855225</v>
      </c>
      <c r="G3113" s="66">
        <v>2.2735450267791748</v>
      </c>
      <c r="H3113" s="66">
        <v>1.0070514865219593E-2</v>
      </c>
      <c r="I3113" s="66">
        <v>93.703720092773438</v>
      </c>
      <c r="J3113" s="67">
        <v>0</v>
      </c>
    </row>
    <row r="3114" spans="1:10" x14ac:dyDescent="0.25">
      <c r="A3114" s="3" t="str">
        <f t="shared" si="48"/>
        <v>LCALA BasinAverage Event Day (5:00pm-6:00pm)17</v>
      </c>
      <c r="B3114" t="s">
        <v>27</v>
      </c>
      <c r="C3114" t="s">
        <v>40</v>
      </c>
      <c r="D3114" t="s">
        <v>164</v>
      </c>
      <c r="E3114" s="65" t="s">
        <v>148</v>
      </c>
      <c r="F3114" s="66">
        <v>2.4864568710327148</v>
      </c>
      <c r="G3114" s="66">
        <v>2.4503650665283203</v>
      </c>
      <c r="H3114" s="66">
        <v>1.0714161209762096E-2</v>
      </c>
      <c r="I3114" s="66">
        <v>93.696403503417969</v>
      </c>
      <c r="J3114" s="67">
        <v>0</v>
      </c>
    </row>
    <row r="3115" spans="1:10" x14ac:dyDescent="0.25">
      <c r="A3115" s="3" t="str">
        <f t="shared" si="48"/>
        <v>LCALA BasinAverage Event Day (5:00pm-6:00pm)18</v>
      </c>
      <c r="B3115" t="s">
        <v>27</v>
      </c>
      <c r="C3115" t="s">
        <v>40</v>
      </c>
      <c r="D3115" t="s">
        <v>164</v>
      </c>
      <c r="E3115" s="65" t="s">
        <v>149</v>
      </c>
      <c r="F3115" s="66">
        <v>2.5626707077026367</v>
      </c>
      <c r="G3115" s="66">
        <v>1.8053854703903198</v>
      </c>
      <c r="H3115" s="66">
        <v>1.0926084592938423E-2</v>
      </c>
      <c r="I3115" s="66">
        <v>92.330245971679688</v>
      </c>
      <c r="J3115" s="67">
        <v>0</v>
      </c>
    </row>
    <row r="3116" spans="1:10" x14ac:dyDescent="0.25">
      <c r="A3116" s="3" t="str">
        <f t="shared" si="48"/>
        <v>LCALA BasinAverage Event Day (5:00pm-6:00pm)19</v>
      </c>
      <c r="B3116" t="s">
        <v>27</v>
      </c>
      <c r="C3116" t="s">
        <v>40</v>
      </c>
      <c r="D3116" t="s">
        <v>164</v>
      </c>
      <c r="E3116" s="65" t="s">
        <v>150</v>
      </c>
      <c r="F3116" s="66">
        <v>2.5270397663116455</v>
      </c>
      <c r="G3116" s="66">
        <v>2.6111783981323242</v>
      </c>
      <c r="H3116" s="66">
        <v>1.1804318055510521E-2</v>
      </c>
      <c r="I3116" s="66">
        <v>91.014854431152344</v>
      </c>
      <c r="J3116" s="67">
        <v>0</v>
      </c>
    </row>
    <row r="3117" spans="1:10" x14ac:dyDescent="0.25">
      <c r="A3117" s="3" t="str">
        <f t="shared" si="48"/>
        <v>LCALA BasinAverage Event Day (5:00pm-6:00pm)20</v>
      </c>
      <c r="B3117" t="s">
        <v>27</v>
      </c>
      <c r="C3117" t="s">
        <v>40</v>
      </c>
      <c r="D3117" t="s">
        <v>164</v>
      </c>
      <c r="E3117" s="65" t="s">
        <v>151</v>
      </c>
      <c r="F3117" s="66">
        <v>2.3454890251159668</v>
      </c>
      <c r="G3117" s="66">
        <v>2.443828821182251</v>
      </c>
      <c r="H3117" s="66">
        <v>1.1429702863097191E-2</v>
      </c>
      <c r="I3117" s="66">
        <v>88.005599975585938</v>
      </c>
      <c r="J3117" s="67">
        <v>0</v>
      </c>
    </row>
    <row r="3118" spans="1:10" x14ac:dyDescent="0.25">
      <c r="A3118" s="3" t="str">
        <f t="shared" si="48"/>
        <v>LCALA BasinAverage Event Day (5:00pm-6:00pm)21</v>
      </c>
      <c r="B3118" t="s">
        <v>27</v>
      </c>
      <c r="C3118" t="s">
        <v>40</v>
      </c>
      <c r="D3118" t="s">
        <v>164</v>
      </c>
      <c r="E3118" s="65" t="s">
        <v>152</v>
      </c>
      <c r="F3118" s="66">
        <v>2.1267852783203125</v>
      </c>
      <c r="G3118" s="66">
        <v>2.1972556114196777</v>
      </c>
      <c r="H3118" s="66">
        <v>1.0681954212486744E-2</v>
      </c>
      <c r="I3118" s="66">
        <v>83.72906494140625</v>
      </c>
      <c r="J3118" s="67">
        <v>0</v>
      </c>
    </row>
    <row r="3119" spans="1:10" x14ac:dyDescent="0.25">
      <c r="A3119" s="3" t="str">
        <f t="shared" si="48"/>
        <v>LCALA BasinAverage Event Day (5:00pm-6:00pm)22</v>
      </c>
      <c r="B3119" t="s">
        <v>27</v>
      </c>
      <c r="C3119" t="s">
        <v>40</v>
      </c>
      <c r="D3119" t="s">
        <v>164</v>
      </c>
      <c r="E3119" s="65" t="s">
        <v>153</v>
      </c>
      <c r="F3119" s="66">
        <v>1.9492624998092651</v>
      </c>
      <c r="G3119" s="66">
        <v>1.9900718927383423</v>
      </c>
      <c r="H3119" s="66">
        <v>1.0197499766945839E-2</v>
      </c>
      <c r="I3119" s="66">
        <v>79.956527709960938</v>
      </c>
      <c r="J3119" s="67">
        <v>0</v>
      </c>
    </row>
    <row r="3120" spans="1:10" x14ac:dyDescent="0.25">
      <c r="A3120" s="3" t="str">
        <f t="shared" si="48"/>
        <v>LCALA BasinAverage Event Day (5:00pm-6:00pm)23</v>
      </c>
      <c r="B3120" t="s">
        <v>27</v>
      </c>
      <c r="C3120" t="s">
        <v>40</v>
      </c>
      <c r="D3120" t="s">
        <v>164</v>
      </c>
      <c r="E3120" s="65" t="s">
        <v>154</v>
      </c>
      <c r="F3120" s="66">
        <v>1.7308212518692017</v>
      </c>
      <c r="G3120" s="66">
        <v>1.7485116720199585</v>
      </c>
      <c r="H3120" s="66">
        <v>9.3998126685619354E-3</v>
      </c>
      <c r="I3120" s="66">
        <v>77.710189819335938</v>
      </c>
      <c r="J3120" s="67">
        <v>0</v>
      </c>
    </row>
    <row r="3121" spans="1:10" x14ac:dyDescent="0.25">
      <c r="A3121" s="3" t="str">
        <f t="shared" si="48"/>
        <v>LCALA BasinAverage Event Day (5:00pm-6:00pm)24</v>
      </c>
      <c r="B3121" t="s">
        <v>27</v>
      </c>
      <c r="C3121" t="s">
        <v>40</v>
      </c>
      <c r="D3121" t="s">
        <v>164</v>
      </c>
      <c r="E3121" s="65" t="s">
        <v>155</v>
      </c>
      <c r="F3121" s="66">
        <v>1.4610451459884644</v>
      </c>
      <c r="G3121" s="66">
        <v>1.4773478507995605</v>
      </c>
      <c r="H3121" s="66">
        <v>8.4405355155467987E-3</v>
      </c>
      <c r="I3121" s="66">
        <v>75.730354309082031</v>
      </c>
      <c r="J3121" s="67">
        <v>0</v>
      </c>
    </row>
    <row r="3122" spans="1:10" x14ac:dyDescent="0.25">
      <c r="A3122" s="3" t="str">
        <f t="shared" si="48"/>
        <v>LCAOutside LA Basin10/14/2020 (6:00pm-7:00pm)1</v>
      </c>
      <c r="B3122" t="s">
        <v>27</v>
      </c>
      <c r="C3122" t="s">
        <v>41</v>
      </c>
      <c r="D3122" t="s">
        <v>158</v>
      </c>
      <c r="E3122" s="65" t="s">
        <v>132</v>
      </c>
      <c r="F3122" s="66">
        <v>0.58043587207794189</v>
      </c>
      <c r="G3122" s="66">
        <v>0.62142664194107056</v>
      </c>
      <c r="H3122" s="66">
        <v>6.8549573421478271E-2</v>
      </c>
      <c r="I3122" s="66">
        <v>77.665641784667969</v>
      </c>
      <c r="J3122" s="67">
        <v>0</v>
      </c>
    </row>
    <row r="3123" spans="1:10" x14ac:dyDescent="0.25">
      <c r="A3123" s="3" t="str">
        <f t="shared" si="48"/>
        <v>LCAOutside LA Basin10/14/2020 (6:00pm-7:00pm)2</v>
      </c>
      <c r="B3123" t="s">
        <v>27</v>
      </c>
      <c r="C3123" t="s">
        <v>41</v>
      </c>
      <c r="D3123" t="s">
        <v>158</v>
      </c>
      <c r="E3123" s="65" t="s">
        <v>133</v>
      </c>
      <c r="F3123" s="66">
        <v>0.58749556541442871</v>
      </c>
      <c r="G3123" s="66">
        <v>0.56203228235244751</v>
      </c>
      <c r="H3123" s="66">
        <v>5.1810566335916519E-2</v>
      </c>
      <c r="I3123" s="66">
        <v>75.059127807617188</v>
      </c>
      <c r="J3123" s="67">
        <v>0</v>
      </c>
    </row>
    <row r="3124" spans="1:10" x14ac:dyDescent="0.25">
      <c r="A3124" s="3" t="str">
        <f t="shared" si="48"/>
        <v>LCAOutside LA Basin10/14/2020 (6:00pm-7:00pm)3</v>
      </c>
      <c r="B3124" t="s">
        <v>27</v>
      </c>
      <c r="C3124" t="s">
        <v>41</v>
      </c>
      <c r="D3124" t="s">
        <v>158</v>
      </c>
      <c r="E3124" s="65" t="s">
        <v>134</v>
      </c>
      <c r="F3124" s="66">
        <v>0.48530903458595276</v>
      </c>
      <c r="G3124" s="66">
        <v>0.52072310447692871</v>
      </c>
      <c r="H3124" s="66">
        <v>4.7595247626304626E-2</v>
      </c>
      <c r="I3124" s="66">
        <v>73.853538513183594</v>
      </c>
      <c r="J3124" s="67">
        <v>0</v>
      </c>
    </row>
    <row r="3125" spans="1:10" x14ac:dyDescent="0.25">
      <c r="A3125" s="3" t="str">
        <f t="shared" si="48"/>
        <v>LCAOutside LA Basin10/14/2020 (6:00pm-7:00pm)4</v>
      </c>
      <c r="B3125" t="s">
        <v>27</v>
      </c>
      <c r="C3125" t="s">
        <v>41</v>
      </c>
      <c r="D3125" t="s">
        <v>158</v>
      </c>
      <c r="E3125" s="65" t="s">
        <v>135</v>
      </c>
      <c r="F3125" s="66">
        <v>0.50252079963684082</v>
      </c>
      <c r="G3125" s="66">
        <v>0.48587486147880554</v>
      </c>
      <c r="H3125" s="66">
        <v>4.2292170226573944E-2</v>
      </c>
      <c r="I3125" s="66">
        <v>70.268669128417969</v>
      </c>
      <c r="J3125" s="67">
        <v>0</v>
      </c>
    </row>
    <row r="3126" spans="1:10" x14ac:dyDescent="0.25">
      <c r="A3126" s="3" t="str">
        <f t="shared" si="48"/>
        <v>LCAOutside LA Basin10/14/2020 (6:00pm-7:00pm)5</v>
      </c>
      <c r="B3126" t="s">
        <v>27</v>
      </c>
      <c r="C3126" t="s">
        <v>41</v>
      </c>
      <c r="D3126" t="s">
        <v>158</v>
      </c>
      <c r="E3126" s="65" t="s">
        <v>136</v>
      </c>
      <c r="F3126" s="66">
        <v>0.49692624807357788</v>
      </c>
      <c r="G3126" s="66">
        <v>0.50759434700012207</v>
      </c>
      <c r="H3126" s="66">
        <v>4.503815621137619E-2</v>
      </c>
      <c r="I3126" s="66">
        <v>68.564666748046875</v>
      </c>
      <c r="J3126" s="67">
        <v>0</v>
      </c>
    </row>
    <row r="3127" spans="1:10" x14ac:dyDescent="0.25">
      <c r="A3127" s="3" t="str">
        <f t="shared" si="48"/>
        <v>LCAOutside LA Basin10/14/2020 (6:00pm-7:00pm)6</v>
      </c>
      <c r="B3127" t="s">
        <v>27</v>
      </c>
      <c r="C3127" t="s">
        <v>41</v>
      </c>
      <c r="D3127" t="s">
        <v>158</v>
      </c>
      <c r="E3127" s="65" t="s">
        <v>137</v>
      </c>
      <c r="F3127" s="66">
        <v>0.51924890279769897</v>
      </c>
      <c r="G3127" s="66">
        <v>0.51032561063766479</v>
      </c>
      <c r="H3127" s="66">
        <v>4.0342964231967926E-2</v>
      </c>
      <c r="I3127" s="66">
        <v>66.429847717285156</v>
      </c>
      <c r="J3127" s="67">
        <v>0</v>
      </c>
    </row>
    <row r="3128" spans="1:10" x14ac:dyDescent="0.25">
      <c r="A3128" s="3" t="str">
        <f t="shared" si="48"/>
        <v>LCAOutside LA Basin10/14/2020 (6:00pm-7:00pm)7</v>
      </c>
      <c r="B3128" t="s">
        <v>27</v>
      </c>
      <c r="C3128" t="s">
        <v>41</v>
      </c>
      <c r="D3128" t="s">
        <v>158</v>
      </c>
      <c r="E3128" s="65" t="s">
        <v>138</v>
      </c>
      <c r="F3128" s="66">
        <v>0.57121258974075317</v>
      </c>
      <c r="G3128" s="66">
        <v>0.56050771474838257</v>
      </c>
      <c r="H3128" s="66">
        <v>5.238182470202446E-2</v>
      </c>
      <c r="I3128" s="66">
        <v>65.998359680175781</v>
      </c>
      <c r="J3128" s="67">
        <v>0</v>
      </c>
    </row>
    <row r="3129" spans="1:10" x14ac:dyDescent="0.25">
      <c r="A3129" s="3" t="str">
        <f t="shared" si="48"/>
        <v>LCAOutside LA Basin10/14/2020 (6:00pm-7:00pm)8</v>
      </c>
      <c r="B3129" t="s">
        <v>27</v>
      </c>
      <c r="C3129" t="s">
        <v>41</v>
      </c>
      <c r="D3129" t="s">
        <v>158</v>
      </c>
      <c r="E3129" s="65" t="s">
        <v>139</v>
      </c>
      <c r="F3129" s="66">
        <v>0.525005042552948</v>
      </c>
      <c r="G3129" s="66">
        <v>0.47354051470756531</v>
      </c>
      <c r="H3129" s="66">
        <v>7.0637688040733337E-2</v>
      </c>
      <c r="I3129" s="66">
        <v>63.369895935058594</v>
      </c>
      <c r="J3129" s="67">
        <v>0</v>
      </c>
    </row>
    <row r="3130" spans="1:10" x14ac:dyDescent="0.25">
      <c r="A3130" s="3" t="str">
        <f t="shared" si="48"/>
        <v>LCAOutside LA Basin10/14/2020 (6:00pm-7:00pm)9</v>
      </c>
      <c r="B3130" t="s">
        <v>27</v>
      </c>
      <c r="C3130" t="s">
        <v>41</v>
      </c>
      <c r="D3130" t="s">
        <v>158</v>
      </c>
      <c r="E3130" s="65" t="s">
        <v>140</v>
      </c>
      <c r="F3130" s="66">
        <v>0.42604464292526245</v>
      </c>
      <c r="G3130" s="66">
        <v>0.37130153179168701</v>
      </c>
      <c r="H3130" s="66">
        <v>8.6922407150268555E-2</v>
      </c>
      <c r="I3130" s="66">
        <v>66.388816833496094</v>
      </c>
      <c r="J3130" s="67">
        <v>0</v>
      </c>
    </row>
    <row r="3131" spans="1:10" x14ac:dyDescent="0.25">
      <c r="A3131" s="3" t="str">
        <f t="shared" si="48"/>
        <v>LCAOutside LA Basin10/14/2020 (6:00pm-7:00pm)10</v>
      </c>
      <c r="B3131" t="s">
        <v>27</v>
      </c>
      <c r="C3131" t="s">
        <v>41</v>
      </c>
      <c r="D3131" t="s">
        <v>158</v>
      </c>
      <c r="E3131" s="65" t="s">
        <v>141</v>
      </c>
      <c r="F3131" s="66">
        <v>0.34233754873275757</v>
      </c>
      <c r="G3131" s="66">
        <v>0.29828256368637085</v>
      </c>
      <c r="H3131" s="66">
        <v>9.550195187330246E-2</v>
      </c>
      <c r="I3131" s="66">
        <v>71.368721008300781</v>
      </c>
      <c r="J3131" s="67">
        <v>0</v>
      </c>
    </row>
    <row r="3132" spans="1:10" x14ac:dyDescent="0.25">
      <c r="A3132" s="3" t="str">
        <f t="shared" si="48"/>
        <v>LCAOutside LA Basin10/14/2020 (6:00pm-7:00pm)11</v>
      </c>
      <c r="B3132" t="s">
        <v>27</v>
      </c>
      <c r="C3132" t="s">
        <v>41</v>
      </c>
      <c r="D3132" t="s">
        <v>158</v>
      </c>
      <c r="E3132" s="65" t="s">
        <v>142</v>
      </c>
      <c r="F3132" s="66">
        <v>0.34763753414154053</v>
      </c>
      <c r="G3132" s="66">
        <v>0.27034410834312439</v>
      </c>
      <c r="H3132" s="66">
        <v>0.12688040733337402</v>
      </c>
      <c r="I3132" s="66">
        <v>77.684104919433594</v>
      </c>
      <c r="J3132" s="67">
        <v>0</v>
      </c>
    </row>
    <row r="3133" spans="1:10" x14ac:dyDescent="0.25">
      <c r="A3133" s="3" t="str">
        <f t="shared" si="48"/>
        <v>LCAOutside LA Basin10/14/2020 (6:00pm-7:00pm)12</v>
      </c>
      <c r="B3133" t="s">
        <v>27</v>
      </c>
      <c r="C3133" t="s">
        <v>41</v>
      </c>
      <c r="D3133" t="s">
        <v>158</v>
      </c>
      <c r="E3133" s="65" t="s">
        <v>143</v>
      </c>
      <c r="F3133" s="66">
        <v>0.46678394079208374</v>
      </c>
      <c r="G3133" s="66">
        <v>0.36364001035690308</v>
      </c>
      <c r="H3133" s="66">
        <v>0.14905849099159241</v>
      </c>
      <c r="I3133" s="66">
        <v>83.804618835449219</v>
      </c>
      <c r="J3133" s="67">
        <v>0</v>
      </c>
    </row>
    <row r="3134" spans="1:10" x14ac:dyDescent="0.25">
      <c r="A3134" s="3" t="str">
        <f t="shared" si="48"/>
        <v>LCAOutside LA Basin10/14/2020 (6:00pm-7:00pm)13</v>
      </c>
      <c r="B3134" t="s">
        <v>27</v>
      </c>
      <c r="C3134" t="s">
        <v>41</v>
      </c>
      <c r="D3134" t="s">
        <v>158</v>
      </c>
      <c r="E3134" s="65" t="s">
        <v>144</v>
      </c>
      <c r="F3134" s="66">
        <v>0.61201328039169312</v>
      </c>
      <c r="G3134" s="66">
        <v>0.60857129096984863</v>
      </c>
      <c r="H3134" s="66">
        <v>0.15434134006500244</v>
      </c>
      <c r="I3134" s="66">
        <v>87.812309265136719</v>
      </c>
      <c r="J3134" s="67">
        <v>0</v>
      </c>
    </row>
    <row r="3135" spans="1:10" x14ac:dyDescent="0.25">
      <c r="A3135" s="3" t="str">
        <f t="shared" si="48"/>
        <v>LCAOutside LA Basin10/14/2020 (6:00pm-7:00pm)14</v>
      </c>
      <c r="B3135" t="s">
        <v>27</v>
      </c>
      <c r="C3135" t="s">
        <v>41</v>
      </c>
      <c r="D3135" t="s">
        <v>158</v>
      </c>
      <c r="E3135" s="65" t="s">
        <v>145</v>
      </c>
      <c r="F3135" s="66">
        <v>0.84998422861099243</v>
      </c>
      <c r="G3135" s="66">
        <v>0.90978151559829712</v>
      </c>
      <c r="H3135" s="66">
        <v>0.15460227429866791</v>
      </c>
      <c r="I3135" s="66">
        <v>92.409744262695313</v>
      </c>
      <c r="J3135" s="67">
        <v>0</v>
      </c>
    </row>
    <row r="3136" spans="1:10" x14ac:dyDescent="0.25">
      <c r="A3136" s="3" t="str">
        <f t="shared" si="48"/>
        <v>LCAOutside LA Basin10/14/2020 (6:00pm-7:00pm)15</v>
      </c>
      <c r="B3136" t="s">
        <v>27</v>
      </c>
      <c r="C3136" t="s">
        <v>41</v>
      </c>
      <c r="D3136" t="s">
        <v>158</v>
      </c>
      <c r="E3136" s="65" t="s">
        <v>146</v>
      </c>
      <c r="F3136" s="66">
        <v>1.1835906505584717</v>
      </c>
      <c r="G3136" s="66">
        <v>1.238950252532959</v>
      </c>
      <c r="H3136" s="66">
        <v>0.14716556668281555</v>
      </c>
      <c r="I3136" s="66">
        <v>96.500511169433594</v>
      </c>
      <c r="J3136" s="67">
        <v>0</v>
      </c>
    </row>
    <row r="3137" spans="1:10" x14ac:dyDescent="0.25">
      <c r="A3137" s="3" t="str">
        <f t="shared" si="48"/>
        <v>LCAOutside LA Basin10/14/2020 (6:00pm-7:00pm)16</v>
      </c>
      <c r="B3137" t="s">
        <v>27</v>
      </c>
      <c r="C3137" t="s">
        <v>41</v>
      </c>
      <c r="D3137" t="s">
        <v>158</v>
      </c>
      <c r="E3137" s="65" t="s">
        <v>147</v>
      </c>
      <c r="F3137" s="66">
        <v>1.5850492715835571</v>
      </c>
      <c r="G3137" s="66">
        <v>1.5134836435317993</v>
      </c>
      <c r="H3137" s="66">
        <v>8.4728792309761047E-2</v>
      </c>
      <c r="I3137" s="66">
        <v>98.602561950683594</v>
      </c>
      <c r="J3137" s="67">
        <v>0</v>
      </c>
    </row>
    <row r="3138" spans="1:10" x14ac:dyDescent="0.25">
      <c r="A3138" s="3" t="str">
        <f t="shared" si="48"/>
        <v>LCAOutside LA Basin10/14/2020 (6:00pm-7:00pm)17</v>
      </c>
      <c r="B3138" t="s">
        <v>27</v>
      </c>
      <c r="C3138" t="s">
        <v>41</v>
      </c>
      <c r="D3138" t="s">
        <v>158</v>
      </c>
      <c r="E3138" s="65" t="s">
        <v>148</v>
      </c>
      <c r="F3138" s="66">
        <v>1.7322297096252441</v>
      </c>
      <c r="G3138" s="66">
        <v>1.803795337677002</v>
      </c>
      <c r="H3138" s="66">
        <v>8.4728792309761047E-2</v>
      </c>
      <c r="I3138" s="66">
        <v>100.99282073974609</v>
      </c>
      <c r="J3138" s="67">
        <v>0</v>
      </c>
    </row>
    <row r="3139" spans="1:10" x14ac:dyDescent="0.25">
      <c r="A3139" s="3" t="str">
        <f t="shared" ref="A3139:A3202" si="49">B3139&amp;C3139&amp;D3139&amp;E3139</f>
        <v>LCAOutside LA Basin10/14/2020 (6:00pm-7:00pm)18</v>
      </c>
      <c r="B3139" t="s">
        <v>27</v>
      </c>
      <c r="C3139" t="s">
        <v>41</v>
      </c>
      <c r="D3139" t="s">
        <v>158</v>
      </c>
      <c r="E3139" s="65" t="s">
        <v>149</v>
      </c>
      <c r="F3139" s="66">
        <v>1.8339762687683105</v>
      </c>
      <c r="G3139" s="66">
        <v>1.8930671215057373</v>
      </c>
      <c r="H3139" s="66">
        <v>0.16298897564411163</v>
      </c>
      <c r="I3139" s="66">
        <v>100.19077301025391</v>
      </c>
      <c r="J3139" s="67">
        <v>0</v>
      </c>
    </row>
    <row r="3140" spans="1:10" x14ac:dyDescent="0.25">
      <c r="A3140" s="3" t="str">
        <f t="shared" si="49"/>
        <v>LCAOutside LA Basin10/14/2020 (6:00pm-7:00pm)19</v>
      </c>
      <c r="B3140" t="s">
        <v>27</v>
      </c>
      <c r="C3140" t="s">
        <v>41</v>
      </c>
      <c r="D3140" t="s">
        <v>158</v>
      </c>
      <c r="E3140" s="65" t="s">
        <v>150</v>
      </c>
      <c r="F3140" s="66">
        <v>1.7194684743881226</v>
      </c>
      <c r="G3140" s="66">
        <v>1.3656481504440308</v>
      </c>
      <c r="H3140" s="66">
        <v>0.14666509628295898</v>
      </c>
      <c r="I3140" s="66">
        <v>97.768714904785156</v>
      </c>
      <c r="J3140" s="67">
        <v>0</v>
      </c>
    </row>
    <row r="3141" spans="1:10" x14ac:dyDescent="0.25">
      <c r="A3141" s="3" t="str">
        <f t="shared" si="49"/>
        <v>LCAOutside LA Basin10/14/2020 (6:00pm-7:00pm)20</v>
      </c>
      <c r="B3141" t="s">
        <v>27</v>
      </c>
      <c r="C3141" t="s">
        <v>41</v>
      </c>
      <c r="D3141" t="s">
        <v>158</v>
      </c>
      <c r="E3141" s="65" t="s">
        <v>151</v>
      </c>
      <c r="F3141" s="66">
        <v>1.5100475549697876</v>
      </c>
      <c r="G3141" s="66">
        <v>1.5522763729095459</v>
      </c>
      <c r="H3141" s="66">
        <v>0.13748517632484436</v>
      </c>
      <c r="I3141" s="66">
        <v>92.05999755859375</v>
      </c>
      <c r="J3141" s="67">
        <v>0</v>
      </c>
    </row>
    <row r="3142" spans="1:10" x14ac:dyDescent="0.25">
      <c r="A3142" s="3" t="str">
        <f t="shared" si="49"/>
        <v>LCAOutside LA Basin10/14/2020 (6:00pm-7:00pm)21</v>
      </c>
      <c r="B3142" t="s">
        <v>27</v>
      </c>
      <c r="C3142" t="s">
        <v>41</v>
      </c>
      <c r="D3142" t="s">
        <v>158</v>
      </c>
      <c r="E3142" s="65" t="s">
        <v>152</v>
      </c>
      <c r="F3142" s="66">
        <v>1.3388551473617554</v>
      </c>
      <c r="G3142" s="66">
        <v>1.2879143953323364</v>
      </c>
      <c r="H3142" s="66">
        <v>0.14543664455413818</v>
      </c>
      <c r="I3142" s="66">
        <v>88.561538696289063</v>
      </c>
      <c r="J3142" s="67">
        <v>0</v>
      </c>
    </row>
    <row r="3143" spans="1:10" x14ac:dyDescent="0.25">
      <c r="A3143" s="3" t="str">
        <f t="shared" si="49"/>
        <v>LCAOutside LA Basin10/14/2020 (6:00pm-7:00pm)22</v>
      </c>
      <c r="B3143" t="s">
        <v>27</v>
      </c>
      <c r="C3143" t="s">
        <v>41</v>
      </c>
      <c r="D3143" t="s">
        <v>158</v>
      </c>
      <c r="E3143" s="65" t="s">
        <v>153</v>
      </c>
      <c r="F3143" s="66">
        <v>1.1026195287704468</v>
      </c>
      <c r="G3143" s="66">
        <v>1.0497773885726929</v>
      </c>
      <c r="H3143" s="66">
        <v>0.11885301023721695</v>
      </c>
      <c r="I3143" s="66">
        <v>85.367691040039063</v>
      </c>
      <c r="J3143" s="67">
        <v>0</v>
      </c>
    </row>
    <row r="3144" spans="1:10" x14ac:dyDescent="0.25">
      <c r="A3144" s="3" t="str">
        <f t="shared" si="49"/>
        <v>LCAOutside LA Basin10/14/2020 (6:00pm-7:00pm)23</v>
      </c>
      <c r="B3144" t="s">
        <v>27</v>
      </c>
      <c r="C3144" t="s">
        <v>41</v>
      </c>
      <c r="D3144" t="s">
        <v>158</v>
      </c>
      <c r="E3144" s="65" t="s">
        <v>154</v>
      </c>
      <c r="F3144" s="66">
        <v>0.87750935554504395</v>
      </c>
      <c r="G3144" s="66">
        <v>0.89900821447372437</v>
      </c>
      <c r="H3144" s="66">
        <v>9.4412893056869507E-2</v>
      </c>
      <c r="I3144" s="66">
        <v>83.566154479980469</v>
      </c>
      <c r="J3144" s="67">
        <v>0</v>
      </c>
    </row>
    <row r="3145" spans="1:10" x14ac:dyDescent="0.25">
      <c r="A3145" s="3" t="str">
        <f t="shared" si="49"/>
        <v>LCAOutside LA Basin10/14/2020 (6:00pm-7:00pm)24</v>
      </c>
      <c r="B3145" t="s">
        <v>27</v>
      </c>
      <c r="C3145" t="s">
        <v>41</v>
      </c>
      <c r="D3145" t="s">
        <v>158</v>
      </c>
      <c r="E3145" s="65" t="s">
        <v>155</v>
      </c>
      <c r="F3145" s="66">
        <v>0.83168584108352661</v>
      </c>
      <c r="G3145" s="66">
        <v>0.76788049936294556</v>
      </c>
      <c r="H3145" s="66">
        <v>9.0832889080047607E-2</v>
      </c>
      <c r="I3145" s="66">
        <v>79.175895690917969</v>
      </c>
      <c r="J3145" s="67">
        <v>0</v>
      </c>
    </row>
    <row r="3146" spans="1:10" x14ac:dyDescent="0.25">
      <c r="A3146" s="3" t="str">
        <f t="shared" si="49"/>
        <v>LCAOutside LA Basin10/15/2020 (6:00pm-7:00pm)1</v>
      </c>
      <c r="B3146" t="s">
        <v>27</v>
      </c>
      <c r="C3146" t="s">
        <v>41</v>
      </c>
      <c r="D3146" t="s">
        <v>159</v>
      </c>
      <c r="E3146" s="65" t="s">
        <v>132</v>
      </c>
      <c r="F3146" s="66">
        <v>0.54530036449432373</v>
      </c>
      <c r="G3146" s="66">
        <v>0.67023897171020508</v>
      </c>
      <c r="H3146" s="66">
        <v>9.5305107533931732E-2</v>
      </c>
      <c r="I3146" s="66">
        <v>76.470771789550781</v>
      </c>
      <c r="J3146" s="67">
        <v>0</v>
      </c>
    </row>
    <row r="3147" spans="1:10" x14ac:dyDescent="0.25">
      <c r="A3147" s="3" t="str">
        <f t="shared" si="49"/>
        <v>LCAOutside LA Basin10/15/2020 (6:00pm-7:00pm)2</v>
      </c>
      <c r="B3147" t="s">
        <v>27</v>
      </c>
      <c r="C3147" t="s">
        <v>41</v>
      </c>
      <c r="D3147" t="s">
        <v>159</v>
      </c>
      <c r="E3147" s="65" t="s">
        <v>133</v>
      </c>
      <c r="F3147" s="66">
        <v>0.56337231397628784</v>
      </c>
      <c r="G3147" s="66">
        <v>0.63174360990524292</v>
      </c>
      <c r="H3147" s="66">
        <v>0.12204067409038544</v>
      </c>
      <c r="I3147" s="66">
        <v>75.474357604980469</v>
      </c>
      <c r="J3147" s="67">
        <v>0</v>
      </c>
    </row>
    <row r="3148" spans="1:10" x14ac:dyDescent="0.25">
      <c r="A3148" s="3" t="str">
        <f t="shared" si="49"/>
        <v>LCAOutside LA Basin10/15/2020 (6:00pm-7:00pm)3</v>
      </c>
      <c r="B3148" t="s">
        <v>27</v>
      </c>
      <c r="C3148" t="s">
        <v>41</v>
      </c>
      <c r="D3148" t="s">
        <v>159</v>
      </c>
      <c r="E3148" s="65" t="s">
        <v>134</v>
      </c>
      <c r="F3148" s="66">
        <v>0.56739741563796997</v>
      </c>
      <c r="G3148" s="66">
        <v>0.56929230690002441</v>
      </c>
      <c r="H3148" s="66">
        <v>8.7255276739597321E-2</v>
      </c>
      <c r="I3148" s="66">
        <v>77.948562622070313</v>
      </c>
      <c r="J3148" s="67">
        <v>0</v>
      </c>
    </row>
    <row r="3149" spans="1:10" x14ac:dyDescent="0.25">
      <c r="A3149" s="3" t="str">
        <f t="shared" si="49"/>
        <v>LCAOutside LA Basin10/15/2020 (6:00pm-7:00pm)4</v>
      </c>
      <c r="B3149" t="s">
        <v>27</v>
      </c>
      <c r="C3149" t="s">
        <v>41</v>
      </c>
      <c r="D3149" t="s">
        <v>159</v>
      </c>
      <c r="E3149" s="65" t="s">
        <v>135</v>
      </c>
      <c r="F3149" s="66">
        <v>0.53647994995117188</v>
      </c>
      <c r="G3149" s="66">
        <v>0.54896771907806396</v>
      </c>
      <c r="H3149" s="66">
        <v>7.126927375793457E-2</v>
      </c>
      <c r="I3149" s="66">
        <v>75.840873718261719</v>
      </c>
      <c r="J3149" s="67">
        <v>0</v>
      </c>
    </row>
    <row r="3150" spans="1:10" x14ac:dyDescent="0.25">
      <c r="A3150" s="3" t="str">
        <f t="shared" si="49"/>
        <v>LCAOutside LA Basin10/15/2020 (6:00pm-7:00pm)5</v>
      </c>
      <c r="B3150" t="s">
        <v>27</v>
      </c>
      <c r="C3150" t="s">
        <v>41</v>
      </c>
      <c r="D3150" t="s">
        <v>159</v>
      </c>
      <c r="E3150" s="65" t="s">
        <v>136</v>
      </c>
      <c r="F3150" s="66">
        <v>0.50329220294952393</v>
      </c>
      <c r="G3150" s="66">
        <v>0.57539129257202148</v>
      </c>
      <c r="H3150" s="66">
        <v>6.8720601499080658E-2</v>
      </c>
      <c r="I3150" s="66">
        <v>72.249900817871094</v>
      </c>
      <c r="J3150" s="67">
        <v>0</v>
      </c>
    </row>
    <row r="3151" spans="1:10" x14ac:dyDescent="0.25">
      <c r="A3151" s="3" t="str">
        <f t="shared" si="49"/>
        <v>LCAOutside LA Basin10/15/2020 (6:00pm-7:00pm)6</v>
      </c>
      <c r="B3151" t="s">
        <v>27</v>
      </c>
      <c r="C3151" t="s">
        <v>41</v>
      </c>
      <c r="D3151" t="s">
        <v>159</v>
      </c>
      <c r="E3151" s="65" t="s">
        <v>137</v>
      </c>
      <c r="F3151" s="66">
        <v>0.60721743106842041</v>
      </c>
      <c r="G3151" s="66">
        <v>0.5976712703704834</v>
      </c>
      <c r="H3151" s="66">
        <v>7.8705646097660065E-2</v>
      </c>
      <c r="I3151" s="66">
        <v>69.028717041015625</v>
      </c>
      <c r="J3151" s="67">
        <v>0</v>
      </c>
    </row>
    <row r="3152" spans="1:10" x14ac:dyDescent="0.25">
      <c r="A3152" s="3" t="str">
        <f t="shared" si="49"/>
        <v>LCAOutside LA Basin10/15/2020 (6:00pm-7:00pm)7</v>
      </c>
      <c r="B3152" t="s">
        <v>27</v>
      </c>
      <c r="C3152" t="s">
        <v>41</v>
      </c>
      <c r="D3152" t="s">
        <v>159</v>
      </c>
      <c r="E3152" s="65" t="s">
        <v>138</v>
      </c>
      <c r="F3152" s="66">
        <v>0.50088608264923096</v>
      </c>
      <c r="G3152" s="66">
        <v>0.57572305202484131</v>
      </c>
      <c r="H3152" s="66">
        <v>8.538297563791275E-2</v>
      </c>
      <c r="I3152" s="66">
        <v>66.991432189941406</v>
      </c>
      <c r="J3152" s="67">
        <v>0</v>
      </c>
    </row>
    <row r="3153" spans="1:10" x14ac:dyDescent="0.25">
      <c r="A3153" s="3" t="str">
        <f t="shared" si="49"/>
        <v>LCAOutside LA Basin10/15/2020 (6:00pm-7:00pm)8</v>
      </c>
      <c r="B3153" t="s">
        <v>27</v>
      </c>
      <c r="C3153" t="s">
        <v>41</v>
      </c>
      <c r="D3153" t="s">
        <v>159</v>
      </c>
      <c r="E3153" s="65" t="s">
        <v>139</v>
      </c>
      <c r="F3153" s="66">
        <v>0.61461573839187622</v>
      </c>
      <c r="G3153" s="66">
        <v>0.55855381488800049</v>
      </c>
      <c r="H3153" s="66">
        <v>8.985457569360733E-2</v>
      </c>
      <c r="I3153" s="66">
        <v>66.634307861328125</v>
      </c>
      <c r="J3153" s="67">
        <v>0</v>
      </c>
    </row>
    <row r="3154" spans="1:10" x14ac:dyDescent="0.25">
      <c r="A3154" s="3" t="str">
        <f t="shared" si="49"/>
        <v>LCAOutside LA Basin10/15/2020 (6:00pm-7:00pm)9</v>
      </c>
      <c r="B3154" t="s">
        <v>27</v>
      </c>
      <c r="C3154" t="s">
        <v>41</v>
      </c>
      <c r="D3154" t="s">
        <v>159</v>
      </c>
      <c r="E3154" s="65" t="s">
        <v>140</v>
      </c>
      <c r="F3154" s="66">
        <v>0.38499465584754944</v>
      </c>
      <c r="G3154" s="66">
        <v>0.42627385258674622</v>
      </c>
      <c r="H3154" s="66">
        <v>0.14749172329902649</v>
      </c>
      <c r="I3154" s="66">
        <v>66.222152709960938</v>
      </c>
      <c r="J3154" s="67">
        <v>0</v>
      </c>
    </row>
    <row r="3155" spans="1:10" x14ac:dyDescent="0.25">
      <c r="A3155" s="3" t="str">
        <f t="shared" si="49"/>
        <v>LCAOutside LA Basin10/15/2020 (6:00pm-7:00pm)10</v>
      </c>
      <c r="B3155" t="s">
        <v>27</v>
      </c>
      <c r="C3155" t="s">
        <v>41</v>
      </c>
      <c r="D3155" t="s">
        <v>159</v>
      </c>
      <c r="E3155" s="65" t="s">
        <v>141</v>
      </c>
      <c r="F3155" s="66">
        <v>0.23681385815143585</v>
      </c>
      <c r="G3155" s="66">
        <v>0.32561692595481873</v>
      </c>
      <c r="H3155" s="66">
        <v>0.1219480112195015</v>
      </c>
      <c r="I3155" s="66">
        <v>70.483131408691406</v>
      </c>
      <c r="J3155" s="67">
        <v>0</v>
      </c>
    </row>
    <row r="3156" spans="1:10" x14ac:dyDescent="0.25">
      <c r="A3156" s="3" t="str">
        <f t="shared" si="49"/>
        <v>LCAOutside LA Basin10/15/2020 (6:00pm-7:00pm)11</v>
      </c>
      <c r="B3156" t="s">
        <v>27</v>
      </c>
      <c r="C3156" t="s">
        <v>41</v>
      </c>
      <c r="D3156" t="s">
        <v>159</v>
      </c>
      <c r="E3156" s="65" t="s">
        <v>142</v>
      </c>
      <c r="F3156" s="66">
        <v>0.35651856660842896</v>
      </c>
      <c r="G3156" s="66">
        <v>0.35737743973731995</v>
      </c>
      <c r="H3156" s="66">
        <v>0.15491147339344025</v>
      </c>
      <c r="I3156" s="66">
        <v>77.4871826171875</v>
      </c>
      <c r="J3156" s="67">
        <v>0</v>
      </c>
    </row>
    <row r="3157" spans="1:10" x14ac:dyDescent="0.25">
      <c r="A3157" s="3" t="str">
        <f t="shared" si="49"/>
        <v>LCAOutside LA Basin10/15/2020 (6:00pm-7:00pm)12</v>
      </c>
      <c r="B3157" t="s">
        <v>27</v>
      </c>
      <c r="C3157" t="s">
        <v>41</v>
      </c>
      <c r="D3157" t="s">
        <v>159</v>
      </c>
      <c r="E3157" s="65" t="s">
        <v>143</v>
      </c>
      <c r="F3157" s="66">
        <v>0.40756690502166748</v>
      </c>
      <c r="G3157" s="66">
        <v>0.44358256459236145</v>
      </c>
      <c r="H3157" s="66">
        <v>0.20420178771018982</v>
      </c>
      <c r="I3157" s="66">
        <v>84.099998474121094</v>
      </c>
      <c r="J3157" s="67">
        <v>0</v>
      </c>
    </row>
    <row r="3158" spans="1:10" x14ac:dyDescent="0.25">
      <c r="A3158" s="3" t="str">
        <f t="shared" si="49"/>
        <v>LCAOutside LA Basin10/15/2020 (6:00pm-7:00pm)13</v>
      </c>
      <c r="B3158" t="s">
        <v>27</v>
      </c>
      <c r="C3158" t="s">
        <v>41</v>
      </c>
      <c r="D3158" t="s">
        <v>159</v>
      </c>
      <c r="E3158" s="65" t="s">
        <v>144</v>
      </c>
      <c r="F3158" s="66">
        <v>0.60280591249465942</v>
      </c>
      <c r="G3158" s="66">
        <v>0.67394512891769409</v>
      </c>
      <c r="H3158" s="66">
        <v>0.20304235816001892</v>
      </c>
      <c r="I3158" s="66">
        <v>88.716407775878906</v>
      </c>
      <c r="J3158" s="67">
        <v>0</v>
      </c>
    </row>
    <row r="3159" spans="1:10" x14ac:dyDescent="0.25">
      <c r="A3159" s="3" t="str">
        <f t="shared" si="49"/>
        <v>LCAOutside LA Basin10/15/2020 (6:00pm-7:00pm)14</v>
      </c>
      <c r="B3159" t="s">
        <v>27</v>
      </c>
      <c r="C3159" t="s">
        <v>41</v>
      </c>
      <c r="D3159" t="s">
        <v>159</v>
      </c>
      <c r="E3159" s="65" t="s">
        <v>145</v>
      </c>
      <c r="F3159" s="66">
        <v>1.1256058216094971</v>
      </c>
      <c r="G3159" s="66">
        <v>0.94448000192642212</v>
      </c>
      <c r="H3159" s="66">
        <v>0.21201375126838684</v>
      </c>
      <c r="I3159" s="66">
        <v>93.012306213378906</v>
      </c>
      <c r="J3159" s="67">
        <v>0</v>
      </c>
    </row>
    <row r="3160" spans="1:10" x14ac:dyDescent="0.25">
      <c r="A3160" s="3" t="str">
        <f t="shared" si="49"/>
        <v>LCAOutside LA Basin10/15/2020 (6:00pm-7:00pm)15</v>
      </c>
      <c r="B3160" t="s">
        <v>27</v>
      </c>
      <c r="C3160" t="s">
        <v>41</v>
      </c>
      <c r="D3160" t="s">
        <v>159</v>
      </c>
      <c r="E3160" s="65" t="s">
        <v>146</v>
      </c>
      <c r="F3160" s="66">
        <v>1.2130388021469116</v>
      </c>
      <c r="G3160" s="66">
        <v>1.1668082475662231</v>
      </c>
      <c r="H3160" s="66">
        <v>0.19378089904785156</v>
      </c>
      <c r="I3160" s="66">
        <v>95.908714294433594</v>
      </c>
      <c r="J3160" s="67">
        <v>0</v>
      </c>
    </row>
    <row r="3161" spans="1:10" x14ac:dyDescent="0.25">
      <c r="A3161" s="3" t="str">
        <f t="shared" si="49"/>
        <v>LCAOutside LA Basin10/15/2020 (6:00pm-7:00pm)16</v>
      </c>
      <c r="B3161" t="s">
        <v>27</v>
      </c>
      <c r="C3161" t="s">
        <v>41</v>
      </c>
      <c r="D3161" t="s">
        <v>159</v>
      </c>
      <c r="E3161" s="65" t="s">
        <v>147</v>
      </c>
      <c r="F3161" s="66">
        <v>1.5237715244293213</v>
      </c>
      <c r="G3161" s="66">
        <v>1.5273928642272949</v>
      </c>
      <c r="H3161" s="66">
        <v>0.10548540204763412</v>
      </c>
      <c r="I3161" s="66">
        <v>98.401023864746094</v>
      </c>
      <c r="J3161" s="67">
        <v>0</v>
      </c>
    </row>
    <row r="3162" spans="1:10" x14ac:dyDescent="0.25">
      <c r="A3162" s="3" t="str">
        <f t="shared" si="49"/>
        <v>LCAOutside LA Basin10/15/2020 (6:00pm-7:00pm)17</v>
      </c>
      <c r="B3162" t="s">
        <v>27</v>
      </c>
      <c r="C3162" t="s">
        <v>41</v>
      </c>
      <c r="D3162" t="s">
        <v>159</v>
      </c>
      <c r="E3162" s="65" t="s">
        <v>148</v>
      </c>
      <c r="F3162" s="66">
        <v>1.8108741044998169</v>
      </c>
      <c r="G3162" s="66">
        <v>1.8072527647018433</v>
      </c>
      <c r="H3162" s="66">
        <v>0.10548540204763412</v>
      </c>
      <c r="I3162" s="66">
        <v>99.794357299804688</v>
      </c>
      <c r="J3162" s="67">
        <v>0</v>
      </c>
    </row>
    <row r="3163" spans="1:10" x14ac:dyDescent="0.25">
      <c r="A3163" s="3" t="str">
        <f t="shared" si="49"/>
        <v>LCAOutside LA Basin10/15/2020 (6:00pm-7:00pm)18</v>
      </c>
      <c r="B3163" t="s">
        <v>27</v>
      </c>
      <c r="C3163" t="s">
        <v>41</v>
      </c>
      <c r="D3163" t="s">
        <v>159</v>
      </c>
      <c r="E3163" s="65" t="s">
        <v>149</v>
      </c>
      <c r="F3163" s="66">
        <v>1.8831847906112671</v>
      </c>
      <c r="G3163" s="66">
        <v>1.8586200475692749</v>
      </c>
      <c r="H3163" s="66">
        <v>0.20986959338188171</v>
      </c>
      <c r="I3163" s="66">
        <v>100.086669921875</v>
      </c>
      <c r="J3163" s="67">
        <v>0</v>
      </c>
    </row>
    <row r="3164" spans="1:10" x14ac:dyDescent="0.25">
      <c r="A3164" s="3" t="str">
        <f t="shared" si="49"/>
        <v>LCAOutside LA Basin10/15/2020 (6:00pm-7:00pm)19</v>
      </c>
      <c r="B3164" t="s">
        <v>27</v>
      </c>
      <c r="C3164" t="s">
        <v>41</v>
      </c>
      <c r="D3164" t="s">
        <v>159</v>
      </c>
      <c r="E3164" s="65" t="s">
        <v>150</v>
      </c>
      <c r="F3164" s="66">
        <v>1.6112018823623657</v>
      </c>
      <c r="G3164" s="66">
        <v>1.3940343856811523</v>
      </c>
      <c r="H3164" s="66">
        <v>0.21171557903289795</v>
      </c>
      <c r="I3164" s="66">
        <v>99.571792602539063</v>
      </c>
      <c r="J3164" s="67">
        <v>0</v>
      </c>
    </row>
    <row r="3165" spans="1:10" x14ac:dyDescent="0.25">
      <c r="A3165" s="3" t="str">
        <f t="shared" si="49"/>
        <v>LCAOutside LA Basin10/15/2020 (6:00pm-7:00pm)20</v>
      </c>
      <c r="B3165" t="s">
        <v>27</v>
      </c>
      <c r="C3165" t="s">
        <v>41</v>
      </c>
      <c r="D3165" t="s">
        <v>159</v>
      </c>
      <c r="E3165" s="65" t="s">
        <v>151</v>
      </c>
      <c r="F3165" s="66">
        <v>1.4621474742889404</v>
      </c>
      <c r="G3165" s="66">
        <v>1.7414296865463257</v>
      </c>
      <c r="H3165" s="66">
        <v>0.22503326833248138</v>
      </c>
      <c r="I3165" s="66">
        <v>94.769744873046875</v>
      </c>
      <c r="J3165" s="67">
        <v>0</v>
      </c>
    </row>
    <row r="3166" spans="1:10" x14ac:dyDescent="0.25">
      <c r="A3166" s="3" t="str">
        <f t="shared" si="49"/>
        <v>LCAOutside LA Basin10/15/2020 (6:00pm-7:00pm)21</v>
      </c>
      <c r="B3166" t="s">
        <v>27</v>
      </c>
      <c r="C3166" t="s">
        <v>41</v>
      </c>
      <c r="D3166" t="s">
        <v>159</v>
      </c>
      <c r="E3166" s="65" t="s">
        <v>152</v>
      </c>
      <c r="F3166" s="66">
        <v>1.3561768531799316</v>
      </c>
      <c r="G3166" s="66">
        <v>1.4284682273864746</v>
      </c>
      <c r="H3166" s="66">
        <v>0.19945564866065979</v>
      </c>
      <c r="I3166" s="66">
        <v>91.866668701171875</v>
      </c>
      <c r="J3166" s="67">
        <v>0</v>
      </c>
    </row>
    <row r="3167" spans="1:10" x14ac:dyDescent="0.25">
      <c r="A3167" s="3" t="str">
        <f t="shared" si="49"/>
        <v>LCAOutside LA Basin10/15/2020 (6:00pm-7:00pm)22</v>
      </c>
      <c r="B3167" t="s">
        <v>27</v>
      </c>
      <c r="C3167" t="s">
        <v>41</v>
      </c>
      <c r="D3167" t="s">
        <v>159</v>
      </c>
      <c r="E3167" s="65" t="s">
        <v>153</v>
      </c>
      <c r="F3167" s="66">
        <v>0.9435083270072937</v>
      </c>
      <c r="G3167" s="66">
        <v>1.229928731918335</v>
      </c>
      <c r="H3167" s="66">
        <v>0.18226656317710876</v>
      </c>
      <c r="I3167" s="66">
        <v>88.170257568359375</v>
      </c>
      <c r="J3167" s="67">
        <v>0</v>
      </c>
    </row>
    <row r="3168" spans="1:10" x14ac:dyDescent="0.25">
      <c r="A3168" s="3" t="str">
        <f t="shared" si="49"/>
        <v>LCAOutside LA Basin10/15/2020 (6:00pm-7:00pm)23</v>
      </c>
      <c r="B3168" t="s">
        <v>27</v>
      </c>
      <c r="C3168" t="s">
        <v>41</v>
      </c>
      <c r="D3168" t="s">
        <v>159</v>
      </c>
      <c r="E3168" s="65" t="s">
        <v>154</v>
      </c>
      <c r="F3168" s="66">
        <v>0.92469656467437744</v>
      </c>
      <c r="G3168" s="66">
        <v>1.0238568782806396</v>
      </c>
      <c r="H3168" s="66">
        <v>0.14017821848392487</v>
      </c>
      <c r="I3168" s="66">
        <v>88.64154052734375</v>
      </c>
      <c r="J3168" s="67">
        <v>0</v>
      </c>
    </row>
    <row r="3169" spans="1:10" x14ac:dyDescent="0.25">
      <c r="A3169" s="3" t="str">
        <f t="shared" si="49"/>
        <v>LCAOutside LA Basin10/15/2020 (6:00pm-7:00pm)24</v>
      </c>
      <c r="B3169" t="s">
        <v>27</v>
      </c>
      <c r="C3169" t="s">
        <v>41</v>
      </c>
      <c r="D3169" t="s">
        <v>159</v>
      </c>
      <c r="E3169" s="65" t="s">
        <v>155</v>
      </c>
      <c r="F3169" s="66">
        <v>0.90256106853485107</v>
      </c>
      <c r="G3169" s="66">
        <v>0.86802715063095093</v>
      </c>
      <c r="H3169" s="66">
        <v>0.13040791451931</v>
      </c>
      <c r="I3169" s="66">
        <v>85.24359130859375</v>
      </c>
      <c r="J3169" s="67">
        <v>0</v>
      </c>
    </row>
    <row r="3170" spans="1:10" x14ac:dyDescent="0.25">
      <c r="A3170" s="3" t="str">
        <f t="shared" si="49"/>
        <v>LCAOutside LA Basin6/17/2021 (5:00pm-6:00pm)1</v>
      </c>
      <c r="B3170" t="s">
        <v>27</v>
      </c>
      <c r="C3170" t="s">
        <v>41</v>
      </c>
      <c r="D3170" t="s">
        <v>160</v>
      </c>
      <c r="E3170" s="65" t="s">
        <v>132</v>
      </c>
      <c r="F3170" s="66">
        <v>1.3412550687789917</v>
      </c>
      <c r="G3170" s="66">
        <v>1.5290936231613159</v>
      </c>
      <c r="H3170" s="66">
        <v>2.8064774349331856E-2</v>
      </c>
      <c r="I3170" s="66">
        <v>87.455406188964844</v>
      </c>
      <c r="J3170" s="67">
        <v>0</v>
      </c>
    </row>
    <row r="3171" spans="1:10" x14ac:dyDescent="0.25">
      <c r="A3171" s="3" t="str">
        <f t="shared" si="49"/>
        <v>LCAOutside LA Basin6/17/2021 (5:00pm-6:00pm)2</v>
      </c>
      <c r="B3171" t="s">
        <v>27</v>
      </c>
      <c r="C3171" t="s">
        <v>41</v>
      </c>
      <c r="D3171" t="s">
        <v>160</v>
      </c>
      <c r="E3171" s="65" t="s">
        <v>133</v>
      </c>
      <c r="F3171" s="66">
        <v>1.1390742063522339</v>
      </c>
      <c r="G3171" s="66">
        <v>1.3368966579437256</v>
      </c>
      <c r="H3171" s="66">
        <v>2.5280522182583809E-2</v>
      </c>
      <c r="I3171" s="66">
        <v>84.352775573730469</v>
      </c>
      <c r="J3171" s="67">
        <v>0</v>
      </c>
    </row>
    <row r="3172" spans="1:10" x14ac:dyDescent="0.25">
      <c r="A3172" s="3" t="str">
        <f t="shared" si="49"/>
        <v>LCAOutside LA Basin6/17/2021 (5:00pm-6:00pm)3</v>
      </c>
      <c r="B3172" t="s">
        <v>27</v>
      </c>
      <c r="C3172" t="s">
        <v>41</v>
      </c>
      <c r="D3172" t="s">
        <v>160</v>
      </c>
      <c r="E3172" s="65" t="s">
        <v>134</v>
      </c>
      <c r="F3172" s="66">
        <v>1.0497938394546509</v>
      </c>
      <c r="G3172" s="66">
        <v>1.1906840801239014</v>
      </c>
      <c r="H3172" s="66">
        <v>2.3096740245819092E-2</v>
      </c>
      <c r="I3172" s="66">
        <v>84.000694274902344</v>
      </c>
      <c r="J3172" s="67">
        <v>0</v>
      </c>
    </row>
    <row r="3173" spans="1:10" x14ac:dyDescent="0.25">
      <c r="A3173" s="3" t="str">
        <f t="shared" si="49"/>
        <v>LCAOutside LA Basin6/17/2021 (5:00pm-6:00pm)4</v>
      </c>
      <c r="B3173" t="s">
        <v>27</v>
      </c>
      <c r="C3173" t="s">
        <v>41</v>
      </c>
      <c r="D3173" t="s">
        <v>160</v>
      </c>
      <c r="E3173" s="65" t="s">
        <v>135</v>
      </c>
      <c r="F3173" s="66">
        <v>0.98245328664779663</v>
      </c>
      <c r="G3173" s="66">
        <v>1.0851140022277832</v>
      </c>
      <c r="H3173" s="66">
        <v>2.1404759958386421E-2</v>
      </c>
      <c r="I3173" s="66">
        <v>81.927383422851563</v>
      </c>
      <c r="J3173" s="67">
        <v>0</v>
      </c>
    </row>
    <row r="3174" spans="1:10" x14ac:dyDescent="0.25">
      <c r="A3174" s="3" t="str">
        <f t="shared" si="49"/>
        <v>LCAOutside LA Basin6/17/2021 (5:00pm-6:00pm)5</v>
      </c>
      <c r="B3174" t="s">
        <v>27</v>
      </c>
      <c r="C3174" t="s">
        <v>41</v>
      </c>
      <c r="D3174" t="s">
        <v>160</v>
      </c>
      <c r="E3174" s="65" t="s">
        <v>136</v>
      </c>
      <c r="F3174" s="66">
        <v>0.9371371865272522</v>
      </c>
      <c r="G3174" s="66">
        <v>1.0115998983383179</v>
      </c>
      <c r="H3174" s="66">
        <v>1.9976021721959114E-2</v>
      </c>
      <c r="I3174" s="66">
        <v>80.383216857910156</v>
      </c>
      <c r="J3174" s="67">
        <v>0</v>
      </c>
    </row>
    <row r="3175" spans="1:10" x14ac:dyDescent="0.25">
      <c r="A3175" s="3" t="str">
        <f t="shared" si="49"/>
        <v>LCAOutside LA Basin6/17/2021 (5:00pm-6:00pm)6</v>
      </c>
      <c r="B3175" t="s">
        <v>27</v>
      </c>
      <c r="C3175" t="s">
        <v>41</v>
      </c>
      <c r="D3175" t="s">
        <v>160</v>
      </c>
      <c r="E3175" s="65" t="s">
        <v>137</v>
      </c>
      <c r="F3175" s="66">
        <v>0.91597014665603638</v>
      </c>
      <c r="G3175" s="66">
        <v>0.97350114583969116</v>
      </c>
      <c r="H3175" s="66">
        <v>1.9845733419060707E-2</v>
      </c>
      <c r="I3175" s="66">
        <v>79.126541137695313</v>
      </c>
      <c r="J3175" s="67">
        <v>0</v>
      </c>
    </row>
    <row r="3176" spans="1:10" x14ac:dyDescent="0.25">
      <c r="A3176" s="3" t="str">
        <f t="shared" si="49"/>
        <v>LCAOutside LA Basin6/17/2021 (5:00pm-6:00pm)7</v>
      </c>
      <c r="B3176" t="s">
        <v>27</v>
      </c>
      <c r="C3176" t="s">
        <v>41</v>
      </c>
      <c r="D3176" t="s">
        <v>160</v>
      </c>
      <c r="E3176" s="65" t="s">
        <v>138</v>
      </c>
      <c r="F3176" s="66">
        <v>0.87931764125823975</v>
      </c>
      <c r="G3176" s="66">
        <v>0.94770359992980957</v>
      </c>
      <c r="H3176" s="66">
        <v>1.9984813407063484E-2</v>
      </c>
      <c r="I3176" s="66">
        <v>78.160491943359375</v>
      </c>
      <c r="J3176" s="67">
        <v>0</v>
      </c>
    </row>
    <row r="3177" spans="1:10" x14ac:dyDescent="0.25">
      <c r="A3177" s="3" t="str">
        <f t="shared" si="49"/>
        <v>LCAOutside LA Basin6/17/2021 (5:00pm-6:00pm)8</v>
      </c>
      <c r="B3177" t="s">
        <v>27</v>
      </c>
      <c r="C3177" t="s">
        <v>41</v>
      </c>
      <c r="D3177" t="s">
        <v>160</v>
      </c>
      <c r="E3177" s="65" t="s">
        <v>139</v>
      </c>
      <c r="F3177" s="66">
        <v>0.84515088796615601</v>
      </c>
      <c r="G3177" s="66">
        <v>0.92723089456558228</v>
      </c>
      <c r="H3177" s="66">
        <v>2.172190323472023E-2</v>
      </c>
      <c r="I3177" s="66">
        <v>78.763404846191406</v>
      </c>
      <c r="J3177" s="67">
        <v>0</v>
      </c>
    </row>
    <row r="3178" spans="1:10" x14ac:dyDescent="0.25">
      <c r="A3178" s="3" t="str">
        <f t="shared" si="49"/>
        <v>LCAOutside LA Basin6/17/2021 (5:00pm-6:00pm)9</v>
      </c>
      <c r="B3178" t="s">
        <v>27</v>
      </c>
      <c r="C3178" t="s">
        <v>41</v>
      </c>
      <c r="D3178" t="s">
        <v>160</v>
      </c>
      <c r="E3178" s="65" t="s">
        <v>140</v>
      </c>
      <c r="F3178" s="66">
        <v>0.88084679841995239</v>
      </c>
      <c r="G3178" s="66">
        <v>0.93875741958618164</v>
      </c>
      <c r="H3178" s="66">
        <v>2.5035476312041283E-2</v>
      </c>
      <c r="I3178" s="66">
        <v>81.352859497070313</v>
      </c>
      <c r="J3178" s="67">
        <v>0</v>
      </c>
    </row>
    <row r="3179" spans="1:10" x14ac:dyDescent="0.25">
      <c r="A3179" s="3" t="str">
        <f t="shared" si="49"/>
        <v>LCAOutside LA Basin6/17/2021 (5:00pm-6:00pm)10</v>
      </c>
      <c r="B3179" t="s">
        <v>27</v>
      </c>
      <c r="C3179" t="s">
        <v>41</v>
      </c>
      <c r="D3179" t="s">
        <v>160</v>
      </c>
      <c r="E3179" s="65" t="s">
        <v>141</v>
      </c>
      <c r="F3179" s="66">
        <v>0.96161186695098877</v>
      </c>
      <c r="G3179" s="66">
        <v>0.96973973512649536</v>
      </c>
      <c r="H3179" s="66">
        <v>2.9638733714818954E-2</v>
      </c>
      <c r="I3179" s="66">
        <v>83.803321838378906</v>
      </c>
      <c r="J3179" s="67">
        <v>0</v>
      </c>
    </row>
    <row r="3180" spans="1:10" x14ac:dyDescent="0.25">
      <c r="A3180" s="3" t="str">
        <f t="shared" si="49"/>
        <v>LCAOutside LA Basin6/17/2021 (5:00pm-6:00pm)11</v>
      </c>
      <c r="B3180" t="s">
        <v>27</v>
      </c>
      <c r="C3180" t="s">
        <v>41</v>
      </c>
      <c r="D3180" t="s">
        <v>160</v>
      </c>
      <c r="E3180" s="65" t="s">
        <v>142</v>
      </c>
      <c r="F3180" s="66">
        <v>1.1988641023635864</v>
      </c>
      <c r="G3180" s="66">
        <v>1.1719411611557007</v>
      </c>
      <c r="H3180" s="66">
        <v>3.2289981842041016E-2</v>
      </c>
      <c r="I3180" s="66">
        <v>92.733634948730469</v>
      </c>
      <c r="J3180" s="67">
        <v>0</v>
      </c>
    </row>
    <row r="3181" spans="1:10" x14ac:dyDescent="0.25">
      <c r="A3181" s="3" t="str">
        <f t="shared" si="49"/>
        <v>LCAOutside LA Basin6/17/2021 (5:00pm-6:00pm)12</v>
      </c>
      <c r="B3181" t="s">
        <v>27</v>
      </c>
      <c r="C3181" t="s">
        <v>41</v>
      </c>
      <c r="D3181" t="s">
        <v>160</v>
      </c>
      <c r="E3181" s="65" t="s">
        <v>143</v>
      </c>
      <c r="F3181" s="66">
        <v>1.4976960420608521</v>
      </c>
      <c r="G3181" s="66">
        <v>1.4684220552444458</v>
      </c>
      <c r="H3181" s="66">
        <v>3.4672100096940994E-2</v>
      </c>
      <c r="I3181" s="66">
        <v>98.443763732910156</v>
      </c>
      <c r="J3181" s="67">
        <v>0</v>
      </c>
    </row>
    <row r="3182" spans="1:10" x14ac:dyDescent="0.25">
      <c r="A3182" s="3" t="str">
        <f t="shared" si="49"/>
        <v>LCAOutside LA Basin6/17/2021 (5:00pm-6:00pm)13</v>
      </c>
      <c r="B3182" t="s">
        <v>27</v>
      </c>
      <c r="C3182" t="s">
        <v>41</v>
      </c>
      <c r="D3182" t="s">
        <v>160</v>
      </c>
      <c r="E3182" s="65" t="s">
        <v>144</v>
      </c>
      <c r="F3182" s="66">
        <v>1.8738648891448975</v>
      </c>
      <c r="G3182" s="66">
        <v>1.8443183898925781</v>
      </c>
      <c r="H3182" s="66">
        <v>3.5048007965087891E-2</v>
      </c>
      <c r="I3182" s="66">
        <v>102.99349212646484</v>
      </c>
      <c r="J3182" s="67">
        <v>0</v>
      </c>
    </row>
    <row r="3183" spans="1:10" x14ac:dyDescent="0.25">
      <c r="A3183" s="3" t="str">
        <f t="shared" si="49"/>
        <v>LCAOutside LA Basin6/17/2021 (5:00pm-6:00pm)14</v>
      </c>
      <c r="B3183" t="s">
        <v>27</v>
      </c>
      <c r="C3183" t="s">
        <v>41</v>
      </c>
      <c r="D3183" t="s">
        <v>160</v>
      </c>
      <c r="E3183" s="65" t="s">
        <v>145</v>
      </c>
      <c r="F3183" s="66">
        <v>2.2006235122680664</v>
      </c>
      <c r="G3183" s="66">
        <v>2.1231799125671387</v>
      </c>
      <c r="H3183" s="66">
        <v>3.1237496063113213E-2</v>
      </c>
      <c r="I3183" s="66">
        <v>105.01516723632813</v>
      </c>
      <c r="J3183" s="67">
        <v>0</v>
      </c>
    </row>
    <row r="3184" spans="1:10" x14ac:dyDescent="0.25">
      <c r="A3184" s="3" t="str">
        <f t="shared" si="49"/>
        <v>LCAOutside LA Basin6/17/2021 (5:00pm-6:00pm)15</v>
      </c>
      <c r="B3184" t="s">
        <v>27</v>
      </c>
      <c r="C3184" t="s">
        <v>41</v>
      </c>
      <c r="D3184" t="s">
        <v>160</v>
      </c>
      <c r="E3184" s="65" t="s">
        <v>146</v>
      </c>
      <c r="F3184" s="66">
        <v>2.439450740814209</v>
      </c>
      <c r="G3184" s="66">
        <v>2.3910150527954102</v>
      </c>
      <c r="H3184" s="66">
        <v>1.6688810661435127E-2</v>
      </c>
      <c r="I3184" s="66">
        <v>106.34323883056641</v>
      </c>
      <c r="J3184" s="67">
        <v>0</v>
      </c>
    </row>
    <row r="3185" spans="1:10" x14ac:dyDescent="0.25">
      <c r="A3185" s="3" t="str">
        <f t="shared" si="49"/>
        <v>LCAOutside LA Basin6/17/2021 (5:00pm-6:00pm)16</v>
      </c>
      <c r="B3185" t="s">
        <v>27</v>
      </c>
      <c r="C3185" t="s">
        <v>41</v>
      </c>
      <c r="D3185" t="s">
        <v>160</v>
      </c>
      <c r="E3185" s="65" t="s">
        <v>147</v>
      </c>
      <c r="F3185" s="66">
        <v>2.6395039558410645</v>
      </c>
      <c r="G3185" s="66">
        <v>2.6879396438598633</v>
      </c>
      <c r="H3185" s="66">
        <v>1.6688810661435127E-2</v>
      </c>
      <c r="I3185" s="66">
        <v>106.63887786865234</v>
      </c>
      <c r="J3185" s="67">
        <v>0</v>
      </c>
    </row>
    <row r="3186" spans="1:10" x14ac:dyDescent="0.25">
      <c r="A3186" s="3" t="str">
        <f t="shared" si="49"/>
        <v>LCAOutside LA Basin6/17/2021 (5:00pm-6:00pm)17</v>
      </c>
      <c r="B3186" t="s">
        <v>27</v>
      </c>
      <c r="C3186" t="s">
        <v>41</v>
      </c>
      <c r="D3186" t="s">
        <v>160</v>
      </c>
      <c r="E3186" s="65" t="s">
        <v>148</v>
      </c>
      <c r="F3186" s="66">
        <v>2.8606300354003906</v>
      </c>
      <c r="G3186" s="66">
        <v>2.8506076335906982</v>
      </c>
      <c r="H3186" s="66">
        <v>3.1508002430200577E-2</v>
      </c>
      <c r="I3186" s="66">
        <v>106.22461700439453</v>
      </c>
      <c r="J3186" s="67">
        <v>0</v>
      </c>
    </row>
    <row r="3187" spans="1:10" x14ac:dyDescent="0.25">
      <c r="A3187" s="3" t="str">
        <f t="shared" si="49"/>
        <v>LCAOutside LA Basin6/17/2021 (5:00pm-6:00pm)18</v>
      </c>
      <c r="B3187" t="s">
        <v>27</v>
      </c>
      <c r="C3187" t="s">
        <v>41</v>
      </c>
      <c r="D3187" t="s">
        <v>160</v>
      </c>
      <c r="E3187" s="65" t="s">
        <v>149</v>
      </c>
      <c r="F3187" s="66">
        <v>3.013991117477417</v>
      </c>
      <c r="G3187" s="66">
        <v>1.9342020750045776</v>
      </c>
      <c r="H3187" s="66">
        <v>3.8259584456682205E-2</v>
      </c>
      <c r="I3187" s="66">
        <v>104.47462463378906</v>
      </c>
      <c r="J3187" s="67">
        <v>0</v>
      </c>
    </row>
    <row r="3188" spans="1:10" x14ac:dyDescent="0.25">
      <c r="A3188" s="3" t="str">
        <f t="shared" si="49"/>
        <v>LCAOutside LA Basin6/17/2021 (5:00pm-6:00pm)19</v>
      </c>
      <c r="B3188" t="s">
        <v>27</v>
      </c>
      <c r="C3188" t="s">
        <v>41</v>
      </c>
      <c r="D3188" t="s">
        <v>160</v>
      </c>
      <c r="E3188" s="65" t="s">
        <v>150</v>
      </c>
      <c r="F3188" s="66">
        <v>3.0546448230743408</v>
      </c>
      <c r="G3188" s="66">
        <v>2.8563768863677979</v>
      </c>
      <c r="H3188" s="66">
        <v>3.8425352424383163E-2</v>
      </c>
      <c r="I3188" s="66">
        <v>101.68925476074219</v>
      </c>
      <c r="J3188" s="67">
        <v>0</v>
      </c>
    </row>
    <row r="3189" spans="1:10" x14ac:dyDescent="0.25">
      <c r="A3189" s="3" t="str">
        <f t="shared" si="49"/>
        <v>LCAOutside LA Basin6/17/2021 (5:00pm-6:00pm)20</v>
      </c>
      <c r="B3189" t="s">
        <v>27</v>
      </c>
      <c r="C3189" t="s">
        <v>41</v>
      </c>
      <c r="D3189" t="s">
        <v>160</v>
      </c>
      <c r="E3189" s="65" t="s">
        <v>151</v>
      </c>
      <c r="F3189" s="66">
        <v>2.9103374481201172</v>
      </c>
      <c r="G3189" s="66">
        <v>2.7860450744628906</v>
      </c>
      <c r="H3189" s="66">
        <v>3.7023536860942841E-2</v>
      </c>
      <c r="I3189" s="66">
        <v>96.675071716308594</v>
      </c>
      <c r="J3189" s="67">
        <v>0</v>
      </c>
    </row>
    <row r="3190" spans="1:10" x14ac:dyDescent="0.25">
      <c r="A3190" s="3" t="str">
        <f t="shared" si="49"/>
        <v>LCAOutside LA Basin6/17/2021 (5:00pm-6:00pm)21</v>
      </c>
      <c r="B3190" t="s">
        <v>27</v>
      </c>
      <c r="C3190" t="s">
        <v>41</v>
      </c>
      <c r="D3190" t="s">
        <v>160</v>
      </c>
      <c r="E3190" s="65" t="s">
        <v>152</v>
      </c>
      <c r="F3190" s="66">
        <v>2.64090895652771</v>
      </c>
      <c r="G3190" s="66">
        <v>2.6120600700378418</v>
      </c>
      <c r="H3190" s="66">
        <v>3.4814562648534775E-2</v>
      </c>
      <c r="I3190" s="66">
        <v>94.559242248535156</v>
      </c>
      <c r="J3190" s="67">
        <v>0</v>
      </c>
    </row>
    <row r="3191" spans="1:10" x14ac:dyDescent="0.25">
      <c r="A3191" s="3" t="str">
        <f t="shared" si="49"/>
        <v>LCAOutside LA Basin6/17/2021 (5:00pm-6:00pm)22</v>
      </c>
      <c r="B3191" t="s">
        <v>27</v>
      </c>
      <c r="C3191" t="s">
        <v>41</v>
      </c>
      <c r="D3191" t="s">
        <v>160</v>
      </c>
      <c r="E3191" s="65" t="s">
        <v>153</v>
      </c>
      <c r="F3191" s="66">
        <v>2.4284164905548096</v>
      </c>
      <c r="G3191" s="66">
        <v>2.3709022998809814</v>
      </c>
      <c r="H3191" s="66">
        <v>3.3632855862379074E-2</v>
      </c>
      <c r="I3191" s="66">
        <v>91.251983642578125</v>
      </c>
      <c r="J3191" s="67">
        <v>0</v>
      </c>
    </row>
    <row r="3192" spans="1:10" x14ac:dyDescent="0.25">
      <c r="A3192" s="3" t="str">
        <f t="shared" si="49"/>
        <v>LCAOutside LA Basin6/17/2021 (5:00pm-6:00pm)23</v>
      </c>
      <c r="B3192" t="s">
        <v>27</v>
      </c>
      <c r="C3192" t="s">
        <v>41</v>
      </c>
      <c r="D3192" t="s">
        <v>160</v>
      </c>
      <c r="E3192" s="65" t="s">
        <v>154</v>
      </c>
      <c r="F3192" s="66">
        <v>2.1031696796417236</v>
      </c>
      <c r="G3192" s="66">
        <v>2.0484645366668701</v>
      </c>
      <c r="H3192" s="66">
        <v>3.1485103070735931E-2</v>
      </c>
      <c r="I3192" s="66">
        <v>88.952217102050781</v>
      </c>
      <c r="J3192" s="67">
        <v>0</v>
      </c>
    </row>
    <row r="3193" spans="1:10" x14ac:dyDescent="0.25">
      <c r="A3193" s="3" t="str">
        <f t="shared" si="49"/>
        <v>LCAOutside LA Basin6/17/2021 (5:00pm-6:00pm)24</v>
      </c>
      <c r="B3193" t="s">
        <v>27</v>
      </c>
      <c r="C3193" t="s">
        <v>41</v>
      </c>
      <c r="D3193" t="s">
        <v>160</v>
      </c>
      <c r="E3193" s="65" t="s">
        <v>155</v>
      </c>
      <c r="F3193" s="66">
        <v>1.8077797889709473</v>
      </c>
      <c r="G3193" s="66">
        <v>1.7473803758621216</v>
      </c>
      <c r="H3193" s="66">
        <v>2.8987916186451912E-2</v>
      </c>
      <c r="I3193" s="66">
        <v>86.573966979980469</v>
      </c>
      <c r="J3193" s="67">
        <v>0</v>
      </c>
    </row>
    <row r="3194" spans="1:10" x14ac:dyDescent="0.25">
      <c r="A3194" s="3" t="str">
        <f t="shared" si="49"/>
        <v>LCAOutside LA Basin7/9/2021 (5:50pm-8:55pm)1</v>
      </c>
      <c r="B3194" t="s">
        <v>27</v>
      </c>
      <c r="C3194" t="s">
        <v>41</v>
      </c>
      <c r="D3194" t="s">
        <v>161</v>
      </c>
      <c r="E3194" s="65" t="s">
        <v>132</v>
      </c>
      <c r="F3194" s="66">
        <v>1.5617671012878418</v>
      </c>
      <c r="G3194" s="66">
        <v>1.6809242963790894</v>
      </c>
      <c r="H3194" s="66">
        <v>2.7999049052596092E-2</v>
      </c>
      <c r="I3194" s="66">
        <v>83.828544616699219</v>
      </c>
      <c r="J3194" s="67">
        <v>0</v>
      </c>
    </row>
    <row r="3195" spans="1:10" x14ac:dyDescent="0.25">
      <c r="A3195" s="3" t="str">
        <f t="shared" si="49"/>
        <v>LCAOutside LA Basin7/9/2021 (5:50pm-8:55pm)2</v>
      </c>
      <c r="B3195" t="s">
        <v>27</v>
      </c>
      <c r="C3195" t="s">
        <v>41</v>
      </c>
      <c r="D3195" t="s">
        <v>161</v>
      </c>
      <c r="E3195" s="65" t="s">
        <v>133</v>
      </c>
      <c r="F3195" s="66">
        <v>1.387273907661438</v>
      </c>
      <c r="G3195" s="66">
        <v>1.4924466609954834</v>
      </c>
      <c r="H3195" s="66">
        <v>2.6222223415970802E-2</v>
      </c>
      <c r="I3195" s="66">
        <v>83.384727478027344</v>
      </c>
      <c r="J3195" s="67">
        <v>0</v>
      </c>
    </row>
    <row r="3196" spans="1:10" x14ac:dyDescent="0.25">
      <c r="A3196" s="3" t="str">
        <f t="shared" si="49"/>
        <v>LCAOutside LA Basin7/9/2021 (5:50pm-8:55pm)3</v>
      </c>
      <c r="B3196" t="s">
        <v>27</v>
      </c>
      <c r="C3196" t="s">
        <v>41</v>
      </c>
      <c r="D3196" t="s">
        <v>161</v>
      </c>
      <c r="E3196" s="65" t="s">
        <v>134</v>
      </c>
      <c r="F3196" s="66">
        <v>1.2359155416488647</v>
      </c>
      <c r="G3196" s="66">
        <v>1.362709641456604</v>
      </c>
      <c r="H3196" s="66">
        <v>2.3720694705843925E-2</v>
      </c>
      <c r="I3196" s="66">
        <v>82.602157592773438</v>
      </c>
      <c r="J3196" s="67">
        <v>0</v>
      </c>
    </row>
    <row r="3197" spans="1:10" x14ac:dyDescent="0.25">
      <c r="A3197" s="3" t="str">
        <f t="shared" si="49"/>
        <v>LCAOutside LA Basin7/9/2021 (5:50pm-8:55pm)4</v>
      </c>
      <c r="B3197" t="s">
        <v>27</v>
      </c>
      <c r="C3197" t="s">
        <v>41</v>
      </c>
      <c r="D3197" t="s">
        <v>161</v>
      </c>
      <c r="E3197" s="65" t="s">
        <v>135</v>
      </c>
      <c r="F3197" s="66">
        <v>1.1430059671401978</v>
      </c>
      <c r="G3197" s="66">
        <v>1.2583843469619751</v>
      </c>
      <c r="H3197" s="66">
        <v>2.3538149893283844E-2</v>
      </c>
      <c r="I3197" s="66">
        <v>81.938674926757813</v>
      </c>
      <c r="J3197" s="67">
        <v>0</v>
      </c>
    </row>
    <row r="3198" spans="1:10" x14ac:dyDescent="0.25">
      <c r="A3198" s="3" t="str">
        <f t="shared" si="49"/>
        <v>LCAOutside LA Basin7/9/2021 (5:50pm-8:55pm)5</v>
      </c>
      <c r="B3198" t="s">
        <v>27</v>
      </c>
      <c r="C3198" t="s">
        <v>41</v>
      </c>
      <c r="D3198" t="s">
        <v>161</v>
      </c>
      <c r="E3198" s="65" t="s">
        <v>136</v>
      </c>
      <c r="F3198" s="66">
        <v>1.0919076204299927</v>
      </c>
      <c r="G3198" s="66">
        <v>1.1848105192184448</v>
      </c>
      <c r="H3198" s="66">
        <v>2.1873190999031067E-2</v>
      </c>
      <c r="I3198" s="66">
        <v>81.891494750976563</v>
      </c>
      <c r="J3198" s="67">
        <v>0</v>
      </c>
    </row>
    <row r="3199" spans="1:10" x14ac:dyDescent="0.25">
      <c r="A3199" s="3" t="str">
        <f t="shared" si="49"/>
        <v>LCAOutside LA Basin7/9/2021 (5:50pm-8:55pm)6</v>
      </c>
      <c r="B3199" t="s">
        <v>27</v>
      </c>
      <c r="C3199" t="s">
        <v>41</v>
      </c>
      <c r="D3199" t="s">
        <v>161</v>
      </c>
      <c r="E3199" s="65" t="s">
        <v>137</v>
      </c>
      <c r="F3199" s="66">
        <v>1.0610781908035278</v>
      </c>
      <c r="G3199" s="66">
        <v>1.1451529264450073</v>
      </c>
      <c r="H3199" s="66">
        <v>2.1391097456216812E-2</v>
      </c>
      <c r="I3199" s="66">
        <v>79.32843017578125</v>
      </c>
      <c r="J3199" s="67">
        <v>0</v>
      </c>
    </row>
    <row r="3200" spans="1:10" x14ac:dyDescent="0.25">
      <c r="A3200" s="3" t="str">
        <f t="shared" si="49"/>
        <v>LCAOutside LA Basin7/9/2021 (5:50pm-8:55pm)7</v>
      </c>
      <c r="B3200" t="s">
        <v>27</v>
      </c>
      <c r="C3200" t="s">
        <v>41</v>
      </c>
      <c r="D3200" t="s">
        <v>161</v>
      </c>
      <c r="E3200" s="65" t="s">
        <v>138</v>
      </c>
      <c r="F3200" s="66">
        <v>1.0309332609176636</v>
      </c>
      <c r="G3200" s="66">
        <v>1.1260548830032349</v>
      </c>
      <c r="H3200" s="66">
        <v>2.1958997473120689E-2</v>
      </c>
      <c r="I3200" s="66">
        <v>78.457122802734375</v>
      </c>
      <c r="J3200" s="67">
        <v>0</v>
      </c>
    </row>
    <row r="3201" spans="1:10" x14ac:dyDescent="0.25">
      <c r="A3201" s="3" t="str">
        <f t="shared" si="49"/>
        <v>LCAOutside LA Basin7/9/2021 (5:50pm-8:55pm)8</v>
      </c>
      <c r="B3201" t="s">
        <v>27</v>
      </c>
      <c r="C3201" t="s">
        <v>41</v>
      </c>
      <c r="D3201" t="s">
        <v>161</v>
      </c>
      <c r="E3201" s="65" t="s">
        <v>139</v>
      </c>
      <c r="F3201" s="66">
        <v>1.078986644744873</v>
      </c>
      <c r="G3201" s="66">
        <v>1.1707139015197754</v>
      </c>
      <c r="H3201" s="66">
        <v>2.4693077430129051E-2</v>
      </c>
      <c r="I3201" s="66">
        <v>79.338905334472656</v>
      </c>
      <c r="J3201" s="67">
        <v>0</v>
      </c>
    </row>
    <row r="3202" spans="1:10" x14ac:dyDescent="0.25">
      <c r="A3202" s="3" t="str">
        <f t="shared" si="49"/>
        <v>LCAOutside LA Basin7/9/2021 (5:50pm-8:55pm)9</v>
      </c>
      <c r="B3202" t="s">
        <v>27</v>
      </c>
      <c r="C3202" t="s">
        <v>41</v>
      </c>
      <c r="D3202" t="s">
        <v>161</v>
      </c>
      <c r="E3202" s="65" t="s">
        <v>140</v>
      </c>
      <c r="F3202" s="66">
        <v>1.1242998838424683</v>
      </c>
      <c r="G3202" s="66">
        <v>1.2502655982971191</v>
      </c>
      <c r="H3202" s="66">
        <v>2.8339525684714317E-2</v>
      </c>
      <c r="I3202" s="66">
        <v>81.971733093261719</v>
      </c>
      <c r="J3202" s="67">
        <v>0</v>
      </c>
    </row>
    <row r="3203" spans="1:10" x14ac:dyDescent="0.25">
      <c r="A3203" s="3" t="str">
        <f t="shared" ref="A3203:A3266" si="50">B3203&amp;C3203&amp;D3203&amp;E3203</f>
        <v>LCAOutside LA Basin7/9/2021 (5:50pm-8:55pm)10</v>
      </c>
      <c r="B3203" t="s">
        <v>27</v>
      </c>
      <c r="C3203" t="s">
        <v>41</v>
      </c>
      <c r="D3203" t="s">
        <v>161</v>
      </c>
      <c r="E3203" s="65" t="s">
        <v>141</v>
      </c>
      <c r="F3203" s="66">
        <v>1.271917462348938</v>
      </c>
      <c r="G3203" s="66">
        <v>1.3827251195907593</v>
      </c>
      <c r="H3203" s="66">
        <v>3.5834163427352905E-2</v>
      </c>
      <c r="I3203" s="66">
        <v>86.748268127441406</v>
      </c>
      <c r="J3203" s="67">
        <v>0</v>
      </c>
    </row>
    <row r="3204" spans="1:10" x14ac:dyDescent="0.25">
      <c r="A3204" s="3" t="str">
        <f t="shared" si="50"/>
        <v>LCAOutside LA Basin7/9/2021 (5:50pm-8:55pm)11</v>
      </c>
      <c r="B3204" t="s">
        <v>27</v>
      </c>
      <c r="C3204" t="s">
        <v>41</v>
      </c>
      <c r="D3204" t="s">
        <v>161</v>
      </c>
      <c r="E3204" s="65" t="s">
        <v>142</v>
      </c>
      <c r="F3204" s="66">
        <v>1.4677470922470093</v>
      </c>
      <c r="G3204" s="66">
        <v>1.6918361186981201</v>
      </c>
      <c r="H3204" s="66">
        <v>3.9237301796674728E-2</v>
      </c>
      <c r="I3204" s="66">
        <v>91.143783569335938</v>
      </c>
      <c r="J3204" s="67">
        <v>0</v>
      </c>
    </row>
    <row r="3205" spans="1:10" x14ac:dyDescent="0.25">
      <c r="A3205" s="3" t="str">
        <f t="shared" si="50"/>
        <v>LCAOutside LA Basin7/9/2021 (5:50pm-8:55pm)12</v>
      </c>
      <c r="B3205" t="s">
        <v>27</v>
      </c>
      <c r="C3205" t="s">
        <v>41</v>
      </c>
      <c r="D3205" t="s">
        <v>161</v>
      </c>
      <c r="E3205" s="65" t="s">
        <v>143</v>
      </c>
      <c r="F3205" s="66">
        <v>1.6245487928390503</v>
      </c>
      <c r="G3205" s="66">
        <v>2.1148619651794434</v>
      </c>
      <c r="H3205" s="66">
        <v>4.2615514248609543E-2</v>
      </c>
      <c r="I3205" s="66">
        <v>97.98455810546875</v>
      </c>
      <c r="J3205" s="67">
        <v>0</v>
      </c>
    </row>
    <row r="3206" spans="1:10" x14ac:dyDescent="0.25">
      <c r="A3206" s="3" t="str">
        <f t="shared" si="50"/>
        <v>LCAOutside LA Basin7/9/2021 (5:50pm-8:55pm)13</v>
      </c>
      <c r="B3206" t="s">
        <v>27</v>
      </c>
      <c r="C3206" t="s">
        <v>41</v>
      </c>
      <c r="D3206" t="s">
        <v>161</v>
      </c>
      <c r="E3206" s="65" t="s">
        <v>144</v>
      </c>
      <c r="F3206" s="66">
        <v>1.8172378540039063</v>
      </c>
      <c r="G3206" s="66">
        <v>2.2785370349884033</v>
      </c>
      <c r="H3206" s="66">
        <v>4.4759523123502731E-2</v>
      </c>
      <c r="I3206" s="66">
        <v>98.940223693847656</v>
      </c>
      <c r="J3206" s="67">
        <v>0</v>
      </c>
    </row>
    <row r="3207" spans="1:10" x14ac:dyDescent="0.25">
      <c r="A3207" s="3" t="str">
        <f t="shared" si="50"/>
        <v>LCAOutside LA Basin7/9/2021 (5:50pm-8:55pm)14</v>
      </c>
      <c r="B3207" t="s">
        <v>27</v>
      </c>
      <c r="C3207" t="s">
        <v>41</v>
      </c>
      <c r="D3207" t="s">
        <v>161</v>
      </c>
      <c r="E3207" s="65" t="s">
        <v>145</v>
      </c>
      <c r="F3207" s="66">
        <v>1.9430620670318604</v>
      </c>
      <c r="G3207" s="66">
        <v>2.185732364654541</v>
      </c>
      <c r="H3207" s="66">
        <v>3.9008483290672302E-2</v>
      </c>
      <c r="I3207" s="66">
        <v>95.046852111816406</v>
      </c>
      <c r="J3207" s="67">
        <v>0</v>
      </c>
    </row>
    <row r="3208" spans="1:10" x14ac:dyDescent="0.25">
      <c r="A3208" s="3" t="str">
        <f t="shared" si="50"/>
        <v>LCAOutside LA Basin7/9/2021 (5:50pm-8:55pm)15</v>
      </c>
      <c r="B3208" t="s">
        <v>27</v>
      </c>
      <c r="C3208" t="s">
        <v>41</v>
      </c>
      <c r="D3208" t="s">
        <v>161</v>
      </c>
      <c r="E3208" s="65" t="s">
        <v>146</v>
      </c>
      <c r="F3208" s="66">
        <v>2.1772453784942627</v>
      </c>
      <c r="G3208" s="66">
        <v>2.1813247203826904</v>
      </c>
      <c r="H3208" s="66">
        <v>1.8218854442238808E-2</v>
      </c>
      <c r="I3208" s="66">
        <v>96.995277404785156</v>
      </c>
      <c r="J3208" s="67">
        <v>0</v>
      </c>
    </row>
    <row r="3209" spans="1:10" x14ac:dyDescent="0.25">
      <c r="A3209" s="3" t="str">
        <f t="shared" si="50"/>
        <v>LCAOutside LA Basin7/9/2021 (5:50pm-8:55pm)16</v>
      </c>
      <c r="B3209" t="s">
        <v>27</v>
      </c>
      <c r="C3209" t="s">
        <v>41</v>
      </c>
      <c r="D3209" t="s">
        <v>161</v>
      </c>
      <c r="E3209" s="65" t="s">
        <v>147</v>
      </c>
      <c r="F3209" s="66">
        <v>2.5109355449676514</v>
      </c>
      <c r="G3209" s="66">
        <v>2.5068562030792236</v>
      </c>
      <c r="H3209" s="66">
        <v>1.8218854442238808E-2</v>
      </c>
      <c r="I3209" s="66">
        <v>101.50650787353516</v>
      </c>
      <c r="J3209" s="67">
        <v>0</v>
      </c>
    </row>
    <row r="3210" spans="1:10" x14ac:dyDescent="0.25">
      <c r="A3210" s="3" t="str">
        <f t="shared" si="50"/>
        <v>LCAOutside LA Basin7/9/2021 (5:50pm-8:55pm)17</v>
      </c>
      <c r="B3210" t="s">
        <v>27</v>
      </c>
      <c r="C3210" t="s">
        <v>41</v>
      </c>
      <c r="D3210" t="s">
        <v>161</v>
      </c>
      <c r="E3210" s="65" t="s">
        <v>148</v>
      </c>
      <c r="F3210" s="66">
        <v>2.7269222736358643</v>
      </c>
      <c r="G3210" s="66">
        <v>2.7824752330780029</v>
      </c>
      <c r="H3210" s="66">
        <v>3.6502353847026825E-2</v>
      </c>
      <c r="I3210" s="66">
        <v>103.09577178955078</v>
      </c>
      <c r="J3210" s="67">
        <v>0</v>
      </c>
    </row>
    <row r="3211" spans="1:10" x14ac:dyDescent="0.25">
      <c r="A3211" s="3" t="str">
        <f t="shared" si="50"/>
        <v>LCAOutside LA Basin7/9/2021 (5:50pm-8:55pm)18</v>
      </c>
      <c r="B3211" t="s">
        <v>27</v>
      </c>
      <c r="C3211" t="s">
        <v>41</v>
      </c>
      <c r="D3211" t="s">
        <v>161</v>
      </c>
      <c r="E3211" s="65" t="s">
        <v>149</v>
      </c>
      <c r="F3211" s="66">
        <v>3.0019173622131348</v>
      </c>
      <c r="G3211" s="66">
        <v>2.827958345413208</v>
      </c>
      <c r="H3211" s="66">
        <v>4.1104972362518311E-2</v>
      </c>
      <c r="I3211" s="66">
        <v>102.55781555175781</v>
      </c>
      <c r="J3211" s="67">
        <v>0</v>
      </c>
    </row>
    <row r="3212" spans="1:10" x14ac:dyDescent="0.25">
      <c r="A3212" s="3" t="str">
        <f t="shared" si="50"/>
        <v>LCAOutside LA Basin7/9/2021 (5:50pm-8:55pm)19</v>
      </c>
      <c r="B3212" t="s">
        <v>27</v>
      </c>
      <c r="C3212" t="s">
        <v>41</v>
      </c>
      <c r="D3212" t="s">
        <v>161</v>
      </c>
      <c r="E3212" s="65" t="s">
        <v>150</v>
      </c>
      <c r="F3212" s="66">
        <v>3.13492751121521</v>
      </c>
      <c r="G3212" s="66">
        <v>2.0428290367126465</v>
      </c>
      <c r="H3212" s="66">
        <v>4.3756362050771713E-2</v>
      </c>
      <c r="I3212" s="66">
        <v>101.51078033447266</v>
      </c>
      <c r="J3212" s="67">
        <v>0</v>
      </c>
    </row>
    <row r="3213" spans="1:10" x14ac:dyDescent="0.25">
      <c r="A3213" s="3" t="str">
        <f t="shared" si="50"/>
        <v>LCAOutside LA Basin7/9/2021 (5:50pm-8:55pm)20</v>
      </c>
      <c r="B3213" t="s">
        <v>27</v>
      </c>
      <c r="C3213" t="s">
        <v>41</v>
      </c>
      <c r="D3213" t="s">
        <v>161</v>
      </c>
      <c r="E3213" s="65" t="s">
        <v>151</v>
      </c>
      <c r="F3213" s="66">
        <v>2.97054123878479</v>
      </c>
      <c r="G3213" s="66">
        <v>2.0660581588745117</v>
      </c>
      <c r="H3213" s="66">
        <v>4.1787512600421906E-2</v>
      </c>
      <c r="I3213" s="66">
        <v>99.317115783691406</v>
      </c>
      <c r="J3213" s="67">
        <v>0</v>
      </c>
    </row>
    <row r="3214" spans="1:10" x14ac:dyDescent="0.25">
      <c r="A3214" s="3" t="str">
        <f t="shared" si="50"/>
        <v>LCAOutside LA Basin7/9/2021 (5:50pm-8:55pm)21</v>
      </c>
      <c r="B3214" t="s">
        <v>27</v>
      </c>
      <c r="C3214" t="s">
        <v>41</v>
      </c>
      <c r="D3214" t="s">
        <v>161</v>
      </c>
      <c r="E3214" s="65" t="s">
        <v>152</v>
      </c>
      <c r="F3214" s="66">
        <v>2.700495719909668</v>
      </c>
      <c r="G3214" s="66">
        <v>2.0372178554534912</v>
      </c>
      <c r="H3214" s="66">
        <v>4.1808567941188812E-2</v>
      </c>
      <c r="I3214" s="66">
        <v>95.663482666015625</v>
      </c>
      <c r="J3214" s="67">
        <v>0</v>
      </c>
    </row>
    <row r="3215" spans="1:10" x14ac:dyDescent="0.25">
      <c r="A3215" s="3" t="str">
        <f t="shared" si="50"/>
        <v>LCAOutside LA Basin7/9/2021 (5:50pm-8:55pm)22</v>
      </c>
      <c r="B3215" t="s">
        <v>27</v>
      </c>
      <c r="C3215" t="s">
        <v>41</v>
      </c>
      <c r="D3215" t="s">
        <v>161</v>
      </c>
      <c r="E3215" s="65" t="s">
        <v>153</v>
      </c>
      <c r="F3215" s="66">
        <v>2.5031073093414307</v>
      </c>
      <c r="G3215" s="66">
        <v>2.8867020606994629</v>
      </c>
      <c r="H3215" s="66">
        <v>4.1690848767757416E-2</v>
      </c>
      <c r="I3215" s="66">
        <v>91.168861389160156</v>
      </c>
      <c r="J3215" s="67">
        <v>0</v>
      </c>
    </row>
    <row r="3216" spans="1:10" x14ac:dyDescent="0.25">
      <c r="A3216" s="3" t="str">
        <f t="shared" si="50"/>
        <v>LCAOutside LA Basin7/9/2021 (5:50pm-8:55pm)23</v>
      </c>
      <c r="B3216" t="s">
        <v>27</v>
      </c>
      <c r="C3216" t="s">
        <v>41</v>
      </c>
      <c r="D3216" t="s">
        <v>161</v>
      </c>
      <c r="E3216" s="65" t="s">
        <v>154</v>
      </c>
      <c r="F3216" s="66">
        <v>2.2042305469512939</v>
      </c>
      <c r="G3216" s="66">
        <v>2.6822564601898193</v>
      </c>
      <c r="H3216" s="66">
        <v>3.8873333483934402E-2</v>
      </c>
      <c r="I3216" s="66">
        <v>88.102645874023438</v>
      </c>
      <c r="J3216" s="67">
        <v>0</v>
      </c>
    </row>
    <row r="3217" spans="1:10" x14ac:dyDescent="0.25">
      <c r="A3217" s="3" t="str">
        <f t="shared" si="50"/>
        <v>LCAOutside LA Basin7/9/2021 (5:50pm-8:55pm)24</v>
      </c>
      <c r="B3217" t="s">
        <v>27</v>
      </c>
      <c r="C3217" t="s">
        <v>41</v>
      </c>
      <c r="D3217" t="s">
        <v>161</v>
      </c>
      <c r="E3217" s="65" t="s">
        <v>155</v>
      </c>
      <c r="F3217" s="66">
        <v>1.9097441434860229</v>
      </c>
      <c r="G3217" s="66">
        <v>2.2064311504364014</v>
      </c>
      <c r="H3217" s="66">
        <v>3.53095643222332E-2</v>
      </c>
      <c r="I3217" s="66">
        <v>86.041770935058594</v>
      </c>
      <c r="J3217" s="67">
        <v>0</v>
      </c>
    </row>
    <row r="3218" spans="1:10" x14ac:dyDescent="0.25">
      <c r="A3218" s="3" t="str">
        <f t="shared" si="50"/>
        <v>LCAOutside LA Basin8/27/2021 (5:00pm-6:00pm)1</v>
      </c>
      <c r="B3218" t="s">
        <v>27</v>
      </c>
      <c r="C3218" t="s">
        <v>41</v>
      </c>
      <c r="D3218" t="s">
        <v>162</v>
      </c>
      <c r="E3218" s="65" t="s">
        <v>132</v>
      </c>
      <c r="F3218" s="66">
        <v>1.1153149604797363</v>
      </c>
      <c r="G3218" s="66">
        <v>1.1355187892913818</v>
      </c>
      <c r="H3218" s="66">
        <v>2.3412533104419708E-2</v>
      </c>
      <c r="I3218" s="66">
        <v>78.826957702636719</v>
      </c>
      <c r="J3218" s="67">
        <v>0</v>
      </c>
    </row>
    <row r="3219" spans="1:10" x14ac:dyDescent="0.25">
      <c r="A3219" s="3" t="str">
        <f t="shared" si="50"/>
        <v>LCAOutside LA Basin8/27/2021 (5:00pm-6:00pm)2</v>
      </c>
      <c r="B3219" t="s">
        <v>27</v>
      </c>
      <c r="C3219" t="s">
        <v>41</v>
      </c>
      <c r="D3219" t="s">
        <v>162</v>
      </c>
      <c r="E3219" s="65" t="s">
        <v>133</v>
      </c>
      <c r="F3219" s="66">
        <v>0.96204590797424316</v>
      </c>
      <c r="G3219" s="66">
        <v>0.98307532072067261</v>
      </c>
      <c r="H3219" s="66">
        <v>2.0628340542316437E-2</v>
      </c>
      <c r="I3219" s="66">
        <v>76.254852294921875</v>
      </c>
      <c r="J3219" s="67">
        <v>0</v>
      </c>
    </row>
    <row r="3220" spans="1:10" x14ac:dyDescent="0.25">
      <c r="A3220" s="3" t="str">
        <f t="shared" si="50"/>
        <v>LCAOutside LA Basin8/27/2021 (5:00pm-6:00pm)3</v>
      </c>
      <c r="B3220" t="s">
        <v>27</v>
      </c>
      <c r="C3220" t="s">
        <v>41</v>
      </c>
      <c r="D3220" t="s">
        <v>162</v>
      </c>
      <c r="E3220" s="65" t="s">
        <v>134</v>
      </c>
      <c r="F3220" s="66">
        <v>0.86824440956115723</v>
      </c>
      <c r="G3220" s="66">
        <v>0.88593578338623047</v>
      </c>
      <c r="H3220" s="66">
        <v>1.9449135288596153E-2</v>
      </c>
      <c r="I3220" s="66">
        <v>73.068519592285156</v>
      </c>
      <c r="J3220" s="67">
        <v>0</v>
      </c>
    </row>
    <row r="3221" spans="1:10" x14ac:dyDescent="0.25">
      <c r="A3221" s="3" t="str">
        <f t="shared" si="50"/>
        <v>LCAOutside LA Basin8/27/2021 (5:00pm-6:00pm)4</v>
      </c>
      <c r="B3221" t="s">
        <v>27</v>
      </c>
      <c r="C3221" t="s">
        <v>41</v>
      </c>
      <c r="D3221" t="s">
        <v>162</v>
      </c>
      <c r="E3221" s="65" t="s">
        <v>135</v>
      </c>
      <c r="F3221" s="66">
        <v>0.80353754758834839</v>
      </c>
      <c r="G3221" s="66">
        <v>0.82746905088424683</v>
      </c>
      <c r="H3221" s="66">
        <v>1.7632219940423965E-2</v>
      </c>
      <c r="I3221" s="66">
        <v>71.574424743652344</v>
      </c>
      <c r="J3221" s="67">
        <v>0</v>
      </c>
    </row>
    <row r="3222" spans="1:10" x14ac:dyDescent="0.25">
      <c r="A3222" s="3" t="str">
        <f t="shared" si="50"/>
        <v>LCAOutside LA Basin8/27/2021 (5:00pm-6:00pm)5</v>
      </c>
      <c r="B3222" t="s">
        <v>27</v>
      </c>
      <c r="C3222" t="s">
        <v>41</v>
      </c>
      <c r="D3222" t="s">
        <v>162</v>
      </c>
      <c r="E3222" s="65" t="s">
        <v>136</v>
      </c>
      <c r="F3222" s="66">
        <v>0.76900982856750488</v>
      </c>
      <c r="G3222" s="66">
        <v>0.78752696514129639</v>
      </c>
      <c r="H3222" s="66">
        <v>1.6128228977322578E-2</v>
      </c>
      <c r="I3222" s="66">
        <v>69.743125915527344</v>
      </c>
      <c r="J3222" s="67">
        <v>0</v>
      </c>
    </row>
    <row r="3223" spans="1:10" x14ac:dyDescent="0.25">
      <c r="A3223" s="3" t="str">
        <f t="shared" si="50"/>
        <v>LCAOutside LA Basin8/27/2021 (5:00pm-6:00pm)6</v>
      </c>
      <c r="B3223" t="s">
        <v>27</v>
      </c>
      <c r="C3223" t="s">
        <v>41</v>
      </c>
      <c r="D3223" t="s">
        <v>162</v>
      </c>
      <c r="E3223" s="65" t="s">
        <v>137</v>
      </c>
      <c r="F3223" s="66">
        <v>0.78790092468261719</v>
      </c>
      <c r="G3223" s="66">
        <v>0.79379868507385254</v>
      </c>
      <c r="H3223" s="66">
        <v>1.4511042274534702E-2</v>
      </c>
      <c r="I3223" s="66">
        <v>68.2265625</v>
      </c>
      <c r="J3223" s="67">
        <v>0</v>
      </c>
    </row>
    <row r="3224" spans="1:10" x14ac:dyDescent="0.25">
      <c r="A3224" s="3" t="str">
        <f t="shared" si="50"/>
        <v>LCAOutside LA Basin8/27/2021 (5:00pm-6:00pm)7</v>
      </c>
      <c r="B3224" t="s">
        <v>27</v>
      </c>
      <c r="C3224" t="s">
        <v>41</v>
      </c>
      <c r="D3224" t="s">
        <v>162</v>
      </c>
      <c r="E3224" s="65" t="s">
        <v>138</v>
      </c>
      <c r="F3224" s="66">
        <v>0.78368294239044189</v>
      </c>
      <c r="G3224" s="66">
        <v>0.79252451658248901</v>
      </c>
      <c r="H3224" s="66">
        <v>1.383441686630249E-2</v>
      </c>
      <c r="I3224" s="66">
        <v>67.56622314453125</v>
      </c>
      <c r="J3224" s="67">
        <v>0</v>
      </c>
    </row>
    <row r="3225" spans="1:10" x14ac:dyDescent="0.25">
      <c r="A3225" s="3" t="str">
        <f t="shared" si="50"/>
        <v>LCAOutside LA Basin8/27/2021 (5:00pm-6:00pm)8</v>
      </c>
      <c r="B3225" t="s">
        <v>27</v>
      </c>
      <c r="C3225" t="s">
        <v>41</v>
      </c>
      <c r="D3225" t="s">
        <v>162</v>
      </c>
      <c r="E3225" s="65" t="s">
        <v>139</v>
      </c>
      <c r="F3225" s="66">
        <v>0.7022128701210022</v>
      </c>
      <c r="G3225" s="66">
        <v>0.71946746110916138</v>
      </c>
      <c r="H3225" s="66">
        <v>1.451276708394289E-2</v>
      </c>
      <c r="I3225" s="66">
        <v>67.854583740234375</v>
      </c>
      <c r="J3225" s="67">
        <v>0</v>
      </c>
    </row>
    <row r="3226" spans="1:10" x14ac:dyDescent="0.25">
      <c r="A3226" s="3" t="str">
        <f t="shared" si="50"/>
        <v>LCAOutside LA Basin8/27/2021 (5:00pm-6:00pm)9</v>
      </c>
      <c r="B3226" t="s">
        <v>27</v>
      </c>
      <c r="C3226" t="s">
        <v>41</v>
      </c>
      <c r="D3226" t="s">
        <v>162</v>
      </c>
      <c r="E3226" s="65" t="s">
        <v>140</v>
      </c>
      <c r="F3226" s="66">
        <v>0.59040546417236328</v>
      </c>
      <c r="G3226" s="66">
        <v>0.63099098205566406</v>
      </c>
      <c r="H3226" s="66">
        <v>2.0180366933345795E-2</v>
      </c>
      <c r="I3226" s="66">
        <v>69.157791137695313</v>
      </c>
      <c r="J3226" s="67">
        <v>0</v>
      </c>
    </row>
    <row r="3227" spans="1:10" x14ac:dyDescent="0.25">
      <c r="A3227" s="3" t="str">
        <f t="shared" si="50"/>
        <v>LCAOutside LA Basin8/27/2021 (5:00pm-6:00pm)10</v>
      </c>
      <c r="B3227" t="s">
        <v>27</v>
      </c>
      <c r="C3227" t="s">
        <v>41</v>
      </c>
      <c r="D3227" t="s">
        <v>162</v>
      </c>
      <c r="E3227" s="65" t="s">
        <v>141</v>
      </c>
      <c r="F3227" s="66">
        <v>0.55408197641372681</v>
      </c>
      <c r="G3227" s="66">
        <v>0.57974940538406372</v>
      </c>
      <c r="H3227" s="66">
        <v>2.2819515317678452E-2</v>
      </c>
      <c r="I3227" s="66">
        <v>74.609390258789063</v>
      </c>
      <c r="J3227" s="67">
        <v>0</v>
      </c>
    </row>
    <row r="3228" spans="1:10" x14ac:dyDescent="0.25">
      <c r="A3228" s="3" t="str">
        <f t="shared" si="50"/>
        <v>LCAOutside LA Basin8/27/2021 (5:00pm-6:00pm)11</v>
      </c>
      <c r="B3228" t="s">
        <v>27</v>
      </c>
      <c r="C3228" t="s">
        <v>41</v>
      </c>
      <c r="D3228" t="s">
        <v>162</v>
      </c>
      <c r="E3228" s="65" t="s">
        <v>142</v>
      </c>
      <c r="F3228" s="66">
        <v>0.57720977067947388</v>
      </c>
      <c r="G3228" s="66">
        <v>0.6140514612197876</v>
      </c>
      <c r="H3228" s="66">
        <v>2.4973586201667786E-2</v>
      </c>
      <c r="I3228" s="66">
        <v>80.351348876953125</v>
      </c>
      <c r="J3228" s="67">
        <v>0</v>
      </c>
    </row>
    <row r="3229" spans="1:10" x14ac:dyDescent="0.25">
      <c r="A3229" s="3" t="str">
        <f t="shared" si="50"/>
        <v>LCAOutside LA Basin8/27/2021 (5:00pm-6:00pm)12</v>
      </c>
      <c r="B3229" t="s">
        <v>27</v>
      </c>
      <c r="C3229" t="s">
        <v>41</v>
      </c>
      <c r="D3229" t="s">
        <v>162</v>
      </c>
      <c r="E3229" s="65" t="s">
        <v>143</v>
      </c>
      <c r="F3229" s="66">
        <v>0.68265533447265625</v>
      </c>
      <c r="G3229" s="66">
        <v>0.7574009895324707</v>
      </c>
      <c r="H3229" s="66">
        <v>3.3289000391960144E-2</v>
      </c>
      <c r="I3229" s="66">
        <v>85.78436279296875</v>
      </c>
      <c r="J3229" s="67">
        <v>0</v>
      </c>
    </row>
    <row r="3230" spans="1:10" x14ac:dyDescent="0.25">
      <c r="A3230" s="3" t="str">
        <f t="shared" si="50"/>
        <v>LCAOutside LA Basin8/27/2021 (5:00pm-6:00pm)13</v>
      </c>
      <c r="B3230" t="s">
        <v>27</v>
      </c>
      <c r="C3230" t="s">
        <v>41</v>
      </c>
      <c r="D3230" t="s">
        <v>162</v>
      </c>
      <c r="E3230" s="65" t="s">
        <v>144</v>
      </c>
      <c r="F3230" s="66">
        <v>0.89525401592254639</v>
      </c>
      <c r="G3230" s="66">
        <v>1.0059548616409302</v>
      </c>
      <c r="H3230" s="66">
        <v>3.5599883645772934E-2</v>
      </c>
      <c r="I3230" s="66">
        <v>90.491912841796875</v>
      </c>
      <c r="J3230" s="67">
        <v>0</v>
      </c>
    </row>
    <row r="3231" spans="1:10" x14ac:dyDescent="0.25">
      <c r="A3231" s="3" t="str">
        <f t="shared" si="50"/>
        <v>LCAOutside LA Basin8/27/2021 (5:00pm-6:00pm)14</v>
      </c>
      <c r="B3231" t="s">
        <v>27</v>
      </c>
      <c r="C3231" t="s">
        <v>41</v>
      </c>
      <c r="D3231" t="s">
        <v>162</v>
      </c>
      <c r="E3231" s="65" t="s">
        <v>145</v>
      </c>
      <c r="F3231" s="66">
        <v>1.2277324199676514</v>
      </c>
      <c r="G3231" s="66">
        <v>1.3072311878204346</v>
      </c>
      <c r="H3231" s="66">
        <v>3.5774372518062592E-2</v>
      </c>
      <c r="I3231" s="66">
        <v>93.867156982421875</v>
      </c>
      <c r="J3231" s="67">
        <v>0</v>
      </c>
    </row>
    <row r="3232" spans="1:10" x14ac:dyDescent="0.25">
      <c r="A3232" s="3" t="str">
        <f t="shared" si="50"/>
        <v>LCAOutside LA Basin8/27/2021 (5:00pm-6:00pm)15</v>
      </c>
      <c r="B3232" t="s">
        <v>27</v>
      </c>
      <c r="C3232" t="s">
        <v>41</v>
      </c>
      <c r="D3232" t="s">
        <v>162</v>
      </c>
      <c r="E3232" s="65" t="s">
        <v>146</v>
      </c>
      <c r="F3232" s="66">
        <v>1.645349383354187</v>
      </c>
      <c r="G3232" s="66">
        <v>1.6513338088989258</v>
      </c>
      <c r="H3232" s="66">
        <v>2.0539220422506332E-2</v>
      </c>
      <c r="I3232" s="66">
        <v>96.914764404296875</v>
      </c>
      <c r="J3232" s="67">
        <v>0</v>
      </c>
    </row>
    <row r="3233" spans="1:10" x14ac:dyDescent="0.25">
      <c r="A3233" s="3" t="str">
        <f t="shared" si="50"/>
        <v>LCAOutside LA Basin8/27/2021 (5:00pm-6:00pm)16</v>
      </c>
      <c r="B3233" t="s">
        <v>27</v>
      </c>
      <c r="C3233" t="s">
        <v>41</v>
      </c>
      <c r="D3233" t="s">
        <v>162</v>
      </c>
      <c r="E3233" s="65" t="s">
        <v>147</v>
      </c>
      <c r="F3233" s="66">
        <v>1.9725401401519775</v>
      </c>
      <c r="G3233" s="66">
        <v>1.9665557146072388</v>
      </c>
      <c r="H3233" s="66">
        <v>2.0539220422506332E-2</v>
      </c>
      <c r="I3233" s="66">
        <v>98.639274597167969</v>
      </c>
      <c r="J3233" s="67">
        <v>0</v>
      </c>
    </row>
    <row r="3234" spans="1:10" x14ac:dyDescent="0.25">
      <c r="A3234" s="3" t="str">
        <f t="shared" si="50"/>
        <v>LCAOutside LA Basin8/27/2021 (5:00pm-6:00pm)17</v>
      </c>
      <c r="B3234" t="s">
        <v>27</v>
      </c>
      <c r="C3234" t="s">
        <v>41</v>
      </c>
      <c r="D3234" t="s">
        <v>162</v>
      </c>
      <c r="E3234" s="65" t="s">
        <v>148</v>
      </c>
      <c r="F3234" s="66">
        <v>2.2968997955322266</v>
      </c>
      <c r="G3234" s="66">
        <v>2.2469117641448975</v>
      </c>
      <c r="H3234" s="66">
        <v>3.7778500467538834E-2</v>
      </c>
      <c r="I3234" s="66">
        <v>98.348976135253906</v>
      </c>
      <c r="J3234" s="67">
        <v>0</v>
      </c>
    </row>
    <row r="3235" spans="1:10" x14ac:dyDescent="0.25">
      <c r="A3235" s="3" t="str">
        <f t="shared" si="50"/>
        <v>LCAOutside LA Basin8/27/2021 (5:00pm-6:00pm)18</v>
      </c>
      <c r="B3235" t="s">
        <v>27</v>
      </c>
      <c r="C3235" t="s">
        <v>41</v>
      </c>
      <c r="D3235" t="s">
        <v>162</v>
      </c>
      <c r="E3235" s="65" t="s">
        <v>149</v>
      </c>
      <c r="F3235" s="66">
        <v>2.443800687789917</v>
      </c>
      <c r="G3235" s="66">
        <v>1.7094029188156128</v>
      </c>
      <c r="H3235" s="66">
        <v>4.3780747801065445E-2</v>
      </c>
      <c r="I3235" s="66">
        <v>98.027099609375</v>
      </c>
      <c r="J3235" s="67">
        <v>0</v>
      </c>
    </row>
    <row r="3236" spans="1:10" x14ac:dyDescent="0.25">
      <c r="A3236" s="3" t="str">
        <f t="shared" si="50"/>
        <v>LCAOutside LA Basin8/27/2021 (5:00pm-6:00pm)19</v>
      </c>
      <c r="B3236" t="s">
        <v>27</v>
      </c>
      <c r="C3236" t="s">
        <v>41</v>
      </c>
      <c r="D3236" t="s">
        <v>162</v>
      </c>
      <c r="E3236" s="65" t="s">
        <v>150</v>
      </c>
      <c r="F3236" s="66">
        <v>2.4720311164855957</v>
      </c>
      <c r="G3236" s="66">
        <v>2.6109130382537842</v>
      </c>
      <c r="H3236" s="66">
        <v>4.6096831560134888E-2</v>
      </c>
      <c r="I3236" s="66">
        <v>96.390968322753906</v>
      </c>
      <c r="J3236" s="67">
        <v>0</v>
      </c>
    </row>
    <row r="3237" spans="1:10" x14ac:dyDescent="0.25">
      <c r="A3237" s="3" t="str">
        <f t="shared" si="50"/>
        <v>LCAOutside LA Basin8/27/2021 (5:00pm-6:00pm)20</v>
      </c>
      <c r="B3237" t="s">
        <v>27</v>
      </c>
      <c r="C3237" t="s">
        <v>41</v>
      </c>
      <c r="D3237" t="s">
        <v>162</v>
      </c>
      <c r="E3237" s="65" t="s">
        <v>151</v>
      </c>
      <c r="F3237" s="66">
        <v>2.2921853065490723</v>
      </c>
      <c r="G3237" s="66">
        <v>2.447857141494751</v>
      </c>
      <c r="H3237" s="66">
        <v>4.5603960752487183E-2</v>
      </c>
      <c r="I3237" s="66">
        <v>94.546676635742188</v>
      </c>
      <c r="J3237" s="67">
        <v>0</v>
      </c>
    </row>
    <row r="3238" spans="1:10" x14ac:dyDescent="0.25">
      <c r="A3238" s="3" t="str">
        <f t="shared" si="50"/>
        <v>LCAOutside LA Basin8/27/2021 (5:00pm-6:00pm)21</v>
      </c>
      <c r="B3238" t="s">
        <v>27</v>
      </c>
      <c r="C3238" t="s">
        <v>41</v>
      </c>
      <c r="D3238" t="s">
        <v>162</v>
      </c>
      <c r="E3238" s="65" t="s">
        <v>152</v>
      </c>
      <c r="F3238" s="66">
        <v>2.1699924468994141</v>
      </c>
      <c r="G3238" s="66">
        <v>2.2291138172149658</v>
      </c>
      <c r="H3238" s="66">
        <v>4.286135733127594E-2</v>
      </c>
      <c r="I3238" s="66">
        <v>91.159698486328125</v>
      </c>
      <c r="J3238" s="67">
        <v>0</v>
      </c>
    </row>
    <row r="3239" spans="1:10" x14ac:dyDescent="0.25">
      <c r="A3239" s="3" t="str">
        <f t="shared" si="50"/>
        <v>LCAOutside LA Basin8/27/2021 (5:00pm-6:00pm)22</v>
      </c>
      <c r="B3239" t="s">
        <v>27</v>
      </c>
      <c r="C3239" t="s">
        <v>41</v>
      </c>
      <c r="D3239" t="s">
        <v>162</v>
      </c>
      <c r="E3239" s="65" t="s">
        <v>153</v>
      </c>
      <c r="F3239" s="66">
        <v>2.0077672004699707</v>
      </c>
      <c r="G3239" s="66">
        <v>2.0018434524536133</v>
      </c>
      <c r="H3239" s="66">
        <v>3.8971163332462311E-2</v>
      </c>
      <c r="I3239" s="66">
        <v>88.701187133789063</v>
      </c>
      <c r="J3239" s="67">
        <v>0</v>
      </c>
    </row>
    <row r="3240" spans="1:10" x14ac:dyDescent="0.25">
      <c r="A3240" s="3" t="str">
        <f t="shared" si="50"/>
        <v>LCAOutside LA Basin8/27/2021 (5:00pm-6:00pm)23</v>
      </c>
      <c r="B3240" t="s">
        <v>27</v>
      </c>
      <c r="C3240" t="s">
        <v>41</v>
      </c>
      <c r="D3240" t="s">
        <v>162</v>
      </c>
      <c r="E3240" s="65" t="s">
        <v>154</v>
      </c>
      <c r="F3240" s="66">
        <v>1.734194278717041</v>
      </c>
      <c r="G3240" s="66">
        <v>1.7313166856765747</v>
      </c>
      <c r="H3240" s="66">
        <v>3.6592442542314529E-2</v>
      </c>
      <c r="I3240" s="66">
        <v>87.236587524414063</v>
      </c>
      <c r="J3240" s="67">
        <v>0</v>
      </c>
    </row>
    <row r="3241" spans="1:10" x14ac:dyDescent="0.25">
      <c r="A3241" s="3" t="str">
        <f t="shared" si="50"/>
        <v>LCAOutside LA Basin8/27/2021 (5:00pm-6:00pm)24</v>
      </c>
      <c r="B3241" t="s">
        <v>27</v>
      </c>
      <c r="C3241" t="s">
        <v>41</v>
      </c>
      <c r="D3241" t="s">
        <v>162</v>
      </c>
      <c r="E3241" s="65" t="s">
        <v>155</v>
      </c>
      <c r="F3241" s="66">
        <v>1.4622031450271606</v>
      </c>
      <c r="G3241" s="66">
        <v>1.4817806482315063</v>
      </c>
      <c r="H3241" s="66">
        <v>3.0719760805368423E-2</v>
      </c>
      <c r="I3241" s="66">
        <v>85.12109375</v>
      </c>
      <c r="J3241" s="67">
        <v>0</v>
      </c>
    </row>
    <row r="3242" spans="1:10" x14ac:dyDescent="0.25">
      <c r="A3242" s="3" t="str">
        <f t="shared" si="50"/>
        <v>LCAOutside LA Basin9/9/2021 (3:58pm-5:00pm)1</v>
      </c>
      <c r="B3242" t="s">
        <v>27</v>
      </c>
      <c r="C3242" t="s">
        <v>41</v>
      </c>
      <c r="D3242" t="s">
        <v>163</v>
      </c>
      <c r="E3242" s="65" t="s">
        <v>132</v>
      </c>
      <c r="F3242" s="66">
        <v>1.3731541633605957</v>
      </c>
      <c r="G3242" s="66">
        <v>1.5235984325408936</v>
      </c>
      <c r="H3242" s="66">
        <v>2.708049863576889E-2</v>
      </c>
      <c r="I3242" s="66">
        <v>86.169265747070313</v>
      </c>
      <c r="J3242" s="67">
        <v>0</v>
      </c>
    </row>
    <row r="3243" spans="1:10" x14ac:dyDescent="0.25">
      <c r="A3243" s="3" t="str">
        <f t="shared" si="50"/>
        <v>LCAOutside LA Basin9/9/2021 (3:58pm-5:00pm)2</v>
      </c>
      <c r="B3243" t="s">
        <v>27</v>
      </c>
      <c r="C3243" t="s">
        <v>41</v>
      </c>
      <c r="D3243" t="s">
        <v>163</v>
      </c>
      <c r="E3243" s="65" t="s">
        <v>133</v>
      </c>
      <c r="F3243" s="66">
        <v>1.2356693744659424</v>
      </c>
      <c r="G3243" s="66">
        <v>1.3492463827133179</v>
      </c>
      <c r="H3243" s="66">
        <v>2.3090898990631104E-2</v>
      </c>
      <c r="I3243" s="66">
        <v>84.759506225585938</v>
      </c>
      <c r="J3243" s="67">
        <v>0</v>
      </c>
    </row>
    <row r="3244" spans="1:10" x14ac:dyDescent="0.25">
      <c r="A3244" s="3" t="str">
        <f t="shared" si="50"/>
        <v>LCAOutside LA Basin9/9/2021 (3:58pm-5:00pm)3</v>
      </c>
      <c r="B3244" t="s">
        <v>27</v>
      </c>
      <c r="C3244" t="s">
        <v>41</v>
      </c>
      <c r="D3244" t="s">
        <v>163</v>
      </c>
      <c r="E3244" s="65" t="s">
        <v>134</v>
      </c>
      <c r="F3244" s="66">
        <v>1.1005544662475586</v>
      </c>
      <c r="G3244" s="66">
        <v>1.2356700897216797</v>
      </c>
      <c r="H3244" s="66">
        <v>2.1100891754031181E-2</v>
      </c>
      <c r="I3244" s="66">
        <v>83.189781188964844</v>
      </c>
      <c r="J3244" s="67">
        <v>0</v>
      </c>
    </row>
    <row r="3245" spans="1:10" x14ac:dyDescent="0.25">
      <c r="A3245" s="3" t="str">
        <f t="shared" si="50"/>
        <v>LCAOutside LA Basin9/9/2021 (3:58pm-5:00pm)4</v>
      </c>
      <c r="B3245" t="s">
        <v>27</v>
      </c>
      <c r="C3245" t="s">
        <v>41</v>
      </c>
      <c r="D3245" t="s">
        <v>163</v>
      </c>
      <c r="E3245" s="65" t="s">
        <v>135</v>
      </c>
      <c r="F3245" s="66">
        <v>1.0237261056900024</v>
      </c>
      <c r="G3245" s="66">
        <v>1.1531338691711426</v>
      </c>
      <c r="H3245" s="66">
        <v>1.936555840075016E-2</v>
      </c>
      <c r="I3245" s="66">
        <v>81.172828674316406</v>
      </c>
      <c r="J3245" s="67">
        <v>0</v>
      </c>
    </row>
    <row r="3246" spans="1:10" x14ac:dyDescent="0.25">
      <c r="A3246" s="3" t="str">
        <f t="shared" si="50"/>
        <v>LCAOutside LA Basin9/9/2021 (3:58pm-5:00pm)5</v>
      </c>
      <c r="B3246" t="s">
        <v>27</v>
      </c>
      <c r="C3246" t="s">
        <v>41</v>
      </c>
      <c r="D3246" t="s">
        <v>163</v>
      </c>
      <c r="E3246" s="65" t="s">
        <v>136</v>
      </c>
      <c r="F3246" s="66">
        <v>0.96976488828659058</v>
      </c>
      <c r="G3246" s="66">
        <v>1.1026272773742676</v>
      </c>
      <c r="H3246" s="66">
        <v>1.863604411482811E-2</v>
      </c>
      <c r="I3246" s="66">
        <v>80.785560607910156</v>
      </c>
      <c r="J3246" s="67">
        <v>0</v>
      </c>
    </row>
    <row r="3247" spans="1:10" x14ac:dyDescent="0.25">
      <c r="A3247" s="3" t="str">
        <f t="shared" si="50"/>
        <v>LCAOutside LA Basin9/9/2021 (3:58pm-5:00pm)6</v>
      </c>
      <c r="B3247" t="s">
        <v>27</v>
      </c>
      <c r="C3247" t="s">
        <v>41</v>
      </c>
      <c r="D3247" t="s">
        <v>163</v>
      </c>
      <c r="E3247" s="65" t="s">
        <v>137</v>
      </c>
      <c r="F3247" s="66">
        <v>0.98432856798171997</v>
      </c>
      <c r="G3247" s="66">
        <v>1.0785514116287231</v>
      </c>
      <c r="H3247" s="66">
        <v>1.7840562388300896E-2</v>
      </c>
      <c r="I3247" s="66">
        <v>82.173805236816406</v>
      </c>
      <c r="J3247" s="67">
        <v>0</v>
      </c>
    </row>
    <row r="3248" spans="1:10" x14ac:dyDescent="0.25">
      <c r="A3248" s="3" t="str">
        <f t="shared" si="50"/>
        <v>LCAOutside LA Basin9/9/2021 (3:58pm-5:00pm)7</v>
      </c>
      <c r="B3248" t="s">
        <v>27</v>
      </c>
      <c r="C3248" t="s">
        <v>41</v>
      </c>
      <c r="D3248" t="s">
        <v>163</v>
      </c>
      <c r="E3248" s="65" t="s">
        <v>138</v>
      </c>
      <c r="F3248" s="66">
        <v>0.97879284620285034</v>
      </c>
      <c r="G3248" s="66">
        <v>1.0656936168670654</v>
      </c>
      <c r="H3248" s="66">
        <v>1.8714174628257751E-2</v>
      </c>
      <c r="I3248" s="66">
        <v>79.594200134277344</v>
      </c>
      <c r="J3248" s="67">
        <v>0</v>
      </c>
    </row>
    <row r="3249" spans="1:10" x14ac:dyDescent="0.25">
      <c r="A3249" s="3" t="str">
        <f t="shared" si="50"/>
        <v>LCAOutside LA Basin9/9/2021 (3:58pm-5:00pm)8</v>
      </c>
      <c r="B3249" t="s">
        <v>27</v>
      </c>
      <c r="C3249" t="s">
        <v>41</v>
      </c>
      <c r="D3249" t="s">
        <v>163</v>
      </c>
      <c r="E3249" s="65" t="s">
        <v>139</v>
      </c>
      <c r="F3249" s="66">
        <v>0.93735611438751221</v>
      </c>
      <c r="G3249" s="66">
        <v>1.0251228809356689</v>
      </c>
      <c r="H3249" s="66">
        <v>2.0912704989314079E-2</v>
      </c>
      <c r="I3249" s="66">
        <v>75.992538452148438</v>
      </c>
      <c r="J3249" s="67">
        <v>0</v>
      </c>
    </row>
    <row r="3250" spans="1:10" x14ac:dyDescent="0.25">
      <c r="A3250" s="3" t="str">
        <f t="shared" si="50"/>
        <v>LCAOutside LA Basin9/9/2021 (3:58pm-5:00pm)9</v>
      </c>
      <c r="B3250" t="s">
        <v>27</v>
      </c>
      <c r="C3250" t="s">
        <v>41</v>
      </c>
      <c r="D3250" t="s">
        <v>163</v>
      </c>
      <c r="E3250" s="65" t="s">
        <v>140</v>
      </c>
      <c r="F3250" s="66">
        <v>0.9401315450668335</v>
      </c>
      <c r="G3250" s="66">
        <v>1.0229569673538208</v>
      </c>
      <c r="H3250" s="66">
        <v>2.3041963577270508E-2</v>
      </c>
      <c r="I3250" s="66">
        <v>77.828636169433594</v>
      </c>
      <c r="J3250" s="67">
        <v>0</v>
      </c>
    </row>
    <row r="3251" spans="1:10" x14ac:dyDescent="0.25">
      <c r="A3251" s="3" t="str">
        <f t="shared" si="50"/>
        <v>LCAOutside LA Basin9/9/2021 (3:58pm-5:00pm)10</v>
      </c>
      <c r="B3251" t="s">
        <v>27</v>
      </c>
      <c r="C3251" t="s">
        <v>41</v>
      </c>
      <c r="D3251" t="s">
        <v>163</v>
      </c>
      <c r="E3251" s="65" t="s">
        <v>141</v>
      </c>
      <c r="F3251" s="66">
        <v>1.0193580389022827</v>
      </c>
      <c r="G3251" s="66">
        <v>1.088043212890625</v>
      </c>
      <c r="H3251" s="66">
        <v>2.5824142619967461E-2</v>
      </c>
      <c r="I3251" s="66">
        <v>81.651962280273438</v>
      </c>
      <c r="J3251" s="67">
        <v>0</v>
      </c>
    </row>
    <row r="3252" spans="1:10" x14ac:dyDescent="0.25">
      <c r="A3252" s="3" t="str">
        <f t="shared" si="50"/>
        <v>LCAOutside LA Basin9/9/2021 (3:58pm-5:00pm)11</v>
      </c>
      <c r="B3252" t="s">
        <v>27</v>
      </c>
      <c r="C3252" t="s">
        <v>41</v>
      </c>
      <c r="D3252" t="s">
        <v>163</v>
      </c>
      <c r="E3252" s="65" t="s">
        <v>142</v>
      </c>
      <c r="F3252" s="66">
        <v>1.1975343227386475</v>
      </c>
      <c r="G3252" s="66">
        <v>1.2451848983764648</v>
      </c>
      <c r="H3252" s="66">
        <v>2.8487991541624069E-2</v>
      </c>
      <c r="I3252" s="66">
        <v>87.565116882324219</v>
      </c>
      <c r="J3252" s="67">
        <v>0</v>
      </c>
    </row>
    <row r="3253" spans="1:10" x14ac:dyDescent="0.25">
      <c r="A3253" s="3" t="str">
        <f t="shared" si="50"/>
        <v>LCAOutside LA Basin9/9/2021 (3:58pm-5:00pm)12</v>
      </c>
      <c r="B3253" t="s">
        <v>27</v>
      </c>
      <c r="C3253" t="s">
        <v>41</v>
      </c>
      <c r="D3253" t="s">
        <v>163</v>
      </c>
      <c r="E3253" s="65" t="s">
        <v>143</v>
      </c>
      <c r="F3253" s="66">
        <v>1.4259625673294067</v>
      </c>
      <c r="G3253" s="66">
        <v>1.5107767581939697</v>
      </c>
      <c r="H3253" s="66">
        <v>2.7761157602071762E-2</v>
      </c>
      <c r="I3253" s="66">
        <v>91.821022033691406</v>
      </c>
      <c r="J3253" s="67">
        <v>0</v>
      </c>
    </row>
    <row r="3254" spans="1:10" x14ac:dyDescent="0.25">
      <c r="A3254" s="3" t="str">
        <f t="shared" si="50"/>
        <v>LCAOutside LA Basin9/9/2021 (3:58pm-5:00pm)13</v>
      </c>
      <c r="B3254" t="s">
        <v>27</v>
      </c>
      <c r="C3254" t="s">
        <v>41</v>
      </c>
      <c r="D3254" t="s">
        <v>163</v>
      </c>
      <c r="E3254" s="65" t="s">
        <v>144</v>
      </c>
      <c r="F3254" s="66">
        <v>1.6909101009368896</v>
      </c>
      <c r="G3254" s="66">
        <v>1.8031502962112427</v>
      </c>
      <c r="H3254" s="66">
        <v>1.6422558575868607E-2</v>
      </c>
      <c r="I3254" s="66">
        <v>94.626167297363281</v>
      </c>
      <c r="J3254" s="67">
        <v>0</v>
      </c>
    </row>
    <row r="3255" spans="1:10" x14ac:dyDescent="0.25">
      <c r="A3255" s="3" t="str">
        <f t="shared" si="50"/>
        <v>LCAOutside LA Basin9/9/2021 (3:58pm-5:00pm)14</v>
      </c>
      <c r="B3255" t="s">
        <v>27</v>
      </c>
      <c r="C3255" t="s">
        <v>41</v>
      </c>
      <c r="D3255" t="s">
        <v>163</v>
      </c>
      <c r="E3255" s="65" t="s">
        <v>145</v>
      </c>
      <c r="F3255" s="66">
        <v>1.9587045907974243</v>
      </c>
      <c r="G3255" s="66">
        <v>1.8464643955230713</v>
      </c>
      <c r="H3255" s="66">
        <v>1.6422558575868607E-2</v>
      </c>
      <c r="I3255" s="66">
        <v>93.959068298339844</v>
      </c>
      <c r="J3255" s="67">
        <v>0</v>
      </c>
    </row>
    <row r="3256" spans="1:10" x14ac:dyDescent="0.25">
      <c r="A3256" s="3" t="str">
        <f t="shared" si="50"/>
        <v>LCAOutside LA Basin9/9/2021 (3:58pm-5:00pm)15</v>
      </c>
      <c r="B3256" t="s">
        <v>27</v>
      </c>
      <c r="C3256" t="s">
        <v>41</v>
      </c>
      <c r="D3256" t="s">
        <v>163</v>
      </c>
      <c r="E3256" s="65" t="s">
        <v>146</v>
      </c>
      <c r="F3256" s="66">
        <v>2.2667510509490967</v>
      </c>
      <c r="G3256" s="66">
        <v>2.0939829349517822</v>
      </c>
      <c r="H3256" s="66">
        <v>3.0740592628717422E-2</v>
      </c>
      <c r="I3256" s="66">
        <v>93.842208862304688</v>
      </c>
      <c r="J3256" s="67">
        <v>0</v>
      </c>
    </row>
    <row r="3257" spans="1:10" x14ac:dyDescent="0.25">
      <c r="A3257" s="3" t="str">
        <f t="shared" si="50"/>
        <v>LCAOutside LA Basin9/9/2021 (3:58pm-5:00pm)16</v>
      </c>
      <c r="B3257" t="s">
        <v>27</v>
      </c>
      <c r="C3257" t="s">
        <v>41</v>
      </c>
      <c r="D3257" t="s">
        <v>163</v>
      </c>
      <c r="E3257" s="65" t="s">
        <v>147</v>
      </c>
      <c r="F3257" s="66">
        <v>2.548595666885376</v>
      </c>
      <c r="G3257" s="66">
        <v>2.2099888324737549</v>
      </c>
      <c r="H3257" s="66">
        <v>3.4771833568811417E-2</v>
      </c>
      <c r="I3257" s="66">
        <v>94.583351135253906</v>
      </c>
      <c r="J3257" s="67">
        <v>0</v>
      </c>
    </row>
    <row r="3258" spans="1:10" x14ac:dyDescent="0.25">
      <c r="A3258" s="3" t="str">
        <f t="shared" si="50"/>
        <v>LCAOutside LA Basin9/9/2021 (3:58pm-5:00pm)17</v>
      </c>
      <c r="B3258" t="s">
        <v>27</v>
      </c>
      <c r="C3258" t="s">
        <v>41</v>
      </c>
      <c r="D3258" t="s">
        <v>163</v>
      </c>
      <c r="E3258" s="65" t="s">
        <v>148</v>
      </c>
      <c r="F3258" s="66">
        <v>2.7335007190704346</v>
      </c>
      <c r="G3258" s="66">
        <v>1.5449289083480835</v>
      </c>
      <c r="H3258" s="66">
        <v>3.8112848997116089E-2</v>
      </c>
      <c r="I3258" s="66">
        <v>87.151756286621094</v>
      </c>
      <c r="J3258" s="67">
        <v>0</v>
      </c>
    </row>
    <row r="3259" spans="1:10" x14ac:dyDescent="0.25">
      <c r="A3259" s="3" t="str">
        <f t="shared" si="50"/>
        <v>LCAOutside LA Basin9/9/2021 (3:58pm-5:00pm)18</v>
      </c>
      <c r="B3259" t="s">
        <v>27</v>
      </c>
      <c r="C3259" t="s">
        <v>41</v>
      </c>
      <c r="D3259" t="s">
        <v>163</v>
      </c>
      <c r="E3259" s="65" t="s">
        <v>149</v>
      </c>
      <c r="F3259" s="66">
        <v>2.7745344638824463</v>
      </c>
      <c r="G3259" s="66">
        <v>2.5647940635681152</v>
      </c>
      <c r="H3259" s="66">
        <v>3.8039594888687134E-2</v>
      </c>
      <c r="I3259" s="66">
        <v>89.469505310058594</v>
      </c>
      <c r="J3259" s="67">
        <v>0</v>
      </c>
    </row>
    <row r="3260" spans="1:10" x14ac:dyDescent="0.25">
      <c r="A3260" s="3" t="str">
        <f t="shared" si="50"/>
        <v>LCAOutside LA Basin9/9/2021 (3:58pm-5:00pm)19</v>
      </c>
      <c r="B3260" t="s">
        <v>27</v>
      </c>
      <c r="C3260" t="s">
        <v>41</v>
      </c>
      <c r="D3260" t="s">
        <v>163</v>
      </c>
      <c r="E3260" s="65" t="s">
        <v>150</v>
      </c>
      <c r="F3260" s="66">
        <v>2.6663799285888672</v>
      </c>
      <c r="G3260" s="66">
        <v>2.5784192085266113</v>
      </c>
      <c r="H3260" s="66">
        <v>3.6891032010316849E-2</v>
      </c>
      <c r="I3260" s="66">
        <v>91.1429443359375</v>
      </c>
      <c r="J3260" s="67">
        <v>0</v>
      </c>
    </row>
    <row r="3261" spans="1:10" x14ac:dyDescent="0.25">
      <c r="A3261" s="3" t="str">
        <f t="shared" si="50"/>
        <v>LCAOutside LA Basin9/9/2021 (3:58pm-5:00pm)20</v>
      </c>
      <c r="B3261" t="s">
        <v>27</v>
      </c>
      <c r="C3261" t="s">
        <v>41</v>
      </c>
      <c r="D3261" t="s">
        <v>163</v>
      </c>
      <c r="E3261" s="65" t="s">
        <v>151</v>
      </c>
      <c r="F3261" s="66">
        <v>2.5087108612060547</v>
      </c>
      <c r="G3261" s="66">
        <v>2.4382052421569824</v>
      </c>
      <c r="H3261" s="66">
        <v>3.4614603966474533E-2</v>
      </c>
      <c r="I3261" s="66">
        <v>90.992134094238281</v>
      </c>
      <c r="J3261" s="67">
        <v>0</v>
      </c>
    </row>
    <row r="3262" spans="1:10" x14ac:dyDescent="0.25">
      <c r="A3262" s="3" t="str">
        <f t="shared" si="50"/>
        <v>LCAOutside LA Basin9/9/2021 (3:58pm-5:00pm)21</v>
      </c>
      <c r="B3262" t="s">
        <v>27</v>
      </c>
      <c r="C3262" t="s">
        <v>41</v>
      </c>
      <c r="D3262" t="s">
        <v>163</v>
      </c>
      <c r="E3262" s="65" t="s">
        <v>152</v>
      </c>
      <c r="F3262" s="66">
        <v>2.348829984664917</v>
      </c>
      <c r="G3262" s="66">
        <v>2.3037645816802979</v>
      </c>
      <c r="H3262" s="66">
        <v>3.2781954854726791E-2</v>
      </c>
      <c r="I3262" s="66">
        <v>88.941299438476563</v>
      </c>
      <c r="J3262" s="67">
        <v>0</v>
      </c>
    </row>
    <row r="3263" spans="1:10" x14ac:dyDescent="0.25">
      <c r="A3263" s="3" t="str">
        <f t="shared" si="50"/>
        <v>LCAOutside LA Basin9/9/2021 (3:58pm-5:00pm)22</v>
      </c>
      <c r="B3263" t="s">
        <v>27</v>
      </c>
      <c r="C3263" t="s">
        <v>41</v>
      </c>
      <c r="D3263" t="s">
        <v>163</v>
      </c>
      <c r="E3263" s="65" t="s">
        <v>153</v>
      </c>
      <c r="F3263" s="66">
        <v>2.1076302528381348</v>
      </c>
      <c r="G3263" s="66">
        <v>2.0902118682861328</v>
      </c>
      <c r="H3263" s="66">
        <v>3.2338440418243408E-2</v>
      </c>
      <c r="I3263" s="66">
        <v>85.994590759277344</v>
      </c>
      <c r="J3263" s="67">
        <v>0</v>
      </c>
    </row>
    <row r="3264" spans="1:10" x14ac:dyDescent="0.25">
      <c r="A3264" s="3" t="str">
        <f t="shared" si="50"/>
        <v>LCAOutside LA Basin9/9/2021 (3:58pm-5:00pm)23</v>
      </c>
      <c r="B3264" t="s">
        <v>27</v>
      </c>
      <c r="C3264" t="s">
        <v>41</v>
      </c>
      <c r="D3264" t="s">
        <v>163</v>
      </c>
      <c r="E3264" s="65" t="s">
        <v>154</v>
      </c>
      <c r="F3264" s="66">
        <v>1.8693565130233765</v>
      </c>
      <c r="G3264" s="66">
        <v>1.801636815071106</v>
      </c>
      <c r="H3264" s="66">
        <v>2.8947798535227776E-2</v>
      </c>
      <c r="I3264" s="66">
        <v>83.986618041992188</v>
      </c>
      <c r="J3264" s="67">
        <v>0</v>
      </c>
    </row>
    <row r="3265" spans="1:10" x14ac:dyDescent="0.25">
      <c r="A3265" s="3" t="str">
        <f t="shared" si="50"/>
        <v>LCAOutside LA Basin9/9/2021 (3:58pm-5:00pm)24</v>
      </c>
      <c r="B3265" t="s">
        <v>27</v>
      </c>
      <c r="C3265" t="s">
        <v>41</v>
      </c>
      <c r="D3265" t="s">
        <v>163</v>
      </c>
      <c r="E3265" s="65" t="s">
        <v>155</v>
      </c>
      <c r="F3265" s="66">
        <v>1.5758316516876221</v>
      </c>
      <c r="G3265" s="66">
        <v>1.5463659763336182</v>
      </c>
      <c r="H3265" s="66">
        <v>2.6957601308822632E-2</v>
      </c>
      <c r="I3265" s="66">
        <v>82.1212158203125</v>
      </c>
      <c r="J3265" s="67">
        <v>0</v>
      </c>
    </row>
    <row r="3266" spans="1:10" x14ac:dyDescent="0.25">
      <c r="A3266" s="3" t="str">
        <f t="shared" si="50"/>
        <v>LCAOutside LA BasinAverage Event Day (5:00pm-6:00pm)1</v>
      </c>
      <c r="B3266" t="s">
        <v>27</v>
      </c>
      <c r="C3266" t="s">
        <v>41</v>
      </c>
      <c r="D3266" t="s">
        <v>164</v>
      </c>
      <c r="E3266" s="65" t="s">
        <v>132</v>
      </c>
      <c r="F3266" s="66">
        <v>1.2513289451599121</v>
      </c>
      <c r="G3266" s="66">
        <v>1.386626124382019</v>
      </c>
      <c r="H3266" s="66">
        <v>1.1278927326202393E-2</v>
      </c>
      <c r="I3266" s="66">
        <v>83.235855102539063</v>
      </c>
      <c r="J3266" s="67">
        <v>0</v>
      </c>
    </row>
    <row r="3267" spans="1:10" x14ac:dyDescent="0.25">
      <c r="A3267" s="3" t="str">
        <f t="shared" ref="A3267:A3330" si="51">B3267&amp;C3267&amp;D3267&amp;E3267</f>
        <v>LCAOutside LA BasinAverage Event Day (5:00pm-6:00pm)2</v>
      </c>
      <c r="B3267" t="s">
        <v>27</v>
      </c>
      <c r="C3267" t="s">
        <v>41</v>
      </c>
      <c r="D3267" t="s">
        <v>164</v>
      </c>
      <c r="E3267" s="65" t="s">
        <v>133</v>
      </c>
      <c r="F3267" s="66">
        <v>1.1624858379364014</v>
      </c>
      <c r="G3267" s="66">
        <v>1.3018636703491211</v>
      </c>
      <c r="H3267" s="66">
        <v>9.7653493285179138E-3</v>
      </c>
      <c r="I3267" s="66">
        <v>82.350128173828125</v>
      </c>
      <c r="J3267" s="67">
        <v>0</v>
      </c>
    </row>
    <row r="3268" spans="1:10" x14ac:dyDescent="0.25">
      <c r="A3268" s="3" t="str">
        <f t="shared" si="51"/>
        <v>LCAOutside LA BasinAverage Event Day (5:00pm-6:00pm)3</v>
      </c>
      <c r="B3268" t="s">
        <v>27</v>
      </c>
      <c r="C3268" t="s">
        <v>41</v>
      </c>
      <c r="D3268" t="s">
        <v>164</v>
      </c>
      <c r="E3268" s="65" t="s">
        <v>134</v>
      </c>
      <c r="F3268" s="66">
        <v>1.0619989633560181</v>
      </c>
      <c r="G3268" s="66">
        <v>1.1714156866073608</v>
      </c>
      <c r="H3268" s="66">
        <v>8.7653053924441338E-3</v>
      </c>
      <c r="I3268" s="66">
        <v>80.952239990234375</v>
      </c>
      <c r="J3268" s="67">
        <v>0</v>
      </c>
    </row>
    <row r="3269" spans="1:10" x14ac:dyDescent="0.25">
      <c r="A3269" s="3" t="str">
        <f t="shared" si="51"/>
        <v>LCAOutside LA BasinAverage Event Day (5:00pm-6:00pm)4</v>
      </c>
      <c r="B3269" t="s">
        <v>27</v>
      </c>
      <c r="C3269" t="s">
        <v>41</v>
      </c>
      <c r="D3269" t="s">
        <v>164</v>
      </c>
      <c r="E3269" s="65" t="s">
        <v>135</v>
      </c>
      <c r="F3269" s="66">
        <v>0.98455953598022461</v>
      </c>
      <c r="G3269" s="66">
        <v>1.0836304426193237</v>
      </c>
      <c r="H3269" s="66">
        <v>7.9874331131577492E-3</v>
      </c>
      <c r="I3269" s="66">
        <v>79.658889770507813</v>
      </c>
      <c r="J3269" s="67">
        <v>0</v>
      </c>
    </row>
    <row r="3270" spans="1:10" x14ac:dyDescent="0.25">
      <c r="A3270" s="3" t="str">
        <f t="shared" si="51"/>
        <v>LCAOutside LA BasinAverage Event Day (5:00pm-6:00pm)5</v>
      </c>
      <c r="B3270" t="s">
        <v>27</v>
      </c>
      <c r="C3270" t="s">
        <v>41</v>
      </c>
      <c r="D3270" t="s">
        <v>164</v>
      </c>
      <c r="E3270" s="65" t="s">
        <v>136</v>
      </c>
      <c r="F3270" s="66">
        <v>0.94153869152069092</v>
      </c>
      <c r="G3270" s="66">
        <v>1.024754524230957</v>
      </c>
      <c r="H3270" s="66">
        <v>7.3652719147503376E-3</v>
      </c>
      <c r="I3270" s="66">
        <v>77.668960571289063</v>
      </c>
      <c r="J3270" s="67">
        <v>0</v>
      </c>
    </row>
    <row r="3271" spans="1:10" x14ac:dyDescent="0.25">
      <c r="A3271" s="3" t="str">
        <f t="shared" si="51"/>
        <v>LCAOutside LA BasinAverage Event Day (5:00pm-6:00pm)6</v>
      </c>
      <c r="B3271" t="s">
        <v>27</v>
      </c>
      <c r="C3271" t="s">
        <v>41</v>
      </c>
      <c r="D3271" t="s">
        <v>164</v>
      </c>
      <c r="E3271" s="65" t="s">
        <v>137</v>
      </c>
      <c r="F3271" s="66">
        <v>0.92387914657592773</v>
      </c>
      <c r="G3271" s="66">
        <v>0.99939084053039551</v>
      </c>
      <c r="H3271" s="66">
        <v>7.0771900936961174E-3</v>
      </c>
      <c r="I3271" s="66">
        <v>76.660919189453125</v>
      </c>
      <c r="J3271" s="67">
        <v>0</v>
      </c>
    </row>
    <row r="3272" spans="1:10" x14ac:dyDescent="0.25">
      <c r="A3272" s="3" t="str">
        <f t="shared" si="51"/>
        <v>LCAOutside LA BasinAverage Event Day (5:00pm-6:00pm)7</v>
      </c>
      <c r="B3272" t="s">
        <v>27</v>
      </c>
      <c r="C3272" t="s">
        <v>41</v>
      </c>
      <c r="D3272" t="s">
        <v>164</v>
      </c>
      <c r="E3272" s="65" t="s">
        <v>138</v>
      </c>
      <c r="F3272" s="66">
        <v>0.93256127834320068</v>
      </c>
      <c r="G3272" s="66">
        <v>0.99788051843643188</v>
      </c>
      <c r="H3272" s="66">
        <v>7.2609633207321167E-3</v>
      </c>
      <c r="I3272" s="66">
        <v>76.821846008300781</v>
      </c>
      <c r="J3272" s="67">
        <v>0</v>
      </c>
    </row>
    <row r="3273" spans="1:10" x14ac:dyDescent="0.25">
      <c r="A3273" s="3" t="str">
        <f t="shared" si="51"/>
        <v>LCAOutside LA BasinAverage Event Day (5:00pm-6:00pm)8</v>
      </c>
      <c r="B3273" t="s">
        <v>27</v>
      </c>
      <c r="C3273" t="s">
        <v>41</v>
      </c>
      <c r="D3273" t="s">
        <v>164</v>
      </c>
      <c r="E3273" s="65" t="s">
        <v>139</v>
      </c>
      <c r="F3273" s="66">
        <v>0.91146916151046753</v>
      </c>
      <c r="G3273" s="66">
        <v>0.99144971370697021</v>
      </c>
      <c r="H3273" s="66">
        <v>7.9577760770916939E-3</v>
      </c>
      <c r="I3273" s="66">
        <v>77.067451477050781</v>
      </c>
      <c r="J3273" s="67">
        <v>0</v>
      </c>
    </row>
    <row r="3274" spans="1:10" x14ac:dyDescent="0.25">
      <c r="A3274" s="3" t="str">
        <f t="shared" si="51"/>
        <v>LCAOutside LA BasinAverage Event Day (5:00pm-6:00pm)9</v>
      </c>
      <c r="B3274" t="s">
        <v>27</v>
      </c>
      <c r="C3274" t="s">
        <v>41</v>
      </c>
      <c r="D3274" t="s">
        <v>164</v>
      </c>
      <c r="E3274" s="65" t="s">
        <v>140</v>
      </c>
      <c r="F3274" s="66">
        <v>0.89968061447143555</v>
      </c>
      <c r="G3274" s="66">
        <v>0.99566429853439331</v>
      </c>
      <c r="H3274" s="66">
        <v>9.4329128041863441E-3</v>
      </c>
      <c r="I3274" s="66">
        <v>78.350006103515625</v>
      </c>
      <c r="J3274" s="67">
        <v>0</v>
      </c>
    </row>
    <row r="3275" spans="1:10" x14ac:dyDescent="0.25">
      <c r="A3275" s="3" t="str">
        <f t="shared" si="51"/>
        <v>LCAOutside LA BasinAverage Event Day (5:00pm-6:00pm)10</v>
      </c>
      <c r="B3275" t="s">
        <v>27</v>
      </c>
      <c r="C3275" t="s">
        <v>41</v>
      </c>
      <c r="D3275" t="s">
        <v>164</v>
      </c>
      <c r="E3275" s="65" t="s">
        <v>141</v>
      </c>
      <c r="F3275" s="66">
        <v>0.94240963459014893</v>
      </c>
      <c r="G3275" s="66">
        <v>1.068096399307251</v>
      </c>
      <c r="H3275" s="66">
        <v>1.1075500398874283E-2</v>
      </c>
      <c r="I3275" s="66">
        <v>81.884109497070313</v>
      </c>
      <c r="J3275" s="67">
        <v>0</v>
      </c>
    </row>
    <row r="3276" spans="1:10" x14ac:dyDescent="0.25">
      <c r="A3276" s="3" t="str">
        <f t="shared" si="51"/>
        <v>LCAOutside LA BasinAverage Event Day (5:00pm-6:00pm)11</v>
      </c>
      <c r="B3276" t="s">
        <v>27</v>
      </c>
      <c r="C3276" t="s">
        <v>41</v>
      </c>
      <c r="D3276" t="s">
        <v>164</v>
      </c>
      <c r="E3276" s="65" t="s">
        <v>142</v>
      </c>
      <c r="F3276" s="66">
        <v>1.0208473205566406</v>
      </c>
      <c r="G3276" s="66">
        <v>1.2501671314239502</v>
      </c>
      <c r="H3276" s="66">
        <v>1.2195530347526073E-2</v>
      </c>
      <c r="I3276" s="66">
        <v>88.225936889648438</v>
      </c>
      <c r="J3276" s="67">
        <v>0</v>
      </c>
    </row>
    <row r="3277" spans="1:10" x14ac:dyDescent="0.25">
      <c r="A3277" s="3" t="str">
        <f t="shared" si="51"/>
        <v>LCAOutside LA BasinAverage Event Day (5:00pm-6:00pm)12</v>
      </c>
      <c r="B3277" t="s">
        <v>27</v>
      </c>
      <c r="C3277" t="s">
        <v>41</v>
      </c>
      <c r="D3277" t="s">
        <v>164</v>
      </c>
      <c r="E3277" s="65" t="s">
        <v>143</v>
      </c>
      <c r="F3277" s="66">
        <v>1.1573820114135742</v>
      </c>
      <c r="G3277" s="66">
        <v>1.4404747486114502</v>
      </c>
      <c r="H3277" s="66">
        <v>1.2357041239738464E-2</v>
      </c>
      <c r="I3277" s="66">
        <v>92.718910217285156</v>
      </c>
      <c r="J3277" s="67">
        <v>0</v>
      </c>
    </row>
    <row r="3278" spans="1:10" x14ac:dyDescent="0.25">
      <c r="A3278" s="3" t="str">
        <f t="shared" si="51"/>
        <v>LCAOutside LA BasinAverage Event Day (5:00pm-6:00pm)13</v>
      </c>
      <c r="B3278" t="s">
        <v>27</v>
      </c>
      <c r="C3278" t="s">
        <v>41</v>
      </c>
      <c r="D3278" t="s">
        <v>164</v>
      </c>
      <c r="E3278" s="65" t="s">
        <v>144</v>
      </c>
      <c r="F3278" s="66">
        <v>1.2909822463989258</v>
      </c>
      <c r="G3278" s="66">
        <v>1.639134407043457</v>
      </c>
      <c r="H3278" s="66">
        <v>9.8647940903902054E-3</v>
      </c>
      <c r="I3278" s="66">
        <v>95.106086730957031</v>
      </c>
      <c r="J3278" s="67">
        <v>0</v>
      </c>
    </row>
    <row r="3279" spans="1:10" x14ac:dyDescent="0.25">
      <c r="A3279" s="3" t="str">
        <f t="shared" si="51"/>
        <v>LCAOutside LA BasinAverage Event Day (5:00pm-6:00pm)14</v>
      </c>
      <c r="B3279" t="s">
        <v>27</v>
      </c>
      <c r="C3279" t="s">
        <v>41</v>
      </c>
      <c r="D3279" t="s">
        <v>164</v>
      </c>
      <c r="E3279" s="65" t="s">
        <v>145</v>
      </c>
      <c r="F3279" s="66">
        <v>1.5723347663879395</v>
      </c>
      <c r="G3279" s="66">
        <v>1.8555047512054443</v>
      </c>
      <c r="H3279" s="66">
        <v>1.0126004926860332E-2</v>
      </c>
      <c r="I3279" s="66">
        <v>97.640426635742188</v>
      </c>
      <c r="J3279" s="67">
        <v>0</v>
      </c>
    </row>
    <row r="3280" spans="1:10" x14ac:dyDescent="0.25">
      <c r="A3280" s="3" t="str">
        <f t="shared" si="51"/>
        <v>LCAOutside LA BasinAverage Event Day (5:00pm-6:00pm)15</v>
      </c>
      <c r="B3280" t="s">
        <v>27</v>
      </c>
      <c r="C3280" t="s">
        <v>41</v>
      </c>
      <c r="D3280" t="s">
        <v>164</v>
      </c>
      <c r="E3280" s="65" t="s">
        <v>146</v>
      </c>
      <c r="F3280" s="66">
        <v>1.966711163520813</v>
      </c>
      <c r="G3280" s="66">
        <v>2.1010441780090332</v>
      </c>
      <c r="H3280" s="66">
        <v>1.3786492869257927E-2</v>
      </c>
      <c r="I3280" s="66">
        <v>99.702606201171875</v>
      </c>
      <c r="J3280" s="67">
        <v>0</v>
      </c>
    </row>
    <row r="3281" spans="1:10" x14ac:dyDescent="0.25">
      <c r="A3281" s="3" t="str">
        <f t="shared" si="51"/>
        <v>LCAOutside LA BasinAverage Event Day (5:00pm-6:00pm)16</v>
      </c>
      <c r="B3281" t="s">
        <v>27</v>
      </c>
      <c r="C3281" t="s">
        <v>41</v>
      </c>
      <c r="D3281" t="s">
        <v>164</v>
      </c>
      <c r="E3281" s="65" t="s">
        <v>147</v>
      </c>
      <c r="F3281" s="66">
        <v>2.2537338733673096</v>
      </c>
      <c r="G3281" s="66">
        <v>2.3848662376403809</v>
      </c>
      <c r="H3281" s="66">
        <v>1.5431729145348072E-2</v>
      </c>
      <c r="I3281" s="66">
        <v>100.5770263671875</v>
      </c>
      <c r="J3281" s="67">
        <v>0</v>
      </c>
    </row>
    <row r="3282" spans="1:10" x14ac:dyDescent="0.25">
      <c r="A3282" s="3" t="str">
        <f t="shared" si="51"/>
        <v>LCAOutside LA BasinAverage Event Day (5:00pm-6:00pm)17</v>
      </c>
      <c r="B3282" t="s">
        <v>27</v>
      </c>
      <c r="C3282" t="s">
        <v>41</v>
      </c>
      <c r="D3282" t="s">
        <v>164</v>
      </c>
      <c r="E3282" s="65" t="s">
        <v>148</v>
      </c>
      <c r="F3282" s="66">
        <v>2.5255303382873535</v>
      </c>
      <c r="G3282" s="66">
        <v>2.5356428623199463</v>
      </c>
      <c r="H3282" s="66">
        <v>1.5659308061003685E-2</v>
      </c>
      <c r="I3282" s="66">
        <v>100.44953918457031</v>
      </c>
      <c r="J3282" s="67">
        <v>0</v>
      </c>
    </row>
    <row r="3283" spans="1:10" x14ac:dyDescent="0.25">
      <c r="A3283" s="3" t="str">
        <f t="shared" si="51"/>
        <v>LCAOutside LA BasinAverage Event Day (5:00pm-6:00pm)18</v>
      </c>
      <c r="B3283" t="s">
        <v>27</v>
      </c>
      <c r="C3283" t="s">
        <v>41</v>
      </c>
      <c r="D3283" t="s">
        <v>164</v>
      </c>
      <c r="E3283" s="65" t="s">
        <v>149</v>
      </c>
      <c r="F3283" s="66">
        <v>2.7181186676025391</v>
      </c>
      <c r="G3283" s="66">
        <v>1.808974027633667</v>
      </c>
      <c r="H3283" s="66">
        <v>1.8243124708533287E-2</v>
      </c>
      <c r="I3283" s="66">
        <v>97.819725036621094</v>
      </c>
      <c r="J3283" s="67">
        <v>0</v>
      </c>
    </row>
    <row r="3284" spans="1:10" x14ac:dyDescent="0.25">
      <c r="A3284" s="3" t="str">
        <f t="shared" si="51"/>
        <v>LCAOutside LA BasinAverage Event Day (5:00pm-6:00pm)19</v>
      </c>
      <c r="B3284" t="s">
        <v>27</v>
      </c>
      <c r="C3284" t="s">
        <v>41</v>
      </c>
      <c r="D3284" t="s">
        <v>164</v>
      </c>
      <c r="E3284" s="65" t="s">
        <v>150</v>
      </c>
      <c r="F3284" s="66">
        <v>2.7553517818450928</v>
      </c>
      <c r="G3284" s="66">
        <v>2.6779050827026367</v>
      </c>
      <c r="H3284" s="66">
        <v>1.8197242170572281E-2</v>
      </c>
      <c r="I3284" s="66">
        <v>95.867729187011719</v>
      </c>
      <c r="J3284" s="67">
        <v>0</v>
      </c>
    </row>
    <row r="3285" spans="1:10" x14ac:dyDescent="0.25">
      <c r="A3285" s="3" t="str">
        <f t="shared" si="51"/>
        <v>LCAOutside LA BasinAverage Event Day (5:00pm-6:00pm)20</v>
      </c>
      <c r="B3285" t="s">
        <v>27</v>
      </c>
      <c r="C3285" t="s">
        <v>41</v>
      </c>
      <c r="D3285" t="s">
        <v>164</v>
      </c>
      <c r="E3285" s="65" t="s">
        <v>151</v>
      </c>
      <c r="F3285" s="66">
        <v>2.6178755760192871</v>
      </c>
      <c r="G3285" s="66">
        <v>2.6046569347381592</v>
      </c>
      <c r="H3285" s="66">
        <v>1.7042022198438644E-2</v>
      </c>
      <c r="I3285" s="66">
        <v>94.129364013671875</v>
      </c>
      <c r="J3285" s="67">
        <v>0</v>
      </c>
    </row>
    <row r="3286" spans="1:10" x14ac:dyDescent="0.25">
      <c r="A3286" s="3" t="str">
        <f t="shared" si="51"/>
        <v>LCAOutside LA BasinAverage Event Day (5:00pm-6:00pm)21</v>
      </c>
      <c r="B3286" t="s">
        <v>27</v>
      </c>
      <c r="C3286" t="s">
        <v>41</v>
      </c>
      <c r="D3286" t="s">
        <v>164</v>
      </c>
      <c r="E3286" s="65" t="s">
        <v>152</v>
      </c>
      <c r="F3286" s="66">
        <v>2.4204666614532471</v>
      </c>
      <c r="G3286" s="66">
        <v>2.4270193576812744</v>
      </c>
      <c r="H3286" s="66">
        <v>1.634967140853405E-2</v>
      </c>
      <c r="I3286" s="66">
        <v>92.244071960449219</v>
      </c>
      <c r="J3286" s="67">
        <v>0</v>
      </c>
    </row>
    <row r="3287" spans="1:10" x14ac:dyDescent="0.25">
      <c r="A3287" s="3" t="str">
        <f t="shared" si="51"/>
        <v>LCAOutside LA BasinAverage Event Day (5:00pm-6:00pm)22</v>
      </c>
      <c r="B3287" t="s">
        <v>27</v>
      </c>
      <c r="C3287" t="s">
        <v>41</v>
      </c>
      <c r="D3287" t="s">
        <v>164</v>
      </c>
      <c r="E3287" s="65" t="s">
        <v>153</v>
      </c>
      <c r="F3287" s="66">
        <v>2.2302732467651367</v>
      </c>
      <c r="G3287" s="66">
        <v>2.2259397506713867</v>
      </c>
      <c r="H3287" s="66">
        <v>1.5529698692262173E-2</v>
      </c>
      <c r="I3287" s="66">
        <v>89.636405944824219</v>
      </c>
      <c r="J3287" s="67">
        <v>0</v>
      </c>
    </row>
    <row r="3288" spans="1:10" x14ac:dyDescent="0.25">
      <c r="A3288" s="3" t="str">
        <f t="shared" si="51"/>
        <v>LCAOutside LA BasinAverage Event Day (5:00pm-6:00pm)23</v>
      </c>
      <c r="B3288" t="s">
        <v>27</v>
      </c>
      <c r="C3288" t="s">
        <v>41</v>
      </c>
      <c r="D3288" t="s">
        <v>164</v>
      </c>
      <c r="E3288" s="65" t="s">
        <v>154</v>
      </c>
      <c r="F3288" s="66">
        <v>1.9558100700378418</v>
      </c>
      <c r="G3288" s="66">
        <v>1.956937313079834</v>
      </c>
      <c r="H3288" s="66">
        <v>1.4606429263949394E-2</v>
      </c>
      <c r="I3288" s="66">
        <v>87.399208068847656</v>
      </c>
      <c r="J3288" s="67">
        <v>0</v>
      </c>
    </row>
    <row r="3289" spans="1:10" x14ac:dyDescent="0.25">
      <c r="A3289" s="3" t="str">
        <f t="shared" si="51"/>
        <v>LCAOutside LA BasinAverage Event Day (5:00pm-6:00pm)24</v>
      </c>
      <c r="B3289" t="s">
        <v>27</v>
      </c>
      <c r="C3289" t="s">
        <v>41</v>
      </c>
      <c r="D3289" t="s">
        <v>164</v>
      </c>
      <c r="E3289" s="65" t="s">
        <v>155</v>
      </c>
      <c r="F3289" s="66">
        <v>1.687474250793457</v>
      </c>
      <c r="G3289" s="66">
        <v>1.6771413087844849</v>
      </c>
      <c r="H3289" s="66">
        <v>1.3162343762814999E-2</v>
      </c>
      <c r="I3289" s="66">
        <v>85.231330871582031</v>
      </c>
      <c r="J3289" s="67">
        <v>0</v>
      </c>
    </row>
    <row r="3290" spans="1:10" x14ac:dyDescent="0.25">
      <c r="A3290" s="3" t="str">
        <f t="shared" si="51"/>
        <v>Low Income RateNo10/14/2020 (6:00pm-7:00pm)1</v>
      </c>
      <c r="B3290" t="s">
        <v>61</v>
      </c>
      <c r="C3290" t="s">
        <v>93</v>
      </c>
      <c r="D3290" t="s">
        <v>158</v>
      </c>
      <c r="E3290" s="65" t="s">
        <v>132</v>
      </c>
      <c r="F3290" s="66">
        <v>0.59010410308837891</v>
      </c>
      <c r="G3290" s="66">
        <v>0.61085277795791626</v>
      </c>
      <c r="H3290" s="66">
        <v>8.8436052203178406E-2</v>
      </c>
      <c r="I3290" s="66">
        <v>77.699996948242188</v>
      </c>
      <c r="J3290" s="67">
        <v>0</v>
      </c>
    </row>
    <row r="3291" spans="1:10" x14ac:dyDescent="0.25">
      <c r="A3291" s="3" t="str">
        <f t="shared" si="51"/>
        <v>Low Income RateNo10/14/2020 (6:00pm-7:00pm)2</v>
      </c>
      <c r="B3291" t="s">
        <v>61</v>
      </c>
      <c r="C3291" t="s">
        <v>93</v>
      </c>
      <c r="D3291" t="s">
        <v>158</v>
      </c>
      <c r="E3291" s="65" t="s">
        <v>133</v>
      </c>
      <c r="F3291" s="66">
        <v>0.58137202262878418</v>
      </c>
      <c r="G3291" s="66">
        <v>0.53710395097732544</v>
      </c>
      <c r="H3291" s="66">
        <v>6.8322308361530304E-2</v>
      </c>
      <c r="I3291" s="66">
        <v>75.099998474121094</v>
      </c>
      <c r="J3291" s="67">
        <v>0</v>
      </c>
    </row>
    <row r="3292" spans="1:10" x14ac:dyDescent="0.25">
      <c r="A3292" s="3" t="str">
        <f t="shared" si="51"/>
        <v>Low Income RateNo10/14/2020 (6:00pm-7:00pm)3</v>
      </c>
      <c r="B3292" t="s">
        <v>61</v>
      </c>
      <c r="C3292" t="s">
        <v>93</v>
      </c>
      <c r="D3292" t="s">
        <v>158</v>
      </c>
      <c r="E3292" s="65" t="s">
        <v>134</v>
      </c>
      <c r="F3292" s="66">
        <v>0.49276906251907349</v>
      </c>
      <c r="G3292" s="66">
        <v>0.50666773319244385</v>
      </c>
      <c r="H3292" s="66">
        <v>5.9432003647089005E-2</v>
      </c>
      <c r="I3292" s="66">
        <v>73.900001525878906</v>
      </c>
      <c r="J3292" s="67">
        <v>0</v>
      </c>
    </row>
    <row r="3293" spans="1:10" x14ac:dyDescent="0.25">
      <c r="A3293" s="3" t="str">
        <f t="shared" si="51"/>
        <v>Low Income RateNo10/14/2020 (6:00pm-7:00pm)4</v>
      </c>
      <c r="B3293" t="s">
        <v>61</v>
      </c>
      <c r="C3293" t="s">
        <v>93</v>
      </c>
      <c r="D3293" t="s">
        <v>158</v>
      </c>
      <c r="E3293" s="65" t="s">
        <v>135</v>
      </c>
      <c r="F3293" s="66">
        <v>0.49155125021934509</v>
      </c>
      <c r="G3293" s="66">
        <v>0.47502440214157104</v>
      </c>
      <c r="H3293" s="66">
        <v>5.9414263814687729E-2</v>
      </c>
      <c r="I3293" s="66">
        <v>70.300003051757813</v>
      </c>
      <c r="J3293" s="67">
        <v>0</v>
      </c>
    </row>
    <row r="3294" spans="1:10" x14ac:dyDescent="0.25">
      <c r="A3294" s="3" t="str">
        <f t="shared" si="51"/>
        <v>Low Income RateNo10/14/2020 (6:00pm-7:00pm)5</v>
      </c>
      <c r="B3294" t="s">
        <v>61</v>
      </c>
      <c r="C3294" t="s">
        <v>93</v>
      </c>
      <c r="D3294" t="s">
        <v>158</v>
      </c>
      <c r="E3294" s="65" t="s">
        <v>136</v>
      </c>
      <c r="F3294" s="66">
        <v>0.49616304039955139</v>
      </c>
      <c r="G3294" s="66">
        <v>0.50871497392654419</v>
      </c>
      <c r="H3294" s="66">
        <v>6.5629161894321442E-2</v>
      </c>
      <c r="I3294" s="66">
        <v>68.599998474121094</v>
      </c>
      <c r="J3294" s="67">
        <v>0</v>
      </c>
    </row>
    <row r="3295" spans="1:10" x14ac:dyDescent="0.25">
      <c r="A3295" s="3" t="str">
        <f t="shared" si="51"/>
        <v>Low Income RateNo10/14/2020 (6:00pm-7:00pm)6</v>
      </c>
      <c r="B3295" t="s">
        <v>61</v>
      </c>
      <c r="C3295" t="s">
        <v>93</v>
      </c>
      <c r="D3295" t="s">
        <v>158</v>
      </c>
      <c r="E3295" s="65" t="s">
        <v>137</v>
      </c>
      <c r="F3295" s="66">
        <v>0.54753494262695313</v>
      </c>
      <c r="G3295" s="66">
        <v>0.4950873851776123</v>
      </c>
      <c r="H3295" s="66">
        <v>5.4953958839178085E-2</v>
      </c>
      <c r="I3295" s="66">
        <v>66.459999084472656</v>
      </c>
      <c r="J3295" s="67">
        <v>0</v>
      </c>
    </row>
    <row r="3296" spans="1:10" x14ac:dyDescent="0.25">
      <c r="A3296" s="3" t="str">
        <f t="shared" si="51"/>
        <v>Low Income RateNo10/14/2020 (6:00pm-7:00pm)7</v>
      </c>
      <c r="B3296" t="s">
        <v>61</v>
      </c>
      <c r="C3296" t="s">
        <v>93</v>
      </c>
      <c r="D3296" t="s">
        <v>158</v>
      </c>
      <c r="E3296" s="65" t="s">
        <v>138</v>
      </c>
      <c r="F3296" s="66">
        <v>0.56122374534606934</v>
      </c>
      <c r="G3296" s="66">
        <v>0.55594331026077271</v>
      </c>
      <c r="H3296" s="66">
        <v>7.5765036046504974E-2</v>
      </c>
      <c r="I3296" s="66">
        <v>66.029998779296875</v>
      </c>
      <c r="J3296" s="67">
        <v>0</v>
      </c>
    </row>
    <row r="3297" spans="1:10" x14ac:dyDescent="0.25">
      <c r="A3297" s="3" t="str">
        <f t="shared" si="51"/>
        <v>Low Income RateNo10/14/2020 (6:00pm-7:00pm)8</v>
      </c>
      <c r="B3297" t="s">
        <v>61</v>
      </c>
      <c r="C3297" t="s">
        <v>93</v>
      </c>
      <c r="D3297" t="s">
        <v>158</v>
      </c>
      <c r="E3297" s="65" t="s">
        <v>139</v>
      </c>
      <c r="F3297" s="66">
        <v>0.48990997672080994</v>
      </c>
      <c r="G3297" s="66">
        <v>0.43529841303825378</v>
      </c>
      <c r="H3297" s="66">
        <v>9.6097595989704132E-2</v>
      </c>
      <c r="I3297" s="66">
        <v>63.389999389648438</v>
      </c>
      <c r="J3297" s="67">
        <v>0</v>
      </c>
    </row>
    <row r="3298" spans="1:10" x14ac:dyDescent="0.25">
      <c r="A3298" s="3" t="str">
        <f t="shared" si="51"/>
        <v>Low Income RateNo10/14/2020 (6:00pm-7:00pm)9</v>
      </c>
      <c r="B3298" t="s">
        <v>61</v>
      </c>
      <c r="C3298" t="s">
        <v>93</v>
      </c>
      <c r="D3298" t="s">
        <v>158</v>
      </c>
      <c r="E3298" s="65" t="s">
        <v>140</v>
      </c>
      <c r="F3298" s="66">
        <v>0.32938078045845032</v>
      </c>
      <c r="G3298" s="66">
        <v>0.30913150310516357</v>
      </c>
      <c r="H3298" s="66">
        <v>0.11385633051395416</v>
      </c>
      <c r="I3298" s="66">
        <v>66.419998168945313</v>
      </c>
      <c r="J3298" s="67">
        <v>0</v>
      </c>
    </row>
    <row r="3299" spans="1:10" x14ac:dyDescent="0.25">
      <c r="A3299" s="3" t="str">
        <f t="shared" si="51"/>
        <v>Low Income RateNo10/14/2020 (6:00pm-7:00pm)10</v>
      </c>
      <c r="B3299" t="s">
        <v>61</v>
      </c>
      <c r="C3299" t="s">
        <v>93</v>
      </c>
      <c r="D3299" t="s">
        <v>158</v>
      </c>
      <c r="E3299" s="65" t="s">
        <v>141</v>
      </c>
      <c r="F3299" s="66">
        <v>0.24070186913013458</v>
      </c>
      <c r="G3299" s="66">
        <v>0.20643779635429382</v>
      </c>
      <c r="H3299" s="66">
        <v>0.12772236764431</v>
      </c>
      <c r="I3299" s="66">
        <v>71.400001525878906</v>
      </c>
      <c r="J3299" s="67">
        <v>0</v>
      </c>
    </row>
    <row r="3300" spans="1:10" x14ac:dyDescent="0.25">
      <c r="A3300" s="3" t="str">
        <f t="shared" si="51"/>
        <v>Low Income RateNo10/14/2020 (6:00pm-7:00pm)11</v>
      </c>
      <c r="B3300" t="s">
        <v>61</v>
      </c>
      <c r="C3300" t="s">
        <v>93</v>
      </c>
      <c r="D3300" t="s">
        <v>158</v>
      </c>
      <c r="E3300" s="65" t="s">
        <v>142</v>
      </c>
      <c r="F3300" s="66">
        <v>0.191616490483284</v>
      </c>
      <c r="G3300" s="66">
        <v>0.17301574349403381</v>
      </c>
      <c r="H3300" s="66">
        <v>0.16997475922107697</v>
      </c>
      <c r="I3300" s="66">
        <v>77.699996948242188</v>
      </c>
      <c r="J3300" s="67">
        <v>0</v>
      </c>
    </row>
    <row r="3301" spans="1:10" x14ac:dyDescent="0.25">
      <c r="A3301" s="3" t="str">
        <f t="shared" si="51"/>
        <v>Low Income RateNo10/14/2020 (6:00pm-7:00pm)12</v>
      </c>
      <c r="B3301" t="s">
        <v>61</v>
      </c>
      <c r="C3301" t="s">
        <v>93</v>
      </c>
      <c r="D3301" t="s">
        <v>158</v>
      </c>
      <c r="E3301" s="65" t="s">
        <v>143</v>
      </c>
      <c r="F3301" s="66">
        <v>0.23515751957893372</v>
      </c>
      <c r="G3301" s="66">
        <v>0.17847007513046265</v>
      </c>
      <c r="H3301" s="66">
        <v>0.20571306347846985</v>
      </c>
      <c r="I3301" s="66">
        <v>83.800003051757813</v>
      </c>
      <c r="J3301" s="67">
        <v>0</v>
      </c>
    </row>
    <row r="3302" spans="1:10" x14ac:dyDescent="0.25">
      <c r="A3302" s="3" t="str">
        <f t="shared" si="51"/>
        <v>Low Income RateNo10/14/2020 (6:00pm-7:00pm)13</v>
      </c>
      <c r="B3302" t="s">
        <v>61</v>
      </c>
      <c r="C3302" t="s">
        <v>93</v>
      </c>
      <c r="D3302" t="s">
        <v>158</v>
      </c>
      <c r="E3302" s="65" t="s">
        <v>144</v>
      </c>
      <c r="F3302" s="66">
        <v>0.43623629212379456</v>
      </c>
      <c r="G3302" s="66">
        <v>0.3221747875213623</v>
      </c>
      <c r="H3302" s="66">
        <v>0.20404490828514099</v>
      </c>
      <c r="I3302" s="66">
        <v>87.800003051757813</v>
      </c>
      <c r="J3302" s="67">
        <v>0</v>
      </c>
    </row>
    <row r="3303" spans="1:10" x14ac:dyDescent="0.25">
      <c r="A3303" s="3" t="str">
        <f t="shared" si="51"/>
        <v>Low Income RateNo10/14/2020 (6:00pm-7:00pm)14</v>
      </c>
      <c r="B3303" t="s">
        <v>61</v>
      </c>
      <c r="C3303" t="s">
        <v>93</v>
      </c>
      <c r="D3303" t="s">
        <v>158</v>
      </c>
      <c r="E3303" s="65" t="s">
        <v>145</v>
      </c>
      <c r="F3303" s="66">
        <v>0.69481712579727173</v>
      </c>
      <c r="G3303" s="66">
        <v>0.61218422651290894</v>
      </c>
      <c r="H3303" s="66">
        <v>0.2035616934299469</v>
      </c>
      <c r="I3303" s="66">
        <v>92.400001525878906</v>
      </c>
      <c r="J3303" s="67">
        <v>0</v>
      </c>
    </row>
    <row r="3304" spans="1:10" x14ac:dyDescent="0.25">
      <c r="A3304" s="3" t="str">
        <f t="shared" si="51"/>
        <v>Low Income RateNo10/14/2020 (6:00pm-7:00pm)15</v>
      </c>
      <c r="B3304" t="s">
        <v>61</v>
      </c>
      <c r="C3304" t="s">
        <v>93</v>
      </c>
      <c r="D3304" t="s">
        <v>158</v>
      </c>
      <c r="E3304" s="65" t="s">
        <v>146</v>
      </c>
      <c r="F3304" s="66">
        <v>0.99960386753082275</v>
      </c>
      <c r="G3304" s="66">
        <v>0.97531729936599731</v>
      </c>
      <c r="H3304" s="66">
        <v>0.19036954641342163</v>
      </c>
      <c r="I3304" s="66">
        <v>96.5</v>
      </c>
      <c r="J3304" s="67">
        <v>0</v>
      </c>
    </row>
    <row r="3305" spans="1:10" x14ac:dyDescent="0.25">
      <c r="A3305" s="3" t="str">
        <f t="shared" si="51"/>
        <v>Low Income RateNo10/14/2020 (6:00pm-7:00pm)16</v>
      </c>
      <c r="B3305" t="s">
        <v>61</v>
      </c>
      <c r="C3305" t="s">
        <v>93</v>
      </c>
      <c r="D3305" t="s">
        <v>158</v>
      </c>
      <c r="E3305" s="65" t="s">
        <v>147</v>
      </c>
      <c r="F3305" s="66">
        <v>1.4436289072036743</v>
      </c>
      <c r="G3305" s="66">
        <v>1.3544826507568359</v>
      </c>
      <c r="H3305" s="66">
        <v>0.10336512327194214</v>
      </c>
      <c r="I3305" s="66">
        <v>98.599998474121094</v>
      </c>
      <c r="J3305" s="67">
        <v>0</v>
      </c>
    </row>
    <row r="3306" spans="1:10" x14ac:dyDescent="0.25">
      <c r="A3306" s="3" t="str">
        <f t="shared" si="51"/>
        <v>Low Income RateNo10/14/2020 (6:00pm-7:00pm)17</v>
      </c>
      <c r="B3306" t="s">
        <v>61</v>
      </c>
      <c r="C3306" t="s">
        <v>93</v>
      </c>
      <c r="D3306" t="s">
        <v>158</v>
      </c>
      <c r="E3306" s="65" t="s">
        <v>148</v>
      </c>
      <c r="F3306" s="66">
        <v>1.5546340942382813</v>
      </c>
      <c r="G3306" s="66">
        <v>1.6437803506851196</v>
      </c>
      <c r="H3306" s="66">
        <v>0.10336512327194214</v>
      </c>
      <c r="I3306" s="66">
        <v>101</v>
      </c>
      <c r="J3306" s="67">
        <v>0</v>
      </c>
    </row>
    <row r="3307" spans="1:10" x14ac:dyDescent="0.25">
      <c r="A3307" s="3" t="str">
        <f t="shared" si="51"/>
        <v>Low Income RateNo10/14/2020 (6:00pm-7:00pm)18</v>
      </c>
      <c r="B3307" t="s">
        <v>61</v>
      </c>
      <c r="C3307" t="s">
        <v>93</v>
      </c>
      <c r="D3307" t="s">
        <v>158</v>
      </c>
      <c r="E3307" s="65" t="s">
        <v>149</v>
      </c>
      <c r="F3307" s="66">
        <v>1.684156060218811</v>
      </c>
      <c r="G3307" s="66">
        <v>1.7474653720855713</v>
      </c>
      <c r="H3307" s="66">
        <v>0.22422945499420166</v>
      </c>
      <c r="I3307" s="66">
        <v>100.19999694824219</v>
      </c>
      <c r="J3307" s="67">
        <v>0</v>
      </c>
    </row>
    <row r="3308" spans="1:10" x14ac:dyDescent="0.25">
      <c r="A3308" s="3" t="str">
        <f t="shared" si="51"/>
        <v>Low Income RateNo10/14/2020 (6:00pm-7:00pm)19</v>
      </c>
      <c r="B3308" t="s">
        <v>61</v>
      </c>
      <c r="C3308" t="s">
        <v>93</v>
      </c>
      <c r="D3308" t="s">
        <v>158</v>
      </c>
      <c r="E3308" s="65" t="s">
        <v>150</v>
      </c>
      <c r="F3308" s="66">
        <v>1.6968346834182739</v>
      </c>
      <c r="G3308" s="66">
        <v>1.324499249458313</v>
      </c>
      <c r="H3308" s="66">
        <v>0.19402740895748138</v>
      </c>
      <c r="I3308" s="66">
        <v>97.800003051757813</v>
      </c>
      <c r="J3308" s="67">
        <v>0</v>
      </c>
    </row>
    <row r="3309" spans="1:10" x14ac:dyDescent="0.25">
      <c r="A3309" s="3" t="str">
        <f t="shared" si="51"/>
        <v>Low Income RateNo10/14/2020 (6:00pm-7:00pm)20</v>
      </c>
      <c r="B3309" t="s">
        <v>61</v>
      </c>
      <c r="C3309" t="s">
        <v>93</v>
      </c>
      <c r="D3309" t="s">
        <v>158</v>
      </c>
      <c r="E3309" s="65" t="s">
        <v>151</v>
      </c>
      <c r="F3309" s="66">
        <v>1.4775662422180176</v>
      </c>
      <c r="G3309" s="66">
        <v>1.5169597864151001</v>
      </c>
      <c r="H3309" s="66">
        <v>0.18062570691108704</v>
      </c>
      <c r="I3309" s="66">
        <v>92.099998474121094</v>
      </c>
      <c r="J3309" s="67">
        <v>0</v>
      </c>
    </row>
    <row r="3310" spans="1:10" x14ac:dyDescent="0.25">
      <c r="A3310" s="3" t="str">
        <f t="shared" si="51"/>
        <v>Low Income RateNo10/14/2020 (6:00pm-7:00pm)21</v>
      </c>
      <c r="B3310" t="s">
        <v>61</v>
      </c>
      <c r="C3310" t="s">
        <v>93</v>
      </c>
      <c r="D3310" t="s">
        <v>158</v>
      </c>
      <c r="E3310" s="65" t="s">
        <v>152</v>
      </c>
      <c r="F3310" s="66">
        <v>1.3145298957824707</v>
      </c>
      <c r="G3310" s="66">
        <v>1.3044353723526001</v>
      </c>
      <c r="H3310" s="66">
        <v>0.18518811464309692</v>
      </c>
      <c r="I3310" s="66">
        <v>88.599998474121094</v>
      </c>
      <c r="J3310" s="67">
        <v>0</v>
      </c>
    </row>
    <row r="3311" spans="1:10" x14ac:dyDescent="0.25">
      <c r="A3311" s="3" t="str">
        <f t="shared" si="51"/>
        <v>Low Income RateNo10/14/2020 (6:00pm-7:00pm)22</v>
      </c>
      <c r="B3311" t="s">
        <v>61</v>
      </c>
      <c r="C3311" t="s">
        <v>93</v>
      </c>
      <c r="D3311" t="s">
        <v>158</v>
      </c>
      <c r="E3311" s="65" t="s">
        <v>153</v>
      </c>
      <c r="F3311" s="66">
        <v>1.036691427230835</v>
      </c>
      <c r="G3311" s="66">
        <v>1.0495795011520386</v>
      </c>
      <c r="H3311" s="66">
        <v>0.14753037691116333</v>
      </c>
      <c r="I3311" s="66">
        <v>85.400001525878906</v>
      </c>
      <c r="J3311" s="67">
        <v>0</v>
      </c>
    </row>
    <row r="3312" spans="1:10" x14ac:dyDescent="0.25">
      <c r="A3312" s="3" t="str">
        <f t="shared" si="51"/>
        <v>Low Income RateNo10/14/2020 (6:00pm-7:00pm)23</v>
      </c>
      <c r="B3312" t="s">
        <v>61</v>
      </c>
      <c r="C3312" t="s">
        <v>93</v>
      </c>
      <c r="D3312" t="s">
        <v>158</v>
      </c>
      <c r="E3312" s="65" t="s">
        <v>154</v>
      </c>
      <c r="F3312" s="66">
        <v>0.80760931968688965</v>
      </c>
      <c r="G3312" s="66">
        <v>0.87186300754547119</v>
      </c>
      <c r="H3312" s="66">
        <v>0.11956814676523209</v>
      </c>
      <c r="I3312" s="66">
        <v>83.599998474121094</v>
      </c>
      <c r="J3312" s="67">
        <v>0</v>
      </c>
    </row>
    <row r="3313" spans="1:10" x14ac:dyDescent="0.25">
      <c r="A3313" s="3" t="str">
        <f t="shared" si="51"/>
        <v>Low Income RateNo10/14/2020 (6:00pm-7:00pm)24</v>
      </c>
      <c r="B3313" t="s">
        <v>61</v>
      </c>
      <c r="C3313" t="s">
        <v>93</v>
      </c>
      <c r="D3313" t="s">
        <v>158</v>
      </c>
      <c r="E3313" s="65" t="s">
        <v>155</v>
      </c>
      <c r="F3313" s="66">
        <v>0.81389319896697998</v>
      </c>
      <c r="G3313" s="66">
        <v>0.76674568653106689</v>
      </c>
      <c r="H3313" s="66">
        <v>0.11623844504356384</v>
      </c>
      <c r="I3313" s="66">
        <v>79.199996948242188</v>
      </c>
      <c r="J3313" s="67">
        <v>0</v>
      </c>
    </row>
    <row r="3314" spans="1:10" x14ac:dyDescent="0.25">
      <c r="A3314" s="3" t="str">
        <f t="shared" si="51"/>
        <v>Low Income RateNo10/15/2020 (6:00pm-7:00pm)1</v>
      </c>
      <c r="B3314" t="s">
        <v>61</v>
      </c>
      <c r="C3314" t="s">
        <v>93</v>
      </c>
      <c r="D3314" t="s">
        <v>159</v>
      </c>
      <c r="E3314" s="65" t="s">
        <v>132</v>
      </c>
      <c r="F3314" s="66">
        <v>0.59203904867172241</v>
      </c>
      <c r="G3314" s="66">
        <v>0.66808348894119263</v>
      </c>
      <c r="H3314" s="66">
        <v>0.12905058264732361</v>
      </c>
      <c r="I3314" s="66">
        <v>76.5</v>
      </c>
      <c r="J3314" s="67">
        <v>0</v>
      </c>
    </row>
    <row r="3315" spans="1:10" x14ac:dyDescent="0.25">
      <c r="A3315" s="3" t="str">
        <f t="shared" si="51"/>
        <v>Low Income RateNo10/15/2020 (6:00pm-7:00pm)2</v>
      </c>
      <c r="B3315" t="s">
        <v>61</v>
      </c>
      <c r="C3315" t="s">
        <v>93</v>
      </c>
      <c r="D3315" t="s">
        <v>159</v>
      </c>
      <c r="E3315" s="65" t="s">
        <v>133</v>
      </c>
      <c r="F3315" s="66">
        <v>0.69898808002471924</v>
      </c>
      <c r="G3315" s="66">
        <v>0.61496061086654663</v>
      </c>
      <c r="H3315" s="66">
        <v>0.14218737185001373</v>
      </c>
      <c r="I3315" s="66">
        <v>75.5</v>
      </c>
      <c r="J3315" s="67">
        <v>0</v>
      </c>
    </row>
    <row r="3316" spans="1:10" x14ac:dyDescent="0.25">
      <c r="A3316" s="3" t="str">
        <f t="shared" si="51"/>
        <v>Low Income RateNo10/15/2020 (6:00pm-7:00pm)3</v>
      </c>
      <c r="B3316" t="s">
        <v>61</v>
      </c>
      <c r="C3316" t="s">
        <v>93</v>
      </c>
      <c r="D3316" t="s">
        <v>159</v>
      </c>
      <c r="E3316" s="65" t="s">
        <v>134</v>
      </c>
      <c r="F3316" s="66">
        <v>0.61295026540756226</v>
      </c>
      <c r="G3316" s="66">
        <v>0.55080312490463257</v>
      </c>
      <c r="H3316" s="66">
        <v>0.12247820943593979</v>
      </c>
      <c r="I3316" s="66">
        <v>78</v>
      </c>
      <c r="J3316" s="67">
        <v>0</v>
      </c>
    </row>
    <row r="3317" spans="1:10" x14ac:dyDescent="0.25">
      <c r="A3317" s="3" t="str">
        <f t="shared" si="51"/>
        <v>Low Income RateNo10/15/2020 (6:00pm-7:00pm)4</v>
      </c>
      <c r="B3317" t="s">
        <v>61</v>
      </c>
      <c r="C3317" t="s">
        <v>93</v>
      </c>
      <c r="D3317" t="s">
        <v>159</v>
      </c>
      <c r="E3317" s="65" t="s">
        <v>135</v>
      </c>
      <c r="F3317" s="66">
        <v>0.54168558120727539</v>
      </c>
      <c r="G3317" s="66">
        <v>0.5490449070930481</v>
      </c>
      <c r="H3317" s="66">
        <v>0.10393135994672775</v>
      </c>
      <c r="I3317" s="66">
        <v>75.900001525878906</v>
      </c>
      <c r="J3317" s="67">
        <v>0</v>
      </c>
    </row>
    <row r="3318" spans="1:10" x14ac:dyDescent="0.25">
      <c r="A3318" s="3" t="str">
        <f t="shared" si="51"/>
        <v>Low Income RateNo10/15/2020 (6:00pm-7:00pm)5</v>
      </c>
      <c r="B3318" t="s">
        <v>61</v>
      </c>
      <c r="C3318" t="s">
        <v>93</v>
      </c>
      <c r="D3318" t="s">
        <v>159</v>
      </c>
      <c r="E3318" s="65" t="s">
        <v>136</v>
      </c>
      <c r="F3318" s="66">
        <v>0.54244011640548706</v>
      </c>
      <c r="G3318" s="66">
        <v>0.55079764127731323</v>
      </c>
      <c r="H3318" s="66">
        <v>9.6802450716495514E-2</v>
      </c>
      <c r="I3318" s="66">
        <v>72.300003051757813</v>
      </c>
      <c r="J3318" s="67">
        <v>0</v>
      </c>
    </row>
    <row r="3319" spans="1:10" x14ac:dyDescent="0.25">
      <c r="A3319" s="3" t="str">
        <f t="shared" si="51"/>
        <v>Low Income RateNo10/15/2020 (6:00pm-7:00pm)6</v>
      </c>
      <c r="B3319" t="s">
        <v>61</v>
      </c>
      <c r="C3319" t="s">
        <v>93</v>
      </c>
      <c r="D3319" t="s">
        <v>159</v>
      </c>
      <c r="E3319" s="65" t="s">
        <v>137</v>
      </c>
      <c r="F3319" s="66">
        <v>0.64512437582015991</v>
      </c>
      <c r="G3319" s="66">
        <v>0.58036142587661743</v>
      </c>
      <c r="H3319" s="66">
        <v>0.10865003615617752</v>
      </c>
      <c r="I3319" s="66">
        <v>69.069999694824219</v>
      </c>
      <c r="J3319" s="67">
        <v>0</v>
      </c>
    </row>
    <row r="3320" spans="1:10" x14ac:dyDescent="0.25">
      <c r="A3320" s="3" t="str">
        <f t="shared" si="51"/>
        <v>Low Income RateNo10/15/2020 (6:00pm-7:00pm)7</v>
      </c>
      <c r="B3320" t="s">
        <v>61</v>
      </c>
      <c r="C3320" t="s">
        <v>93</v>
      </c>
      <c r="D3320" t="s">
        <v>159</v>
      </c>
      <c r="E3320" s="65" t="s">
        <v>138</v>
      </c>
      <c r="F3320" s="66">
        <v>0.53410732746124268</v>
      </c>
      <c r="G3320" s="66">
        <v>0.55327558517456055</v>
      </c>
      <c r="H3320" s="66">
        <v>0.1143682450056076</v>
      </c>
      <c r="I3320" s="66">
        <v>67.029998779296875</v>
      </c>
      <c r="J3320" s="67">
        <v>0</v>
      </c>
    </row>
    <row r="3321" spans="1:10" x14ac:dyDescent="0.25">
      <c r="A3321" s="3" t="str">
        <f t="shared" si="51"/>
        <v>Low Income RateNo10/15/2020 (6:00pm-7:00pm)8</v>
      </c>
      <c r="B3321" t="s">
        <v>61</v>
      </c>
      <c r="C3321" t="s">
        <v>93</v>
      </c>
      <c r="D3321" t="s">
        <v>159</v>
      </c>
      <c r="E3321" s="65" t="s">
        <v>139</v>
      </c>
      <c r="F3321" s="66">
        <v>0.67780327796936035</v>
      </c>
      <c r="G3321" s="66">
        <v>0.51140159368515015</v>
      </c>
      <c r="H3321" s="66">
        <v>0.12596195936203003</v>
      </c>
      <c r="I3321" s="66">
        <v>66.669998168945313</v>
      </c>
      <c r="J3321" s="67">
        <v>0</v>
      </c>
    </row>
    <row r="3322" spans="1:10" x14ac:dyDescent="0.25">
      <c r="A3322" s="3" t="str">
        <f t="shared" si="51"/>
        <v>Low Income RateNo10/15/2020 (6:00pm-7:00pm)9</v>
      </c>
      <c r="B3322" t="s">
        <v>61</v>
      </c>
      <c r="C3322" t="s">
        <v>93</v>
      </c>
      <c r="D3322" t="s">
        <v>159</v>
      </c>
      <c r="E3322" s="65" t="s">
        <v>140</v>
      </c>
      <c r="F3322" s="66">
        <v>0.39419648051261902</v>
      </c>
      <c r="G3322" s="66">
        <v>0.37294015288352966</v>
      </c>
      <c r="H3322" s="66">
        <v>0.21146777272224426</v>
      </c>
      <c r="I3322" s="66">
        <v>66.25</v>
      </c>
      <c r="J3322" s="67">
        <v>0</v>
      </c>
    </row>
    <row r="3323" spans="1:10" x14ac:dyDescent="0.25">
      <c r="A3323" s="3" t="str">
        <f t="shared" si="51"/>
        <v>Low Income RateNo10/15/2020 (6:00pm-7:00pm)10</v>
      </c>
      <c r="B3323" t="s">
        <v>61</v>
      </c>
      <c r="C3323" t="s">
        <v>93</v>
      </c>
      <c r="D3323" t="s">
        <v>159</v>
      </c>
      <c r="E3323" s="65" t="s">
        <v>141</v>
      </c>
      <c r="F3323" s="66">
        <v>0.25621622800827026</v>
      </c>
      <c r="G3323" s="66">
        <v>0.22043542563915253</v>
      </c>
      <c r="H3323" s="66">
        <v>0.16185605525970459</v>
      </c>
      <c r="I3323" s="66">
        <v>70.5</v>
      </c>
      <c r="J3323" s="67">
        <v>0</v>
      </c>
    </row>
    <row r="3324" spans="1:10" x14ac:dyDescent="0.25">
      <c r="A3324" s="3" t="str">
        <f t="shared" si="51"/>
        <v>Low Income RateNo10/15/2020 (6:00pm-7:00pm)11</v>
      </c>
      <c r="B3324" t="s">
        <v>61</v>
      </c>
      <c r="C3324" t="s">
        <v>93</v>
      </c>
      <c r="D3324" t="s">
        <v>159</v>
      </c>
      <c r="E3324" s="65" t="s">
        <v>142</v>
      </c>
      <c r="F3324" s="66">
        <v>0.35216048359870911</v>
      </c>
      <c r="G3324" s="66">
        <v>0.19069764018058777</v>
      </c>
      <c r="H3324" s="66">
        <v>0.20444071292877197</v>
      </c>
      <c r="I3324" s="66">
        <v>77.5</v>
      </c>
      <c r="J3324" s="67">
        <v>0</v>
      </c>
    </row>
    <row r="3325" spans="1:10" x14ac:dyDescent="0.25">
      <c r="A3325" s="3" t="str">
        <f t="shared" si="51"/>
        <v>Low Income RateNo10/15/2020 (6:00pm-7:00pm)12</v>
      </c>
      <c r="B3325" t="s">
        <v>61</v>
      </c>
      <c r="C3325" t="s">
        <v>93</v>
      </c>
      <c r="D3325" t="s">
        <v>159</v>
      </c>
      <c r="E3325" s="65" t="s">
        <v>143</v>
      </c>
      <c r="F3325" s="66">
        <v>0.29161733388900757</v>
      </c>
      <c r="G3325" s="66">
        <v>0.30691811442375183</v>
      </c>
      <c r="H3325" s="66">
        <v>0.29794812202453613</v>
      </c>
      <c r="I3325" s="66">
        <v>84.099998474121094</v>
      </c>
      <c r="J3325" s="67">
        <v>0</v>
      </c>
    </row>
    <row r="3326" spans="1:10" x14ac:dyDescent="0.25">
      <c r="A3326" s="3" t="str">
        <f t="shared" si="51"/>
        <v>Low Income RateNo10/15/2020 (6:00pm-7:00pm)13</v>
      </c>
      <c r="B3326" t="s">
        <v>61</v>
      </c>
      <c r="C3326" t="s">
        <v>93</v>
      </c>
      <c r="D3326" t="s">
        <v>159</v>
      </c>
      <c r="E3326" s="65" t="s">
        <v>144</v>
      </c>
      <c r="F3326" s="66">
        <v>0.31269478797912598</v>
      </c>
      <c r="G3326" s="66">
        <v>0.50188422203063965</v>
      </c>
      <c r="H3326" s="66">
        <v>0.27775976061820984</v>
      </c>
      <c r="I3326" s="66">
        <v>88.699996948242188</v>
      </c>
      <c r="J3326" s="67">
        <v>0</v>
      </c>
    </row>
    <row r="3327" spans="1:10" x14ac:dyDescent="0.25">
      <c r="A3327" s="3" t="str">
        <f t="shared" si="51"/>
        <v>Low Income RateNo10/15/2020 (6:00pm-7:00pm)14</v>
      </c>
      <c r="B3327" t="s">
        <v>61</v>
      </c>
      <c r="C3327" t="s">
        <v>93</v>
      </c>
      <c r="D3327" t="s">
        <v>159</v>
      </c>
      <c r="E3327" s="65" t="s">
        <v>145</v>
      </c>
      <c r="F3327" s="66">
        <v>0.88359361886978149</v>
      </c>
      <c r="G3327" s="66">
        <v>0.74570077657699585</v>
      </c>
      <c r="H3327" s="66">
        <v>0.26467263698577881</v>
      </c>
      <c r="I3327" s="66">
        <v>93</v>
      </c>
      <c r="J3327" s="67">
        <v>0</v>
      </c>
    </row>
    <row r="3328" spans="1:10" x14ac:dyDescent="0.25">
      <c r="A3328" s="3" t="str">
        <f t="shared" si="51"/>
        <v>Low Income RateNo10/15/2020 (6:00pm-7:00pm)15</v>
      </c>
      <c r="B3328" t="s">
        <v>61</v>
      </c>
      <c r="C3328" t="s">
        <v>93</v>
      </c>
      <c r="D3328" t="s">
        <v>159</v>
      </c>
      <c r="E3328" s="65" t="s">
        <v>146</v>
      </c>
      <c r="F3328" s="66">
        <v>1.0952194929122925</v>
      </c>
      <c r="G3328" s="66">
        <v>0.97762203216552734</v>
      </c>
      <c r="H3328" s="66">
        <v>0.24679940938949585</v>
      </c>
      <c r="I3328" s="66">
        <v>95.900001525878906</v>
      </c>
      <c r="J3328" s="67">
        <v>0</v>
      </c>
    </row>
    <row r="3329" spans="1:10" x14ac:dyDescent="0.25">
      <c r="A3329" s="3" t="str">
        <f t="shared" si="51"/>
        <v>Low Income RateNo10/15/2020 (6:00pm-7:00pm)16</v>
      </c>
      <c r="B3329" t="s">
        <v>61</v>
      </c>
      <c r="C3329" t="s">
        <v>93</v>
      </c>
      <c r="D3329" t="s">
        <v>159</v>
      </c>
      <c r="E3329" s="65" t="s">
        <v>147</v>
      </c>
      <c r="F3329" s="66">
        <v>1.3849382400512695</v>
      </c>
      <c r="G3329" s="66">
        <v>1.3692913055419922</v>
      </c>
      <c r="H3329" s="66">
        <v>0.14253313839435577</v>
      </c>
      <c r="I3329" s="66">
        <v>98.400001525878906</v>
      </c>
      <c r="J3329" s="67">
        <v>0</v>
      </c>
    </row>
    <row r="3330" spans="1:10" x14ac:dyDescent="0.25">
      <c r="A3330" s="3" t="str">
        <f t="shared" si="51"/>
        <v>Low Income RateNo10/15/2020 (6:00pm-7:00pm)17</v>
      </c>
      <c r="B3330" t="s">
        <v>61</v>
      </c>
      <c r="C3330" t="s">
        <v>93</v>
      </c>
      <c r="D3330" t="s">
        <v>159</v>
      </c>
      <c r="E3330" s="65" t="s">
        <v>148</v>
      </c>
      <c r="F3330" s="66">
        <v>1.6481012105941772</v>
      </c>
      <c r="G3330" s="66">
        <v>1.663748025894165</v>
      </c>
      <c r="H3330" s="66">
        <v>0.14253313839435577</v>
      </c>
      <c r="I3330" s="66">
        <v>99.800003051757813</v>
      </c>
      <c r="J3330" s="67">
        <v>0</v>
      </c>
    </row>
    <row r="3331" spans="1:10" x14ac:dyDescent="0.25">
      <c r="A3331" s="3" t="str">
        <f t="shared" ref="A3331:A3394" si="52">B3331&amp;C3331&amp;D3331&amp;E3331</f>
        <v>Low Income RateNo10/15/2020 (6:00pm-7:00pm)18</v>
      </c>
      <c r="B3331" t="s">
        <v>61</v>
      </c>
      <c r="C3331" t="s">
        <v>93</v>
      </c>
      <c r="D3331" t="s">
        <v>159</v>
      </c>
      <c r="E3331" s="65" t="s">
        <v>149</v>
      </c>
      <c r="F3331" s="66">
        <v>1.7593215703964233</v>
      </c>
      <c r="G3331" s="66">
        <v>1.7677637338638306</v>
      </c>
      <c r="H3331" s="66">
        <v>0.26990202069282532</v>
      </c>
      <c r="I3331" s="66">
        <v>100.09999847412109</v>
      </c>
      <c r="J3331" s="67">
        <v>0</v>
      </c>
    </row>
    <row r="3332" spans="1:10" x14ac:dyDescent="0.25">
      <c r="A3332" s="3" t="str">
        <f t="shared" si="52"/>
        <v>Low Income RateNo10/15/2020 (6:00pm-7:00pm)19</v>
      </c>
      <c r="B3332" t="s">
        <v>61</v>
      </c>
      <c r="C3332" t="s">
        <v>93</v>
      </c>
      <c r="D3332" t="s">
        <v>159</v>
      </c>
      <c r="E3332" s="65" t="s">
        <v>150</v>
      </c>
      <c r="F3332" s="66">
        <v>1.3957124948501587</v>
      </c>
      <c r="G3332" s="66">
        <v>1.3624252080917358</v>
      </c>
      <c r="H3332" s="66">
        <v>0.29741966724395752</v>
      </c>
      <c r="I3332" s="66">
        <v>99.599998474121094</v>
      </c>
      <c r="J3332" s="67">
        <v>0</v>
      </c>
    </row>
    <row r="3333" spans="1:10" x14ac:dyDescent="0.25">
      <c r="A3333" s="3" t="str">
        <f t="shared" si="52"/>
        <v>Low Income RateNo10/15/2020 (6:00pm-7:00pm)20</v>
      </c>
      <c r="B3333" t="s">
        <v>61</v>
      </c>
      <c r="C3333" t="s">
        <v>93</v>
      </c>
      <c r="D3333" t="s">
        <v>159</v>
      </c>
      <c r="E3333" s="65" t="s">
        <v>151</v>
      </c>
      <c r="F3333" s="66">
        <v>1.3396329879760742</v>
      </c>
      <c r="G3333" s="66">
        <v>1.6907243728637695</v>
      </c>
      <c r="H3333" s="66">
        <v>0.31571754813194275</v>
      </c>
      <c r="I3333" s="66">
        <v>94.800003051757813</v>
      </c>
      <c r="J3333" s="67">
        <v>0</v>
      </c>
    </row>
    <row r="3334" spans="1:10" x14ac:dyDescent="0.25">
      <c r="A3334" s="3" t="str">
        <f t="shared" si="52"/>
        <v>Low Income RateNo10/15/2020 (6:00pm-7:00pm)21</v>
      </c>
      <c r="B3334" t="s">
        <v>61</v>
      </c>
      <c r="C3334" t="s">
        <v>93</v>
      </c>
      <c r="D3334" t="s">
        <v>159</v>
      </c>
      <c r="E3334" s="65" t="s">
        <v>152</v>
      </c>
      <c r="F3334" s="66">
        <v>1.1654431819915771</v>
      </c>
      <c r="G3334" s="66">
        <v>1.3914488554000854</v>
      </c>
      <c r="H3334" s="66">
        <v>0.26244780421257019</v>
      </c>
      <c r="I3334" s="66">
        <v>91.900001525878906</v>
      </c>
      <c r="J3334" s="67">
        <v>0</v>
      </c>
    </row>
    <row r="3335" spans="1:10" x14ac:dyDescent="0.25">
      <c r="A3335" s="3" t="str">
        <f t="shared" si="52"/>
        <v>Low Income RateNo10/15/2020 (6:00pm-7:00pm)22</v>
      </c>
      <c r="B3335" t="s">
        <v>61</v>
      </c>
      <c r="C3335" t="s">
        <v>93</v>
      </c>
      <c r="D3335" t="s">
        <v>159</v>
      </c>
      <c r="E3335" s="65" t="s">
        <v>153</v>
      </c>
      <c r="F3335" s="66">
        <v>0.87394595146179199</v>
      </c>
      <c r="G3335" s="66">
        <v>1.1874488592147827</v>
      </c>
      <c r="H3335" s="66">
        <v>0.23271918296813965</v>
      </c>
      <c r="I3335" s="66">
        <v>88.199996948242188</v>
      </c>
      <c r="J3335" s="67">
        <v>0</v>
      </c>
    </row>
    <row r="3336" spans="1:10" x14ac:dyDescent="0.25">
      <c r="A3336" s="3" t="str">
        <f t="shared" si="52"/>
        <v>Low Income RateNo10/15/2020 (6:00pm-7:00pm)23</v>
      </c>
      <c r="B3336" t="s">
        <v>61</v>
      </c>
      <c r="C3336" t="s">
        <v>93</v>
      </c>
      <c r="D3336" t="s">
        <v>159</v>
      </c>
      <c r="E3336" s="65" t="s">
        <v>154</v>
      </c>
      <c r="F3336" s="66">
        <v>0.73940694332122803</v>
      </c>
      <c r="G3336" s="66">
        <v>0.98132282495498657</v>
      </c>
      <c r="H3336" s="66">
        <v>0.18820503354072571</v>
      </c>
      <c r="I3336" s="66">
        <v>88.699996948242188</v>
      </c>
      <c r="J3336" s="67">
        <v>0</v>
      </c>
    </row>
    <row r="3337" spans="1:10" x14ac:dyDescent="0.25">
      <c r="A3337" s="3" t="str">
        <f t="shared" si="52"/>
        <v>Low Income RateNo10/15/2020 (6:00pm-7:00pm)24</v>
      </c>
      <c r="B3337" t="s">
        <v>61</v>
      </c>
      <c r="C3337" t="s">
        <v>93</v>
      </c>
      <c r="D3337" t="s">
        <v>159</v>
      </c>
      <c r="E3337" s="65" t="s">
        <v>155</v>
      </c>
      <c r="F3337" s="66">
        <v>0.73354965448379517</v>
      </c>
      <c r="G3337" s="66">
        <v>0.87968504428863525</v>
      </c>
      <c r="H3337" s="66">
        <v>0.17942970991134644</v>
      </c>
      <c r="I3337" s="66">
        <v>85.300003051757813</v>
      </c>
      <c r="J3337" s="67">
        <v>0</v>
      </c>
    </row>
    <row r="3338" spans="1:10" x14ac:dyDescent="0.25">
      <c r="A3338" s="3" t="str">
        <f t="shared" si="52"/>
        <v>Low Income RateNo6/17/2021 (5:00pm-6:00pm)1</v>
      </c>
      <c r="B3338" t="s">
        <v>61</v>
      </c>
      <c r="C3338" t="s">
        <v>93</v>
      </c>
      <c r="D3338" t="s">
        <v>160</v>
      </c>
      <c r="E3338" s="65" t="s">
        <v>132</v>
      </c>
      <c r="F3338" s="66">
        <v>1.1207672357559204</v>
      </c>
      <c r="G3338" s="66">
        <v>1.1241409778594971</v>
      </c>
      <c r="H3338" s="66">
        <v>1.2529709376394749E-2</v>
      </c>
      <c r="I3338" s="66">
        <v>72.826080322265625</v>
      </c>
      <c r="J3338" s="67">
        <v>0</v>
      </c>
    </row>
    <row r="3339" spans="1:10" x14ac:dyDescent="0.25">
      <c r="A3339" s="3" t="str">
        <f t="shared" si="52"/>
        <v>Low Income RateNo6/17/2021 (5:00pm-6:00pm)2</v>
      </c>
      <c r="B3339" t="s">
        <v>61</v>
      </c>
      <c r="C3339" t="s">
        <v>93</v>
      </c>
      <c r="D3339" t="s">
        <v>160</v>
      </c>
      <c r="E3339" s="65" t="s">
        <v>133</v>
      </c>
      <c r="F3339" s="66">
        <v>0.96590268611907959</v>
      </c>
      <c r="G3339" s="66">
        <v>0.9735531210899353</v>
      </c>
      <c r="H3339" s="66">
        <v>1.1065022088587284E-2</v>
      </c>
      <c r="I3339" s="66">
        <v>71.674758911132813</v>
      </c>
      <c r="J3339" s="67">
        <v>0</v>
      </c>
    </row>
    <row r="3340" spans="1:10" x14ac:dyDescent="0.25">
      <c r="A3340" s="3" t="str">
        <f t="shared" si="52"/>
        <v>Low Income RateNo6/17/2021 (5:00pm-6:00pm)3</v>
      </c>
      <c r="B3340" t="s">
        <v>61</v>
      </c>
      <c r="C3340" t="s">
        <v>93</v>
      </c>
      <c r="D3340" t="s">
        <v>160</v>
      </c>
      <c r="E3340" s="65" t="s">
        <v>134</v>
      </c>
      <c r="F3340" s="66">
        <v>0.85771101713180542</v>
      </c>
      <c r="G3340" s="66">
        <v>0.87090164422988892</v>
      </c>
      <c r="H3340" s="66">
        <v>9.9120037630200386E-3</v>
      </c>
      <c r="I3340" s="66">
        <v>70.666725158691406</v>
      </c>
      <c r="J3340" s="67">
        <v>0</v>
      </c>
    </row>
    <row r="3341" spans="1:10" x14ac:dyDescent="0.25">
      <c r="A3341" s="3" t="str">
        <f t="shared" si="52"/>
        <v>Low Income RateNo6/17/2021 (5:00pm-6:00pm)4</v>
      </c>
      <c r="B3341" t="s">
        <v>61</v>
      </c>
      <c r="C3341" t="s">
        <v>93</v>
      </c>
      <c r="D3341" t="s">
        <v>160</v>
      </c>
      <c r="E3341" s="65" t="s">
        <v>135</v>
      </c>
      <c r="F3341" s="66">
        <v>0.78702759742736816</v>
      </c>
      <c r="G3341" s="66">
        <v>0.79696571826934814</v>
      </c>
      <c r="H3341" s="66">
        <v>9.4288960099220276E-3</v>
      </c>
      <c r="I3341" s="66">
        <v>69.929275512695313</v>
      </c>
      <c r="J3341" s="67">
        <v>0</v>
      </c>
    </row>
    <row r="3342" spans="1:10" x14ac:dyDescent="0.25">
      <c r="A3342" s="3" t="str">
        <f t="shared" si="52"/>
        <v>Low Income RateNo6/17/2021 (5:00pm-6:00pm)5</v>
      </c>
      <c r="B3342" t="s">
        <v>61</v>
      </c>
      <c r="C3342" t="s">
        <v>93</v>
      </c>
      <c r="D3342" t="s">
        <v>160</v>
      </c>
      <c r="E3342" s="65" t="s">
        <v>136</v>
      </c>
      <c r="F3342" s="66">
        <v>0.74109005928039551</v>
      </c>
      <c r="G3342" s="66">
        <v>0.75169020891189575</v>
      </c>
      <c r="H3342" s="66">
        <v>8.617691695690155E-3</v>
      </c>
      <c r="I3342" s="66">
        <v>69.176284790039063</v>
      </c>
      <c r="J3342" s="67">
        <v>0</v>
      </c>
    </row>
    <row r="3343" spans="1:10" x14ac:dyDescent="0.25">
      <c r="A3343" s="3" t="str">
        <f t="shared" si="52"/>
        <v>Low Income RateNo6/17/2021 (5:00pm-6:00pm)6</v>
      </c>
      <c r="B3343" t="s">
        <v>61</v>
      </c>
      <c r="C3343" t="s">
        <v>93</v>
      </c>
      <c r="D3343" t="s">
        <v>160</v>
      </c>
      <c r="E3343" s="65" t="s">
        <v>137</v>
      </c>
      <c r="F3343" s="66">
        <v>0.73259717226028442</v>
      </c>
      <c r="G3343" s="66">
        <v>0.74337977170944214</v>
      </c>
      <c r="H3343" s="66">
        <v>7.4614523909986019E-3</v>
      </c>
      <c r="I3343" s="66">
        <v>68.710990905761719</v>
      </c>
      <c r="J3343" s="67">
        <v>0</v>
      </c>
    </row>
    <row r="3344" spans="1:10" x14ac:dyDescent="0.25">
      <c r="A3344" s="3" t="str">
        <f t="shared" si="52"/>
        <v>Low Income RateNo6/17/2021 (5:00pm-6:00pm)7</v>
      </c>
      <c r="B3344" t="s">
        <v>61</v>
      </c>
      <c r="C3344" t="s">
        <v>93</v>
      </c>
      <c r="D3344" t="s">
        <v>160</v>
      </c>
      <c r="E3344" s="65" t="s">
        <v>138</v>
      </c>
      <c r="F3344" s="66">
        <v>0.73219913244247437</v>
      </c>
      <c r="G3344" s="66">
        <v>0.74959003925323486</v>
      </c>
      <c r="H3344" s="66">
        <v>8.7916040793061256E-3</v>
      </c>
      <c r="I3344" s="66">
        <v>68.206214904785156</v>
      </c>
      <c r="J3344" s="67">
        <v>0</v>
      </c>
    </row>
    <row r="3345" spans="1:10" x14ac:dyDescent="0.25">
      <c r="A3345" s="3" t="str">
        <f t="shared" si="52"/>
        <v>Low Income RateNo6/17/2021 (5:00pm-6:00pm)8</v>
      </c>
      <c r="B3345" t="s">
        <v>61</v>
      </c>
      <c r="C3345" t="s">
        <v>93</v>
      </c>
      <c r="D3345" t="s">
        <v>160</v>
      </c>
      <c r="E3345" s="65" t="s">
        <v>139</v>
      </c>
      <c r="F3345" s="66">
        <v>0.74075311422348022</v>
      </c>
      <c r="G3345" s="66">
        <v>0.75455182790756226</v>
      </c>
      <c r="H3345" s="66">
        <v>8.1755565479397774E-3</v>
      </c>
      <c r="I3345" s="66">
        <v>68.9384765625</v>
      </c>
      <c r="J3345" s="67">
        <v>0</v>
      </c>
    </row>
    <row r="3346" spans="1:10" x14ac:dyDescent="0.25">
      <c r="A3346" s="3" t="str">
        <f t="shared" si="52"/>
        <v>Low Income RateNo6/17/2021 (5:00pm-6:00pm)9</v>
      </c>
      <c r="B3346" t="s">
        <v>61</v>
      </c>
      <c r="C3346" t="s">
        <v>93</v>
      </c>
      <c r="D3346" t="s">
        <v>160</v>
      </c>
      <c r="E3346" s="65" t="s">
        <v>140</v>
      </c>
      <c r="F3346" s="66">
        <v>0.75970739126205444</v>
      </c>
      <c r="G3346" s="66">
        <v>0.76301282644271851</v>
      </c>
      <c r="H3346" s="66">
        <v>9.0921884402632713E-3</v>
      </c>
      <c r="I3346" s="66">
        <v>72.800765991210938</v>
      </c>
      <c r="J3346" s="67">
        <v>0</v>
      </c>
    </row>
    <row r="3347" spans="1:10" x14ac:dyDescent="0.25">
      <c r="A3347" s="3" t="str">
        <f t="shared" si="52"/>
        <v>Low Income RateNo6/17/2021 (5:00pm-6:00pm)10</v>
      </c>
      <c r="B3347" t="s">
        <v>61</v>
      </c>
      <c r="C3347" t="s">
        <v>93</v>
      </c>
      <c r="D3347" t="s">
        <v>160</v>
      </c>
      <c r="E3347" s="65" t="s">
        <v>141</v>
      </c>
      <c r="F3347" s="66">
        <v>0.78324949741363525</v>
      </c>
      <c r="G3347" s="66">
        <v>0.77668517827987671</v>
      </c>
      <c r="H3347" s="66">
        <v>1.2115095742046833E-2</v>
      </c>
      <c r="I3347" s="66">
        <v>76.580947875976563</v>
      </c>
      <c r="J3347" s="67">
        <v>0</v>
      </c>
    </row>
    <row r="3348" spans="1:10" x14ac:dyDescent="0.25">
      <c r="A3348" s="3" t="str">
        <f t="shared" si="52"/>
        <v>Low Income RateNo6/17/2021 (5:00pm-6:00pm)11</v>
      </c>
      <c r="B3348" t="s">
        <v>61</v>
      </c>
      <c r="C3348" t="s">
        <v>93</v>
      </c>
      <c r="D3348" t="s">
        <v>160</v>
      </c>
      <c r="E3348" s="65" t="s">
        <v>142</v>
      </c>
      <c r="F3348" s="66">
        <v>0.82614880800247192</v>
      </c>
      <c r="G3348" s="66">
        <v>0.82727056741714478</v>
      </c>
      <c r="H3348" s="66">
        <v>1.3801924884319305E-2</v>
      </c>
      <c r="I3348" s="66">
        <v>79.143806457519531</v>
      </c>
      <c r="J3348" s="67">
        <v>0</v>
      </c>
    </row>
    <row r="3349" spans="1:10" x14ac:dyDescent="0.25">
      <c r="A3349" s="3" t="str">
        <f t="shared" si="52"/>
        <v>Low Income RateNo6/17/2021 (5:00pm-6:00pm)12</v>
      </c>
      <c r="B3349" t="s">
        <v>61</v>
      </c>
      <c r="C3349" t="s">
        <v>93</v>
      </c>
      <c r="D3349" t="s">
        <v>160</v>
      </c>
      <c r="E3349" s="65" t="s">
        <v>143</v>
      </c>
      <c r="F3349" s="66">
        <v>0.95849227905273438</v>
      </c>
      <c r="G3349" s="66">
        <v>0.94846659898757935</v>
      </c>
      <c r="H3349" s="66">
        <v>1.5347960405051708E-2</v>
      </c>
      <c r="I3349" s="66">
        <v>83.76654052734375</v>
      </c>
      <c r="J3349" s="67">
        <v>0</v>
      </c>
    </row>
    <row r="3350" spans="1:10" x14ac:dyDescent="0.25">
      <c r="A3350" s="3" t="str">
        <f t="shared" si="52"/>
        <v>Low Income RateNo6/17/2021 (5:00pm-6:00pm)13</v>
      </c>
      <c r="B3350" t="s">
        <v>61</v>
      </c>
      <c r="C3350" t="s">
        <v>93</v>
      </c>
      <c r="D3350" t="s">
        <v>160</v>
      </c>
      <c r="E3350" s="65" t="s">
        <v>144</v>
      </c>
      <c r="F3350" s="66">
        <v>1.1960277557373047</v>
      </c>
      <c r="G3350" s="66">
        <v>1.1645692586898804</v>
      </c>
      <c r="H3350" s="66">
        <v>1.6640698537230492E-2</v>
      </c>
      <c r="I3350" s="66">
        <v>87.509048461914063</v>
      </c>
      <c r="J3350" s="67">
        <v>0</v>
      </c>
    </row>
    <row r="3351" spans="1:10" x14ac:dyDescent="0.25">
      <c r="A3351" s="3" t="str">
        <f t="shared" si="52"/>
        <v>Low Income RateNo6/17/2021 (5:00pm-6:00pm)14</v>
      </c>
      <c r="B3351" t="s">
        <v>61</v>
      </c>
      <c r="C3351" t="s">
        <v>93</v>
      </c>
      <c r="D3351" t="s">
        <v>160</v>
      </c>
      <c r="E3351" s="65" t="s">
        <v>145</v>
      </c>
      <c r="F3351" s="66">
        <v>1.4444103240966797</v>
      </c>
      <c r="G3351" s="66">
        <v>1.4294725656509399</v>
      </c>
      <c r="H3351" s="66">
        <v>1.6668913885951042E-2</v>
      </c>
      <c r="I3351" s="66">
        <v>89.514335632324219</v>
      </c>
      <c r="J3351" s="67">
        <v>0</v>
      </c>
    </row>
    <row r="3352" spans="1:10" x14ac:dyDescent="0.25">
      <c r="A3352" s="3" t="str">
        <f t="shared" si="52"/>
        <v>Low Income RateNo6/17/2021 (5:00pm-6:00pm)15</v>
      </c>
      <c r="B3352" t="s">
        <v>61</v>
      </c>
      <c r="C3352" t="s">
        <v>93</v>
      </c>
      <c r="D3352" t="s">
        <v>160</v>
      </c>
      <c r="E3352" s="65" t="s">
        <v>146</v>
      </c>
      <c r="F3352" s="66">
        <v>1.6917073726654053</v>
      </c>
      <c r="G3352" s="66">
        <v>1.6852991580963135</v>
      </c>
      <c r="H3352" s="66">
        <v>9.600725956261158E-3</v>
      </c>
      <c r="I3352" s="66">
        <v>90.928657531738281</v>
      </c>
      <c r="J3352" s="67">
        <v>0</v>
      </c>
    </row>
    <row r="3353" spans="1:10" x14ac:dyDescent="0.25">
      <c r="A3353" s="3" t="str">
        <f t="shared" si="52"/>
        <v>Low Income RateNo6/17/2021 (5:00pm-6:00pm)16</v>
      </c>
      <c r="B3353" t="s">
        <v>61</v>
      </c>
      <c r="C3353" t="s">
        <v>93</v>
      </c>
      <c r="D3353" t="s">
        <v>160</v>
      </c>
      <c r="E3353" s="65" t="s">
        <v>147</v>
      </c>
      <c r="F3353" s="66">
        <v>1.9260498285293579</v>
      </c>
      <c r="G3353" s="66">
        <v>1.9324580430984497</v>
      </c>
      <c r="H3353" s="66">
        <v>9.600725956261158E-3</v>
      </c>
      <c r="I3353" s="66">
        <v>90.499794006347656</v>
      </c>
      <c r="J3353" s="67">
        <v>0</v>
      </c>
    </row>
    <row r="3354" spans="1:10" x14ac:dyDescent="0.25">
      <c r="A3354" s="3" t="str">
        <f t="shared" si="52"/>
        <v>Low Income RateNo6/17/2021 (5:00pm-6:00pm)17</v>
      </c>
      <c r="B3354" t="s">
        <v>61</v>
      </c>
      <c r="C3354" t="s">
        <v>93</v>
      </c>
      <c r="D3354" t="s">
        <v>160</v>
      </c>
      <c r="E3354" s="65" t="s">
        <v>148</v>
      </c>
      <c r="F3354" s="66">
        <v>2.1377694606781006</v>
      </c>
      <c r="G3354" s="66">
        <v>2.1278793811798096</v>
      </c>
      <c r="H3354" s="66">
        <v>1.8003808334469795E-2</v>
      </c>
      <c r="I3354" s="66">
        <v>89.901069641113281</v>
      </c>
      <c r="J3354" s="67">
        <v>0</v>
      </c>
    </row>
    <row r="3355" spans="1:10" x14ac:dyDescent="0.25">
      <c r="A3355" s="3" t="str">
        <f t="shared" si="52"/>
        <v>Low Income RateNo6/17/2021 (5:00pm-6:00pm)18</v>
      </c>
      <c r="B3355" t="s">
        <v>61</v>
      </c>
      <c r="C3355" t="s">
        <v>93</v>
      </c>
      <c r="D3355" t="s">
        <v>160</v>
      </c>
      <c r="E3355" s="65" t="s">
        <v>149</v>
      </c>
      <c r="F3355" s="66">
        <v>2.2718157768249512</v>
      </c>
      <c r="G3355" s="66">
        <v>1.6280622482299805</v>
      </c>
      <c r="H3355" s="66">
        <v>2.072872593998909E-2</v>
      </c>
      <c r="I3355" s="66">
        <v>88.404090881347656</v>
      </c>
      <c r="J3355" s="67">
        <v>0</v>
      </c>
    </row>
    <row r="3356" spans="1:10" x14ac:dyDescent="0.25">
      <c r="A3356" s="3" t="str">
        <f t="shared" si="52"/>
        <v>Low Income RateNo6/17/2021 (5:00pm-6:00pm)19</v>
      </c>
      <c r="B3356" t="s">
        <v>61</v>
      </c>
      <c r="C3356" t="s">
        <v>93</v>
      </c>
      <c r="D3356" t="s">
        <v>160</v>
      </c>
      <c r="E3356" s="65" t="s">
        <v>150</v>
      </c>
      <c r="F3356" s="66">
        <v>2.2832138538360596</v>
      </c>
      <c r="G3356" s="66">
        <v>2.3503680229187012</v>
      </c>
      <c r="H3356" s="66">
        <v>2.0433342084288597E-2</v>
      </c>
      <c r="I3356" s="66">
        <v>86.49932861328125</v>
      </c>
      <c r="J3356" s="67">
        <v>0</v>
      </c>
    </row>
    <row r="3357" spans="1:10" x14ac:dyDescent="0.25">
      <c r="A3357" s="3" t="str">
        <f t="shared" si="52"/>
        <v>Low Income RateNo6/17/2021 (5:00pm-6:00pm)20</v>
      </c>
      <c r="B3357" t="s">
        <v>61</v>
      </c>
      <c r="C3357" t="s">
        <v>93</v>
      </c>
      <c r="D3357" t="s">
        <v>160</v>
      </c>
      <c r="E3357" s="65" t="s">
        <v>151</v>
      </c>
      <c r="F3357" s="66">
        <v>2.1140837669372559</v>
      </c>
      <c r="G3357" s="66">
        <v>2.1869268417358398</v>
      </c>
      <c r="H3357" s="66">
        <v>1.9273437559604645E-2</v>
      </c>
      <c r="I3357" s="66">
        <v>83.552177429199219</v>
      </c>
      <c r="J3357" s="67">
        <v>0</v>
      </c>
    </row>
    <row r="3358" spans="1:10" x14ac:dyDescent="0.25">
      <c r="A3358" s="3" t="str">
        <f t="shared" si="52"/>
        <v>Low Income RateNo6/17/2021 (5:00pm-6:00pm)21</v>
      </c>
      <c r="B3358" t="s">
        <v>61</v>
      </c>
      <c r="C3358" t="s">
        <v>93</v>
      </c>
      <c r="D3358" t="s">
        <v>160</v>
      </c>
      <c r="E3358" s="65" t="s">
        <v>152</v>
      </c>
      <c r="F3358" s="66">
        <v>1.9514546394348145</v>
      </c>
      <c r="G3358" s="66">
        <v>1.9919232130050659</v>
      </c>
      <c r="H3358" s="66">
        <v>1.8048267811536789E-2</v>
      </c>
      <c r="I3358" s="66">
        <v>80.010269165039063</v>
      </c>
      <c r="J3358" s="67">
        <v>0</v>
      </c>
    </row>
    <row r="3359" spans="1:10" x14ac:dyDescent="0.25">
      <c r="A3359" s="3" t="str">
        <f t="shared" si="52"/>
        <v>Low Income RateNo6/17/2021 (5:00pm-6:00pm)22</v>
      </c>
      <c r="B3359" t="s">
        <v>61</v>
      </c>
      <c r="C3359" t="s">
        <v>93</v>
      </c>
      <c r="D3359" t="s">
        <v>160</v>
      </c>
      <c r="E3359" s="65" t="s">
        <v>153</v>
      </c>
      <c r="F3359" s="66">
        <v>1.8246579170227051</v>
      </c>
      <c r="G3359" s="66">
        <v>1.8371849060058594</v>
      </c>
      <c r="H3359" s="66">
        <v>1.8075799569487572E-2</v>
      </c>
      <c r="I3359" s="66">
        <v>76.766380310058594</v>
      </c>
      <c r="J3359" s="67">
        <v>0</v>
      </c>
    </row>
    <row r="3360" spans="1:10" x14ac:dyDescent="0.25">
      <c r="A3360" s="3" t="str">
        <f t="shared" si="52"/>
        <v>Low Income RateNo6/17/2021 (5:00pm-6:00pm)23</v>
      </c>
      <c r="B3360" t="s">
        <v>61</v>
      </c>
      <c r="C3360" t="s">
        <v>93</v>
      </c>
      <c r="D3360" t="s">
        <v>160</v>
      </c>
      <c r="E3360" s="65" t="s">
        <v>154</v>
      </c>
      <c r="F3360" s="66">
        <v>1.5965374708175659</v>
      </c>
      <c r="G3360" s="66">
        <v>1.6107238531112671</v>
      </c>
      <c r="H3360" s="66">
        <v>1.7514653503894806E-2</v>
      </c>
      <c r="I3360" s="66">
        <v>75.089118957519531</v>
      </c>
      <c r="J3360" s="67">
        <v>0</v>
      </c>
    </row>
    <row r="3361" spans="1:10" x14ac:dyDescent="0.25">
      <c r="A3361" s="3" t="str">
        <f t="shared" si="52"/>
        <v>Low Income RateNo6/17/2021 (5:00pm-6:00pm)24</v>
      </c>
      <c r="B3361" t="s">
        <v>61</v>
      </c>
      <c r="C3361" t="s">
        <v>93</v>
      </c>
      <c r="D3361" t="s">
        <v>160</v>
      </c>
      <c r="E3361" s="65" t="s">
        <v>155</v>
      </c>
      <c r="F3361" s="66">
        <v>1.3485225439071655</v>
      </c>
      <c r="G3361" s="66">
        <v>1.3550463914871216</v>
      </c>
      <c r="H3361" s="66">
        <v>1.6360534355044365E-2</v>
      </c>
      <c r="I3361" s="66">
        <v>73.133476257324219</v>
      </c>
      <c r="J3361" s="67">
        <v>0</v>
      </c>
    </row>
    <row r="3362" spans="1:10" x14ac:dyDescent="0.25">
      <c r="A3362" s="3" t="str">
        <f t="shared" si="52"/>
        <v>Low Income RateNo7/9/2021 (5:50pm-8:55pm)1</v>
      </c>
      <c r="B3362" t="s">
        <v>61</v>
      </c>
      <c r="C3362" t="s">
        <v>93</v>
      </c>
      <c r="D3362" t="s">
        <v>161</v>
      </c>
      <c r="E3362" s="65" t="s">
        <v>132</v>
      </c>
      <c r="F3362" s="66">
        <v>1.2835514545440674</v>
      </c>
      <c r="G3362" s="66">
        <v>1.2535830736160278</v>
      </c>
      <c r="H3362" s="66">
        <v>1.4036699198186398E-2</v>
      </c>
      <c r="I3362" s="66">
        <v>75.7501220703125</v>
      </c>
      <c r="J3362" s="67">
        <v>0</v>
      </c>
    </row>
    <row r="3363" spans="1:10" x14ac:dyDescent="0.25">
      <c r="A3363" s="3" t="str">
        <f t="shared" si="52"/>
        <v>Low Income RateNo7/9/2021 (5:50pm-8:55pm)2</v>
      </c>
      <c r="B3363" t="s">
        <v>61</v>
      </c>
      <c r="C3363" t="s">
        <v>93</v>
      </c>
      <c r="D3363" t="s">
        <v>161</v>
      </c>
      <c r="E3363" s="65" t="s">
        <v>133</v>
      </c>
      <c r="F3363" s="66">
        <v>1.1122223138809204</v>
      </c>
      <c r="G3363" s="66">
        <v>1.0960792303085327</v>
      </c>
      <c r="H3363" s="66">
        <v>1.1892235837876797E-2</v>
      </c>
      <c r="I3363" s="66">
        <v>74.998374938964844</v>
      </c>
      <c r="J3363" s="67">
        <v>0</v>
      </c>
    </row>
    <row r="3364" spans="1:10" x14ac:dyDescent="0.25">
      <c r="A3364" s="3" t="str">
        <f t="shared" si="52"/>
        <v>Low Income RateNo7/9/2021 (5:50pm-8:55pm)3</v>
      </c>
      <c r="B3364" t="s">
        <v>61</v>
      </c>
      <c r="C3364" t="s">
        <v>93</v>
      </c>
      <c r="D3364" t="s">
        <v>161</v>
      </c>
      <c r="E3364" s="65" t="s">
        <v>134</v>
      </c>
      <c r="F3364" s="66">
        <v>0.98191475868225098</v>
      </c>
      <c r="G3364" s="66">
        <v>0.97912150621414185</v>
      </c>
      <c r="H3364" s="66">
        <v>1.0971562936902046E-2</v>
      </c>
      <c r="I3364" s="66">
        <v>74.131919860839844</v>
      </c>
      <c r="J3364" s="67">
        <v>0</v>
      </c>
    </row>
    <row r="3365" spans="1:10" x14ac:dyDescent="0.25">
      <c r="A3365" s="3" t="str">
        <f t="shared" si="52"/>
        <v>Low Income RateNo7/9/2021 (5:50pm-8:55pm)4</v>
      </c>
      <c r="B3365" t="s">
        <v>61</v>
      </c>
      <c r="C3365" t="s">
        <v>93</v>
      </c>
      <c r="D3365" t="s">
        <v>161</v>
      </c>
      <c r="E3365" s="65" t="s">
        <v>135</v>
      </c>
      <c r="F3365" s="66">
        <v>0.89275264739990234</v>
      </c>
      <c r="G3365" s="66">
        <v>0.89799535274505615</v>
      </c>
      <c r="H3365" s="66">
        <v>9.8416507244110107E-3</v>
      </c>
      <c r="I3365" s="66">
        <v>73.479743957519531</v>
      </c>
      <c r="J3365" s="67">
        <v>0</v>
      </c>
    </row>
    <row r="3366" spans="1:10" x14ac:dyDescent="0.25">
      <c r="A3366" s="3" t="str">
        <f t="shared" si="52"/>
        <v>Low Income RateNo7/9/2021 (5:50pm-8:55pm)5</v>
      </c>
      <c r="B3366" t="s">
        <v>61</v>
      </c>
      <c r="C3366" t="s">
        <v>93</v>
      </c>
      <c r="D3366" t="s">
        <v>161</v>
      </c>
      <c r="E3366" s="65" t="s">
        <v>136</v>
      </c>
      <c r="F3366" s="66">
        <v>0.8414040207862854</v>
      </c>
      <c r="G3366" s="66">
        <v>0.84804838895797729</v>
      </c>
      <c r="H3366" s="66">
        <v>8.4731578826904297E-3</v>
      </c>
      <c r="I3366" s="66">
        <v>72.956405639648438</v>
      </c>
      <c r="J3366" s="67">
        <v>0</v>
      </c>
    </row>
    <row r="3367" spans="1:10" x14ac:dyDescent="0.25">
      <c r="A3367" s="3" t="str">
        <f t="shared" si="52"/>
        <v>Low Income RateNo7/9/2021 (5:50pm-8:55pm)6</v>
      </c>
      <c r="B3367" t="s">
        <v>61</v>
      </c>
      <c r="C3367" t="s">
        <v>93</v>
      </c>
      <c r="D3367" t="s">
        <v>161</v>
      </c>
      <c r="E3367" s="65" t="s">
        <v>137</v>
      </c>
      <c r="F3367" s="66">
        <v>0.82524824142456055</v>
      </c>
      <c r="G3367" s="66">
        <v>0.82943171262741089</v>
      </c>
      <c r="H3367" s="66">
        <v>7.0954472757875919E-3</v>
      </c>
      <c r="I3367" s="66">
        <v>72.209632873535156</v>
      </c>
      <c r="J3367" s="67">
        <v>0</v>
      </c>
    </row>
    <row r="3368" spans="1:10" x14ac:dyDescent="0.25">
      <c r="A3368" s="3" t="str">
        <f t="shared" si="52"/>
        <v>Low Income RateNo7/9/2021 (5:50pm-8:55pm)7</v>
      </c>
      <c r="B3368" t="s">
        <v>61</v>
      </c>
      <c r="C3368" t="s">
        <v>93</v>
      </c>
      <c r="D3368" t="s">
        <v>161</v>
      </c>
      <c r="E3368" s="65" t="s">
        <v>138</v>
      </c>
      <c r="F3368" s="66">
        <v>0.84160542488098145</v>
      </c>
      <c r="G3368" s="66">
        <v>0.83380192518234253</v>
      </c>
      <c r="H3368" s="66">
        <v>7.4401665478944778E-3</v>
      </c>
      <c r="I3368" s="66">
        <v>71.718330383300781</v>
      </c>
      <c r="J3368" s="67">
        <v>0</v>
      </c>
    </row>
    <row r="3369" spans="1:10" x14ac:dyDescent="0.25">
      <c r="A3369" s="3" t="str">
        <f t="shared" si="52"/>
        <v>Low Income RateNo7/9/2021 (5:50pm-8:55pm)8</v>
      </c>
      <c r="B3369" t="s">
        <v>61</v>
      </c>
      <c r="C3369" t="s">
        <v>93</v>
      </c>
      <c r="D3369" t="s">
        <v>161</v>
      </c>
      <c r="E3369" s="65" t="s">
        <v>139</v>
      </c>
      <c r="F3369" s="66">
        <v>0.85759478807449341</v>
      </c>
      <c r="G3369" s="66">
        <v>0.85543298721313477</v>
      </c>
      <c r="H3369" s="66">
        <v>9.1535365208983421E-3</v>
      </c>
      <c r="I3369" s="66">
        <v>72.253120422363281</v>
      </c>
      <c r="J3369" s="67">
        <v>0</v>
      </c>
    </row>
    <row r="3370" spans="1:10" x14ac:dyDescent="0.25">
      <c r="A3370" s="3" t="str">
        <f t="shared" si="52"/>
        <v>Low Income RateNo7/9/2021 (5:50pm-8:55pm)9</v>
      </c>
      <c r="B3370" t="s">
        <v>61</v>
      </c>
      <c r="C3370" t="s">
        <v>93</v>
      </c>
      <c r="D3370" t="s">
        <v>161</v>
      </c>
      <c r="E3370" s="65" t="s">
        <v>140</v>
      </c>
      <c r="F3370" s="66">
        <v>0.86602765321731567</v>
      </c>
      <c r="G3370" s="66">
        <v>0.8859790563583374</v>
      </c>
      <c r="H3370" s="66">
        <v>1.0264127515256405E-2</v>
      </c>
      <c r="I3370" s="66">
        <v>74.837646484375</v>
      </c>
      <c r="J3370" s="67">
        <v>0</v>
      </c>
    </row>
    <row r="3371" spans="1:10" x14ac:dyDescent="0.25">
      <c r="A3371" s="3" t="str">
        <f t="shared" si="52"/>
        <v>Low Income RateNo7/9/2021 (5:50pm-8:55pm)10</v>
      </c>
      <c r="B3371" t="s">
        <v>61</v>
      </c>
      <c r="C3371" t="s">
        <v>93</v>
      </c>
      <c r="D3371" t="s">
        <v>161</v>
      </c>
      <c r="E3371" s="65" t="s">
        <v>141</v>
      </c>
      <c r="F3371" s="66">
        <v>0.9408259391784668</v>
      </c>
      <c r="G3371" s="66">
        <v>0.94808614253997803</v>
      </c>
      <c r="H3371" s="66">
        <v>1.299821212887764E-2</v>
      </c>
      <c r="I3371" s="66">
        <v>78.412528991699219</v>
      </c>
      <c r="J3371" s="67">
        <v>0</v>
      </c>
    </row>
    <row r="3372" spans="1:10" x14ac:dyDescent="0.25">
      <c r="A3372" s="3" t="str">
        <f t="shared" si="52"/>
        <v>Low Income RateNo7/9/2021 (5:50pm-8:55pm)11</v>
      </c>
      <c r="B3372" t="s">
        <v>61</v>
      </c>
      <c r="C3372" t="s">
        <v>93</v>
      </c>
      <c r="D3372" t="s">
        <v>161</v>
      </c>
      <c r="E3372" s="65" t="s">
        <v>142</v>
      </c>
      <c r="F3372" s="66">
        <v>1.0858650207519531</v>
      </c>
      <c r="G3372" s="66">
        <v>1.0750176906585693</v>
      </c>
      <c r="H3372" s="66">
        <v>1.5796758234500885E-2</v>
      </c>
      <c r="I3372" s="66">
        <v>82.80841064453125</v>
      </c>
      <c r="J3372" s="67">
        <v>0</v>
      </c>
    </row>
    <row r="3373" spans="1:10" x14ac:dyDescent="0.25">
      <c r="A3373" s="3" t="str">
        <f t="shared" si="52"/>
        <v>Low Income RateNo7/9/2021 (5:50pm-8:55pm)12</v>
      </c>
      <c r="B3373" t="s">
        <v>61</v>
      </c>
      <c r="C3373" t="s">
        <v>93</v>
      </c>
      <c r="D3373" t="s">
        <v>161</v>
      </c>
      <c r="E3373" s="65" t="s">
        <v>143</v>
      </c>
      <c r="F3373" s="66">
        <v>1.2605020999908447</v>
      </c>
      <c r="G3373" s="66">
        <v>1.2822295427322388</v>
      </c>
      <c r="H3373" s="66">
        <v>1.6290465369820595E-2</v>
      </c>
      <c r="I3373" s="66">
        <v>86.332405090332031</v>
      </c>
      <c r="J3373" s="67">
        <v>0</v>
      </c>
    </row>
    <row r="3374" spans="1:10" x14ac:dyDescent="0.25">
      <c r="A3374" s="3" t="str">
        <f t="shared" si="52"/>
        <v>Low Income RateNo7/9/2021 (5:50pm-8:55pm)13</v>
      </c>
      <c r="B3374" t="s">
        <v>61</v>
      </c>
      <c r="C3374" t="s">
        <v>93</v>
      </c>
      <c r="D3374" t="s">
        <v>161</v>
      </c>
      <c r="E3374" s="65" t="s">
        <v>144</v>
      </c>
      <c r="F3374" s="66">
        <v>1.5597954988479614</v>
      </c>
      <c r="G3374" s="66">
        <v>1.5440438985824585</v>
      </c>
      <c r="H3374" s="66">
        <v>1.7504699528217316E-2</v>
      </c>
      <c r="I3374" s="66">
        <v>88.876998901367188</v>
      </c>
      <c r="J3374" s="67">
        <v>0</v>
      </c>
    </row>
    <row r="3375" spans="1:10" x14ac:dyDescent="0.25">
      <c r="A3375" s="3" t="str">
        <f t="shared" si="52"/>
        <v>Low Income RateNo7/9/2021 (5:50pm-8:55pm)14</v>
      </c>
      <c r="B3375" t="s">
        <v>61</v>
      </c>
      <c r="C3375" t="s">
        <v>93</v>
      </c>
      <c r="D3375" t="s">
        <v>161</v>
      </c>
      <c r="E3375" s="65" t="s">
        <v>145</v>
      </c>
      <c r="F3375" s="66">
        <v>1.8027836084365845</v>
      </c>
      <c r="G3375" s="66">
        <v>1.7847238779067993</v>
      </c>
      <c r="H3375" s="66">
        <v>1.87181755900383E-2</v>
      </c>
      <c r="I3375" s="66">
        <v>90.875076293945313</v>
      </c>
      <c r="J3375" s="67">
        <v>0</v>
      </c>
    </row>
    <row r="3376" spans="1:10" x14ac:dyDescent="0.25">
      <c r="A3376" s="3" t="str">
        <f t="shared" si="52"/>
        <v>Low Income RateNo7/9/2021 (5:50pm-8:55pm)15</v>
      </c>
      <c r="B3376" t="s">
        <v>61</v>
      </c>
      <c r="C3376" t="s">
        <v>93</v>
      </c>
      <c r="D3376" t="s">
        <v>161</v>
      </c>
      <c r="E3376" s="65" t="s">
        <v>146</v>
      </c>
      <c r="F3376" s="66">
        <v>2.0380651950836182</v>
      </c>
      <c r="G3376" s="66">
        <v>2.0430359840393066</v>
      </c>
      <c r="H3376" s="66">
        <v>1.0977285914123058E-2</v>
      </c>
      <c r="I3376" s="66">
        <v>92.14337158203125</v>
      </c>
      <c r="J3376" s="67">
        <v>0</v>
      </c>
    </row>
    <row r="3377" spans="1:10" x14ac:dyDescent="0.25">
      <c r="A3377" s="3" t="str">
        <f t="shared" si="52"/>
        <v>Low Income RateNo7/9/2021 (5:50pm-8:55pm)16</v>
      </c>
      <c r="B3377" t="s">
        <v>61</v>
      </c>
      <c r="C3377" t="s">
        <v>93</v>
      </c>
      <c r="D3377" t="s">
        <v>161</v>
      </c>
      <c r="E3377" s="65" t="s">
        <v>147</v>
      </c>
      <c r="F3377" s="66">
        <v>2.339648962020874</v>
      </c>
      <c r="G3377" s="66">
        <v>2.3346779346466064</v>
      </c>
      <c r="H3377" s="66">
        <v>1.0977285914123058E-2</v>
      </c>
      <c r="I3377" s="66">
        <v>93.467247009277344</v>
      </c>
      <c r="J3377" s="67">
        <v>0</v>
      </c>
    </row>
    <row r="3378" spans="1:10" x14ac:dyDescent="0.25">
      <c r="A3378" s="3" t="str">
        <f t="shared" si="52"/>
        <v>Low Income RateNo7/9/2021 (5:50pm-8:55pm)17</v>
      </c>
      <c r="B3378" t="s">
        <v>61</v>
      </c>
      <c r="C3378" t="s">
        <v>93</v>
      </c>
      <c r="D3378" t="s">
        <v>161</v>
      </c>
      <c r="E3378" s="65" t="s">
        <v>148</v>
      </c>
      <c r="F3378" s="66">
        <v>2.557889461517334</v>
      </c>
      <c r="G3378" s="66">
        <v>2.5416224002838135</v>
      </c>
      <c r="H3378" s="66">
        <v>1.9092334434390068E-2</v>
      </c>
      <c r="I3378" s="66">
        <v>94.241119384765625</v>
      </c>
      <c r="J3378" s="67">
        <v>0</v>
      </c>
    </row>
    <row r="3379" spans="1:10" x14ac:dyDescent="0.25">
      <c r="A3379" s="3" t="str">
        <f t="shared" si="52"/>
        <v>Low Income RateNo7/9/2021 (5:50pm-8:55pm)18</v>
      </c>
      <c r="B3379" t="s">
        <v>61</v>
      </c>
      <c r="C3379" t="s">
        <v>93</v>
      </c>
      <c r="D3379" t="s">
        <v>161</v>
      </c>
      <c r="E3379" s="65" t="s">
        <v>149</v>
      </c>
      <c r="F3379" s="66">
        <v>2.6934268474578857</v>
      </c>
      <c r="G3379" s="66">
        <v>2.5670149326324463</v>
      </c>
      <c r="H3379" s="66">
        <v>2.0653882995247841E-2</v>
      </c>
      <c r="I3379" s="66">
        <v>93.510871887207031</v>
      </c>
      <c r="J3379" s="67">
        <v>0</v>
      </c>
    </row>
    <row r="3380" spans="1:10" x14ac:dyDescent="0.25">
      <c r="A3380" s="3" t="str">
        <f t="shared" si="52"/>
        <v>Low Income RateNo7/9/2021 (5:50pm-8:55pm)19</v>
      </c>
      <c r="B3380" t="s">
        <v>61</v>
      </c>
      <c r="C3380" t="s">
        <v>93</v>
      </c>
      <c r="D3380" t="s">
        <v>161</v>
      </c>
      <c r="E3380" s="65" t="s">
        <v>150</v>
      </c>
      <c r="F3380" s="66">
        <v>2.6889133453369141</v>
      </c>
      <c r="G3380" s="66">
        <v>1.9417810440063477</v>
      </c>
      <c r="H3380" s="66">
        <v>2.0965553820133209E-2</v>
      </c>
      <c r="I3380" s="66">
        <v>91.83172607421875</v>
      </c>
      <c r="J3380" s="67">
        <v>0</v>
      </c>
    </row>
    <row r="3381" spans="1:10" x14ac:dyDescent="0.25">
      <c r="A3381" s="3" t="str">
        <f t="shared" si="52"/>
        <v>Low Income RateNo7/9/2021 (5:50pm-8:55pm)20</v>
      </c>
      <c r="B3381" t="s">
        <v>61</v>
      </c>
      <c r="C3381" t="s">
        <v>93</v>
      </c>
      <c r="D3381" t="s">
        <v>161</v>
      </c>
      <c r="E3381" s="65" t="s">
        <v>151</v>
      </c>
      <c r="F3381" s="66">
        <v>2.480546236038208</v>
      </c>
      <c r="G3381" s="66">
        <v>1.9193321466445923</v>
      </c>
      <c r="H3381" s="66">
        <v>1.866699755191803E-2</v>
      </c>
      <c r="I3381" s="66">
        <v>89.263069152832031</v>
      </c>
      <c r="J3381" s="67">
        <v>0</v>
      </c>
    </row>
    <row r="3382" spans="1:10" x14ac:dyDescent="0.25">
      <c r="A3382" s="3" t="str">
        <f t="shared" si="52"/>
        <v>Low Income RateNo7/9/2021 (5:50pm-8:55pm)21</v>
      </c>
      <c r="B3382" t="s">
        <v>61</v>
      </c>
      <c r="C3382" t="s">
        <v>93</v>
      </c>
      <c r="D3382" t="s">
        <v>161</v>
      </c>
      <c r="E3382" s="65" t="s">
        <v>152</v>
      </c>
      <c r="F3382" s="66">
        <v>2.2689454555511475</v>
      </c>
      <c r="G3382" s="66">
        <v>1.856131911277771</v>
      </c>
      <c r="H3382" s="66">
        <v>1.8033511936664581E-2</v>
      </c>
      <c r="I3382" s="66">
        <v>85.762550354003906</v>
      </c>
      <c r="J3382" s="67">
        <v>0</v>
      </c>
    </row>
    <row r="3383" spans="1:10" x14ac:dyDescent="0.25">
      <c r="A3383" s="3" t="str">
        <f t="shared" si="52"/>
        <v>Low Income RateNo7/9/2021 (5:50pm-8:55pm)22</v>
      </c>
      <c r="B3383" t="s">
        <v>61</v>
      </c>
      <c r="C3383" t="s">
        <v>93</v>
      </c>
      <c r="D3383" t="s">
        <v>161</v>
      </c>
      <c r="E3383" s="65" t="s">
        <v>153</v>
      </c>
      <c r="F3383" s="66">
        <v>2.0433280467987061</v>
      </c>
      <c r="G3383" s="66">
        <v>2.4744813442230225</v>
      </c>
      <c r="H3383" s="66">
        <v>1.777195930480957E-2</v>
      </c>
      <c r="I3383" s="66">
        <v>82.050498962402344</v>
      </c>
      <c r="J3383" s="67">
        <v>0</v>
      </c>
    </row>
    <row r="3384" spans="1:10" x14ac:dyDescent="0.25">
      <c r="A3384" s="3" t="str">
        <f t="shared" si="52"/>
        <v>Low Income RateNo7/9/2021 (5:50pm-8:55pm)23</v>
      </c>
      <c r="B3384" t="s">
        <v>61</v>
      </c>
      <c r="C3384" t="s">
        <v>93</v>
      </c>
      <c r="D3384" t="s">
        <v>161</v>
      </c>
      <c r="E3384" s="65" t="s">
        <v>154</v>
      </c>
      <c r="F3384" s="66">
        <v>1.8213392496109009</v>
      </c>
      <c r="G3384" s="66">
        <v>2.1771740913391113</v>
      </c>
      <c r="H3384" s="66">
        <v>1.7080985009670258E-2</v>
      </c>
      <c r="I3384" s="66">
        <v>80.026100158691406</v>
      </c>
      <c r="J3384" s="67">
        <v>0</v>
      </c>
    </row>
    <row r="3385" spans="1:10" x14ac:dyDescent="0.25">
      <c r="A3385" s="3" t="str">
        <f t="shared" si="52"/>
        <v>Low Income RateNo7/9/2021 (5:50pm-8:55pm)24</v>
      </c>
      <c r="B3385" t="s">
        <v>61</v>
      </c>
      <c r="C3385" t="s">
        <v>93</v>
      </c>
      <c r="D3385" t="s">
        <v>161</v>
      </c>
      <c r="E3385" s="65" t="s">
        <v>155</v>
      </c>
      <c r="F3385" s="66">
        <v>1.5854864120483398</v>
      </c>
      <c r="G3385" s="66">
        <v>1.7742887735366821</v>
      </c>
      <c r="H3385" s="66">
        <v>1.4773372560739517E-2</v>
      </c>
      <c r="I3385" s="66">
        <v>78.4940185546875</v>
      </c>
      <c r="J3385" s="67">
        <v>0</v>
      </c>
    </row>
    <row r="3386" spans="1:10" x14ac:dyDescent="0.25">
      <c r="A3386" s="3" t="str">
        <f t="shared" si="52"/>
        <v>Low Income RateNo8/27/2021 (5:00pm-6:00pm)1</v>
      </c>
      <c r="B3386" t="s">
        <v>61</v>
      </c>
      <c r="C3386" t="s">
        <v>93</v>
      </c>
      <c r="D3386" t="s">
        <v>162</v>
      </c>
      <c r="E3386" s="65" t="s">
        <v>132</v>
      </c>
      <c r="F3386" s="66">
        <v>1.1130274534225464</v>
      </c>
      <c r="G3386" s="66">
        <v>1.1240297555923462</v>
      </c>
      <c r="H3386" s="66">
        <v>1.2635637074708939E-2</v>
      </c>
      <c r="I3386" s="66">
        <v>75.237556457519531</v>
      </c>
      <c r="J3386" s="67">
        <v>0</v>
      </c>
    </row>
    <row r="3387" spans="1:10" x14ac:dyDescent="0.25">
      <c r="A3387" s="3" t="str">
        <f t="shared" si="52"/>
        <v>Low Income RateNo8/27/2021 (5:00pm-6:00pm)2</v>
      </c>
      <c r="B3387" t="s">
        <v>61</v>
      </c>
      <c r="C3387" t="s">
        <v>93</v>
      </c>
      <c r="D3387" t="s">
        <v>162</v>
      </c>
      <c r="E3387" s="65" t="s">
        <v>133</v>
      </c>
      <c r="F3387" s="66">
        <v>0.96556133031845093</v>
      </c>
      <c r="G3387" s="66">
        <v>0.96304434537887573</v>
      </c>
      <c r="H3387" s="66">
        <v>1.1234169825911522E-2</v>
      </c>
      <c r="I3387" s="66">
        <v>73.367385864257813</v>
      </c>
      <c r="J3387" s="67">
        <v>0</v>
      </c>
    </row>
    <row r="3388" spans="1:10" x14ac:dyDescent="0.25">
      <c r="A3388" s="3" t="str">
        <f t="shared" si="52"/>
        <v>Low Income RateNo8/27/2021 (5:00pm-6:00pm)3</v>
      </c>
      <c r="B3388" t="s">
        <v>61</v>
      </c>
      <c r="C3388" t="s">
        <v>93</v>
      </c>
      <c r="D3388" t="s">
        <v>162</v>
      </c>
      <c r="E3388" s="65" t="s">
        <v>134</v>
      </c>
      <c r="F3388" s="66">
        <v>0.85236334800720215</v>
      </c>
      <c r="G3388" s="66">
        <v>0.85212767124176025</v>
      </c>
      <c r="H3388" s="66">
        <v>1.0662410408258438E-2</v>
      </c>
      <c r="I3388" s="66">
        <v>71.516860961914063</v>
      </c>
      <c r="J3388" s="67">
        <v>0</v>
      </c>
    </row>
    <row r="3389" spans="1:10" x14ac:dyDescent="0.25">
      <c r="A3389" s="3" t="str">
        <f t="shared" si="52"/>
        <v>Low Income RateNo8/27/2021 (5:00pm-6:00pm)4</v>
      </c>
      <c r="B3389" t="s">
        <v>61</v>
      </c>
      <c r="C3389" t="s">
        <v>93</v>
      </c>
      <c r="D3389" t="s">
        <v>162</v>
      </c>
      <c r="E3389" s="65" t="s">
        <v>135</v>
      </c>
      <c r="F3389" s="66">
        <v>0.77328121662139893</v>
      </c>
      <c r="G3389" s="66">
        <v>0.77993249893188477</v>
      </c>
      <c r="H3389" s="66">
        <v>9.5444750040769577E-3</v>
      </c>
      <c r="I3389" s="66">
        <v>70.397377014160156</v>
      </c>
      <c r="J3389" s="67">
        <v>0</v>
      </c>
    </row>
    <row r="3390" spans="1:10" x14ac:dyDescent="0.25">
      <c r="A3390" s="3" t="str">
        <f t="shared" si="52"/>
        <v>Low Income RateNo8/27/2021 (5:00pm-6:00pm)5</v>
      </c>
      <c r="B3390" t="s">
        <v>61</v>
      </c>
      <c r="C3390" t="s">
        <v>93</v>
      </c>
      <c r="D3390" t="s">
        <v>162</v>
      </c>
      <c r="E3390" s="65" t="s">
        <v>136</v>
      </c>
      <c r="F3390" s="66">
        <v>0.73104822635650635</v>
      </c>
      <c r="G3390" s="66">
        <v>0.73498648405075073</v>
      </c>
      <c r="H3390" s="66">
        <v>7.4816164560616016E-3</v>
      </c>
      <c r="I3390" s="66">
        <v>69.215499877929688</v>
      </c>
      <c r="J3390" s="67">
        <v>0</v>
      </c>
    </row>
    <row r="3391" spans="1:10" x14ac:dyDescent="0.25">
      <c r="A3391" s="3" t="str">
        <f t="shared" si="52"/>
        <v>Low Income RateNo8/27/2021 (5:00pm-6:00pm)6</v>
      </c>
      <c r="B3391" t="s">
        <v>61</v>
      </c>
      <c r="C3391" t="s">
        <v>93</v>
      </c>
      <c r="D3391" t="s">
        <v>162</v>
      </c>
      <c r="E3391" s="65" t="s">
        <v>137</v>
      </c>
      <c r="F3391" s="66">
        <v>0.73176664113998413</v>
      </c>
      <c r="G3391" s="66">
        <v>0.72968626022338867</v>
      </c>
      <c r="H3391" s="66">
        <v>6.5159709192812443E-3</v>
      </c>
      <c r="I3391" s="66">
        <v>68.344413757324219</v>
      </c>
      <c r="J3391" s="67">
        <v>0</v>
      </c>
    </row>
    <row r="3392" spans="1:10" x14ac:dyDescent="0.25">
      <c r="A3392" s="3" t="str">
        <f t="shared" si="52"/>
        <v>Low Income RateNo8/27/2021 (5:00pm-6:00pm)7</v>
      </c>
      <c r="B3392" t="s">
        <v>61</v>
      </c>
      <c r="C3392" t="s">
        <v>93</v>
      </c>
      <c r="D3392" t="s">
        <v>162</v>
      </c>
      <c r="E3392" s="65" t="s">
        <v>138</v>
      </c>
      <c r="F3392" s="66">
        <v>0.76359349489212036</v>
      </c>
      <c r="G3392" s="66">
        <v>0.76035749912261963</v>
      </c>
      <c r="H3392" s="66">
        <v>8.1820152699947357E-3</v>
      </c>
      <c r="I3392" s="66">
        <v>67.367454528808594</v>
      </c>
      <c r="J3392" s="67">
        <v>0</v>
      </c>
    </row>
    <row r="3393" spans="1:10" x14ac:dyDescent="0.25">
      <c r="A3393" s="3" t="str">
        <f t="shared" si="52"/>
        <v>Low Income RateNo8/27/2021 (5:00pm-6:00pm)8</v>
      </c>
      <c r="B3393" t="s">
        <v>61</v>
      </c>
      <c r="C3393" t="s">
        <v>93</v>
      </c>
      <c r="D3393" t="s">
        <v>162</v>
      </c>
      <c r="E3393" s="65" t="s">
        <v>139</v>
      </c>
      <c r="F3393" s="66">
        <v>0.73988044261932373</v>
      </c>
      <c r="G3393" s="66">
        <v>0.74044746160507202</v>
      </c>
      <c r="H3393" s="66">
        <v>6.9140372797846794E-3</v>
      </c>
      <c r="I3393" s="66">
        <v>67.114936828613281</v>
      </c>
      <c r="J3393" s="67">
        <v>0</v>
      </c>
    </row>
    <row r="3394" spans="1:10" x14ac:dyDescent="0.25">
      <c r="A3394" s="3" t="str">
        <f t="shared" si="52"/>
        <v>Low Income RateNo8/27/2021 (5:00pm-6:00pm)9</v>
      </c>
      <c r="B3394" t="s">
        <v>61</v>
      </c>
      <c r="C3394" t="s">
        <v>93</v>
      </c>
      <c r="D3394" t="s">
        <v>162</v>
      </c>
      <c r="E3394" s="65" t="s">
        <v>140</v>
      </c>
      <c r="F3394" s="66">
        <v>0.67366373538970947</v>
      </c>
      <c r="G3394" s="66">
        <v>0.68134182691574097</v>
      </c>
      <c r="H3394" s="66">
        <v>9.515947662293911E-3</v>
      </c>
      <c r="I3394" s="66">
        <v>70.07623291015625</v>
      </c>
      <c r="J3394" s="67">
        <v>0</v>
      </c>
    </row>
    <row r="3395" spans="1:10" x14ac:dyDescent="0.25">
      <c r="A3395" s="3" t="str">
        <f t="shared" ref="A3395:A3458" si="53">B3395&amp;C3395&amp;D3395&amp;E3395</f>
        <v>Low Income RateNo8/27/2021 (5:00pm-6:00pm)10</v>
      </c>
      <c r="B3395" t="s">
        <v>61</v>
      </c>
      <c r="C3395" t="s">
        <v>93</v>
      </c>
      <c r="D3395" t="s">
        <v>162</v>
      </c>
      <c r="E3395" s="65" t="s">
        <v>141</v>
      </c>
      <c r="F3395" s="66">
        <v>0.63901299238204956</v>
      </c>
      <c r="G3395" s="66">
        <v>0.63760602474212646</v>
      </c>
      <c r="H3395" s="66">
        <v>1.0664072819054127E-2</v>
      </c>
      <c r="I3395" s="66">
        <v>75.999244689941406</v>
      </c>
      <c r="J3395" s="67">
        <v>0</v>
      </c>
    </row>
    <row r="3396" spans="1:10" x14ac:dyDescent="0.25">
      <c r="A3396" s="3" t="str">
        <f t="shared" si="53"/>
        <v>Low Income RateNo8/27/2021 (5:00pm-6:00pm)11</v>
      </c>
      <c r="B3396" t="s">
        <v>61</v>
      </c>
      <c r="C3396" t="s">
        <v>93</v>
      </c>
      <c r="D3396" t="s">
        <v>162</v>
      </c>
      <c r="E3396" s="65" t="s">
        <v>142</v>
      </c>
      <c r="F3396" s="66">
        <v>0.66229015588760376</v>
      </c>
      <c r="G3396" s="66">
        <v>0.6640239953994751</v>
      </c>
      <c r="H3396" s="66">
        <v>1.1920217424631119E-2</v>
      </c>
      <c r="I3396" s="66">
        <v>81.722640991210938</v>
      </c>
      <c r="J3396" s="67">
        <v>0</v>
      </c>
    </row>
    <row r="3397" spans="1:10" x14ac:dyDescent="0.25">
      <c r="A3397" s="3" t="str">
        <f t="shared" si="53"/>
        <v>Low Income RateNo8/27/2021 (5:00pm-6:00pm)12</v>
      </c>
      <c r="B3397" t="s">
        <v>61</v>
      </c>
      <c r="C3397" t="s">
        <v>93</v>
      </c>
      <c r="D3397" t="s">
        <v>162</v>
      </c>
      <c r="E3397" s="65" t="s">
        <v>143</v>
      </c>
      <c r="F3397" s="66">
        <v>0.80001693964004517</v>
      </c>
      <c r="G3397" s="66">
        <v>0.80553042888641357</v>
      </c>
      <c r="H3397" s="66">
        <v>1.3961479067802429E-2</v>
      </c>
      <c r="I3397" s="66">
        <v>86.404861450195313</v>
      </c>
      <c r="J3397" s="67">
        <v>0</v>
      </c>
    </row>
    <row r="3398" spans="1:10" x14ac:dyDescent="0.25">
      <c r="A3398" s="3" t="str">
        <f t="shared" si="53"/>
        <v>Low Income RateNo8/27/2021 (5:00pm-6:00pm)13</v>
      </c>
      <c r="B3398" t="s">
        <v>61</v>
      </c>
      <c r="C3398" t="s">
        <v>93</v>
      </c>
      <c r="D3398" t="s">
        <v>162</v>
      </c>
      <c r="E3398" s="65" t="s">
        <v>144</v>
      </c>
      <c r="F3398" s="66">
        <v>1.064129114151001</v>
      </c>
      <c r="G3398" s="66">
        <v>1.0741591453552246</v>
      </c>
      <c r="H3398" s="66">
        <v>1.6813324764370918E-2</v>
      </c>
      <c r="I3398" s="66">
        <v>90.239166259765625</v>
      </c>
      <c r="J3398" s="67">
        <v>0</v>
      </c>
    </row>
    <row r="3399" spans="1:10" x14ac:dyDescent="0.25">
      <c r="A3399" s="3" t="str">
        <f t="shared" si="53"/>
        <v>Low Income RateNo8/27/2021 (5:00pm-6:00pm)14</v>
      </c>
      <c r="B3399" t="s">
        <v>61</v>
      </c>
      <c r="C3399" t="s">
        <v>93</v>
      </c>
      <c r="D3399" t="s">
        <v>162</v>
      </c>
      <c r="E3399" s="65" t="s">
        <v>145</v>
      </c>
      <c r="F3399" s="66">
        <v>1.4374910593032837</v>
      </c>
      <c r="G3399" s="66">
        <v>1.4287104606628418</v>
      </c>
      <c r="H3399" s="66">
        <v>1.7076862975955009E-2</v>
      </c>
      <c r="I3399" s="66">
        <v>93.128959655761719</v>
      </c>
      <c r="J3399" s="67">
        <v>0</v>
      </c>
    </row>
    <row r="3400" spans="1:10" x14ac:dyDescent="0.25">
      <c r="A3400" s="3" t="str">
        <f t="shared" si="53"/>
        <v>Low Income RateNo8/27/2021 (5:00pm-6:00pm)15</v>
      </c>
      <c r="B3400" t="s">
        <v>61</v>
      </c>
      <c r="C3400" t="s">
        <v>93</v>
      </c>
      <c r="D3400" t="s">
        <v>162</v>
      </c>
      <c r="E3400" s="65" t="s">
        <v>146</v>
      </c>
      <c r="F3400" s="66">
        <v>1.8081165552139282</v>
      </c>
      <c r="G3400" s="66">
        <v>1.8146530389785767</v>
      </c>
      <c r="H3400" s="66">
        <v>1.0372243821620941E-2</v>
      </c>
      <c r="I3400" s="66">
        <v>94.917320251464844</v>
      </c>
      <c r="J3400" s="67">
        <v>0</v>
      </c>
    </row>
    <row r="3401" spans="1:10" x14ac:dyDescent="0.25">
      <c r="A3401" s="3" t="str">
        <f t="shared" si="53"/>
        <v>Low Income RateNo8/27/2021 (5:00pm-6:00pm)16</v>
      </c>
      <c r="B3401" t="s">
        <v>61</v>
      </c>
      <c r="C3401" t="s">
        <v>93</v>
      </c>
      <c r="D3401" t="s">
        <v>162</v>
      </c>
      <c r="E3401" s="65" t="s">
        <v>147</v>
      </c>
      <c r="F3401" s="66">
        <v>2.2276525497436523</v>
      </c>
      <c r="G3401" s="66">
        <v>2.2211160659790039</v>
      </c>
      <c r="H3401" s="66">
        <v>1.0372243821620941E-2</v>
      </c>
      <c r="I3401" s="66">
        <v>96.303581237792969</v>
      </c>
      <c r="J3401" s="67">
        <v>0</v>
      </c>
    </row>
    <row r="3402" spans="1:10" x14ac:dyDescent="0.25">
      <c r="A3402" s="3" t="str">
        <f t="shared" si="53"/>
        <v>Low Income RateNo8/27/2021 (5:00pm-6:00pm)17</v>
      </c>
      <c r="B3402" t="s">
        <v>61</v>
      </c>
      <c r="C3402" t="s">
        <v>93</v>
      </c>
      <c r="D3402" t="s">
        <v>162</v>
      </c>
      <c r="E3402" s="65" t="s">
        <v>148</v>
      </c>
      <c r="F3402" s="66">
        <v>2.5387065410614014</v>
      </c>
      <c r="G3402" s="66">
        <v>2.5405728816986084</v>
      </c>
      <c r="H3402" s="66">
        <v>1.9811166450381279E-2</v>
      </c>
      <c r="I3402" s="66">
        <v>96.088630676269531</v>
      </c>
      <c r="J3402" s="67">
        <v>0</v>
      </c>
    </row>
    <row r="3403" spans="1:10" x14ac:dyDescent="0.25">
      <c r="A3403" s="3" t="str">
        <f t="shared" si="53"/>
        <v>Low Income RateNo8/27/2021 (5:00pm-6:00pm)18</v>
      </c>
      <c r="B3403" t="s">
        <v>61</v>
      </c>
      <c r="C3403" t="s">
        <v>93</v>
      </c>
      <c r="D3403" t="s">
        <v>162</v>
      </c>
      <c r="E3403" s="65" t="s">
        <v>149</v>
      </c>
      <c r="F3403" s="66">
        <v>2.7052609920501709</v>
      </c>
      <c r="G3403" s="66">
        <v>1.9390509128570557</v>
      </c>
      <c r="H3403" s="66">
        <v>2.0150844007730484E-2</v>
      </c>
      <c r="I3403" s="66">
        <v>94.595741271972656</v>
      </c>
      <c r="J3403" s="67">
        <v>0</v>
      </c>
    </row>
    <row r="3404" spans="1:10" x14ac:dyDescent="0.25">
      <c r="A3404" s="3" t="str">
        <f t="shared" si="53"/>
        <v>Low Income RateNo8/27/2021 (5:00pm-6:00pm)19</v>
      </c>
      <c r="B3404" t="s">
        <v>61</v>
      </c>
      <c r="C3404" t="s">
        <v>93</v>
      </c>
      <c r="D3404" t="s">
        <v>162</v>
      </c>
      <c r="E3404" s="65" t="s">
        <v>150</v>
      </c>
      <c r="F3404" s="66">
        <v>2.6374516487121582</v>
      </c>
      <c r="G3404" s="66">
        <v>2.7788124084472656</v>
      </c>
      <c r="H3404" s="66">
        <v>2.1503696218132973E-2</v>
      </c>
      <c r="I3404" s="66">
        <v>92.694786071777344</v>
      </c>
      <c r="J3404" s="67">
        <v>0</v>
      </c>
    </row>
    <row r="3405" spans="1:10" x14ac:dyDescent="0.25">
      <c r="A3405" s="3" t="str">
        <f t="shared" si="53"/>
        <v>Low Income RateNo8/27/2021 (5:00pm-6:00pm)20</v>
      </c>
      <c r="B3405" t="s">
        <v>61</v>
      </c>
      <c r="C3405" t="s">
        <v>93</v>
      </c>
      <c r="D3405" t="s">
        <v>162</v>
      </c>
      <c r="E3405" s="65" t="s">
        <v>151</v>
      </c>
      <c r="F3405" s="66">
        <v>2.4019567966461182</v>
      </c>
      <c r="G3405" s="66">
        <v>2.5468094348907471</v>
      </c>
      <c r="H3405" s="66">
        <v>1.9042043015360832E-2</v>
      </c>
      <c r="I3405" s="66">
        <v>89.632034301757813</v>
      </c>
      <c r="J3405" s="67">
        <v>0</v>
      </c>
    </row>
    <row r="3406" spans="1:10" x14ac:dyDescent="0.25">
      <c r="A3406" s="3" t="str">
        <f t="shared" si="53"/>
        <v>Low Income RateNo8/27/2021 (5:00pm-6:00pm)21</v>
      </c>
      <c r="B3406" t="s">
        <v>61</v>
      </c>
      <c r="C3406" t="s">
        <v>93</v>
      </c>
      <c r="D3406" t="s">
        <v>162</v>
      </c>
      <c r="E3406" s="65" t="s">
        <v>152</v>
      </c>
      <c r="F3406" s="66">
        <v>2.1615347862243652</v>
      </c>
      <c r="G3406" s="66">
        <v>2.2619411945343018</v>
      </c>
      <c r="H3406" s="66">
        <v>1.8867246806621552E-2</v>
      </c>
      <c r="I3406" s="66">
        <v>84.813819885253906</v>
      </c>
      <c r="J3406" s="67">
        <v>0</v>
      </c>
    </row>
    <row r="3407" spans="1:10" x14ac:dyDescent="0.25">
      <c r="A3407" s="3" t="str">
        <f t="shared" si="53"/>
        <v>Low Income RateNo8/27/2021 (5:00pm-6:00pm)22</v>
      </c>
      <c r="B3407" t="s">
        <v>61</v>
      </c>
      <c r="C3407" t="s">
        <v>93</v>
      </c>
      <c r="D3407" t="s">
        <v>162</v>
      </c>
      <c r="E3407" s="65" t="s">
        <v>153</v>
      </c>
      <c r="F3407" s="66">
        <v>1.9443963766098022</v>
      </c>
      <c r="G3407" s="66">
        <v>1.9980179071426392</v>
      </c>
      <c r="H3407" s="66">
        <v>1.7658717930316925E-2</v>
      </c>
      <c r="I3407" s="66">
        <v>80.928718566894531</v>
      </c>
      <c r="J3407" s="67">
        <v>0</v>
      </c>
    </row>
    <row r="3408" spans="1:10" x14ac:dyDescent="0.25">
      <c r="A3408" s="3" t="str">
        <f t="shared" si="53"/>
        <v>Low Income RateNo8/27/2021 (5:00pm-6:00pm)23</v>
      </c>
      <c r="B3408" t="s">
        <v>61</v>
      </c>
      <c r="C3408" t="s">
        <v>93</v>
      </c>
      <c r="D3408" t="s">
        <v>162</v>
      </c>
      <c r="E3408" s="65" t="s">
        <v>154</v>
      </c>
      <c r="F3408" s="66">
        <v>1.6937026977539063</v>
      </c>
      <c r="G3408" s="66">
        <v>1.7226066589355469</v>
      </c>
      <c r="H3408" s="66">
        <v>1.4985810033977032E-2</v>
      </c>
      <c r="I3408" s="66">
        <v>78.365310668945313</v>
      </c>
      <c r="J3408" s="67">
        <v>0</v>
      </c>
    </row>
    <row r="3409" spans="1:10" x14ac:dyDescent="0.25">
      <c r="A3409" s="3" t="str">
        <f t="shared" si="53"/>
        <v>Low Income RateNo8/27/2021 (5:00pm-6:00pm)24</v>
      </c>
      <c r="B3409" t="s">
        <v>61</v>
      </c>
      <c r="C3409" t="s">
        <v>93</v>
      </c>
      <c r="D3409" t="s">
        <v>162</v>
      </c>
      <c r="E3409" s="65" t="s">
        <v>155</v>
      </c>
      <c r="F3409" s="66">
        <v>1.4161006212234497</v>
      </c>
      <c r="G3409" s="66">
        <v>1.4423409700393677</v>
      </c>
      <c r="H3409" s="66">
        <v>1.3654612936079502E-2</v>
      </c>
      <c r="I3409" s="66">
        <v>76.232765197753906</v>
      </c>
      <c r="J3409" s="67">
        <v>0</v>
      </c>
    </row>
    <row r="3410" spans="1:10" x14ac:dyDescent="0.25">
      <c r="A3410" s="3" t="str">
        <f t="shared" si="53"/>
        <v>Low Income RateNo9/9/2021 (3:58pm-5:00pm)1</v>
      </c>
      <c r="B3410" t="s">
        <v>61</v>
      </c>
      <c r="C3410" t="s">
        <v>93</v>
      </c>
      <c r="D3410" t="s">
        <v>163</v>
      </c>
      <c r="E3410" s="65" t="s">
        <v>132</v>
      </c>
      <c r="F3410" s="66">
        <v>1.2148464918136597</v>
      </c>
      <c r="G3410" s="66">
        <v>1.2085009813308716</v>
      </c>
      <c r="H3410" s="66">
        <v>1.4156491495668888E-2</v>
      </c>
      <c r="I3410" s="66">
        <v>73.45965576171875</v>
      </c>
      <c r="J3410" s="67">
        <v>0</v>
      </c>
    </row>
    <row r="3411" spans="1:10" x14ac:dyDescent="0.25">
      <c r="A3411" s="3" t="str">
        <f t="shared" si="53"/>
        <v>Low Income RateNo9/9/2021 (3:58pm-5:00pm)2</v>
      </c>
      <c r="B3411" t="s">
        <v>61</v>
      </c>
      <c r="C3411" t="s">
        <v>93</v>
      </c>
      <c r="D3411" t="s">
        <v>163</v>
      </c>
      <c r="E3411" s="65" t="s">
        <v>133</v>
      </c>
      <c r="F3411" s="66">
        <v>1.0542411804199219</v>
      </c>
      <c r="G3411" s="66">
        <v>1.0562615394592285</v>
      </c>
      <c r="H3411" s="66">
        <v>1.2028337456285954E-2</v>
      </c>
      <c r="I3411" s="66">
        <v>72.898330688476563</v>
      </c>
      <c r="J3411" s="67">
        <v>0</v>
      </c>
    </row>
    <row r="3412" spans="1:10" x14ac:dyDescent="0.25">
      <c r="A3412" s="3" t="str">
        <f t="shared" si="53"/>
        <v>Low Income RateNo9/9/2021 (3:58pm-5:00pm)3</v>
      </c>
      <c r="B3412" t="s">
        <v>61</v>
      </c>
      <c r="C3412" t="s">
        <v>93</v>
      </c>
      <c r="D3412" t="s">
        <v>163</v>
      </c>
      <c r="E3412" s="65" t="s">
        <v>134</v>
      </c>
      <c r="F3412" s="66">
        <v>0.94861775636672974</v>
      </c>
      <c r="G3412" s="66">
        <v>0.94957894086837769</v>
      </c>
      <c r="H3412" s="66">
        <v>1.0860028676688671E-2</v>
      </c>
      <c r="I3412" s="66">
        <v>72.477981567382813</v>
      </c>
      <c r="J3412" s="67">
        <v>0</v>
      </c>
    </row>
    <row r="3413" spans="1:10" x14ac:dyDescent="0.25">
      <c r="A3413" s="3" t="str">
        <f t="shared" si="53"/>
        <v>Low Income RateNo9/9/2021 (3:58pm-5:00pm)4</v>
      </c>
      <c r="B3413" t="s">
        <v>61</v>
      </c>
      <c r="C3413" t="s">
        <v>93</v>
      </c>
      <c r="D3413" t="s">
        <v>163</v>
      </c>
      <c r="E3413" s="65" t="s">
        <v>135</v>
      </c>
      <c r="F3413" s="66">
        <v>0.87620049715042114</v>
      </c>
      <c r="G3413" s="66">
        <v>0.87656629085540771</v>
      </c>
      <c r="H3413" s="66">
        <v>1.0108552873134613E-2</v>
      </c>
      <c r="I3413" s="66">
        <v>72.090766906738281</v>
      </c>
      <c r="J3413" s="67">
        <v>0</v>
      </c>
    </row>
    <row r="3414" spans="1:10" x14ac:dyDescent="0.25">
      <c r="A3414" s="3" t="str">
        <f t="shared" si="53"/>
        <v>Low Income RateNo9/9/2021 (3:58pm-5:00pm)5</v>
      </c>
      <c r="B3414" t="s">
        <v>61</v>
      </c>
      <c r="C3414" t="s">
        <v>93</v>
      </c>
      <c r="D3414" t="s">
        <v>163</v>
      </c>
      <c r="E3414" s="65" t="s">
        <v>136</v>
      </c>
      <c r="F3414" s="66">
        <v>0.83349239826202393</v>
      </c>
      <c r="G3414" s="66">
        <v>0.83234494924545288</v>
      </c>
      <c r="H3414" s="66">
        <v>8.2438224926590919E-3</v>
      </c>
      <c r="I3414" s="66">
        <v>72.004409790039063</v>
      </c>
      <c r="J3414" s="67">
        <v>0</v>
      </c>
    </row>
    <row r="3415" spans="1:10" x14ac:dyDescent="0.25">
      <c r="A3415" s="3" t="str">
        <f t="shared" si="53"/>
        <v>Low Income RateNo9/9/2021 (3:58pm-5:00pm)6</v>
      </c>
      <c r="B3415" t="s">
        <v>61</v>
      </c>
      <c r="C3415" t="s">
        <v>93</v>
      </c>
      <c r="D3415" t="s">
        <v>163</v>
      </c>
      <c r="E3415" s="65" t="s">
        <v>137</v>
      </c>
      <c r="F3415" s="66">
        <v>0.82662874460220337</v>
      </c>
      <c r="G3415" s="66">
        <v>0.83090686798095703</v>
      </c>
      <c r="H3415" s="66">
        <v>7.4874218553304672E-3</v>
      </c>
      <c r="I3415" s="66">
        <v>72.140869140625</v>
      </c>
      <c r="J3415" s="67">
        <v>0</v>
      </c>
    </row>
    <row r="3416" spans="1:10" x14ac:dyDescent="0.25">
      <c r="A3416" s="3" t="str">
        <f t="shared" si="53"/>
        <v>Low Income RateNo9/9/2021 (3:58pm-5:00pm)7</v>
      </c>
      <c r="B3416" t="s">
        <v>61</v>
      </c>
      <c r="C3416" t="s">
        <v>93</v>
      </c>
      <c r="D3416" t="s">
        <v>163</v>
      </c>
      <c r="E3416" s="65" t="s">
        <v>138</v>
      </c>
      <c r="F3416" s="66">
        <v>0.8628389835357666</v>
      </c>
      <c r="G3416" s="66">
        <v>0.87018430233001709</v>
      </c>
      <c r="H3416" s="66">
        <v>7.6312795281410217E-3</v>
      </c>
      <c r="I3416" s="66">
        <v>72.265388488769531</v>
      </c>
      <c r="J3416" s="67">
        <v>0</v>
      </c>
    </row>
    <row r="3417" spans="1:10" x14ac:dyDescent="0.25">
      <c r="A3417" s="3" t="str">
        <f t="shared" si="53"/>
        <v>Low Income RateNo9/9/2021 (3:58pm-5:00pm)8</v>
      </c>
      <c r="B3417" t="s">
        <v>61</v>
      </c>
      <c r="C3417" t="s">
        <v>93</v>
      </c>
      <c r="D3417" t="s">
        <v>163</v>
      </c>
      <c r="E3417" s="65" t="s">
        <v>139</v>
      </c>
      <c r="F3417" s="66">
        <v>0.86210370063781738</v>
      </c>
      <c r="G3417" s="66">
        <v>0.86726516485214233</v>
      </c>
      <c r="H3417" s="66">
        <v>8.1582395359873772E-3</v>
      </c>
      <c r="I3417" s="66">
        <v>71.728263854980469</v>
      </c>
      <c r="J3417" s="67">
        <v>0</v>
      </c>
    </row>
    <row r="3418" spans="1:10" x14ac:dyDescent="0.25">
      <c r="A3418" s="3" t="str">
        <f t="shared" si="53"/>
        <v>Low Income RateNo9/9/2021 (3:58pm-5:00pm)9</v>
      </c>
      <c r="B3418" t="s">
        <v>61</v>
      </c>
      <c r="C3418" t="s">
        <v>93</v>
      </c>
      <c r="D3418" t="s">
        <v>163</v>
      </c>
      <c r="E3418" s="65" t="s">
        <v>140</v>
      </c>
      <c r="F3418" s="66">
        <v>0.84097152948379517</v>
      </c>
      <c r="G3418" s="66">
        <v>0.84853196144104004</v>
      </c>
      <c r="H3418" s="66">
        <v>1.0134624317288399E-2</v>
      </c>
      <c r="I3418" s="66">
        <v>73.037727355957031</v>
      </c>
      <c r="J3418" s="67">
        <v>0</v>
      </c>
    </row>
    <row r="3419" spans="1:10" x14ac:dyDescent="0.25">
      <c r="A3419" s="3" t="str">
        <f t="shared" si="53"/>
        <v>Low Income RateNo9/9/2021 (3:58pm-5:00pm)10</v>
      </c>
      <c r="B3419" t="s">
        <v>61</v>
      </c>
      <c r="C3419" t="s">
        <v>93</v>
      </c>
      <c r="D3419" t="s">
        <v>163</v>
      </c>
      <c r="E3419" s="65" t="s">
        <v>141</v>
      </c>
      <c r="F3419" s="66">
        <v>0.85129284858703613</v>
      </c>
      <c r="G3419" s="66">
        <v>0.8618360161781311</v>
      </c>
      <c r="H3419" s="66">
        <v>1.1507130227982998E-2</v>
      </c>
      <c r="I3419" s="66">
        <v>76.803733825683594</v>
      </c>
      <c r="J3419" s="67">
        <v>0</v>
      </c>
    </row>
    <row r="3420" spans="1:10" x14ac:dyDescent="0.25">
      <c r="A3420" s="3" t="str">
        <f t="shared" si="53"/>
        <v>Low Income RateNo9/9/2021 (3:58pm-5:00pm)11</v>
      </c>
      <c r="B3420" t="s">
        <v>61</v>
      </c>
      <c r="C3420" t="s">
        <v>93</v>
      </c>
      <c r="D3420" t="s">
        <v>163</v>
      </c>
      <c r="E3420" s="65" t="s">
        <v>142</v>
      </c>
      <c r="F3420" s="66">
        <v>0.94372004270553589</v>
      </c>
      <c r="G3420" s="66">
        <v>0.94916152954101563</v>
      </c>
      <c r="H3420" s="66">
        <v>1.3560842722654343E-2</v>
      </c>
      <c r="I3420" s="66">
        <v>81.291793823242188</v>
      </c>
      <c r="J3420" s="67">
        <v>0</v>
      </c>
    </row>
    <row r="3421" spans="1:10" x14ac:dyDescent="0.25">
      <c r="A3421" s="3" t="str">
        <f t="shared" si="53"/>
        <v>Low Income RateNo9/9/2021 (3:58pm-5:00pm)12</v>
      </c>
      <c r="B3421" t="s">
        <v>61</v>
      </c>
      <c r="C3421" t="s">
        <v>93</v>
      </c>
      <c r="D3421" t="s">
        <v>163</v>
      </c>
      <c r="E3421" s="65" t="s">
        <v>143</v>
      </c>
      <c r="F3421" s="66">
        <v>1.1437243223190308</v>
      </c>
      <c r="G3421" s="66">
        <v>1.1416901350021362</v>
      </c>
      <c r="H3421" s="66">
        <v>1.4356363564729691E-2</v>
      </c>
      <c r="I3421" s="66">
        <v>85.342201232910156</v>
      </c>
      <c r="J3421" s="67">
        <v>0</v>
      </c>
    </row>
    <row r="3422" spans="1:10" x14ac:dyDescent="0.25">
      <c r="A3422" s="3" t="str">
        <f t="shared" si="53"/>
        <v>Low Income RateNo9/9/2021 (3:58pm-5:00pm)13</v>
      </c>
      <c r="B3422" t="s">
        <v>61</v>
      </c>
      <c r="C3422" t="s">
        <v>93</v>
      </c>
      <c r="D3422" t="s">
        <v>163</v>
      </c>
      <c r="E3422" s="65" t="s">
        <v>144</v>
      </c>
      <c r="F3422" s="66">
        <v>1.4437092542648315</v>
      </c>
      <c r="G3422" s="66">
        <v>1.452916145324707</v>
      </c>
      <c r="H3422" s="66">
        <v>9.7319651395082474E-3</v>
      </c>
      <c r="I3422" s="66">
        <v>88.287498474121094</v>
      </c>
      <c r="J3422" s="67">
        <v>0</v>
      </c>
    </row>
    <row r="3423" spans="1:10" x14ac:dyDescent="0.25">
      <c r="A3423" s="3" t="str">
        <f t="shared" si="53"/>
        <v>Low Income RateNo9/9/2021 (3:58pm-5:00pm)14</v>
      </c>
      <c r="B3423" t="s">
        <v>61</v>
      </c>
      <c r="C3423" t="s">
        <v>93</v>
      </c>
      <c r="D3423" t="s">
        <v>163</v>
      </c>
      <c r="E3423" s="65" t="s">
        <v>145</v>
      </c>
      <c r="F3423" s="66">
        <v>1.7764121294021606</v>
      </c>
      <c r="G3423" s="66">
        <v>1.7672051191329956</v>
      </c>
      <c r="H3423" s="66">
        <v>9.7319651395082474E-3</v>
      </c>
      <c r="I3423" s="66">
        <v>90.782066345214844</v>
      </c>
      <c r="J3423" s="67">
        <v>0</v>
      </c>
    </row>
    <row r="3424" spans="1:10" x14ac:dyDescent="0.25">
      <c r="A3424" s="3" t="str">
        <f t="shared" si="53"/>
        <v>Low Income RateNo9/9/2021 (3:58pm-5:00pm)15</v>
      </c>
      <c r="B3424" t="s">
        <v>61</v>
      </c>
      <c r="C3424" t="s">
        <v>93</v>
      </c>
      <c r="D3424" t="s">
        <v>163</v>
      </c>
      <c r="E3424" s="65" t="s">
        <v>146</v>
      </c>
      <c r="F3424" s="66">
        <v>2.0911910533905029</v>
      </c>
      <c r="G3424" s="66">
        <v>2.1008937358856201</v>
      </c>
      <c r="H3424" s="66">
        <v>1.8877482041716576E-2</v>
      </c>
      <c r="I3424" s="66">
        <v>92.651878356933594</v>
      </c>
      <c r="J3424" s="67">
        <v>0</v>
      </c>
    </row>
    <row r="3425" spans="1:10" x14ac:dyDescent="0.25">
      <c r="A3425" s="3" t="str">
        <f t="shared" si="53"/>
        <v>Low Income RateNo9/9/2021 (3:58pm-5:00pm)16</v>
      </c>
      <c r="B3425" t="s">
        <v>61</v>
      </c>
      <c r="C3425" t="s">
        <v>93</v>
      </c>
      <c r="D3425" t="s">
        <v>163</v>
      </c>
      <c r="E3425" s="65" t="s">
        <v>147</v>
      </c>
      <c r="F3425" s="66">
        <v>2.4498956203460693</v>
      </c>
      <c r="G3425" s="66">
        <v>2.4290637969970703</v>
      </c>
      <c r="H3425" s="66">
        <v>2.1106122061610222E-2</v>
      </c>
      <c r="I3425" s="66">
        <v>94.470245361328125</v>
      </c>
      <c r="J3425" s="67">
        <v>0</v>
      </c>
    </row>
    <row r="3426" spans="1:10" x14ac:dyDescent="0.25">
      <c r="A3426" s="3" t="str">
        <f t="shared" si="53"/>
        <v>Low Income RateNo9/9/2021 (3:58pm-5:00pm)17</v>
      </c>
      <c r="B3426" t="s">
        <v>61</v>
      </c>
      <c r="C3426" t="s">
        <v>93</v>
      </c>
      <c r="D3426" t="s">
        <v>163</v>
      </c>
      <c r="E3426" s="65" t="s">
        <v>148</v>
      </c>
      <c r="F3426" s="66">
        <v>2.6552376747131348</v>
      </c>
      <c r="G3426" s="66">
        <v>1.8692245483398438</v>
      </c>
      <c r="H3426" s="66">
        <v>2.2387489676475525E-2</v>
      </c>
      <c r="I3426" s="66">
        <v>94.046257019042969</v>
      </c>
      <c r="J3426" s="67">
        <v>0</v>
      </c>
    </row>
    <row r="3427" spans="1:10" x14ac:dyDescent="0.25">
      <c r="A3427" s="3" t="str">
        <f t="shared" si="53"/>
        <v>Low Income RateNo9/9/2021 (3:58pm-5:00pm)18</v>
      </c>
      <c r="B3427" t="s">
        <v>61</v>
      </c>
      <c r="C3427" t="s">
        <v>93</v>
      </c>
      <c r="D3427" t="s">
        <v>163</v>
      </c>
      <c r="E3427" s="65" t="s">
        <v>149</v>
      </c>
      <c r="F3427" s="66">
        <v>2.7501311302185059</v>
      </c>
      <c r="G3427" s="66">
        <v>2.8215861320495605</v>
      </c>
      <c r="H3427" s="66">
        <v>2.3277793079614639E-2</v>
      </c>
      <c r="I3427" s="66">
        <v>92.910049438476563</v>
      </c>
      <c r="J3427" s="67">
        <v>0</v>
      </c>
    </row>
    <row r="3428" spans="1:10" x14ac:dyDescent="0.25">
      <c r="A3428" s="3" t="str">
        <f t="shared" si="53"/>
        <v>Low Income RateNo9/9/2021 (3:58pm-5:00pm)19</v>
      </c>
      <c r="B3428" t="s">
        <v>61</v>
      </c>
      <c r="C3428" t="s">
        <v>93</v>
      </c>
      <c r="D3428" t="s">
        <v>163</v>
      </c>
      <c r="E3428" s="65" t="s">
        <v>150</v>
      </c>
      <c r="F3428" s="66">
        <v>2.6819014549255371</v>
      </c>
      <c r="G3428" s="66">
        <v>2.7737135887145996</v>
      </c>
      <c r="H3428" s="66">
        <v>2.2059524431824684E-2</v>
      </c>
      <c r="I3428" s="66">
        <v>90.587234497070313</v>
      </c>
      <c r="J3428" s="67">
        <v>0</v>
      </c>
    </row>
    <row r="3429" spans="1:10" x14ac:dyDescent="0.25">
      <c r="A3429" s="3" t="str">
        <f t="shared" si="53"/>
        <v>Low Income RateNo9/9/2021 (3:58pm-5:00pm)20</v>
      </c>
      <c r="B3429" t="s">
        <v>61</v>
      </c>
      <c r="C3429" t="s">
        <v>93</v>
      </c>
      <c r="D3429" t="s">
        <v>163</v>
      </c>
      <c r="E3429" s="65" t="s">
        <v>151</v>
      </c>
      <c r="F3429" s="66">
        <v>2.4543397426605225</v>
      </c>
      <c r="G3429" s="66">
        <v>2.5234274864196777</v>
      </c>
      <c r="H3429" s="66">
        <v>1.9665783271193504E-2</v>
      </c>
      <c r="I3429" s="66">
        <v>86.979339599609375</v>
      </c>
      <c r="J3429" s="67">
        <v>0</v>
      </c>
    </row>
    <row r="3430" spans="1:10" x14ac:dyDescent="0.25">
      <c r="A3430" s="3" t="str">
        <f t="shared" si="53"/>
        <v>Low Income RateNo9/9/2021 (3:58pm-5:00pm)21</v>
      </c>
      <c r="B3430" t="s">
        <v>61</v>
      </c>
      <c r="C3430" t="s">
        <v>93</v>
      </c>
      <c r="D3430" t="s">
        <v>163</v>
      </c>
      <c r="E3430" s="65" t="s">
        <v>152</v>
      </c>
      <c r="F3430" s="66">
        <v>2.263890266418457</v>
      </c>
      <c r="G3430" s="66">
        <v>2.3131723403930664</v>
      </c>
      <c r="H3430" s="66">
        <v>1.8057364970445633E-2</v>
      </c>
      <c r="I3430" s="66">
        <v>83.1575927734375</v>
      </c>
      <c r="J3430" s="67">
        <v>0</v>
      </c>
    </row>
    <row r="3431" spans="1:10" x14ac:dyDescent="0.25">
      <c r="A3431" s="3" t="str">
        <f t="shared" si="53"/>
        <v>Low Income RateNo9/9/2021 (3:58pm-5:00pm)22</v>
      </c>
      <c r="B3431" t="s">
        <v>61</v>
      </c>
      <c r="C3431" t="s">
        <v>93</v>
      </c>
      <c r="D3431" t="s">
        <v>163</v>
      </c>
      <c r="E3431" s="65" t="s">
        <v>153</v>
      </c>
      <c r="F3431" s="66">
        <v>2.0630323886871338</v>
      </c>
      <c r="G3431" s="66">
        <v>2.0873384475708008</v>
      </c>
      <c r="H3431" s="66">
        <v>1.7026688903570175E-2</v>
      </c>
      <c r="I3431" s="66">
        <v>80.402084350585938</v>
      </c>
      <c r="J3431" s="67">
        <v>0</v>
      </c>
    </row>
    <row r="3432" spans="1:10" x14ac:dyDescent="0.25">
      <c r="A3432" s="3" t="str">
        <f t="shared" si="53"/>
        <v>Low Income RateNo9/9/2021 (3:58pm-5:00pm)23</v>
      </c>
      <c r="B3432" t="s">
        <v>61</v>
      </c>
      <c r="C3432" t="s">
        <v>93</v>
      </c>
      <c r="D3432" t="s">
        <v>163</v>
      </c>
      <c r="E3432" s="65" t="s">
        <v>154</v>
      </c>
      <c r="F3432" s="66">
        <v>1.7797127962112427</v>
      </c>
      <c r="G3432" s="66">
        <v>1.8023744821548462</v>
      </c>
      <c r="H3432" s="66">
        <v>1.6411492601037025E-2</v>
      </c>
      <c r="I3432" s="66">
        <v>78.244346618652344</v>
      </c>
      <c r="J3432" s="67">
        <v>0</v>
      </c>
    </row>
    <row r="3433" spans="1:10" x14ac:dyDescent="0.25">
      <c r="A3433" s="3" t="str">
        <f t="shared" si="53"/>
        <v>Low Income RateNo9/9/2021 (3:58pm-5:00pm)24</v>
      </c>
      <c r="B3433" t="s">
        <v>61</v>
      </c>
      <c r="C3433" t="s">
        <v>93</v>
      </c>
      <c r="D3433" t="s">
        <v>163</v>
      </c>
      <c r="E3433" s="65" t="s">
        <v>155</v>
      </c>
      <c r="F3433" s="66">
        <v>1.469017505645752</v>
      </c>
      <c r="G3433" s="66">
        <v>1.502575159072876</v>
      </c>
      <c r="H3433" s="66">
        <v>1.588769257068634E-2</v>
      </c>
      <c r="I3433" s="66">
        <v>76.667198181152344</v>
      </c>
      <c r="J3433" s="67">
        <v>0</v>
      </c>
    </row>
    <row r="3434" spans="1:10" x14ac:dyDescent="0.25">
      <c r="A3434" s="3" t="str">
        <f t="shared" si="53"/>
        <v>Low Income RateNoAverage Event Day (5:00pm-6:00pm)1</v>
      </c>
      <c r="B3434" t="s">
        <v>61</v>
      </c>
      <c r="C3434" t="s">
        <v>93</v>
      </c>
      <c r="D3434" t="s">
        <v>164</v>
      </c>
      <c r="E3434" s="65" t="s">
        <v>132</v>
      </c>
      <c r="F3434" s="66">
        <v>1.1135289669036865</v>
      </c>
      <c r="G3434" s="66">
        <v>1.1145881414413452</v>
      </c>
      <c r="H3434" s="66">
        <v>6.1421692371368408E-3</v>
      </c>
      <c r="I3434" s="66">
        <v>74.352859497070313</v>
      </c>
      <c r="J3434" s="67">
        <v>0</v>
      </c>
    </row>
    <row r="3435" spans="1:10" x14ac:dyDescent="0.25">
      <c r="A3435" s="3" t="str">
        <f t="shared" si="53"/>
        <v>Low Income RateNoAverage Event Day (5:00pm-6:00pm)2</v>
      </c>
      <c r="B3435" t="s">
        <v>61</v>
      </c>
      <c r="C3435" t="s">
        <v>93</v>
      </c>
      <c r="D3435" t="s">
        <v>164</v>
      </c>
      <c r="E3435" s="65" t="s">
        <v>133</v>
      </c>
      <c r="F3435" s="66">
        <v>1.030329704284668</v>
      </c>
      <c r="G3435" s="66">
        <v>1.0312649011611938</v>
      </c>
      <c r="H3435" s="66">
        <v>5.5177486501634121E-3</v>
      </c>
      <c r="I3435" s="66">
        <v>73.15155029296875</v>
      </c>
      <c r="J3435" s="67">
        <v>0</v>
      </c>
    </row>
    <row r="3436" spans="1:10" x14ac:dyDescent="0.25">
      <c r="A3436" s="3" t="str">
        <f t="shared" si="53"/>
        <v>Low Income RateNoAverage Event Day (5:00pm-6:00pm)3</v>
      </c>
      <c r="B3436" t="s">
        <v>61</v>
      </c>
      <c r="C3436" t="s">
        <v>93</v>
      </c>
      <c r="D3436" t="s">
        <v>164</v>
      </c>
      <c r="E3436" s="65" t="s">
        <v>134</v>
      </c>
      <c r="F3436" s="66">
        <v>0.91290992498397827</v>
      </c>
      <c r="G3436" s="66">
        <v>0.91956961154937744</v>
      </c>
      <c r="H3436" s="66">
        <v>5.1610516384243965E-3</v>
      </c>
      <c r="I3436" s="66">
        <v>72.127098083496094</v>
      </c>
      <c r="J3436" s="67">
        <v>0</v>
      </c>
    </row>
    <row r="3437" spans="1:10" x14ac:dyDescent="0.25">
      <c r="A3437" s="3" t="str">
        <f t="shared" si="53"/>
        <v>Low Income RateNoAverage Event Day (5:00pm-6:00pm)4</v>
      </c>
      <c r="B3437" t="s">
        <v>61</v>
      </c>
      <c r="C3437" t="s">
        <v>93</v>
      </c>
      <c r="D3437" t="s">
        <v>164</v>
      </c>
      <c r="E3437" s="65" t="s">
        <v>135</v>
      </c>
      <c r="F3437" s="66">
        <v>0.83651316165924072</v>
      </c>
      <c r="G3437" s="66">
        <v>0.84395045042037964</v>
      </c>
      <c r="H3437" s="66">
        <v>4.6645542606711388E-3</v>
      </c>
      <c r="I3437" s="66">
        <v>71.424110412597656</v>
      </c>
      <c r="J3437" s="67">
        <v>0</v>
      </c>
    </row>
    <row r="3438" spans="1:10" x14ac:dyDescent="0.25">
      <c r="A3438" s="3" t="str">
        <f t="shared" si="53"/>
        <v>Low Income RateNoAverage Event Day (5:00pm-6:00pm)5</v>
      </c>
      <c r="B3438" t="s">
        <v>61</v>
      </c>
      <c r="C3438" t="s">
        <v>93</v>
      </c>
      <c r="D3438" t="s">
        <v>164</v>
      </c>
      <c r="E3438" s="65" t="s">
        <v>136</v>
      </c>
      <c r="F3438" s="66">
        <v>0.79260653257369995</v>
      </c>
      <c r="G3438" s="66">
        <v>0.79857248067855835</v>
      </c>
      <c r="H3438" s="66">
        <v>3.7273424677550793E-3</v>
      </c>
      <c r="I3438" s="66">
        <v>70.656425476074219</v>
      </c>
      <c r="J3438" s="67">
        <v>0</v>
      </c>
    </row>
    <row r="3439" spans="1:10" x14ac:dyDescent="0.25">
      <c r="A3439" s="3" t="str">
        <f t="shared" si="53"/>
        <v>Low Income RateNoAverage Event Day (5:00pm-6:00pm)6</v>
      </c>
      <c r="B3439" t="s">
        <v>61</v>
      </c>
      <c r="C3439" t="s">
        <v>93</v>
      </c>
      <c r="D3439" t="s">
        <v>164</v>
      </c>
      <c r="E3439" s="65" t="s">
        <v>137</v>
      </c>
      <c r="F3439" s="66">
        <v>0.78431159257888794</v>
      </c>
      <c r="G3439" s="66">
        <v>0.78523081541061401</v>
      </c>
      <c r="H3439" s="66">
        <v>3.2522629480808973E-3</v>
      </c>
      <c r="I3439" s="66">
        <v>70.178031921386719</v>
      </c>
      <c r="J3439" s="67">
        <v>0</v>
      </c>
    </row>
    <row r="3440" spans="1:10" x14ac:dyDescent="0.25">
      <c r="A3440" s="3" t="str">
        <f t="shared" si="53"/>
        <v>Low Income RateNoAverage Event Day (5:00pm-6:00pm)7</v>
      </c>
      <c r="B3440" t="s">
        <v>61</v>
      </c>
      <c r="C3440" t="s">
        <v>93</v>
      </c>
      <c r="D3440" t="s">
        <v>164</v>
      </c>
      <c r="E3440" s="65" t="s">
        <v>138</v>
      </c>
      <c r="F3440" s="66">
        <v>0.79484826326370239</v>
      </c>
      <c r="G3440" s="66">
        <v>0.79957681894302368</v>
      </c>
      <c r="H3440" s="66">
        <v>3.4721943084150553E-3</v>
      </c>
      <c r="I3440" s="66">
        <v>69.964637756347656</v>
      </c>
      <c r="J3440" s="67">
        <v>0</v>
      </c>
    </row>
    <row r="3441" spans="1:10" x14ac:dyDescent="0.25">
      <c r="A3441" s="3" t="str">
        <f t="shared" si="53"/>
        <v>Low Income RateNoAverage Event Day (5:00pm-6:00pm)8</v>
      </c>
      <c r="B3441" t="s">
        <v>61</v>
      </c>
      <c r="C3441" t="s">
        <v>93</v>
      </c>
      <c r="D3441" t="s">
        <v>164</v>
      </c>
      <c r="E3441" s="65" t="s">
        <v>139</v>
      </c>
      <c r="F3441" s="66">
        <v>0.80208885669708252</v>
      </c>
      <c r="G3441" s="66">
        <v>0.81340581178665161</v>
      </c>
      <c r="H3441" s="66">
        <v>3.5428812261670828E-3</v>
      </c>
      <c r="I3441" s="66">
        <v>70.731254577636719</v>
      </c>
      <c r="J3441" s="67">
        <v>0</v>
      </c>
    </row>
    <row r="3442" spans="1:10" x14ac:dyDescent="0.25">
      <c r="A3442" s="3" t="str">
        <f t="shared" si="53"/>
        <v>Low Income RateNoAverage Event Day (5:00pm-6:00pm)9</v>
      </c>
      <c r="B3442" t="s">
        <v>61</v>
      </c>
      <c r="C3442" t="s">
        <v>93</v>
      </c>
      <c r="D3442" t="s">
        <v>164</v>
      </c>
      <c r="E3442" s="65" t="s">
        <v>140</v>
      </c>
      <c r="F3442" s="66">
        <v>0.80734223127365112</v>
      </c>
      <c r="G3442" s="66">
        <v>0.81568938493728638</v>
      </c>
      <c r="H3442" s="66">
        <v>4.4510089792311192E-3</v>
      </c>
      <c r="I3442" s="66">
        <v>73.167991638183594</v>
      </c>
      <c r="J3442" s="67">
        <v>0</v>
      </c>
    </row>
    <row r="3443" spans="1:10" x14ac:dyDescent="0.25">
      <c r="A3443" s="3" t="str">
        <f t="shared" si="53"/>
        <v>Low Income RateNoAverage Event Day (5:00pm-6:00pm)10</v>
      </c>
      <c r="B3443" t="s">
        <v>61</v>
      </c>
      <c r="C3443" t="s">
        <v>93</v>
      </c>
      <c r="D3443" t="s">
        <v>164</v>
      </c>
      <c r="E3443" s="65" t="s">
        <v>141</v>
      </c>
      <c r="F3443" s="66">
        <v>0.83378547430038452</v>
      </c>
      <c r="G3443" s="66">
        <v>0.83560293912887573</v>
      </c>
      <c r="H3443" s="66">
        <v>5.4567400366067886E-3</v>
      </c>
      <c r="I3443" s="66">
        <v>77.128250122070313</v>
      </c>
      <c r="J3443" s="67">
        <v>0</v>
      </c>
    </row>
    <row r="3444" spans="1:10" x14ac:dyDescent="0.25">
      <c r="A3444" s="3" t="str">
        <f t="shared" si="53"/>
        <v>Low Income RateNoAverage Event Day (5:00pm-6:00pm)11</v>
      </c>
      <c r="B3444" t="s">
        <v>61</v>
      </c>
      <c r="C3444" t="s">
        <v>93</v>
      </c>
      <c r="D3444" t="s">
        <v>164</v>
      </c>
      <c r="E3444" s="65" t="s">
        <v>142</v>
      </c>
      <c r="F3444" s="66">
        <v>0.89245277643203735</v>
      </c>
      <c r="G3444" s="66">
        <v>0.91056281328201294</v>
      </c>
      <c r="H3444" s="66">
        <v>5.8226282708346844E-3</v>
      </c>
      <c r="I3444" s="66">
        <v>81.029983520507813</v>
      </c>
      <c r="J3444" s="67">
        <v>0</v>
      </c>
    </row>
    <row r="3445" spans="1:10" x14ac:dyDescent="0.25">
      <c r="A3445" s="3" t="str">
        <f t="shared" si="53"/>
        <v>Low Income RateNoAverage Event Day (5:00pm-6:00pm)12</v>
      </c>
      <c r="B3445" t="s">
        <v>61</v>
      </c>
      <c r="C3445" t="s">
        <v>93</v>
      </c>
      <c r="D3445" t="s">
        <v>164</v>
      </c>
      <c r="E3445" s="65" t="s">
        <v>143</v>
      </c>
      <c r="F3445" s="66">
        <v>1.0514227151870728</v>
      </c>
      <c r="G3445" s="66">
        <v>1.0640807151794434</v>
      </c>
      <c r="H3445" s="66">
        <v>6.4723719842731953E-3</v>
      </c>
      <c r="I3445" s="66">
        <v>85.105934143066406</v>
      </c>
      <c r="J3445" s="67">
        <v>0</v>
      </c>
    </row>
    <row r="3446" spans="1:10" x14ac:dyDescent="0.25">
      <c r="A3446" s="3" t="str">
        <f t="shared" si="53"/>
        <v>Low Income RateNoAverage Event Day (5:00pm-6:00pm)13</v>
      </c>
      <c r="B3446" t="s">
        <v>61</v>
      </c>
      <c r="C3446" t="s">
        <v>93</v>
      </c>
      <c r="D3446" t="s">
        <v>164</v>
      </c>
      <c r="E3446" s="65" t="s">
        <v>144</v>
      </c>
      <c r="F3446" s="66">
        <v>1.2755310535430908</v>
      </c>
      <c r="G3446" s="66">
        <v>1.2936913967132568</v>
      </c>
      <c r="H3446" s="66">
        <v>6.1412118375301361E-3</v>
      </c>
      <c r="I3446" s="66">
        <v>88.505546569824219</v>
      </c>
      <c r="J3446" s="67">
        <v>0</v>
      </c>
    </row>
    <row r="3447" spans="1:10" x14ac:dyDescent="0.25">
      <c r="A3447" s="3" t="str">
        <f t="shared" si="53"/>
        <v>Low Income RateNoAverage Event Day (5:00pm-6:00pm)14</v>
      </c>
      <c r="B3447" t="s">
        <v>61</v>
      </c>
      <c r="C3447" t="s">
        <v>93</v>
      </c>
      <c r="D3447" t="s">
        <v>164</v>
      </c>
      <c r="E3447" s="65" t="s">
        <v>145</v>
      </c>
      <c r="F3447" s="66">
        <v>1.5615415573120117</v>
      </c>
      <c r="G3447" s="66">
        <v>1.591030478477478</v>
      </c>
      <c r="H3447" s="66">
        <v>6.0915751382708549E-3</v>
      </c>
      <c r="I3447" s="66">
        <v>90.781303405761719</v>
      </c>
      <c r="J3447" s="67">
        <v>0</v>
      </c>
    </row>
    <row r="3448" spans="1:10" x14ac:dyDescent="0.25">
      <c r="A3448" s="3" t="str">
        <f t="shared" si="53"/>
        <v>Low Income RateNoAverage Event Day (5:00pm-6:00pm)15</v>
      </c>
      <c r="B3448" t="s">
        <v>61</v>
      </c>
      <c r="C3448" t="s">
        <v>93</v>
      </c>
      <c r="D3448" t="s">
        <v>164</v>
      </c>
      <c r="E3448" s="65" t="s">
        <v>146</v>
      </c>
      <c r="F3448" s="66">
        <v>1.8829168081283569</v>
      </c>
      <c r="G3448" s="66">
        <v>1.9032633304595947</v>
      </c>
      <c r="H3448" s="66">
        <v>8.1687895581126213E-3</v>
      </c>
      <c r="I3448" s="66">
        <v>92.537452697753906</v>
      </c>
      <c r="J3448" s="67">
        <v>0</v>
      </c>
    </row>
    <row r="3449" spans="1:10" x14ac:dyDescent="0.25">
      <c r="A3449" s="3" t="str">
        <f t="shared" si="53"/>
        <v>Low Income RateNoAverage Event Day (5:00pm-6:00pm)16</v>
      </c>
      <c r="B3449" t="s">
        <v>61</v>
      </c>
      <c r="C3449" t="s">
        <v>93</v>
      </c>
      <c r="D3449" t="s">
        <v>164</v>
      </c>
      <c r="E3449" s="65" t="s">
        <v>147</v>
      </c>
      <c r="F3449" s="66">
        <v>2.1835720539093018</v>
      </c>
      <c r="G3449" s="66">
        <v>2.2018771171569824</v>
      </c>
      <c r="H3449" s="66">
        <v>9.0888030827045441E-3</v>
      </c>
      <c r="I3449" s="66">
        <v>93.446098327636719</v>
      </c>
      <c r="J3449" s="67">
        <v>0</v>
      </c>
    </row>
    <row r="3450" spans="1:10" x14ac:dyDescent="0.25">
      <c r="A3450" s="3" t="str">
        <f t="shared" si="53"/>
        <v>Low Income RateNoAverage Event Day (5:00pm-6:00pm)17</v>
      </c>
      <c r="B3450" t="s">
        <v>61</v>
      </c>
      <c r="C3450" t="s">
        <v>93</v>
      </c>
      <c r="D3450" t="s">
        <v>164</v>
      </c>
      <c r="E3450" s="65" t="s">
        <v>148</v>
      </c>
      <c r="F3450" s="66">
        <v>2.4437012672424316</v>
      </c>
      <c r="G3450" s="66">
        <v>2.4185206890106201</v>
      </c>
      <c r="H3450" s="66">
        <v>9.5767835155129433E-3</v>
      </c>
      <c r="I3450" s="66">
        <v>93.51654052734375</v>
      </c>
      <c r="J3450" s="67">
        <v>0</v>
      </c>
    </row>
    <row r="3451" spans="1:10" x14ac:dyDescent="0.25">
      <c r="A3451" s="3" t="str">
        <f t="shared" si="53"/>
        <v>Low Income RateNoAverage Event Day (5:00pm-6:00pm)18</v>
      </c>
      <c r="B3451" t="s">
        <v>61</v>
      </c>
      <c r="C3451" t="s">
        <v>93</v>
      </c>
      <c r="D3451" t="s">
        <v>164</v>
      </c>
      <c r="E3451" s="65" t="s">
        <v>149</v>
      </c>
      <c r="F3451" s="66">
        <v>2.5714404582977295</v>
      </c>
      <c r="G3451" s="66">
        <v>1.8462719917297363</v>
      </c>
      <c r="H3451" s="66">
        <v>9.760366752743721E-3</v>
      </c>
      <c r="I3451" s="66">
        <v>92.243461608886719</v>
      </c>
      <c r="J3451" s="67">
        <v>0</v>
      </c>
    </row>
    <row r="3452" spans="1:10" x14ac:dyDescent="0.25">
      <c r="A3452" s="3" t="str">
        <f t="shared" si="53"/>
        <v>Low Income RateNoAverage Event Day (5:00pm-6:00pm)19</v>
      </c>
      <c r="B3452" t="s">
        <v>61</v>
      </c>
      <c r="C3452" t="s">
        <v>93</v>
      </c>
      <c r="D3452" t="s">
        <v>164</v>
      </c>
      <c r="E3452" s="65" t="s">
        <v>150</v>
      </c>
      <c r="F3452" s="66">
        <v>2.5496203899383545</v>
      </c>
      <c r="G3452" s="66">
        <v>2.6529128551483154</v>
      </c>
      <c r="H3452" s="66">
        <v>1.0750306770205498E-2</v>
      </c>
      <c r="I3452" s="66">
        <v>90.738639831542969</v>
      </c>
      <c r="J3452" s="67">
        <v>0</v>
      </c>
    </row>
    <row r="3453" spans="1:10" x14ac:dyDescent="0.25">
      <c r="A3453" s="3" t="str">
        <f t="shared" si="53"/>
        <v>Low Income RateNoAverage Event Day (5:00pm-6:00pm)20</v>
      </c>
      <c r="B3453" t="s">
        <v>61</v>
      </c>
      <c r="C3453" t="s">
        <v>93</v>
      </c>
      <c r="D3453" t="s">
        <v>164</v>
      </c>
      <c r="E3453" s="65" t="s">
        <v>151</v>
      </c>
      <c r="F3453" s="66">
        <v>2.3954260349273682</v>
      </c>
      <c r="G3453" s="66">
        <v>2.5052745342254639</v>
      </c>
      <c r="H3453" s="66">
        <v>1.0241749696433544E-2</v>
      </c>
      <c r="I3453" s="66">
        <v>87.962547302246094</v>
      </c>
      <c r="J3453" s="67">
        <v>0</v>
      </c>
    </row>
    <row r="3454" spans="1:10" x14ac:dyDescent="0.25">
      <c r="A3454" s="3" t="str">
        <f t="shared" si="53"/>
        <v>Low Income RateNoAverage Event Day (5:00pm-6:00pm)21</v>
      </c>
      <c r="B3454" t="s">
        <v>61</v>
      </c>
      <c r="C3454" t="s">
        <v>93</v>
      </c>
      <c r="D3454" t="s">
        <v>164</v>
      </c>
      <c r="E3454" s="65" t="s">
        <v>152</v>
      </c>
      <c r="F3454" s="66">
        <v>2.1863811016082764</v>
      </c>
      <c r="G3454" s="66">
        <v>2.2614586353302002</v>
      </c>
      <c r="H3454" s="66">
        <v>9.5144119113683701E-3</v>
      </c>
      <c r="I3454" s="66">
        <v>83.969207763671875</v>
      </c>
      <c r="J3454" s="67">
        <v>0</v>
      </c>
    </row>
    <row r="3455" spans="1:10" x14ac:dyDescent="0.25">
      <c r="A3455" s="3" t="str">
        <f t="shared" si="53"/>
        <v>Low Income RateNoAverage Event Day (5:00pm-6:00pm)22</v>
      </c>
      <c r="B3455" t="s">
        <v>61</v>
      </c>
      <c r="C3455" t="s">
        <v>93</v>
      </c>
      <c r="D3455" t="s">
        <v>164</v>
      </c>
      <c r="E3455" s="65" t="s">
        <v>153</v>
      </c>
      <c r="F3455" s="66">
        <v>2.0091726779937744</v>
      </c>
      <c r="G3455" s="66">
        <v>2.0513315200805664</v>
      </c>
      <c r="H3455" s="66">
        <v>9.2866141349077225E-3</v>
      </c>
      <c r="I3455" s="66">
        <v>80.315353393554688</v>
      </c>
      <c r="J3455" s="67">
        <v>0</v>
      </c>
    </row>
    <row r="3456" spans="1:10" x14ac:dyDescent="0.25">
      <c r="A3456" s="3" t="str">
        <f t="shared" si="53"/>
        <v>Low Income RateNoAverage Event Day (5:00pm-6:00pm)23</v>
      </c>
      <c r="B3456" t="s">
        <v>61</v>
      </c>
      <c r="C3456" t="s">
        <v>93</v>
      </c>
      <c r="D3456" t="s">
        <v>164</v>
      </c>
      <c r="E3456" s="65" t="s">
        <v>154</v>
      </c>
      <c r="F3456" s="66">
        <v>1.7830216884613037</v>
      </c>
      <c r="G3456" s="66">
        <v>1.8086186647415161</v>
      </c>
      <c r="H3456" s="66">
        <v>8.629191666841507E-3</v>
      </c>
      <c r="I3456" s="66">
        <v>77.977493286132813</v>
      </c>
      <c r="J3456" s="67">
        <v>0</v>
      </c>
    </row>
    <row r="3457" spans="1:10" x14ac:dyDescent="0.25">
      <c r="A3457" s="3" t="str">
        <f t="shared" si="53"/>
        <v>Low Income RateNoAverage Event Day (5:00pm-6:00pm)24</v>
      </c>
      <c r="B3457" t="s">
        <v>61</v>
      </c>
      <c r="C3457" t="s">
        <v>93</v>
      </c>
      <c r="D3457" t="s">
        <v>164</v>
      </c>
      <c r="E3457" s="65" t="s">
        <v>155</v>
      </c>
      <c r="F3457" s="66">
        <v>1.5134497880935669</v>
      </c>
      <c r="G3457" s="66">
        <v>1.5348238945007324</v>
      </c>
      <c r="H3457" s="66">
        <v>7.8239291906356812E-3</v>
      </c>
      <c r="I3457" s="66">
        <v>75.894401550292969</v>
      </c>
      <c r="J3457" s="67">
        <v>0</v>
      </c>
    </row>
    <row r="3458" spans="1:10" x14ac:dyDescent="0.25">
      <c r="A3458" s="3" t="str">
        <f t="shared" si="53"/>
        <v>Low Income RateYes10/14/2020 (6:00pm-7:00pm)1</v>
      </c>
      <c r="B3458" t="s">
        <v>61</v>
      </c>
      <c r="C3458" t="s">
        <v>92</v>
      </c>
      <c r="D3458" t="s">
        <v>158</v>
      </c>
      <c r="E3458" s="65" t="s">
        <v>132</v>
      </c>
      <c r="F3458" s="66">
        <v>0.56596255302429199</v>
      </c>
      <c r="G3458" s="66">
        <v>0.64117497205734253</v>
      </c>
      <c r="H3458" s="66">
        <v>0.10810570418834686</v>
      </c>
      <c r="I3458" s="66">
        <v>77.601470947265625</v>
      </c>
      <c r="J3458" s="67">
        <v>0</v>
      </c>
    </row>
    <row r="3459" spans="1:10" x14ac:dyDescent="0.25">
      <c r="A3459" s="3" t="str">
        <f t="shared" ref="A3459:A3522" si="54">B3459&amp;C3459&amp;D3459&amp;E3459</f>
        <v>Low Income RateYes10/14/2020 (6:00pm-7:00pm)2</v>
      </c>
      <c r="B3459" t="s">
        <v>61</v>
      </c>
      <c r="C3459" t="s">
        <v>92</v>
      </c>
      <c r="D3459" t="s">
        <v>158</v>
      </c>
      <c r="E3459" s="65" t="s">
        <v>133</v>
      </c>
      <c r="F3459" s="66">
        <v>0.60390269756317139</v>
      </c>
      <c r="G3459" s="66">
        <v>0.60858970880508423</v>
      </c>
      <c r="H3459" s="66">
        <v>7.7962242066860199E-2</v>
      </c>
      <c r="I3459" s="66">
        <v>74.982795715332031</v>
      </c>
      <c r="J3459" s="67">
        <v>0</v>
      </c>
    </row>
    <row r="3460" spans="1:10" x14ac:dyDescent="0.25">
      <c r="A3460" s="3" t="str">
        <f t="shared" si="54"/>
        <v>Low Income RateYes10/14/2020 (6:00pm-7:00pm)3</v>
      </c>
      <c r="B3460" t="s">
        <v>61</v>
      </c>
      <c r="C3460" t="s">
        <v>92</v>
      </c>
      <c r="D3460" t="s">
        <v>158</v>
      </c>
      <c r="E3460" s="65" t="s">
        <v>134</v>
      </c>
      <c r="F3460" s="66">
        <v>0.47327598929405212</v>
      </c>
      <c r="G3460" s="66">
        <v>0.54697352647781372</v>
      </c>
      <c r="H3460" s="66">
        <v>8.3058901131153107E-2</v>
      </c>
      <c r="I3460" s="66">
        <v>73.766761779785156</v>
      </c>
      <c r="J3460" s="67">
        <v>0</v>
      </c>
    </row>
    <row r="3461" spans="1:10" x14ac:dyDescent="0.25">
      <c r="A3461" s="3" t="str">
        <f t="shared" si="54"/>
        <v>Low Income RateYes10/14/2020 (6:00pm-7:00pm)4</v>
      </c>
      <c r="B3461" t="s">
        <v>61</v>
      </c>
      <c r="C3461" t="s">
        <v>92</v>
      </c>
      <c r="D3461" t="s">
        <v>158</v>
      </c>
      <c r="E3461" s="65" t="s">
        <v>135</v>
      </c>
      <c r="F3461" s="66">
        <v>0.52176934480667114</v>
      </c>
      <c r="G3461" s="66">
        <v>0.50613969564437866</v>
      </c>
      <c r="H3461" s="66">
        <v>5.4295599460601807E-2</v>
      </c>
      <c r="I3461" s="66">
        <v>70.21014404296875</v>
      </c>
      <c r="J3461" s="67">
        <v>0</v>
      </c>
    </row>
    <row r="3462" spans="1:10" x14ac:dyDescent="0.25">
      <c r="A3462" s="3" t="str">
        <f t="shared" si="54"/>
        <v>Low Income RateYes10/14/2020 (6:00pm-7:00pm)5</v>
      </c>
      <c r="B3462" t="s">
        <v>61</v>
      </c>
      <c r="C3462" t="s">
        <v>92</v>
      </c>
      <c r="D3462" t="s">
        <v>158</v>
      </c>
      <c r="E3462" s="65" t="s">
        <v>136</v>
      </c>
      <c r="F3462" s="66">
        <v>0.49994125962257385</v>
      </c>
      <c r="G3462" s="66">
        <v>0.50550144910812378</v>
      </c>
      <c r="H3462" s="66">
        <v>4.4822972267866135E-2</v>
      </c>
      <c r="I3462" s="66">
        <v>68.498680114746094</v>
      </c>
      <c r="J3462" s="67">
        <v>0</v>
      </c>
    </row>
    <row r="3463" spans="1:10" x14ac:dyDescent="0.25">
      <c r="A3463" s="3" t="str">
        <f t="shared" si="54"/>
        <v>Low Income RateYes10/14/2020 (6:00pm-7:00pm)6</v>
      </c>
      <c r="B3463" t="s">
        <v>61</v>
      </c>
      <c r="C3463" t="s">
        <v>92</v>
      </c>
      <c r="D3463" t="s">
        <v>158</v>
      </c>
      <c r="E3463" s="65" t="s">
        <v>137</v>
      </c>
      <c r="F3463" s="66">
        <v>0.46790206432342529</v>
      </c>
      <c r="G3463" s="66">
        <v>0.53878527879714966</v>
      </c>
      <c r="H3463" s="66">
        <v>5.6097600609064102E-2</v>
      </c>
      <c r="I3463" s="66">
        <v>66.373527526855469</v>
      </c>
      <c r="J3463" s="67">
        <v>0</v>
      </c>
    </row>
    <row r="3464" spans="1:10" x14ac:dyDescent="0.25">
      <c r="A3464" s="3" t="str">
        <f t="shared" si="54"/>
        <v>Low Income RateYes10/14/2020 (6:00pm-7:00pm)7</v>
      </c>
      <c r="B3464" t="s">
        <v>61</v>
      </c>
      <c r="C3464" t="s">
        <v>92</v>
      </c>
      <c r="D3464" t="s">
        <v>158</v>
      </c>
      <c r="E3464" s="65" t="s">
        <v>138</v>
      </c>
      <c r="F3464" s="66">
        <v>0.5922471284866333</v>
      </c>
      <c r="G3464" s="66">
        <v>0.56903237104415894</v>
      </c>
      <c r="H3464" s="66">
        <v>4.8587758094072342E-2</v>
      </c>
      <c r="I3464" s="66">
        <v>65.939262390136719</v>
      </c>
      <c r="J3464" s="67">
        <v>0</v>
      </c>
    </row>
    <row r="3465" spans="1:10" x14ac:dyDescent="0.25">
      <c r="A3465" s="3" t="str">
        <f t="shared" si="54"/>
        <v>Low Income RateYes10/14/2020 (6:00pm-7:00pm)8</v>
      </c>
      <c r="B3465" t="s">
        <v>61</v>
      </c>
      <c r="C3465" t="s">
        <v>92</v>
      </c>
      <c r="D3465" t="s">
        <v>158</v>
      </c>
      <c r="E3465" s="65" t="s">
        <v>139</v>
      </c>
      <c r="F3465" s="66">
        <v>0.59926217794418335</v>
      </c>
      <c r="G3465" s="66">
        <v>0.54496324062347412</v>
      </c>
      <c r="H3465" s="66">
        <v>0.10695080459117889</v>
      </c>
      <c r="I3465" s="66">
        <v>63.332351684570313</v>
      </c>
      <c r="J3465" s="67">
        <v>0</v>
      </c>
    </row>
    <row r="3466" spans="1:10" x14ac:dyDescent="0.25">
      <c r="A3466" s="3" t="str">
        <f t="shared" si="54"/>
        <v>Low Income RateYes10/14/2020 (6:00pm-7:00pm)9</v>
      </c>
      <c r="B3466" t="s">
        <v>61</v>
      </c>
      <c r="C3466" t="s">
        <v>92</v>
      </c>
      <c r="D3466" t="s">
        <v>158</v>
      </c>
      <c r="E3466" s="65" t="s">
        <v>140</v>
      </c>
      <c r="F3466" s="66">
        <v>0.60526162385940552</v>
      </c>
      <c r="G3466" s="66">
        <v>0.48741322755813599</v>
      </c>
      <c r="H3466" s="66">
        <v>0.14264839887619019</v>
      </c>
      <c r="I3466" s="66">
        <v>66.330589294433594</v>
      </c>
      <c r="J3466" s="67">
        <v>0</v>
      </c>
    </row>
    <row r="3467" spans="1:10" x14ac:dyDescent="0.25">
      <c r="A3467" s="3" t="str">
        <f t="shared" si="54"/>
        <v>Low Income RateYes10/14/2020 (6:00pm-7:00pm)10</v>
      </c>
      <c r="B3467" t="s">
        <v>61</v>
      </c>
      <c r="C3467" t="s">
        <v>92</v>
      </c>
      <c r="D3467" t="s">
        <v>158</v>
      </c>
      <c r="E3467" s="65" t="s">
        <v>141</v>
      </c>
      <c r="F3467" s="66">
        <v>0.5288422703742981</v>
      </c>
      <c r="G3467" s="66">
        <v>0.4698161780834198</v>
      </c>
      <c r="H3467" s="66">
        <v>0.14056062698364258</v>
      </c>
      <c r="I3467" s="66">
        <v>71.310295104980469</v>
      </c>
      <c r="J3467" s="67">
        <v>0</v>
      </c>
    </row>
    <row r="3468" spans="1:10" x14ac:dyDescent="0.25">
      <c r="A3468" s="3" t="str">
        <f t="shared" si="54"/>
        <v>Low Income RateYes10/14/2020 (6:00pm-7:00pm)11</v>
      </c>
      <c r="B3468" t="s">
        <v>61</v>
      </c>
      <c r="C3468" t="s">
        <v>92</v>
      </c>
      <c r="D3468" t="s">
        <v>158</v>
      </c>
      <c r="E3468" s="65" t="s">
        <v>142</v>
      </c>
      <c r="F3468" s="66">
        <v>0.62599968910217285</v>
      </c>
      <c r="G3468" s="66">
        <v>0.45211911201477051</v>
      </c>
      <c r="H3468" s="66">
        <v>0.17004789412021637</v>
      </c>
      <c r="I3468" s="66">
        <v>77.654411315917969</v>
      </c>
      <c r="J3468" s="67">
        <v>0</v>
      </c>
    </row>
    <row r="3469" spans="1:10" x14ac:dyDescent="0.25">
      <c r="A3469" s="3" t="str">
        <f t="shared" si="54"/>
        <v>Low Income RateYes10/14/2020 (6:00pm-7:00pm)12</v>
      </c>
      <c r="B3469" t="s">
        <v>61</v>
      </c>
      <c r="C3469" t="s">
        <v>92</v>
      </c>
      <c r="D3469" t="s">
        <v>158</v>
      </c>
      <c r="E3469" s="65" t="s">
        <v>143</v>
      </c>
      <c r="F3469" s="66">
        <v>0.89469152688980103</v>
      </c>
      <c r="G3469" s="66">
        <v>0.70947206020355225</v>
      </c>
      <c r="H3469" s="66">
        <v>0.20533564686775208</v>
      </c>
      <c r="I3469" s="66">
        <v>83.813232421875</v>
      </c>
      <c r="J3469" s="67">
        <v>0</v>
      </c>
    </row>
    <row r="3470" spans="1:10" x14ac:dyDescent="0.25">
      <c r="A3470" s="3" t="str">
        <f t="shared" si="54"/>
        <v>Low Income RateYes10/14/2020 (6:00pm-7:00pm)13</v>
      </c>
      <c r="B3470" t="s">
        <v>61</v>
      </c>
      <c r="C3470" t="s">
        <v>92</v>
      </c>
      <c r="D3470" t="s">
        <v>158</v>
      </c>
      <c r="E3470" s="65" t="s">
        <v>144</v>
      </c>
      <c r="F3470" s="66">
        <v>0.93940174579620361</v>
      </c>
      <c r="G3470" s="66">
        <v>1.1434588432312012</v>
      </c>
      <c r="H3470" s="66">
        <v>0.23178495466709137</v>
      </c>
      <c r="I3470" s="66">
        <v>87.835296630859375</v>
      </c>
      <c r="J3470" s="67">
        <v>0</v>
      </c>
    </row>
    <row r="3471" spans="1:10" x14ac:dyDescent="0.25">
      <c r="A3471" s="3" t="str">
        <f t="shared" si="54"/>
        <v>Low Income RateYes10/14/2020 (6:00pm-7:00pm)14</v>
      </c>
      <c r="B3471" t="s">
        <v>61</v>
      </c>
      <c r="C3471" t="s">
        <v>92</v>
      </c>
      <c r="D3471" t="s">
        <v>158</v>
      </c>
      <c r="E3471" s="65" t="s">
        <v>145</v>
      </c>
      <c r="F3471" s="66">
        <v>1.1454033851623535</v>
      </c>
      <c r="G3471" s="66">
        <v>1.4655882120132446</v>
      </c>
      <c r="H3471" s="66">
        <v>0.21021164953708649</v>
      </c>
      <c r="I3471" s="66">
        <v>92.427940368652344</v>
      </c>
      <c r="J3471" s="67">
        <v>0</v>
      </c>
    </row>
    <row r="3472" spans="1:10" x14ac:dyDescent="0.25">
      <c r="A3472" s="3" t="str">
        <f t="shared" si="54"/>
        <v>Low Income RateYes10/14/2020 (6:00pm-7:00pm)15</v>
      </c>
      <c r="B3472" t="s">
        <v>61</v>
      </c>
      <c r="C3472" t="s">
        <v>92</v>
      </c>
      <c r="D3472" t="s">
        <v>158</v>
      </c>
      <c r="E3472" s="65" t="s">
        <v>146</v>
      </c>
      <c r="F3472" s="66">
        <v>1.551897406578064</v>
      </c>
      <c r="G3472" s="66">
        <v>1.7313235998153687</v>
      </c>
      <c r="H3472" s="66">
        <v>0.23104378581047058</v>
      </c>
      <c r="I3472" s="66">
        <v>96.501472473144531</v>
      </c>
      <c r="J3472" s="67">
        <v>0</v>
      </c>
    </row>
    <row r="3473" spans="1:10" x14ac:dyDescent="0.25">
      <c r="A3473" s="3" t="str">
        <f t="shared" si="54"/>
        <v>Low Income RateYes10/14/2020 (6:00pm-7:00pm)16</v>
      </c>
      <c r="B3473" t="s">
        <v>61</v>
      </c>
      <c r="C3473" t="s">
        <v>92</v>
      </c>
      <c r="D3473" t="s">
        <v>158</v>
      </c>
      <c r="E3473" s="65" t="s">
        <v>147</v>
      </c>
      <c r="F3473" s="66">
        <v>1.8550984859466553</v>
      </c>
      <c r="G3473" s="66">
        <v>1.8104411363601685</v>
      </c>
      <c r="H3473" s="66">
        <v>0.14281636476516724</v>
      </c>
      <c r="I3473" s="66">
        <v>98.607353210449219</v>
      </c>
      <c r="J3473" s="67">
        <v>0</v>
      </c>
    </row>
    <row r="3474" spans="1:10" x14ac:dyDescent="0.25">
      <c r="A3474" s="3" t="str">
        <f t="shared" si="54"/>
        <v>Low Income RateYes10/14/2020 (6:00pm-7:00pm)17</v>
      </c>
      <c r="B3474" t="s">
        <v>61</v>
      </c>
      <c r="C3474" t="s">
        <v>92</v>
      </c>
      <c r="D3474" t="s">
        <v>158</v>
      </c>
      <c r="E3474" s="65" t="s">
        <v>148</v>
      </c>
      <c r="F3474" s="66">
        <v>2.0579898357391357</v>
      </c>
      <c r="G3474" s="66">
        <v>2.102647066116333</v>
      </c>
      <c r="H3474" s="66">
        <v>0.14281634986400604</v>
      </c>
      <c r="I3474" s="66">
        <v>100.97940826416016</v>
      </c>
      <c r="J3474" s="67">
        <v>0</v>
      </c>
    </row>
    <row r="3475" spans="1:10" x14ac:dyDescent="0.25">
      <c r="A3475" s="3" t="str">
        <f t="shared" si="54"/>
        <v>Low Income RateYes10/14/2020 (6:00pm-7:00pm)18</v>
      </c>
      <c r="B3475" t="s">
        <v>61</v>
      </c>
      <c r="C3475" t="s">
        <v>92</v>
      </c>
      <c r="D3475" t="s">
        <v>158</v>
      </c>
      <c r="E3475" s="65" t="s">
        <v>149</v>
      </c>
      <c r="F3475" s="66">
        <v>2.106173038482666</v>
      </c>
      <c r="G3475" s="66">
        <v>2.1649999618530273</v>
      </c>
      <c r="H3475" s="66">
        <v>0.21141296625137329</v>
      </c>
      <c r="I3475" s="66">
        <v>100.17353057861328</v>
      </c>
      <c r="J3475" s="67">
        <v>0</v>
      </c>
    </row>
    <row r="3476" spans="1:10" x14ac:dyDescent="0.25">
      <c r="A3476" s="3" t="str">
        <f t="shared" si="54"/>
        <v>Low Income RateYes10/14/2020 (6:00pm-7:00pm)19</v>
      </c>
      <c r="B3476" t="s">
        <v>61</v>
      </c>
      <c r="C3476" t="s">
        <v>92</v>
      </c>
      <c r="D3476" t="s">
        <v>158</v>
      </c>
      <c r="E3476" s="65" t="s">
        <v>150</v>
      </c>
      <c r="F3476" s="66">
        <v>1.817216157913208</v>
      </c>
      <c r="G3476" s="66">
        <v>1.4424999952316284</v>
      </c>
      <c r="H3476" s="66">
        <v>0.20805840194225311</v>
      </c>
      <c r="I3476" s="66">
        <v>97.710296630859375</v>
      </c>
      <c r="J3476" s="67">
        <v>0</v>
      </c>
    </row>
    <row r="3477" spans="1:10" x14ac:dyDescent="0.25">
      <c r="A3477" s="3" t="str">
        <f t="shared" si="54"/>
        <v>Low Income RateYes10/14/2020 (6:00pm-7:00pm)20</v>
      </c>
      <c r="B3477" t="s">
        <v>61</v>
      </c>
      <c r="C3477" t="s">
        <v>92</v>
      </c>
      <c r="D3477" t="s">
        <v>158</v>
      </c>
      <c r="E3477" s="65" t="s">
        <v>151</v>
      </c>
      <c r="F3477" s="66">
        <v>1.5980391502380371</v>
      </c>
      <c r="G3477" s="66">
        <v>1.6182353496551514</v>
      </c>
      <c r="H3477" s="66">
        <v>0.2018553763628006</v>
      </c>
      <c r="I3477" s="66">
        <v>91.98529052734375</v>
      </c>
      <c r="J3477" s="67">
        <v>0</v>
      </c>
    </row>
    <row r="3478" spans="1:10" x14ac:dyDescent="0.25">
      <c r="A3478" s="3" t="str">
        <f t="shared" si="54"/>
        <v>Low Income RateYes10/14/2020 (6:00pm-7:00pm)21</v>
      </c>
      <c r="B3478" t="s">
        <v>61</v>
      </c>
      <c r="C3478" t="s">
        <v>92</v>
      </c>
      <c r="D3478" t="s">
        <v>158</v>
      </c>
      <c r="E3478" s="65" t="s">
        <v>152</v>
      </c>
      <c r="F3478" s="66">
        <v>1.4051635265350342</v>
      </c>
      <c r="G3478" s="66">
        <v>1.25705885887146</v>
      </c>
      <c r="H3478" s="66">
        <v>0.22628192603588104</v>
      </c>
      <c r="I3478" s="66">
        <v>88.489707946777344</v>
      </c>
      <c r="J3478" s="67">
        <v>0</v>
      </c>
    </row>
    <row r="3479" spans="1:10" x14ac:dyDescent="0.25">
      <c r="A3479" s="3" t="str">
        <f t="shared" si="54"/>
        <v>Low Income RateYes10/14/2020 (6:00pm-7:00pm)22</v>
      </c>
      <c r="B3479" t="s">
        <v>61</v>
      </c>
      <c r="C3479" t="s">
        <v>92</v>
      </c>
      <c r="D3479" t="s">
        <v>158</v>
      </c>
      <c r="E3479" s="65" t="s">
        <v>153</v>
      </c>
      <c r="F3479" s="66">
        <v>1.2559434175491333</v>
      </c>
      <c r="G3479" s="66">
        <v>1.0501470565795898</v>
      </c>
      <c r="H3479" s="66">
        <v>0.19172480702400208</v>
      </c>
      <c r="I3479" s="66">
        <v>85.307350158691406</v>
      </c>
      <c r="J3479" s="67">
        <v>0</v>
      </c>
    </row>
    <row r="3480" spans="1:10" x14ac:dyDescent="0.25">
      <c r="A3480" s="3" t="str">
        <f t="shared" si="54"/>
        <v>Low Income RateYes10/14/2020 (6:00pm-7:00pm)23</v>
      </c>
      <c r="B3480" t="s">
        <v>61</v>
      </c>
      <c r="C3480" t="s">
        <v>92</v>
      </c>
      <c r="D3480" t="s">
        <v>158</v>
      </c>
      <c r="E3480" s="65" t="s">
        <v>154</v>
      </c>
      <c r="F3480" s="66">
        <v>1.0294055938720703</v>
      </c>
      <c r="G3480" s="66">
        <v>0.94970589876174927</v>
      </c>
      <c r="H3480" s="66">
        <v>0.15409110486507416</v>
      </c>
      <c r="I3480" s="66">
        <v>83.502944946289063</v>
      </c>
      <c r="J3480" s="67">
        <v>0</v>
      </c>
    </row>
    <row r="3481" spans="1:10" x14ac:dyDescent="0.25">
      <c r="A3481" s="3" t="str">
        <f t="shared" si="54"/>
        <v>Low Income RateYes10/14/2020 (6:00pm-7:00pm)24</v>
      </c>
      <c r="B3481" t="s">
        <v>61</v>
      </c>
      <c r="C3481" t="s">
        <v>92</v>
      </c>
      <c r="D3481" t="s">
        <v>158</v>
      </c>
      <c r="E3481" s="65" t="s">
        <v>155</v>
      </c>
      <c r="F3481" s="66">
        <v>0.87867879867553711</v>
      </c>
      <c r="G3481" s="66">
        <v>0.76999998092651367</v>
      </c>
      <c r="H3481" s="66">
        <v>0.14621317386627197</v>
      </c>
      <c r="I3481" s="66">
        <v>79.130882263183594</v>
      </c>
      <c r="J3481" s="67">
        <v>0</v>
      </c>
    </row>
    <row r="3482" spans="1:10" x14ac:dyDescent="0.25">
      <c r="A3482" s="3" t="str">
        <f t="shared" si="54"/>
        <v>Low Income RateYes10/15/2020 (6:00pm-7:00pm)1</v>
      </c>
      <c r="B3482" t="s">
        <v>61</v>
      </c>
      <c r="C3482" t="s">
        <v>92</v>
      </c>
      <c r="D3482" t="s">
        <v>159</v>
      </c>
      <c r="E3482" s="65" t="s">
        <v>132</v>
      </c>
      <c r="F3482" s="66">
        <v>0.49319696426391602</v>
      </c>
      <c r="G3482" s="66">
        <v>0.67426472902297974</v>
      </c>
      <c r="H3482" s="66">
        <v>0.14040319621562958</v>
      </c>
      <c r="I3482" s="66">
        <v>76.416175842285156</v>
      </c>
      <c r="J3482" s="67">
        <v>0</v>
      </c>
    </row>
    <row r="3483" spans="1:10" x14ac:dyDescent="0.25">
      <c r="A3483" s="3" t="str">
        <f t="shared" si="54"/>
        <v>Low Income RateYes10/15/2020 (6:00pm-7:00pm)2</v>
      </c>
      <c r="B3483" t="s">
        <v>61</v>
      </c>
      <c r="C3483" t="s">
        <v>92</v>
      </c>
      <c r="D3483" t="s">
        <v>159</v>
      </c>
      <c r="E3483" s="65" t="s">
        <v>133</v>
      </c>
      <c r="F3483" s="66">
        <v>0.39671850204467773</v>
      </c>
      <c r="G3483" s="66">
        <v>0.66308826208114624</v>
      </c>
      <c r="H3483" s="66">
        <v>0.17378292977809906</v>
      </c>
      <c r="I3483" s="66">
        <v>75.426467895507813</v>
      </c>
      <c r="J3483" s="67">
        <v>0</v>
      </c>
    </row>
    <row r="3484" spans="1:10" x14ac:dyDescent="0.25">
      <c r="A3484" s="3" t="str">
        <f t="shared" si="54"/>
        <v>Low Income RateYes10/15/2020 (6:00pm-7:00pm)3</v>
      </c>
      <c r="B3484" t="s">
        <v>61</v>
      </c>
      <c r="C3484" t="s">
        <v>92</v>
      </c>
      <c r="D3484" t="s">
        <v>159</v>
      </c>
      <c r="E3484" s="65" t="s">
        <v>134</v>
      </c>
      <c r="F3484" s="66">
        <v>0.53702723979949951</v>
      </c>
      <c r="G3484" s="66">
        <v>0.60382354259490967</v>
      </c>
      <c r="H3484" s="66">
        <v>0.12675397098064423</v>
      </c>
      <c r="I3484" s="66">
        <v>77.852500915527344</v>
      </c>
      <c r="J3484" s="67">
        <v>0</v>
      </c>
    </row>
    <row r="3485" spans="1:10" x14ac:dyDescent="0.25">
      <c r="A3485" s="3" t="str">
        <f t="shared" si="54"/>
        <v>Low Income RateYes10/15/2020 (6:00pm-7:00pm)4</v>
      </c>
      <c r="B3485" t="s">
        <v>61</v>
      </c>
      <c r="C3485" t="s">
        <v>92</v>
      </c>
      <c r="D3485" t="s">
        <v>159</v>
      </c>
      <c r="E3485" s="65" t="s">
        <v>135</v>
      </c>
      <c r="F3485" s="66">
        <v>0.53314298391342163</v>
      </c>
      <c r="G3485" s="66">
        <v>0.54882353544235229</v>
      </c>
      <c r="H3485" s="66">
        <v>8.8771060109138489E-2</v>
      </c>
      <c r="I3485" s="66">
        <v>75.730438232421875</v>
      </c>
      <c r="J3485" s="67">
        <v>0</v>
      </c>
    </row>
    <row r="3486" spans="1:10" x14ac:dyDescent="0.25">
      <c r="A3486" s="3" t="str">
        <f t="shared" si="54"/>
        <v>Low Income RateYes10/15/2020 (6:00pm-7:00pm)5</v>
      </c>
      <c r="B3486" t="s">
        <v>61</v>
      </c>
      <c r="C3486" t="s">
        <v>92</v>
      </c>
      <c r="D3486" t="s">
        <v>159</v>
      </c>
      <c r="E3486" s="65" t="s">
        <v>136</v>
      </c>
      <c r="F3486" s="66">
        <v>0.42750284075737</v>
      </c>
      <c r="G3486" s="66">
        <v>0.62132352590560913</v>
      </c>
      <c r="H3486" s="66">
        <v>9.8363712430000305E-2</v>
      </c>
      <c r="I3486" s="66">
        <v>72.156326293945313</v>
      </c>
      <c r="J3486" s="67">
        <v>0</v>
      </c>
    </row>
    <row r="3487" spans="1:10" x14ac:dyDescent="0.25">
      <c r="A3487" s="3" t="str">
        <f t="shared" si="54"/>
        <v>Low Income RateYes10/15/2020 (6:00pm-7:00pm)6</v>
      </c>
      <c r="B3487" t="s">
        <v>61</v>
      </c>
      <c r="C3487" t="s">
        <v>92</v>
      </c>
      <c r="D3487" t="s">
        <v>159</v>
      </c>
      <c r="E3487" s="65" t="s">
        <v>137</v>
      </c>
      <c r="F3487" s="66">
        <v>0.52298963069915771</v>
      </c>
      <c r="G3487" s="66">
        <v>0.62999999523162842</v>
      </c>
      <c r="H3487" s="66">
        <v>0.12748542428016663</v>
      </c>
      <c r="I3487" s="66">
        <v>68.951614379882813</v>
      </c>
      <c r="J3487" s="67">
        <v>0</v>
      </c>
    </row>
    <row r="3488" spans="1:10" x14ac:dyDescent="0.25">
      <c r="A3488" s="3" t="str">
        <f t="shared" si="54"/>
        <v>Low Income RateYes10/15/2020 (6:00pm-7:00pm)7</v>
      </c>
      <c r="B3488" t="s">
        <v>61</v>
      </c>
      <c r="C3488" t="s">
        <v>92</v>
      </c>
      <c r="D3488" t="s">
        <v>159</v>
      </c>
      <c r="E3488" s="65" t="s">
        <v>138</v>
      </c>
      <c r="F3488" s="66">
        <v>0.4227738082408905</v>
      </c>
      <c r="G3488" s="66">
        <v>0.61764705181121826</v>
      </c>
      <c r="H3488" s="66">
        <v>0.1215004175901413</v>
      </c>
      <c r="I3488" s="66">
        <v>66.919410705566406</v>
      </c>
      <c r="J3488" s="67">
        <v>0</v>
      </c>
    </row>
    <row r="3489" spans="1:10" x14ac:dyDescent="0.25">
      <c r="A3489" s="3" t="str">
        <f t="shared" si="54"/>
        <v>Low Income RateYes10/15/2020 (6:00pm-7:00pm)8</v>
      </c>
      <c r="B3489" t="s">
        <v>61</v>
      </c>
      <c r="C3489" t="s">
        <v>92</v>
      </c>
      <c r="D3489" t="s">
        <v>159</v>
      </c>
      <c r="E3489" s="65" t="s">
        <v>139</v>
      </c>
      <c r="F3489" s="66">
        <v>0.51507377624511719</v>
      </c>
      <c r="G3489" s="66">
        <v>0.64661765098571777</v>
      </c>
      <c r="H3489" s="66">
        <v>0.12916670739650726</v>
      </c>
      <c r="I3489" s="66">
        <v>66.567649841308594</v>
      </c>
      <c r="J3489" s="67">
        <v>0</v>
      </c>
    </row>
    <row r="3490" spans="1:10" x14ac:dyDescent="0.25">
      <c r="A3490" s="3" t="str">
        <f t="shared" si="54"/>
        <v>Low Income RateYes10/15/2020 (6:00pm-7:00pm)9</v>
      </c>
      <c r="B3490" t="s">
        <v>61</v>
      </c>
      <c r="C3490" t="s">
        <v>92</v>
      </c>
      <c r="D3490" t="s">
        <v>159</v>
      </c>
      <c r="E3490" s="65" t="s">
        <v>140</v>
      </c>
      <c r="F3490" s="66">
        <v>0.37493044137954712</v>
      </c>
      <c r="G3490" s="66">
        <v>0.52588236331939697</v>
      </c>
      <c r="H3490" s="66">
        <v>0.20448164641857147</v>
      </c>
      <c r="I3490" s="66">
        <v>66.170150756835938</v>
      </c>
      <c r="J3490" s="67">
        <v>0</v>
      </c>
    </row>
    <row r="3491" spans="1:10" x14ac:dyDescent="0.25">
      <c r="A3491" s="3" t="str">
        <f t="shared" si="54"/>
        <v>Low Income RateYes10/15/2020 (6:00pm-7:00pm)10</v>
      </c>
      <c r="B3491" t="s">
        <v>61</v>
      </c>
      <c r="C3491" t="s">
        <v>92</v>
      </c>
      <c r="D3491" t="s">
        <v>159</v>
      </c>
      <c r="E3491" s="65" t="s">
        <v>141</v>
      </c>
      <c r="F3491" s="66">
        <v>0.25433942675590515</v>
      </c>
      <c r="G3491" s="66">
        <v>0.52205884456634521</v>
      </c>
      <c r="H3491" s="66">
        <v>0.17763565480709076</v>
      </c>
      <c r="I3491" s="66">
        <v>70.451614379882813</v>
      </c>
      <c r="J3491" s="67">
        <v>0</v>
      </c>
    </row>
    <row r="3492" spans="1:10" x14ac:dyDescent="0.25">
      <c r="A3492" s="3" t="str">
        <f t="shared" si="54"/>
        <v>Low Income RateYes10/15/2020 (6:00pm-7:00pm)11</v>
      </c>
      <c r="B3492" t="s">
        <v>61</v>
      </c>
      <c r="C3492" t="s">
        <v>92</v>
      </c>
      <c r="D3492" t="s">
        <v>159</v>
      </c>
      <c r="E3492" s="65" t="s">
        <v>142</v>
      </c>
      <c r="F3492" s="66">
        <v>0.45728227496147156</v>
      </c>
      <c r="G3492" s="66">
        <v>0.66867649555206299</v>
      </c>
      <c r="H3492" s="66">
        <v>0.22463451325893402</v>
      </c>
      <c r="I3492" s="66">
        <v>77.463233947753906</v>
      </c>
      <c r="J3492" s="67">
        <v>0</v>
      </c>
    </row>
    <row r="3493" spans="1:10" x14ac:dyDescent="0.25">
      <c r="A3493" s="3" t="str">
        <f t="shared" si="54"/>
        <v>Low Income RateYes10/15/2020 (6:00pm-7:00pm)12</v>
      </c>
      <c r="B3493" t="s">
        <v>61</v>
      </c>
      <c r="C3493" t="s">
        <v>92</v>
      </c>
      <c r="D3493" t="s">
        <v>159</v>
      </c>
      <c r="E3493" s="65" t="s">
        <v>143</v>
      </c>
      <c r="F3493" s="66">
        <v>0.6845322847366333</v>
      </c>
      <c r="G3493" s="66">
        <v>0.69882351160049438</v>
      </c>
      <c r="H3493" s="66">
        <v>0.23743443191051483</v>
      </c>
      <c r="I3493" s="66">
        <v>84.099998474121094</v>
      </c>
      <c r="J3493" s="67">
        <v>0</v>
      </c>
    </row>
    <row r="3494" spans="1:10" x14ac:dyDescent="0.25">
      <c r="A3494" s="3" t="str">
        <f t="shared" si="54"/>
        <v>Low Income RateYes10/15/2020 (6:00pm-7:00pm)13</v>
      </c>
      <c r="B3494" t="s">
        <v>61</v>
      </c>
      <c r="C3494" t="s">
        <v>92</v>
      </c>
      <c r="D3494" t="s">
        <v>159</v>
      </c>
      <c r="E3494" s="65" t="s">
        <v>144</v>
      </c>
      <c r="F3494" s="66">
        <v>1.1536895036697388</v>
      </c>
      <c r="G3494" s="66">
        <v>0.99529409408569336</v>
      </c>
      <c r="H3494" s="66">
        <v>0.27990293502807617</v>
      </c>
      <c r="I3494" s="66">
        <v>88.747055053710938</v>
      </c>
      <c r="J3494" s="67">
        <v>0</v>
      </c>
    </row>
    <row r="3495" spans="1:10" x14ac:dyDescent="0.25">
      <c r="A3495" s="3" t="str">
        <f t="shared" si="54"/>
        <v>Low Income RateYes10/15/2020 (6:00pm-7:00pm)14</v>
      </c>
      <c r="B3495" t="s">
        <v>61</v>
      </c>
      <c r="C3495" t="s">
        <v>92</v>
      </c>
      <c r="D3495" t="s">
        <v>159</v>
      </c>
      <c r="E3495" s="65" t="s">
        <v>145</v>
      </c>
      <c r="F3495" s="66">
        <v>1.5100691318511963</v>
      </c>
      <c r="G3495" s="66">
        <v>1.3157293796539307</v>
      </c>
      <c r="H3495" s="66">
        <v>0.32759177684783936</v>
      </c>
      <c r="I3495" s="66">
        <v>93.035293579101563</v>
      </c>
      <c r="J3495" s="67">
        <v>0</v>
      </c>
    </row>
    <row r="3496" spans="1:10" x14ac:dyDescent="0.25">
      <c r="A3496" s="3" t="str">
        <f t="shared" si="54"/>
        <v>Low Income RateYes10/15/2020 (6:00pm-7:00pm)15</v>
      </c>
      <c r="B3496" t="s">
        <v>61</v>
      </c>
      <c r="C3496" t="s">
        <v>92</v>
      </c>
      <c r="D3496" t="s">
        <v>159</v>
      </c>
      <c r="E3496" s="65" t="s">
        <v>146</v>
      </c>
      <c r="F3496" s="66">
        <v>1.499240517616272</v>
      </c>
      <c r="G3496" s="66">
        <v>1.5201411247253418</v>
      </c>
      <c r="H3496" s="66">
        <v>0.2851061224937439</v>
      </c>
      <c r="I3496" s="66">
        <v>95.925003051757813</v>
      </c>
      <c r="J3496" s="67">
        <v>0</v>
      </c>
    </row>
    <row r="3497" spans="1:10" x14ac:dyDescent="0.25">
      <c r="A3497" s="3" t="str">
        <f t="shared" si="54"/>
        <v>Low Income RateYes10/15/2020 (6:00pm-7:00pm)16</v>
      </c>
      <c r="B3497" t="s">
        <v>61</v>
      </c>
      <c r="C3497" t="s">
        <v>92</v>
      </c>
      <c r="D3497" t="s">
        <v>159</v>
      </c>
      <c r="E3497" s="65" t="s">
        <v>147</v>
      </c>
      <c r="F3497" s="66">
        <v>1.8372628688812256</v>
      </c>
      <c r="G3497" s="66">
        <v>1.822670578956604</v>
      </c>
      <c r="H3497" s="66">
        <v>0.13787947595119476</v>
      </c>
      <c r="I3497" s="66">
        <v>98.402938842773438</v>
      </c>
      <c r="J3497" s="67">
        <v>0</v>
      </c>
    </row>
    <row r="3498" spans="1:10" x14ac:dyDescent="0.25">
      <c r="A3498" s="3" t="str">
        <f t="shared" si="54"/>
        <v>Low Income RateYes10/15/2020 (6:00pm-7:00pm)17</v>
      </c>
      <c r="B3498" t="s">
        <v>61</v>
      </c>
      <c r="C3498" t="s">
        <v>92</v>
      </c>
      <c r="D3498" t="s">
        <v>159</v>
      </c>
      <c r="E3498" s="65" t="s">
        <v>148</v>
      </c>
      <c r="F3498" s="66">
        <v>2.0606768131256104</v>
      </c>
      <c r="G3498" s="66">
        <v>2.0752689838409424</v>
      </c>
      <c r="H3498" s="66">
        <v>0.13787949085235596</v>
      </c>
      <c r="I3498" s="66">
        <v>99.783821105957031</v>
      </c>
      <c r="J3498" s="67">
        <v>0</v>
      </c>
    </row>
    <row r="3499" spans="1:10" x14ac:dyDescent="0.25">
      <c r="A3499" s="3" t="str">
        <f t="shared" si="54"/>
        <v>Low Income RateYes10/15/2020 (6:00pm-7:00pm)18</v>
      </c>
      <c r="B3499" t="s">
        <v>61</v>
      </c>
      <c r="C3499" t="s">
        <v>92</v>
      </c>
      <c r="D3499" t="s">
        <v>159</v>
      </c>
      <c r="E3499" s="65" t="s">
        <v>149</v>
      </c>
      <c r="F3499" s="66">
        <v>1.8402808904647827</v>
      </c>
      <c r="G3499" s="66">
        <v>2.0283074378967285</v>
      </c>
      <c r="H3499" s="66">
        <v>0.3217475414276123</v>
      </c>
      <c r="I3499" s="66">
        <v>100.061767578125</v>
      </c>
      <c r="J3499" s="67">
        <v>0</v>
      </c>
    </row>
    <row r="3500" spans="1:10" x14ac:dyDescent="0.25">
      <c r="A3500" s="3" t="str">
        <f t="shared" si="54"/>
        <v>Low Income RateYes10/15/2020 (6:00pm-7:00pm)19</v>
      </c>
      <c r="B3500" t="s">
        <v>61</v>
      </c>
      <c r="C3500" t="s">
        <v>92</v>
      </c>
      <c r="D3500" t="s">
        <v>159</v>
      </c>
      <c r="E3500" s="65" t="s">
        <v>150</v>
      </c>
      <c r="F3500" s="66">
        <v>1.8426750898361206</v>
      </c>
      <c r="G3500" s="66">
        <v>1.4530690908432007</v>
      </c>
      <c r="H3500" s="66">
        <v>0.29257625341415405</v>
      </c>
      <c r="I3500" s="66">
        <v>99.519119262695313</v>
      </c>
      <c r="J3500" s="67">
        <v>0</v>
      </c>
    </row>
    <row r="3501" spans="1:10" x14ac:dyDescent="0.25">
      <c r="A3501" s="3" t="str">
        <f t="shared" si="54"/>
        <v>Low Income RateYes10/15/2020 (6:00pm-7:00pm)20</v>
      </c>
      <c r="B3501" t="s">
        <v>61</v>
      </c>
      <c r="C3501" t="s">
        <v>92</v>
      </c>
      <c r="D3501" t="s">
        <v>159</v>
      </c>
      <c r="E3501" s="65" t="s">
        <v>151</v>
      </c>
      <c r="F3501" s="66">
        <v>1.5697330236434937</v>
      </c>
      <c r="G3501" s="66">
        <v>1.8361294269561768</v>
      </c>
      <c r="H3501" s="66">
        <v>0.29152116179466248</v>
      </c>
      <c r="I3501" s="66">
        <v>94.713233947753906</v>
      </c>
      <c r="J3501" s="67">
        <v>0</v>
      </c>
    </row>
    <row r="3502" spans="1:10" x14ac:dyDescent="0.25">
      <c r="A3502" s="3" t="str">
        <f t="shared" si="54"/>
        <v>Low Income RateYes10/15/2020 (6:00pm-7:00pm)21</v>
      </c>
      <c r="B3502" t="s">
        <v>61</v>
      </c>
      <c r="C3502" t="s">
        <v>92</v>
      </c>
      <c r="D3502" t="s">
        <v>159</v>
      </c>
      <c r="E3502" s="65" t="s">
        <v>152</v>
      </c>
      <c r="F3502" s="66">
        <v>1.6551575660705566</v>
      </c>
      <c r="G3502" s="66">
        <v>1.4976073503494263</v>
      </c>
      <c r="H3502" s="66">
        <v>0.29033634066581726</v>
      </c>
      <c r="I3502" s="66">
        <v>91.804412841796875</v>
      </c>
      <c r="J3502" s="67">
        <v>0</v>
      </c>
    </row>
    <row r="3503" spans="1:10" x14ac:dyDescent="0.25">
      <c r="A3503" s="3" t="str">
        <f t="shared" si="54"/>
        <v>Low Income RateYes10/15/2020 (6:00pm-7:00pm)22</v>
      </c>
      <c r="B3503" t="s">
        <v>61</v>
      </c>
      <c r="C3503" t="s">
        <v>92</v>
      </c>
      <c r="D3503" t="s">
        <v>159</v>
      </c>
      <c r="E3503" s="65" t="s">
        <v>153</v>
      </c>
      <c r="F3503" s="66">
        <v>1.1568812131881714</v>
      </c>
      <c r="G3503" s="66">
        <v>1.309266209602356</v>
      </c>
      <c r="H3503" s="66">
        <v>0.2636125385761261</v>
      </c>
      <c r="I3503" s="66">
        <v>88.114707946777344</v>
      </c>
      <c r="J3503" s="67">
        <v>0</v>
      </c>
    </row>
    <row r="3504" spans="1:10" x14ac:dyDescent="0.25">
      <c r="A3504" s="3" t="str">
        <f t="shared" si="54"/>
        <v>Low Income RateYes10/15/2020 (6:00pm-7:00pm)23</v>
      </c>
      <c r="B3504" t="s">
        <v>61</v>
      </c>
      <c r="C3504" t="s">
        <v>92</v>
      </c>
      <c r="D3504" t="s">
        <v>159</v>
      </c>
      <c r="E3504" s="65" t="s">
        <v>154</v>
      </c>
      <c r="F3504" s="66">
        <v>1.286858081817627</v>
      </c>
      <c r="G3504" s="66">
        <v>1.1032955646514893</v>
      </c>
      <c r="H3504" s="66">
        <v>0.17891737818717957</v>
      </c>
      <c r="I3504" s="66">
        <v>88.532356262207031</v>
      </c>
      <c r="J3504" s="67">
        <v>0</v>
      </c>
    </row>
    <row r="3505" spans="1:10" x14ac:dyDescent="0.25">
      <c r="A3505" s="3" t="str">
        <f t="shared" si="54"/>
        <v>Low Income RateYes10/15/2020 (6:00pm-7:00pm)24</v>
      </c>
      <c r="B3505" t="s">
        <v>61</v>
      </c>
      <c r="C3505" t="s">
        <v>92</v>
      </c>
      <c r="D3505" t="s">
        <v>159</v>
      </c>
      <c r="E3505" s="65" t="s">
        <v>155</v>
      </c>
      <c r="F3505" s="66">
        <v>1.167137622833252</v>
      </c>
      <c r="G3505" s="66">
        <v>0.84625440835952759</v>
      </c>
      <c r="H3505" s="66">
        <v>0.18941386044025421</v>
      </c>
      <c r="I3505" s="66">
        <v>85.138236999511719</v>
      </c>
      <c r="J3505" s="67">
        <v>0</v>
      </c>
    </row>
    <row r="3506" spans="1:10" x14ac:dyDescent="0.25">
      <c r="A3506" s="3" t="str">
        <f t="shared" si="54"/>
        <v>Low Income RateYes6/17/2021 (5:00pm-6:00pm)1</v>
      </c>
      <c r="B3506" t="s">
        <v>61</v>
      </c>
      <c r="C3506" t="s">
        <v>92</v>
      </c>
      <c r="D3506" t="s">
        <v>160</v>
      </c>
      <c r="E3506" s="65" t="s">
        <v>132</v>
      </c>
      <c r="F3506" s="66">
        <v>1.0750782489776611</v>
      </c>
      <c r="G3506" s="66">
        <v>1.0889029502868652</v>
      </c>
      <c r="H3506" s="66">
        <v>1.3278841972351074E-2</v>
      </c>
      <c r="I3506" s="66">
        <v>75.789825439453125</v>
      </c>
      <c r="J3506" s="67">
        <v>0</v>
      </c>
    </row>
    <row r="3507" spans="1:10" x14ac:dyDescent="0.25">
      <c r="A3507" s="3" t="str">
        <f t="shared" si="54"/>
        <v>Low Income RateYes6/17/2021 (5:00pm-6:00pm)2</v>
      </c>
      <c r="B3507" t="s">
        <v>61</v>
      </c>
      <c r="C3507" t="s">
        <v>92</v>
      </c>
      <c r="D3507" t="s">
        <v>160</v>
      </c>
      <c r="E3507" s="65" t="s">
        <v>133</v>
      </c>
      <c r="F3507" s="66">
        <v>0.93204361200332642</v>
      </c>
      <c r="G3507" s="66">
        <v>0.93989306688308716</v>
      </c>
      <c r="H3507" s="66">
        <v>1.1897614225745201E-2</v>
      </c>
      <c r="I3507" s="66">
        <v>74.263671875</v>
      </c>
      <c r="J3507" s="67">
        <v>0</v>
      </c>
    </row>
    <row r="3508" spans="1:10" x14ac:dyDescent="0.25">
      <c r="A3508" s="3" t="str">
        <f t="shared" si="54"/>
        <v>Low Income RateYes6/17/2021 (5:00pm-6:00pm)3</v>
      </c>
      <c r="B3508" t="s">
        <v>61</v>
      </c>
      <c r="C3508" t="s">
        <v>92</v>
      </c>
      <c r="D3508" t="s">
        <v>160</v>
      </c>
      <c r="E3508" s="65" t="s">
        <v>134</v>
      </c>
      <c r="F3508" s="66">
        <v>0.81835073232650757</v>
      </c>
      <c r="G3508" s="66">
        <v>0.83496034145355225</v>
      </c>
      <c r="H3508" s="66">
        <v>1.0078775696456432E-2</v>
      </c>
      <c r="I3508" s="66">
        <v>73.090187072753906</v>
      </c>
      <c r="J3508" s="67">
        <v>0</v>
      </c>
    </row>
    <row r="3509" spans="1:10" x14ac:dyDescent="0.25">
      <c r="A3509" s="3" t="str">
        <f t="shared" si="54"/>
        <v>Low Income RateYes6/17/2021 (5:00pm-6:00pm)4</v>
      </c>
      <c r="B3509" t="s">
        <v>61</v>
      </c>
      <c r="C3509" t="s">
        <v>92</v>
      </c>
      <c r="D3509" t="s">
        <v>160</v>
      </c>
      <c r="E3509" s="65" t="s">
        <v>135</v>
      </c>
      <c r="F3509" s="66">
        <v>0.74455374479293823</v>
      </c>
      <c r="G3509" s="66">
        <v>0.76029562950134277</v>
      </c>
      <c r="H3509" s="66">
        <v>9.1854911297559738E-3</v>
      </c>
      <c r="I3509" s="66">
        <v>72.240043640136719</v>
      </c>
      <c r="J3509" s="67">
        <v>0</v>
      </c>
    </row>
    <row r="3510" spans="1:10" x14ac:dyDescent="0.25">
      <c r="A3510" s="3" t="str">
        <f t="shared" si="54"/>
        <v>Low Income RateYes6/17/2021 (5:00pm-6:00pm)5</v>
      </c>
      <c r="B3510" t="s">
        <v>61</v>
      </c>
      <c r="C3510" t="s">
        <v>92</v>
      </c>
      <c r="D3510" t="s">
        <v>160</v>
      </c>
      <c r="E3510" s="65" t="s">
        <v>136</v>
      </c>
      <c r="F3510" s="66">
        <v>0.69393110275268555</v>
      </c>
      <c r="G3510" s="66">
        <v>0.71133559942245483</v>
      </c>
      <c r="H3510" s="66">
        <v>8.3587346598505974E-3</v>
      </c>
      <c r="I3510" s="66">
        <v>71.358627319335938</v>
      </c>
      <c r="J3510" s="67">
        <v>0</v>
      </c>
    </row>
    <row r="3511" spans="1:10" x14ac:dyDescent="0.25">
      <c r="A3511" s="3" t="str">
        <f t="shared" si="54"/>
        <v>Low Income RateYes6/17/2021 (5:00pm-6:00pm)6</v>
      </c>
      <c r="B3511" t="s">
        <v>61</v>
      </c>
      <c r="C3511" t="s">
        <v>92</v>
      </c>
      <c r="D3511" t="s">
        <v>160</v>
      </c>
      <c r="E3511" s="65" t="s">
        <v>137</v>
      </c>
      <c r="F3511" s="66">
        <v>0.67250555753707886</v>
      </c>
      <c r="G3511" s="66">
        <v>0.68721175193786621</v>
      </c>
      <c r="H3511" s="66">
        <v>8.3150267601013184E-3</v>
      </c>
      <c r="I3511" s="66">
        <v>70.798355102539063</v>
      </c>
      <c r="J3511" s="67">
        <v>0</v>
      </c>
    </row>
    <row r="3512" spans="1:10" x14ac:dyDescent="0.25">
      <c r="A3512" s="3" t="str">
        <f t="shared" si="54"/>
        <v>Low Income RateYes6/17/2021 (5:00pm-6:00pm)7</v>
      </c>
      <c r="B3512" t="s">
        <v>61</v>
      </c>
      <c r="C3512" t="s">
        <v>92</v>
      </c>
      <c r="D3512" t="s">
        <v>160</v>
      </c>
      <c r="E3512" s="65" t="s">
        <v>138</v>
      </c>
      <c r="F3512" s="66">
        <v>0.67071396112442017</v>
      </c>
      <c r="G3512" s="66">
        <v>0.68974608182907104</v>
      </c>
      <c r="H3512" s="66">
        <v>8.6744436994194984E-3</v>
      </c>
      <c r="I3512" s="66">
        <v>70.029350280761719</v>
      </c>
      <c r="J3512" s="67">
        <v>0</v>
      </c>
    </row>
    <row r="3513" spans="1:10" x14ac:dyDescent="0.25">
      <c r="A3513" s="3" t="str">
        <f t="shared" si="54"/>
        <v>Low Income RateYes6/17/2021 (5:00pm-6:00pm)8</v>
      </c>
      <c r="B3513" t="s">
        <v>61</v>
      </c>
      <c r="C3513" t="s">
        <v>92</v>
      </c>
      <c r="D3513" t="s">
        <v>160</v>
      </c>
      <c r="E3513" s="65" t="s">
        <v>139</v>
      </c>
      <c r="F3513" s="66">
        <v>0.72096192836761475</v>
      </c>
      <c r="G3513" s="66">
        <v>0.73751217126846313</v>
      </c>
      <c r="H3513" s="66">
        <v>9.2821624130010605E-3</v>
      </c>
      <c r="I3513" s="66">
        <v>70.62451171875</v>
      </c>
      <c r="J3513" s="67">
        <v>0</v>
      </c>
    </row>
    <row r="3514" spans="1:10" x14ac:dyDescent="0.25">
      <c r="A3514" s="3" t="str">
        <f t="shared" si="54"/>
        <v>Low Income RateYes6/17/2021 (5:00pm-6:00pm)9</v>
      </c>
      <c r="B3514" t="s">
        <v>61</v>
      </c>
      <c r="C3514" t="s">
        <v>92</v>
      </c>
      <c r="D3514" t="s">
        <v>160</v>
      </c>
      <c r="E3514" s="65" t="s">
        <v>140</v>
      </c>
      <c r="F3514" s="66">
        <v>0.82064241170883179</v>
      </c>
      <c r="G3514" s="66">
        <v>0.81911849975585938</v>
      </c>
      <c r="H3514" s="66">
        <v>1.095860917121172E-2</v>
      </c>
      <c r="I3514" s="66">
        <v>74.570465087890625</v>
      </c>
      <c r="J3514" s="67">
        <v>0</v>
      </c>
    </row>
    <row r="3515" spans="1:10" x14ac:dyDescent="0.25">
      <c r="A3515" s="3" t="str">
        <f t="shared" si="54"/>
        <v>Low Income RateYes6/17/2021 (5:00pm-6:00pm)10</v>
      </c>
      <c r="B3515" t="s">
        <v>61</v>
      </c>
      <c r="C3515" t="s">
        <v>92</v>
      </c>
      <c r="D3515" t="s">
        <v>160</v>
      </c>
      <c r="E3515" s="65" t="s">
        <v>141</v>
      </c>
      <c r="F3515" s="66">
        <v>0.95428282022476196</v>
      </c>
      <c r="G3515" s="66">
        <v>0.94951361417770386</v>
      </c>
      <c r="H3515" s="66">
        <v>1.367169339209795E-2</v>
      </c>
      <c r="I3515" s="66">
        <v>78.789718627929688</v>
      </c>
      <c r="J3515" s="67">
        <v>0</v>
      </c>
    </row>
    <row r="3516" spans="1:10" x14ac:dyDescent="0.25">
      <c r="A3516" s="3" t="str">
        <f t="shared" si="54"/>
        <v>Low Income RateYes6/17/2021 (5:00pm-6:00pm)11</v>
      </c>
      <c r="B3516" t="s">
        <v>61</v>
      </c>
      <c r="C3516" t="s">
        <v>92</v>
      </c>
      <c r="D3516" t="s">
        <v>160</v>
      </c>
      <c r="E3516" s="65" t="s">
        <v>142</v>
      </c>
      <c r="F3516" s="66">
        <v>1.1586556434631348</v>
      </c>
      <c r="G3516" s="66">
        <v>1.141364574432373</v>
      </c>
      <c r="H3516" s="66">
        <v>1.6330847516655922E-2</v>
      </c>
      <c r="I3516" s="66">
        <v>82.366874694824219</v>
      </c>
      <c r="J3516" s="67">
        <v>0</v>
      </c>
    </row>
    <row r="3517" spans="1:10" x14ac:dyDescent="0.25">
      <c r="A3517" s="3" t="str">
        <f t="shared" si="54"/>
        <v>Low Income RateYes6/17/2021 (5:00pm-6:00pm)12</v>
      </c>
      <c r="B3517" t="s">
        <v>61</v>
      </c>
      <c r="C3517" t="s">
        <v>92</v>
      </c>
      <c r="D3517" t="s">
        <v>160</v>
      </c>
      <c r="E3517" s="65" t="s">
        <v>143</v>
      </c>
      <c r="F3517" s="66">
        <v>1.4185335636138916</v>
      </c>
      <c r="G3517" s="66">
        <v>1.4070827960968018</v>
      </c>
      <c r="H3517" s="66">
        <v>1.8323345109820366E-2</v>
      </c>
      <c r="I3517" s="66">
        <v>87.443588256835938</v>
      </c>
      <c r="J3517" s="67">
        <v>0</v>
      </c>
    </row>
    <row r="3518" spans="1:10" x14ac:dyDescent="0.25">
      <c r="A3518" s="3" t="str">
        <f t="shared" si="54"/>
        <v>Low Income RateYes6/17/2021 (5:00pm-6:00pm)13</v>
      </c>
      <c r="B3518" t="s">
        <v>61</v>
      </c>
      <c r="C3518" t="s">
        <v>92</v>
      </c>
      <c r="D3518" t="s">
        <v>160</v>
      </c>
      <c r="E3518" s="65" t="s">
        <v>144</v>
      </c>
      <c r="F3518" s="66">
        <v>1.7336114645004272</v>
      </c>
      <c r="G3518" s="66">
        <v>1.7236032485961914</v>
      </c>
      <c r="H3518" s="66">
        <v>2.0016573369503021E-2</v>
      </c>
      <c r="I3518" s="66">
        <v>91.498443603515625</v>
      </c>
      <c r="J3518" s="67">
        <v>0</v>
      </c>
    </row>
    <row r="3519" spans="1:10" x14ac:dyDescent="0.25">
      <c r="A3519" s="3" t="str">
        <f t="shared" si="54"/>
        <v>Low Income RateYes6/17/2021 (5:00pm-6:00pm)14</v>
      </c>
      <c r="B3519" t="s">
        <v>61</v>
      </c>
      <c r="C3519" t="s">
        <v>92</v>
      </c>
      <c r="D3519" t="s">
        <v>160</v>
      </c>
      <c r="E3519" s="65" t="s">
        <v>145</v>
      </c>
      <c r="F3519" s="66">
        <v>2.023768424987793</v>
      </c>
      <c r="G3519" s="66">
        <v>2.0177459716796875</v>
      </c>
      <c r="H3519" s="66">
        <v>1.9472753629088402E-2</v>
      </c>
      <c r="I3519" s="66">
        <v>93.902786254882813</v>
      </c>
      <c r="J3519" s="67">
        <v>0</v>
      </c>
    </row>
    <row r="3520" spans="1:10" x14ac:dyDescent="0.25">
      <c r="A3520" s="3" t="str">
        <f t="shared" si="54"/>
        <v>Low Income RateYes6/17/2021 (5:00pm-6:00pm)15</v>
      </c>
      <c r="B3520" t="s">
        <v>61</v>
      </c>
      <c r="C3520" t="s">
        <v>92</v>
      </c>
      <c r="D3520" t="s">
        <v>160</v>
      </c>
      <c r="E3520" s="65" t="s">
        <v>146</v>
      </c>
      <c r="F3520" s="66">
        <v>2.2642593383789063</v>
      </c>
      <c r="G3520" s="66">
        <v>2.2590100765228271</v>
      </c>
      <c r="H3520" s="66">
        <v>1.0458720847964287E-2</v>
      </c>
      <c r="I3520" s="66">
        <v>95.706184387207031</v>
      </c>
      <c r="J3520" s="67">
        <v>0</v>
      </c>
    </row>
    <row r="3521" spans="1:10" x14ac:dyDescent="0.25">
      <c r="A3521" s="3" t="str">
        <f t="shared" si="54"/>
        <v>Low Income RateYes6/17/2021 (5:00pm-6:00pm)16</v>
      </c>
      <c r="B3521" t="s">
        <v>61</v>
      </c>
      <c r="C3521" t="s">
        <v>92</v>
      </c>
      <c r="D3521" t="s">
        <v>160</v>
      </c>
      <c r="E3521" s="65" t="s">
        <v>147</v>
      </c>
      <c r="F3521" s="66">
        <v>2.4366750717163086</v>
      </c>
      <c r="G3521" s="66">
        <v>2.4419243335723877</v>
      </c>
      <c r="H3521" s="66">
        <v>1.0458720847964287E-2</v>
      </c>
      <c r="I3521" s="66">
        <v>95.773384094238281</v>
      </c>
      <c r="J3521" s="67">
        <v>0</v>
      </c>
    </row>
    <row r="3522" spans="1:10" x14ac:dyDescent="0.25">
      <c r="A3522" s="3" t="str">
        <f t="shared" si="54"/>
        <v>Low Income RateYes6/17/2021 (5:00pm-6:00pm)17</v>
      </c>
      <c r="B3522" t="s">
        <v>61</v>
      </c>
      <c r="C3522" t="s">
        <v>92</v>
      </c>
      <c r="D3522" t="s">
        <v>160</v>
      </c>
      <c r="E3522" s="65" t="s">
        <v>148</v>
      </c>
      <c r="F3522" s="66">
        <v>2.5483076572418213</v>
      </c>
      <c r="G3522" s="66">
        <v>2.5433199405670166</v>
      </c>
      <c r="H3522" s="66">
        <v>1.9278531894087791E-2</v>
      </c>
      <c r="I3522" s="66">
        <v>94.827629089355469</v>
      </c>
      <c r="J3522" s="67">
        <v>0</v>
      </c>
    </row>
    <row r="3523" spans="1:10" x14ac:dyDescent="0.25">
      <c r="A3523" s="3" t="str">
        <f t="shared" ref="A3523:A3586" si="55">B3523&amp;C3523&amp;D3523&amp;E3523</f>
        <v>Low Income RateYes6/17/2021 (5:00pm-6:00pm)18</v>
      </c>
      <c r="B3523" t="s">
        <v>61</v>
      </c>
      <c r="C3523" t="s">
        <v>92</v>
      </c>
      <c r="D3523" t="s">
        <v>160</v>
      </c>
      <c r="E3523" s="65" t="s">
        <v>149</v>
      </c>
      <c r="F3523" s="66">
        <v>2.5755918025970459</v>
      </c>
      <c r="G3523" s="66">
        <v>1.7637889385223389</v>
      </c>
      <c r="H3523" s="66">
        <v>2.1953878924250603E-2</v>
      </c>
      <c r="I3523" s="66">
        <v>93.121932983398438</v>
      </c>
      <c r="J3523" s="67">
        <v>0</v>
      </c>
    </row>
    <row r="3524" spans="1:10" x14ac:dyDescent="0.25">
      <c r="A3524" s="3" t="str">
        <f t="shared" si="55"/>
        <v>Low Income RateYes6/17/2021 (5:00pm-6:00pm)19</v>
      </c>
      <c r="B3524" t="s">
        <v>61</v>
      </c>
      <c r="C3524" t="s">
        <v>92</v>
      </c>
      <c r="D3524" t="s">
        <v>160</v>
      </c>
      <c r="E3524" s="65" t="s">
        <v>150</v>
      </c>
      <c r="F3524" s="66">
        <v>2.4484291076660156</v>
      </c>
      <c r="G3524" s="66">
        <v>2.4612419605255127</v>
      </c>
      <c r="H3524" s="66">
        <v>2.297806553542614E-2</v>
      </c>
      <c r="I3524" s="66">
        <v>91.098091125488281</v>
      </c>
      <c r="J3524" s="67">
        <v>0</v>
      </c>
    </row>
    <row r="3525" spans="1:10" x14ac:dyDescent="0.25">
      <c r="A3525" s="3" t="str">
        <f t="shared" si="55"/>
        <v>Low Income RateYes6/17/2021 (5:00pm-6:00pm)20</v>
      </c>
      <c r="B3525" t="s">
        <v>61</v>
      </c>
      <c r="C3525" t="s">
        <v>92</v>
      </c>
      <c r="D3525" t="s">
        <v>160</v>
      </c>
      <c r="E3525" s="65" t="s">
        <v>151</v>
      </c>
      <c r="F3525" s="66">
        <v>2.2003276348114014</v>
      </c>
      <c r="G3525" s="66">
        <v>2.2800719738006592</v>
      </c>
      <c r="H3525" s="66">
        <v>2.1504256874322891E-2</v>
      </c>
      <c r="I3525" s="66">
        <v>88.065216064453125</v>
      </c>
      <c r="J3525" s="67">
        <v>0</v>
      </c>
    </row>
    <row r="3526" spans="1:10" x14ac:dyDescent="0.25">
      <c r="A3526" s="3" t="str">
        <f t="shared" si="55"/>
        <v>Low Income RateYes6/17/2021 (5:00pm-6:00pm)21</v>
      </c>
      <c r="B3526" t="s">
        <v>61</v>
      </c>
      <c r="C3526" t="s">
        <v>92</v>
      </c>
      <c r="D3526" t="s">
        <v>160</v>
      </c>
      <c r="E3526" s="65" t="s">
        <v>152</v>
      </c>
      <c r="F3526" s="66">
        <v>1.9806537628173828</v>
      </c>
      <c r="G3526" s="66">
        <v>2.0561447143554688</v>
      </c>
      <c r="H3526" s="66">
        <v>1.9688151776790619E-2</v>
      </c>
      <c r="I3526" s="66">
        <v>84.462242126464844</v>
      </c>
      <c r="J3526" s="67">
        <v>0</v>
      </c>
    </row>
    <row r="3527" spans="1:10" x14ac:dyDescent="0.25">
      <c r="A3527" s="3" t="str">
        <f t="shared" si="55"/>
        <v>Low Income RateYes6/17/2021 (5:00pm-6:00pm)22</v>
      </c>
      <c r="B3527" t="s">
        <v>61</v>
      </c>
      <c r="C3527" t="s">
        <v>92</v>
      </c>
      <c r="D3527" t="s">
        <v>160</v>
      </c>
      <c r="E3527" s="65" t="s">
        <v>153</v>
      </c>
      <c r="F3527" s="66">
        <v>1.8393341302871704</v>
      </c>
      <c r="G3527" s="66">
        <v>1.8908108472824097</v>
      </c>
      <c r="H3527" s="66">
        <v>1.9403059035539627E-2</v>
      </c>
      <c r="I3527" s="66">
        <v>80.916900634765625</v>
      </c>
      <c r="J3527" s="67">
        <v>0</v>
      </c>
    </row>
    <row r="3528" spans="1:10" x14ac:dyDescent="0.25">
      <c r="A3528" s="3" t="str">
        <f t="shared" si="55"/>
        <v>Low Income RateYes6/17/2021 (5:00pm-6:00pm)23</v>
      </c>
      <c r="B3528" t="s">
        <v>61</v>
      </c>
      <c r="C3528" t="s">
        <v>92</v>
      </c>
      <c r="D3528" t="s">
        <v>160</v>
      </c>
      <c r="E3528" s="65" t="s">
        <v>154</v>
      </c>
      <c r="F3528" s="66">
        <v>1.6074620485305786</v>
      </c>
      <c r="G3528" s="66">
        <v>1.6303142309188843</v>
      </c>
      <c r="H3528" s="66">
        <v>1.7933011054992676E-2</v>
      </c>
      <c r="I3528" s="66">
        <v>79.061782836914063</v>
      </c>
      <c r="J3528" s="67">
        <v>0</v>
      </c>
    </row>
    <row r="3529" spans="1:10" x14ac:dyDescent="0.25">
      <c r="A3529" s="3" t="str">
        <f t="shared" si="55"/>
        <v>Low Income RateYes6/17/2021 (5:00pm-6:00pm)24</v>
      </c>
      <c r="B3529" t="s">
        <v>61</v>
      </c>
      <c r="C3529" t="s">
        <v>92</v>
      </c>
      <c r="D3529" t="s">
        <v>160</v>
      </c>
      <c r="E3529" s="65" t="s">
        <v>155</v>
      </c>
      <c r="F3529" s="66">
        <v>1.3415944576263428</v>
      </c>
      <c r="G3529" s="66">
        <v>1.3666101694107056</v>
      </c>
      <c r="H3529" s="66">
        <v>1.5711672604084015E-2</v>
      </c>
      <c r="I3529" s="66">
        <v>76.640182495117188</v>
      </c>
      <c r="J3529" s="67">
        <v>0</v>
      </c>
    </row>
    <row r="3530" spans="1:10" x14ac:dyDescent="0.25">
      <c r="A3530" s="3" t="str">
        <f t="shared" si="55"/>
        <v>Low Income RateYes7/9/2021 (5:50pm-8:55pm)1</v>
      </c>
      <c r="B3530" t="s">
        <v>61</v>
      </c>
      <c r="C3530" t="s">
        <v>92</v>
      </c>
      <c r="D3530" t="s">
        <v>161</v>
      </c>
      <c r="E3530" s="65" t="s">
        <v>132</v>
      </c>
      <c r="F3530" s="66">
        <v>1.2700785398483276</v>
      </c>
      <c r="G3530" s="66">
        <v>1.2444857358932495</v>
      </c>
      <c r="H3530" s="66">
        <v>1.3323566876351833E-2</v>
      </c>
      <c r="I3530" s="66">
        <v>78.161727905273438</v>
      </c>
      <c r="J3530" s="67">
        <v>0</v>
      </c>
    </row>
    <row r="3531" spans="1:10" x14ac:dyDescent="0.25">
      <c r="A3531" s="3" t="str">
        <f t="shared" si="55"/>
        <v>Low Income RateYes7/9/2021 (5:50pm-8:55pm)2</v>
      </c>
      <c r="B3531" t="s">
        <v>61</v>
      </c>
      <c r="C3531" t="s">
        <v>92</v>
      </c>
      <c r="D3531" t="s">
        <v>161</v>
      </c>
      <c r="E3531" s="65" t="s">
        <v>133</v>
      </c>
      <c r="F3531" s="66">
        <v>1.0954495668411255</v>
      </c>
      <c r="G3531" s="66">
        <v>1.078011155128479</v>
      </c>
      <c r="H3531" s="66">
        <v>1.2061384506523609E-2</v>
      </c>
      <c r="I3531" s="66">
        <v>77.314659118652344</v>
      </c>
      <c r="J3531" s="67">
        <v>0</v>
      </c>
    </row>
    <row r="3532" spans="1:10" x14ac:dyDescent="0.25">
      <c r="A3532" s="3" t="str">
        <f t="shared" si="55"/>
        <v>Low Income RateYes7/9/2021 (5:50pm-8:55pm)3</v>
      </c>
      <c r="B3532" t="s">
        <v>61</v>
      </c>
      <c r="C3532" t="s">
        <v>92</v>
      </c>
      <c r="D3532" t="s">
        <v>161</v>
      </c>
      <c r="E3532" s="65" t="s">
        <v>134</v>
      </c>
      <c r="F3532" s="66">
        <v>0.96544504165649414</v>
      </c>
      <c r="G3532" s="66">
        <v>0.96106362342834473</v>
      </c>
      <c r="H3532" s="66">
        <v>1.0979185812175274E-2</v>
      </c>
      <c r="I3532" s="66">
        <v>76.224586486816406</v>
      </c>
      <c r="J3532" s="67">
        <v>0</v>
      </c>
    </row>
    <row r="3533" spans="1:10" x14ac:dyDescent="0.25">
      <c r="A3533" s="3" t="str">
        <f t="shared" si="55"/>
        <v>Low Income RateYes7/9/2021 (5:50pm-8:55pm)4</v>
      </c>
      <c r="B3533" t="s">
        <v>61</v>
      </c>
      <c r="C3533" t="s">
        <v>92</v>
      </c>
      <c r="D3533" t="s">
        <v>161</v>
      </c>
      <c r="E3533" s="65" t="s">
        <v>135</v>
      </c>
      <c r="F3533" s="66">
        <v>0.87325090169906616</v>
      </c>
      <c r="G3533" s="66">
        <v>0.88225281238555908</v>
      </c>
      <c r="H3533" s="66">
        <v>9.7437519580125809E-3</v>
      </c>
      <c r="I3533" s="66">
        <v>75.484291076660156</v>
      </c>
      <c r="J3533" s="67">
        <v>0</v>
      </c>
    </row>
    <row r="3534" spans="1:10" x14ac:dyDescent="0.25">
      <c r="A3534" s="3" t="str">
        <f t="shared" si="55"/>
        <v>Low Income RateYes7/9/2021 (5:50pm-8:55pm)5</v>
      </c>
      <c r="B3534" t="s">
        <v>61</v>
      </c>
      <c r="C3534" t="s">
        <v>92</v>
      </c>
      <c r="D3534" t="s">
        <v>161</v>
      </c>
      <c r="E3534" s="65" t="s">
        <v>136</v>
      </c>
      <c r="F3534" s="66">
        <v>0.81824147701263428</v>
      </c>
      <c r="G3534" s="66">
        <v>0.82534343004226685</v>
      </c>
      <c r="H3534" s="66">
        <v>8.6912466213107109E-3</v>
      </c>
      <c r="I3534" s="66">
        <v>75.003715515136719</v>
      </c>
      <c r="J3534" s="67">
        <v>0</v>
      </c>
    </row>
    <row r="3535" spans="1:10" x14ac:dyDescent="0.25">
      <c r="A3535" s="3" t="str">
        <f t="shared" si="55"/>
        <v>Low Income RateYes7/9/2021 (5:50pm-8:55pm)6</v>
      </c>
      <c r="B3535" t="s">
        <v>61</v>
      </c>
      <c r="C3535" t="s">
        <v>92</v>
      </c>
      <c r="D3535" t="s">
        <v>161</v>
      </c>
      <c r="E3535" s="65" t="s">
        <v>137</v>
      </c>
      <c r="F3535" s="66">
        <v>0.79839682579040527</v>
      </c>
      <c r="G3535" s="66">
        <v>0.79753482341766357</v>
      </c>
      <c r="H3535" s="66">
        <v>8.2684783264994621E-3</v>
      </c>
      <c r="I3535" s="66">
        <v>73.99847412109375</v>
      </c>
      <c r="J3535" s="67">
        <v>0</v>
      </c>
    </row>
    <row r="3536" spans="1:10" x14ac:dyDescent="0.25">
      <c r="A3536" s="3" t="str">
        <f t="shared" si="55"/>
        <v>Low Income RateYes7/9/2021 (5:50pm-8:55pm)7</v>
      </c>
      <c r="B3536" t="s">
        <v>61</v>
      </c>
      <c r="C3536" t="s">
        <v>92</v>
      </c>
      <c r="D3536" t="s">
        <v>161</v>
      </c>
      <c r="E3536" s="65" t="s">
        <v>138</v>
      </c>
      <c r="F3536" s="66">
        <v>0.79957759380340576</v>
      </c>
      <c r="G3536" s="66">
        <v>0.79709118604660034</v>
      </c>
      <c r="H3536" s="66">
        <v>8.6019402369856834E-3</v>
      </c>
      <c r="I3536" s="66">
        <v>73.36962890625</v>
      </c>
      <c r="J3536" s="67">
        <v>0</v>
      </c>
    </row>
    <row r="3537" spans="1:10" x14ac:dyDescent="0.25">
      <c r="A3537" s="3" t="str">
        <f t="shared" si="55"/>
        <v>Low Income RateYes7/9/2021 (5:50pm-8:55pm)8</v>
      </c>
      <c r="B3537" t="s">
        <v>61</v>
      </c>
      <c r="C3537" t="s">
        <v>92</v>
      </c>
      <c r="D3537" t="s">
        <v>161</v>
      </c>
      <c r="E3537" s="65" t="s">
        <v>139</v>
      </c>
      <c r="F3537" s="66">
        <v>0.8614877462387085</v>
      </c>
      <c r="G3537" s="66">
        <v>0.85545027256011963</v>
      </c>
      <c r="H3537" s="66">
        <v>1.0328487493097782E-2</v>
      </c>
      <c r="I3537" s="66">
        <v>73.99078369140625</v>
      </c>
      <c r="J3537" s="67">
        <v>0</v>
      </c>
    </row>
    <row r="3538" spans="1:10" x14ac:dyDescent="0.25">
      <c r="A3538" s="3" t="str">
        <f t="shared" si="55"/>
        <v>Low Income RateYes7/9/2021 (5:50pm-8:55pm)9</v>
      </c>
      <c r="B3538" t="s">
        <v>61</v>
      </c>
      <c r="C3538" t="s">
        <v>92</v>
      </c>
      <c r="D3538" t="s">
        <v>161</v>
      </c>
      <c r="E3538" s="65" t="s">
        <v>140</v>
      </c>
      <c r="F3538" s="66">
        <v>0.96832853555679321</v>
      </c>
      <c r="G3538" s="66">
        <v>0.97276794910430908</v>
      </c>
      <c r="H3538" s="66">
        <v>1.1699841357767582E-2</v>
      </c>
      <c r="I3538" s="66">
        <v>76.661575317382813</v>
      </c>
      <c r="J3538" s="67">
        <v>0</v>
      </c>
    </row>
    <row r="3539" spans="1:10" x14ac:dyDescent="0.25">
      <c r="A3539" s="3" t="str">
        <f t="shared" si="55"/>
        <v>Low Income RateYes7/9/2021 (5:50pm-8:55pm)10</v>
      </c>
      <c r="B3539" t="s">
        <v>61</v>
      </c>
      <c r="C3539" t="s">
        <v>92</v>
      </c>
      <c r="D3539" t="s">
        <v>161</v>
      </c>
      <c r="E3539" s="65" t="s">
        <v>141</v>
      </c>
      <c r="F3539" s="66">
        <v>1.1472151279449463</v>
      </c>
      <c r="G3539" s="66">
        <v>1.1438974142074585</v>
      </c>
      <c r="H3539" s="66">
        <v>1.4431974850594997E-2</v>
      </c>
      <c r="I3539" s="66">
        <v>80.257217407226563</v>
      </c>
      <c r="J3539" s="67">
        <v>0</v>
      </c>
    </row>
    <row r="3540" spans="1:10" x14ac:dyDescent="0.25">
      <c r="A3540" s="3" t="str">
        <f t="shared" si="55"/>
        <v>Low Income RateYes7/9/2021 (5:50pm-8:55pm)11</v>
      </c>
      <c r="B3540" t="s">
        <v>61</v>
      </c>
      <c r="C3540" t="s">
        <v>92</v>
      </c>
      <c r="D3540" t="s">
        <v>161</v>
      </c>
      <c r="E3540" s="65" t="s">
        <v>142</v>
      </c>
      <c r="F3540" s="66">
        <v>1.3944389820098877</v>
      </c>
      <c r="G3540" s="66">
        <v>1.3736377954483032</v>
      </c>
      <c r="H3540" s="66">
        <v>1.6681617125868797E-2</v>
      </c>
      <c r="I3540" s="66">
        <v>84.598304748535156</v>
      </c>
      <c r="J3540" s="67">
        <v>0</v>
      </c>
    </row>
    <row r="3541" spans="1:10" x14ac:dyDescent="0.25">
      <c r="A3541" s="3" t="str">
        <f t="shared" si="55"/>
        <v>Low Income RateYes7/9/2021 (5:50pm-8:55pm)12</v>
      </c>
      <c r="B3541" t="s">
        <v>61</v>
      </c>
      <c r="C3541" t="s">
        <v>92</v>
      </c>
      <c r="D3541" t="s">
        <v>161</v>
      </c>
      <c r="E3541" s="65" t="s">
        <v>143</v>
      </c>
      <c r="F3541" s="66">
        <v>1.6532062292098999</v>
      </c>
      <c r="G3541" s="66">
        <v>1.6657830476760864</v>
      </c>
      <c r="H3541" s="66">
        <v>1.8820196390151978E-2</v>
      </c>
      <c r="I3541" s="66">
        <v>88.463462829589844</v>
      </c>
      <c r="J3541" s="67">
        <v>0</v>
      </c>
    </row>
    <row r="3542" spans="1:10" x14ac:dyDescent="0.25">
      <c r="A3542" s="3" t="str">
        <f t="shared" si="55"/>
        <v>Low Income RateYes7/9/2021 (5:50pm-8:55pm)13</v>
      </c>
      <c r="B3542" t="s">
        <v>61</v>
      </c>
      <c r="C3542" t="s">
        <v>92</v>
      </c>
      <c r="D3542" t="s">
        <v>161</v>
      </c>
      <c r="E3542" s="65" t="s">
        <v>144</v>
      </c>
      <c r="F3542" s="66">
        <v>1.9983015060424805</v>
      </c>
      <c r="G3542" s="66">
        <v>1.964023232460022</v>
      </c>
      <c r="H3542" s="66">
        <v>1.9983835518360138E-2</v>
      </c>
      <c r="I3542" s="66">
        <v>91.344108581542969</v>
      </c>
      <c r="J3542" s="67">
        <v>0</v>
      </c>
    </row>
    <row r="3543" spans="1:10" x14ac:dyDescent="0.25">
      <c r="A3543" s="3" t="str">
        <f t="shared" si="55"/>
        <v>Low Income RateYes7/9/2021 (5:50pm-8:55pm)14</v>
      </c>
      <c r="B3543" t="s">
        <v>61</v>
      </c>
      <c r="C3543" t="s">
        <v>92</v>
      </c>
      <c r="D3543" t="s">
        <v>161</v>
      </c>
      <c r="E3543" s="65" t="s">
        <v>145</v>
      </c>
      <c r="F3543" s="66">
        <v>2.285250186920166</v>
      </c>
      <c r="G3543" s="66">
        <v>2.2360830307006836</v>
      </c>
      <c r="H3543" s="66">
        <v>1.863928884267807E-2</v>
      </c>
      <c r="I3543" s="66">
        <v>93.339836120605469</v>
      </c>
      <c r="J3543" s="67">
        <v>0</v>
      </c>
    </row>
    <row r="3544" spans="1:10" x14ac:dyDescent="0.25">
      <c r="A3544" s="3" t="str">
        <f t="shared" si="55"/>
        <v>Low Income RateYes7/9/2021 (5:50pm-8:55pm)15</v>
      </c>
      <c r="B3544" t="s">
        <v>61</v>
      </c>
      <c r="C3544" t="s">
        <v>92</v>
      </c>
      <c r="D3544" t="s">
        <v>161</v>
      </c>
      <c r="E3544" s="65" t="s">
        <v>146</v>
      </c>
      <c r="F3544" s="66">
        <v>2.4986553192138672</v>
      </c>
      <c r="G3544" s="66">
        <v>2.5058810710906982</v>
      </c>
      <c r="H3544" s="66">
        <v>1.0675051249563694E-2</v>
      </c>
      <c r="I3544" s="66">
        <v>94.881935119628906</v>
      </c>
      <c r="J3544" s="67">
        <v>0</v>
      </c>
    </row>
    <row r="3545" spans="1:10" x14ac:dyDescent="0.25">
      <c r="A3545" s="3" t="str">
        <f t="shared" si="55"/>
        <v>Low Income RateYes7/9/2021 (5:50pm-8:55pm)16</v>
      </c>
      <c r="B3545" t="s">
        <v>61</v>
      </c>
      <c r="C3545" t="s">
        <v>92</v>
      </c>
      <c r="D3545" t="s">
        <v>161</v>
      </c>
      <c r="E3545" s="65" t="s">
        <v>147</v>
      </c>
      <c r="F3545" s="66">
        <v>2.7385158538818359</v>
      </c>
      <c r="G3545" s="66">
        <v>2.7312901020050049</v>
      </c>
      <c r="H3545" s="66">
        <v>1.0675051249563694E-2</v>
      </c>
      <c r="I3545" s="66">
        <v>96.6878662109375</v>
      </c>
      <c r="J3545" s="67">
        <v>0</v>
      </c>
    </row>
    <row r="3546" spans="1:10" x14ac:dyDescent="0.25">
      <c r="A3546" s="3" t="str">
        <f t="shared" si="55"/>
        <v>Low Income RateYes7/9/2021 (5:50pm-8:55pm)17</v>
      </c>
      <c r="B3546" t="s">
        <v>61</v>
      </c>
      <c r="C3546" t="s">
        <v>92</v>
      </c>
      <c r="D3546" t="s">
        <v>161</v>
      </c>
      <c r="E3546" s="65" t="s">
        <v>148</v>
      </c>
      <c r="F3546" s="66">
        <v>2.8711302280426025</v>
      </c>
      <c r="G3546" s="66">
        <v>2.8628039360046387</v>
      </c>
      <c r="H3546" s="66">
        <v>2.0091084763407707E-2</v>
      </c>
      <c r="I3546" s="66">
        <v>97.536727905273438</v>
      </c>
      <c r="J3546" s="67">
        <v>0</v>
      </c>
    </row>
    <row r="3547" spans="1:10" x14ac:dyDescent="0.25">
      <c r="A3547" s="3" t="str">
        <f t="shared" si="55"/>
        <v>Low Income RateYes7/9/2021 (5:50pm-8:55pm)18</v>
      </c>
      <c r="B3547" t="s">
        <v>61</v>
      </c>
      <c r="C3547" t="s">
        <v>92</v>
      </c>
      <c r="D3547" t="s">
        <v>161</v>
      </c>
      <c r="E3547" s="65" t="s">
        <v>149</v>
      </c>
      <c r="F3547" s="66">
        <v>2.8889939785003662</v>
      </c>
      <c r="G3547" s="66">
        <v>2.7649698257446289</v>
      </c>
      <c r="H3547" s="66">
        <v>2.2704847157001495E-2</v>
      </c>
      <c r="I3547" s="66">
        <v>96.762168884277344</v>
      </c>
      <c r="J3547" s="67">
        <v>0</v>
      </c>
    </row>
    <row r="3548" spans="1:10" x14ac:dyDescent="0.25">
      <c r="A3548" s="3" t="str">
        <f t="shared" si="55"/>
        <v>Low Income RateYes7/9/2021 (5:50pm-8:55pm)19</v>
      </c>
      <c r="B3548" t="s">
        <v>61</v>
      </c>
      <c r="C3548" t="s">
        <v>92</v>
      </c>
      <c r="D3548" t="s">
        <v>161</v>
      </c>
      <c r="E3548" s="65" t="s">
        <v>150</v>
      </c>
      <c r="F3548" s="66">
        <v>2.7797327041625977</v>
      </c>
      <c r="G3548" s="66">
        <v>1.9084607362747192</v>
      </c>
      <c r="H3548" s="66">
        <v>2.3852009326219559E-2</v>
      </c>
      <c r="I3548" s="66">
        <v>94.850028991699219</v>
      </c>
      <c r="J3548" s="67">
        <v>0</v>
      </c>
    </row>
    <row r="3549" spans="1:10" x14ac:dyDescent="0.25">
      <c r="A3549" s="3" t="str">
        <f t="shared" si="55"/>
        <v>Low Income RateYes7/9/2021 (5:50pm-8:55pm)20</v>
      </c>
      <c r="B3549" t="s">
        <v>61</v>
      </c>
      <c r="C3549" t="s">
        <v>92</v>
      </c>
      <c r="D3549" t="s">
        <v>161</v>
      </c>
      <c r="E3549" s="65" t="s">
        <v>151</v>
      </c>
      <c r="F3549" s="66">
        <v>2.5117056369781494</v>
      </c>
      <c r="G3549" s="66">
        <v>1.8185273408889771</v>
      </c>
      <c r="H3549" s="66">
        <v>2.1805377677083015E-2</v>
      </c>
      <c r="I3549" s="66">
        <v>92.284584045410156</v>
      </c>
      <c r="J3549" s="67">
        <v>0</v>
      </c>
    </row>
    <row r="3550" spans="1:10" x14ac:dyDescent="0.25">
      <c r="A3550" s="3" t="str">
        <f t="shared" si="55"/>
        <v>Low Income RateYes7/9/2021 (5:50pm-8:55pm)21</v>
      </c>
      <c r="B3550" t="s">
        <v>61</v>
      </c>
      <c r="C3550" t="s">
        <v>92</v>
      </c>
      <c r="D3550" t="s">
        <v>161</v>
      </c>
      <c r="E3550" s="65" t="s">
        <v>152</v>
      </c>
      <c r="F3550" s="66">
        <v>2.253852367401123</v>
      </c>
      <c r="G3550" s="66">
        <v>1.7492939233779907</v>
      </c>
      <c r="H3550" s="66">
        <v>2.0190170034766197E-2</v>
      </c>
      <c r="I3550" s="66">
        <v>88.79327392578125</v>
      </c>
      <c r="J3550" s="67">
        <v>0</v>
      </c>
    </row>
    <row r="3551" spans="1:10" x14ac:dyDescent="0.25">
      <c r="A3551" s="3" t="str">
        <f t="shared" si="55"/>
        <v>Low Income RateYes7/9/2021 (5:50pm-8:55pm)22</v>
      </c>
      <c r="B3551" t="s">
        <v>61</v>
      </c>
      <c r="C3551" t="s">
        <v>92</v>
      </c>
      <c r="D3551" t="s">
        <v>161</v>
      </c>
      <c r="E3551" s="65" t="s">
        <v>153</v>
      </c>
      <c r="F3551" s="66">
        <v>2.0576062202453613</v>
      </c>
      <c r="G3551" s="66">
        <v>2.4096493721008301</v>
      </c>
      <c r="H3551" s="66">
        <v>1.9908599555492401E-2</v>
      </c>
      <c r="I3551" s="66">
        <v>84.868309020996094</v>
      </c>
      <c r="J3551" s="67">
        <v>0</v>
      </c>
    </row>
    <row r="3552" spans="1:10" x14ac:dyDescent="0.25">
      <c r="A3552" s="3" t="str">
        <f t="shared" si="55"/>
        <v>Low Income RateYes7/9/2021 (5:50pm-8:55pm)23</v>
      </c>
      <c r="B3552" t="s">
        <v>61</v>
      </c>
      <c r="C3552" t="s">
        <v>92</v>
      </c>
      <c r="D3552" t="s">
        <v>161</v>
      </c>
      <c r="E3552" s="65" t="s">
        <v>154</v>
      </c>
      <c r="F3552" s="66">
        <v>1.822190523147583</v>
      </c>
      <c r="G3552" s="66">
        <v>2.1849017143249512</v>
      </c>
      <c r="H3552" s="66">
        <v>1.94208063185215E-2</v>
      </c>
      <c r="I3552" s="66">
        <v>82.452674865722656</v>
      </c>
      <c r="J3552" s="67">
        <v>0</v>
      </c>
    </row>
    <row r="3553" spans="1:10" x14ac:dyDescent="0.25">
      <c r="A3553" s="3" t="str">
        <f t="shared" si="55"/>
        <v>Low Income RateYes7/9/2021 (5:50pm-8:55pm)24</v>
      </c>
      <c r="B3553" t="s">
        <v>61</v>
      </c>
      <c r="C3553" t="s">
        <v>92</v>
      </c>
      <c r="D3553" t="s">
        <v>161</v>
      </c>
      <c r="E3553" s="65" t="s">
        <v>155</v>
      </c>
      <c r="F3553" s="66">
        <v>1.5895414352416992</v>
      </c>
      <c r="G3553" s="66">
        <v>1.7913583517074585</v>
      </c>
      <c r="H3553" s="66">
        <v>1.6220543533563614E-2</v>
      </c>
      <c r="I3553" s="66">
        <v>80.697319030761719</v>
      </c>
      <c r="J3553" s="67">
        <v>0</v>
      </c>
    </row>
    <row r="3554" spans="1:10" x14ac:dyDescent="0.25">
      <c r="A3554" s="3" t="str">
        <f t="shared" si="55"/>
        <v>Low Income RateYes8/27/2021 (5:00pm-6:00pm)1</v>
      </c>
      <c r="B3554" t="s">
        <v>61</v>
      </c>
      <c r="C3554" t="s">
        <v>92</v>
      </c>
      <c r="D3554" t="s">
        <v>162</v>
      </c>
      <c r="E3554" s="65" t="s">
        <v>132</v>
      </c>
      <c r="F3554" s="66">
        <v>1.0292255878448486</v>
      </c>
      <c r="G3554" s="66">
        <v>1.0336071252822876</v>
      </c>
      <c r="H3554" s="66">
        <v>1.1090985499322414E-2</v>
      </c>
      <c r="I3554" s="66">
        <v>76.8629150390625</v>
      </c>
      <c r="J3554" s="67">
        <v>0</v>
      </c>
    </row>
    <row r="3555" spans="1:10" x14ac:dyDescent="0.25">
      <c r="A3555" s="3" t="str">
        <f t="shared" si="55"/>
        <v>Low Income RateYes8/27/2021 (5:00pm-6:00pm)2</v>
      </c>
      <c r="B3555" t="s">
        <v>61</v>
      </c>
      <c r="C3555" t="s">
        <v>92</v>
      </c>
      <c r="D3555" t="s">
        <v>162</v>
      </c>
      <c r="E3555" s="65" t="s">
        <v>133</v>
      </c>
      <c r="F3555" s="66">
        <v>0.89112627506256104</v>
      </c>
      <c r="G3555" s="66">
        <v>0.88126093149185181</v>
      </c>
      <c r="H3555" s="66">
        <v>9.7365528345108032E-3</v>
      </c>
      <c r="I3555" s="66">
        <v>74.872123718261719</v>
      </c>
      <c r="J3555" s="67">
        <v>0</v>
      </c>
    </row>
    <row r="3556" spans="1:10" x14ac:dyDescent="0.25">
      <c r="A3556" s="3" t="str">
        <f t="shared" si="55"/>
        <v>Low Income RateYes8/27/2021 (5:00pm-6:00pm)3</v>
      </c>
      <c r="B3556" t="s">
        <v>61</v>
      </c>
      <c r="C3556" t="s">
        <v>92</v>
      </c>
      <c r="D3556" t="s">
        <v>162</v>
      </c>
      <c r="E3556" s="65" t="s">
        <v>134</v>
      </c>
      <c r="F3556" s="66">
        <v>0.78198373317718506</v>
      </c>
      <c r="G3556" s="66">
        <v>0.77340137958526611</v>
      </c>
      <c r="H3556" s="66">
        <v>8.9505491778254509E-3</v>
      </c>
      <c r="I3556" s="66">
        <v>72.803047180175781</v>
      </c>
      <c r="J3556" s="67">
        <v>0</v>
      </c>
    </row>
    <row r="3557" spans="1:10" x14ac:dyDescent="0.25">
      <c r="A3557" s="3" t="str">
        <f t="shared" si="55"/>
        <v>Low Income RateYes8/27/2021 (5:00pm-6:00pm)4</v>
      </c>
      <c r="B3557" t="s">
        <v>61</v>
      </c>
      <c r="C3557" t="s">
        <v>92</v>
      </c>
      <c r="D3557" t="s">
        <v>162</v>
      </c>
      <c r="E3557" s="65" t="s">
        <v>135</v>
      </c>
      <c r="F3557" s="66">
        <v>0.70784497261047363</v>
      </c>
      <c r="G3557" s="66">
        <v>0.71071791648864746</v>
      </c>
      <c r="H3557" s="66">
        <v>6.9428244605660439E-3</v>
      </c>
      <c r="I3557" s="66">
        <v>71.532058715820313</v>
      </c>
      <c r="J3557" s="67">
        <v>0</v>
      </c>
    </row>
    <row r="3558" spans="1:10" x14ac:dyDescent="0.25">
      <c r="A3558" s="3" t="str">
        <f t="shared" si="55"/>
        <v>Low Income RateYes8/27/2021 (5:00pm-6:00pm)5</v>
      </c>
      <c r="B3558" t="s">
        <v>61</v>
      </c>
      <c r="C3558" t="s">
        <v>92</v>
      </c>
      <c r="D3558" t="s">
        <v>162</v>
      </c>
      <c r="E3558" s="65" t="s">
        <v>136</v>
      </c>
      <c r="F3558" s="66">
        <v>0.66642963886260986</v>
      </c>
      <c r="G3558" s="66">
        <v>0.66966497898101807</v>
      </c>
      <c r="H3558" s="66">
        <v>6.1874841339886189E-3</v>
      </c>
      <c r="I3558" s="66">
        <v>70.069892883300781</v>
      </c>
      <c r="J3558" s="67">
        <v>0</v>
      </c>
    </row>
    <row r="3559" spans="1:10" x14ac:dyDescent="0.25">
      <c r="A3559" s="3" t="str">
        <f t="shared" si="55"/>
        <v>Low Income RateYes8/27/2021 (5:00pm-6:00pm)6</v>
      </c>
      <c r="B3559" t="s">
        <v>61</v>
      </c>
      <c r="C3559" t="s">
        <v>92</v>
      </c>
      <c r="D3559" t="s">
        <v>162</v>
      </c>
      <c r="E3559" s="65" t="s">
        <v>137</v>
      </c>
      <c r="F3559" s="66">
        <v>0.65592730045318604</v>
      </c>
      <c r="G3559" s="66">
        <v>0.65448325872421265</v>
      </c>
      <c r="H3559" s="66">
        <v>5.7353903539478779E-3</v>
      </c>
      <c r="I3559" s="66">
        <v>69.114768981933594</v>
      </c>
      <c r="J3559" s="67">
        <v>0</v>
      </c>
    </row>
    <row r="3560" spans="1:10" x14ac:dyDescent="0.25">
      <c r="A3560" s="3" t="str">
        <f t="shared" si="55"/>
        <v>Low Income RateYes8/27/2021 (5:00pm-6:00pm)7</v>
      </c>
      <c r="B3560" t="s">
        <v>61</v>
      </c>
      <c r="C3560" t="s">
        <v>92</v>
      </c>
      <c r="D3560" t="s">
        <v>162</v>
      </c>
      <c r="E3560" s="65" t="s">
        <v>138</v>
      </c>
      <c r="F3560" s="66">
        <v>0.67080676555633545</v>
      </c>
      <c r="G3560" s="66">
        <v>0.66585290431976318</v>
      </c>
      <c r="H3560" s="66">
        <v>8.7039908394217491E-3</v>
      </c>
      <c r="I3560" s="66">
        <v>68.039382934570313</v>
      </c>
      <c r="J3560" s="67">
        <v>0</v>
      </c>
    </row>
    <row r="3561" spans="1:10" x14ac:dyDescent="0.25">
      <c r="A3561" s="3" t="str">
        <f t="shared" si="55"/>
        <v>Low Income RateYes8/27/2021 (5:00pm-6:00pm)8</v>
      </c>
      <c r="B3561" t="s">
        <v>61</v>
      </c>
      <c r="C3561" t="s">
        <v>92</v>
      </c>
      <c r="D3561" t="s">
        <v>162</v>
      </c>
      <c r="E3561" s="65" t="s">
        <v>139</v>
      </c>
      <c r="F3561" s="66">
        <v>0.68611311912536621</v>
      </c>
      <c r="G3561" s="66">
        <v>0.68115925788879395</v>
      </c>
      <c r="H3561" s="66">
        <v>6.7803123965859413E-3</v>
      </c>
      <c r="I3561" s="66">
        <v>67.632453918457031</v>
      </c>
      <c r="J3561" s="67">
        <v>0</v>
      </c>
    </row>
    <row r="3562" spans="1:10" x14ac:dyDescent="0.25">
      <c r="A3562" s="3" t="str">
        <f t="shared" si="55"/>
        <v>Low Income RateYes8/27/2021 (5:00pm-6:00pm)9</v>
      </c>
      <c r="B3562" t="s">
        <v>61</v>
      </c>
      <c r="C3562" t="s">
        <v>92</v>
      </c>
      <c r="D3562" t="s">
        <v>162</v>
      </c>
      <c r="E3562" s="65" t="s">
        <v>140</v>
      </c>
      <c r="F3562" s="66">
        <v>0.70680618286132813</v>
      </c>
      <c r="G3562" s="66">
        <v>0.70863997936248779</v>
      </c>
      <c r="H3562" s="66">
        <v>8.5822651162743568E-3</v>
      </c>
      <c r="I3562" s="66">
        <v>70.655197143554688</v>
      </c>
      <c r="J3562" s="67">
        <v>0</v>
      </c>
    </row>
    <row r="3563" spans="1:10" x14ac:dyDescent="0.25">
      <c r="A3563" s="3" t="str">
        <f t="shared" si="55"/>
        <v>Low Income RateYes8/27/2021 (5:00pm-6:00pm)10</v>
      </c>
      <c r="B3563" t="s">
        <v>61</v>
      </c>
      <c r="C3563" t="s">
        <v>92</v>
      </c>
      <c r="D3563" t="s">
        <v>162</v>
      </c>
      <c r="E3563" s="65" t="s">
        <v>141</v>
      </c>
      <c r="F3563" s="66">
        <v>0.80023872852325439</v>
      </c>
      <c r="G3563" s="66">
        <v>0.78573709726333618</v>
      </c>
      <c r="H3563" s="66">
        <v>1.0204695165157318E-2</v>
      </c>
      <c r="I3563" s="66">
        <v>76.83392333984375</v>
      </c>
      <c r="J3563" s="67">
        <v>0</v>
      </c>
    </row>
    <row r="3564" spans="1:10" x14ac:dyDescent="0.25">
      <c r="A3564" s="3" t="str">
        <f t="shared" si="55"/>
        <v>Low Income RateYes8/27/2021 (5:00pm-6:00pm)11</v>
      </c>
      <c r="B3564" t="s">
        <v>61</v>
      </c>
      <c r="C3564" t="s">
        <v>92</v>
      </c>
      <c r="D3564" t="s">
        <v>162</v>
      </c>
      <c r="E3564" s="65" t="s">
        <v>142</v>
      </c>
      <c r="F3564" s="66">
        <v>0.94134604930877686</v>
      </c>
      <c r="G3564" s="66">
        <v>0.92846506834030151</v>
      </c>
      <c r="H3564" s="66">
        <v>1.2808906845748425E-2</v>
      </c>
      <c r="I3564" s="66">
        <v>82.891487121582031</v>
      </c>
      <c r="J3564" s="67">
        <v>0</v>
      </c>
    </row>
    <row r="3565" spans="1:10" x14ac:dyDescent="0.25">
      <c r="A3565" s="3" t="str">
        <f t="shared" si="55"/>
        <v>Low Income RateYes8/27/2021 (5:00pm-6:00pm)12</v>
      </c>
      <c r="B3565" t="s">
        <v>61</v>
      </c>
      <c r="C3565" t="s">
        <v>92</v>
      </c>
      <c r="D3565" t="s">
        <v>162</v>
      </c>
      <c r="E3565" s="65" t="s">
        <v>143</v>
      </c>
      <c r="F3565" s="66">
        <v>1.190889835357666</v>
      </c>
      <c r="G3565" s="66">
        <v>1.1791826486587524</v>
      </c>
      <c r="H3565" s="66">
        <v>1.542951911687851E-2</v>
      </c>
      <c r="I3565" s="66">
        <v>87.633590698242188</v>
      </c>
      <c r="J3565" s="67">
        <v>0</v>
      </c>
    </row>
    <row r="3566" spans="1:10" x14ac:dyDescent="0.25">
      <c r="A3566" s="3" t="str">
        <f t="shared" si="55"/>
        <v>Low Income RateYes8/27/2021 (5:00pm-6:00pm)13</v>
      </c>
      <c r="B3566" t="s">
        <v>61</v>
      </c>
      <c r="C3566" t="s">
        <v>92</v>
      </c>
      <c r="D3566" t="s">
        <v>162</v>
      </c>
      <c r="E3566" s="65" t="s">
        <v>144</v>
      </c>
      <c r="F3566" s="66">
        <v>1.5439490079879761</v>
      </c>
      <c r="G3566" s="66">
        <v>1.5204102993011475</v>
      </c>
      <c r="H3566" s="66">
        <v>1.7915882170200348E-2</v>
      </c>
      <c r="I3566" s="66">
        <v>91.914718627929688</v>
      </c>
      <c r="J3566" s="67">
        <v>0</v>
      </c>
    </row>
    <row r="3567" spans="1:10" x14ac:dyDescent="0.25">
      <c r="A3567" s="3" t="str">
        <f t="shared" si="55"/>
        <v>Low Income RateYes8/27/2021 (5:00pm-6:00pm)14</v>
      </c>
      <c r="B3567" t="s">
        <v>61</v>
      </c>
      <c r="C3567" t="s">
        <v>92</v>
      </c>
      <c r="D3567" t="s">
        <v>162</v>
      </c>
      <c r="E3567" s="65" t="s">
        <v>145</v>
      </c>
      <c r="F3567" s="66">
        <v>1.9227210283279419</v>
      </c>
      <c r="G3567" s="66">
        <v>1.9030048847198486</v>
      </c>
      <c r="H3567" s="66">
        <v>1.7842506989836693E-2</v>
      </c>
      <c r="I3567" s="66">
        <v>95.240608215332031</v>
      </c>
      <c r="J3567" s="67">
        <v>0</v>
      </c>
    </row>
    <row r="3568" spans="1:10" x14ac:dyDescent="0.25">
      <c r="A3568" s="3" t="str">
        <f t="shared" si="55"/>
        <v>Low Income RateYes8/27/2021 (5:00pm-6:00pm)15</v>
      </c>
      <c r="B3568" t="s">
        <v>61</v>
      </c>
      <c r="C3568" t="s">
        <v>92</v>
      </c>
      <c r="D3568" t="s">
        <v>162</v>
      </c>
      <c r="E3568" s="65" t="s">
        <v>146</v>
      </c>
      <c r="F3568" s="66">
        <v>2.2701654434204102</v>
      </c>
      <c r="G3568" s="66">
        <v>2.2621841430664063</v>
      </c>
      <c r="H3568" s="66">
        <v>1.048606913536787E-2</v>
      </c>
      <c r="I3568" s="66">
        <v>97.534622192382813</v>
      </c>
      <c r="J3568" s="67">
        <v>0</v>
      </c>
    </row>
    <row r="3569" spans="1:10" x14ac:dyDescent="0.25">
      <c r="A3569" s="3" t="str">
        <f t="shared" si="55"/>
        <v>Low Income RateYes8/27/2021 (5:00pm-6:00pm)16</v>
      </c>
      <c r="B3569" t="s">
        <v>61</v>
      </c>
      <c r="C3569" t="s">
        <v>92</v>
      </c>
      <c r="D3569" t="s">
        <v>162</v>
      </c>
      <c r="E3569" s="65" t="s">
        <v>147</v>
      </c>
      <c r="F3569" s="66">
        <v>2.5745177268981934</v>
      </c>
      <c r="G3569" s="66">
        <v>2.5824987888336182</v>
      </c>
      <c r="H3569" s="66">
        <v>1.048606913536787E-2</v>
      </c>
      <c r="I3569" s="66">
        <v>99.1954345703125</v>
      </c>
      <c r="J3569" s="67">
        <v>0</v>
      </c>
    </row>
    <row r="3570" spans="1:10" x14ac:dyDescent="0.25">
      <c r="A3570" s="3" t="str">
        <f t="shared" si="55"/>
        <v>Low Income RateYes8/27/2021 (5:00pm-6:00pm)17</v>
      </c>
      <c r="B3570" t="s">
        <v>61</v>
      </c>
      <c r="C3570" t="s">
        <v>92</v>
      </c>
      <c r="D3570" t="s">
        <v>162</v>
      </c>
      <c r="E3570" s="65" t="s">
        <v>148</v>
      </c>
      <c r="F3570" s="66">
        <v>2.7970054149627686</v>
      </c>
      <c r="G3570" s="66">
        <v>2.790968656539917</v>
      </c>
      <c r="H3570" s="66">
        <v>1.9711349159479141E-2</v>
      </c>
      <c r="I3570" s="66">
        <v>99.144577026367188</v>
      </c>
      <c r="J3570" s="67">
        <v>0</v>
      </c>
    </row>
    <row r="3571" spans="1:10" x14ac:dyDescent="0.25">
      <c r="A3571" s="3" t="str">
        <f t="shared" si="55"/>
        <v>Low Income RateYes8/27/2021 (5:00pm-6:00pm)18</v>
      </c>
      <c r="B3571" t="s">
        <v>61</v>
      </c>
      <c r="C3571" t="s">
        <v>92</v>
      </c>
      <c r="D3571" t="s">
        <v>162</v>
      </c>
      <c r="E3571" s="65" t="s">
        <v>149</v>
      </c>
      <c r="F3571" s="66">
        <v>2.8371527194976807</v>
      </c>
      <c r="G3571" s="66">
        <v>1.9627852439880371</v>
      </c>
      <c r="H3571" s="66">
        <v>2.2441890090703964E-2</v>
      </c>
      <c r="I3571" s="66">
        <v>97.975212097167969</v>
      </c>
      <c r="J3571" s="67">
        <v>0</v>
      </c>
    </row>
    <row r="3572" spans="1:10" x14ac:dyDescent="0.25">
      <c r="A3572" s="3" t="str">
        <f t="shared" si="55"/>
        <v>Low Income RateYes8/27/2021 (5:00pm-6:00pm)19</v>
      </c>
      <c r="B3572" t="s">
        <v>61</v>
      </c>
      <c r="C3572" t="s">
        <v>92</v>
      </c>
      <c r="D3572" t="s">
        <v>162</v>
      </c>
      <c r="E3572" s="65" t="s">
        <v>150</v>
      </c>
      <c r="F3572" s="66">
        <v>2.6515412330627441</v>
      </c>
      <c r="G3572" s="66">
        <v>2.7158596515655518</v>
      </c>
      <c r="H3572" s="66">
        <v>2.1882461383938789E-2</v>
      </c>
      <c r="I3572" s="66">
        <v>96.085502624511719</v>
      </c>
      <c r="J3572" s="67">
        <v>0</v>
      </c>
    </row>
    <row r="3573" spans="1:10" x14ac:dyDescent="0.25">
      <c r="A3573" s="3" t="str">
        <f t="shared" si="55"/>
        <v>Low Income RateYes8/27/2021 (5:00pm-6:00pm)20</v>
      </c>
      <c r="B3573" t="s">
        <v>61</v>
      </c>
      <c r="C3573" t="s">
        <v>92</v>
      </c>
      <c r="D3573" t="s">
        <v>162</v>
      </c>
      <c r="E3573" s="65" t="s">
        <v>151</v>
      </c>
      <c r="F3573" s="66">
        <v>2.3482167720794678</v>
      </c>
      <c r="G3573" s="66">
        <v>2.5061271190643311</v>
      </c>
      <c r="H3573" s="66">
        <v>2.0787313580513E-2</v>
      </c>
      <c r="I3573" s="66">
        <v>92.719833374023438</v>
      </c>
      <c r="J3573" s="67">
        <v>0</v>
      </c>
    </row>
    <row r="3574" spans="1:10" x14ac:dyDescent="0.25">
      <c r="A3574" s="3" t="str">
        <f t="shared" si="55"/>
        <v>Low Income RateYes8/27/2021 (5:00pm-6:00pm)21</v>
      </c>
      <c r="B3574" t="s">
        <v>61</v>
      </c>
      <c r="C3574" t="s">
        <v>92</v>
      </c>
      <c r="D3574" t="s">
        <v>162</v>
      </c>
      <c r="E3574" s="65" t="s">
        <v>152</v>
      </c>
      <c r="F3574" s="66">
        <v>2.1074542999267578</v>
      </c>
      <c r="G3574" s="66">
        <v>2.2407031059265137</v>
      </c>
      <c r="H3574" s="66">
        <v>1.9664239138364792E-2</v>
      </c>
      <c r="I3574" s="66">
        <v>87.812614440917969</v>
      </c>
      <c r="J3574" s="67">
        <v>0</v>
      </c>
    </row>
    <row r="3575" spans="1:10" x14ac:dyDescent="0.25">
      <c r="A3575" s="3" t="str">
        <f t="shared" si="55"/>
        <v>Low Income RateYes8/27/2021 (5:00pm-6:00pm)22</v>
      </c>
      <c r="B3575" t="s">
        <v>61</v>
      </c>
      <c r="C3575" t="s">
        <v>92</v>
      </c>
      <c r="D3575" t="s">
        <v>162</v>
      </c>
      <c r="E3575" s="65" t="s">
        <v>153</v>
      </c>
      <c r="F3575" s="66">
        <v>1.8745007514953613</v>
      </c>
      <c r="G3575" s="66">
        <v>1.9653983116149902</v>
      </c>
      <c r="H3575" s="66">
        <v>1.7629969865083694E-2</v>
      </c>
      <c r="I3575" s="66">
        <v>83.826766967773438</v>
      </c>
      <c r="J3575" s="67">
        <v>0</v>
      </c>
    </row>
    <row r="3576" spans="1:10" x14ac:dyDescent="0.25">
      <c r="A3576" s="3" t="str">
        <f t="shared" si="55"/>
        <v>Low Income RateYes8/27/2021 (5:00pm-6:00pm)23</v>
      </c>
      <c r="B3576" t="s">
        <v>61</v>
      </c>
      <c r="C3576" t="s">
        <v>92</v>
      </c>
      <c r="D3576" t="s">
        <v>162</v>
      </c>
      <c r="E3576" s="65" t="s">
        <v>154</v>
      </c>
      <c r="F3576" s="66">
        <v>1.6045786142349243</v>
      </c>
      <c r="G3576" s="66">
        <v>1.6593354940414429</v>
      </c>
      <c r="H3576" s="66">
        <v>1.6041157767176628E-2</v>
      </c>
      <c r="I3576" s="66">
        <v>81.120048522949219</v>
      </c>
      <c r="J3576" s="67">
        <v>0</v>
      </c>
    </row>
    <row r="3577" spans="1:10" x14ac:dyDescent="0.25">
      <c r="A3577" s="3" t="str">
        <f t="shared" si="55"/>
        <v>Low Income RateYes8/27/2021 (5:00pm-6:00pm)24</v>
      </c>
      <c r="B3577" t="s">
        <v>61</v>
      </c>
      <c r="C3577" t="s">
        <v>92</v>
      </c>
      <c r="D3577" t="s">
        <v>162</v>
      </c>
      <c r="E3577" s="65" t="s">
        <v>155</v>
      </c>
      <c r="F3577" s="66">
        <v>1.3247997760772705</v>
      </c>
      <c r="G3577" s="66">
        <v>1.3801757097244263</v>
      </c>
      <c r="H3577" s="66">
        <v>1.3953292742371559E-2</v>
      </c>
      <c r="I3577" s="66">
        <v>78.77838134765625</v>
      </c>
      <c r="J3577" s="67">
        <v>0</v>
      </c>
    </row>
    <row r="3578" spans="1:10" x14ac:dyDescent="0.25">
      <c r="A3578" s="3" t="str">
        <f t="shared" si="55"/>
        <v>Low Income RateYes9/9/2021 (3:58pm-5:00pm)1</v>
      </c>
      <c r="B3578" t="s">
        <v>61</v>
      </c>
      <c r="C3578" t="s">
        <v>92</v>
      </c>
      <c r="D3578" t="s">
        <v>163</v>
      </c>
      <c r="E3578" s="65" t="s">
        <v>132</v>
      </c>
      <c r="F3578" s="66">
        <v>1.1787869930267334</v>
      </c>
      <c r="G3578" s="66">
        <v>1.1697158813476563</v>
      </c>
      <c r="H3578" s="66">
        <v>1.3680703938007355E-2</v>
      </c>
      <c r="I3578" s="66">
        <v>75.991539001464844</v>
      </c>
      <c r="J3578" s="67">
        <v>0</v>
      </c>
    </row>
    <row r="3579" spans="1:10" x14ac:dyDescent="0.25">
      <c r="A3579" s="3" t="str">
        <f t="shared" si="55"/>
        <v>Low Income RateYes9/9/2021 (3:58pm-5:00pm)2</v>
      </c>
      <c r="B3579" t="s">
        <v>61</v>
      </c>
      <c r="C3579" t="s">
        <v>92</v>
      </c>
      <c r="D3579" t="s">
        <v>163</v>
      </c>
      <c r="E3579" s="65" t="s">
        <v>133</v>
      </c>
      <c r="F3579" s="66">
        <v>1.0271464586257935</v>
      </c>
      <c r="G3579" s="66">
        <v>1.0130940675735474</v>
      </c>
      <c r="H3579" s="66">
        <v>1.1611277237534523E-2</v>
      </c>
      <c r="I3579" s="66">
        <v>75.175117492675781</v>
      </c>
      <c r="J3579" s="67">
        <v>0</v>
      </c>
    </row>
    <row r="3580" spans="1:10" x14ac:dyDescent="0.25">
      <c r="A3580" s="3" t="str">
        <f t="shared" si="55"/>
        <v>Low Income RateYes9/9/2021 (3:58pm-5:00pm)3</v>
      </c>
      <c r="B3580" t="s">
        <v>61</v>
      </c>
      <c r="C3580" t="s">
        <v>92</v>
      </c>
      <c r="D3580" t="s">
        <v>163</v>
      </c>
      <c r="E3580" s="65" t="s">
        <v>134</v>
      </c>
      <c r="F3580" s="66">
        <v>0.92177939414978027</v>
      </c>
      <c r="G3580" s="66">
        <v>0.91089624166488647</v>
      </c>
      <c r="H3580" s="66">
        <v>1.0571992956101894E-2</v>
      </c>
      <c r="I3580" s="66">
        <v>74.609443664550781</v>
      </c>
      <c r="J3580" s="67">
        <v>0</v>
      </c>
    </row>
    <row r="3581" spans="1:10" x14ac:dyDescent="0.25">
      <c r="A3581" s="3" t="str">
        <f t="shared" si="55"/>
        <v>Low Income RateYes9/9/2021 (3:58pm-5:00pm)4</v>
      </c>
      <c r="B3581" t="s">
        <v>61</v>
      </c>
      <c r="C3581" t="s">
        <v>92</v>
      </c>
      <c r="D3581" t="s">
        <v>163</v>
      </c>
      <c r="E3581" s="65" t="s">
        <v>135</v>
      </c>
      <c r="F3581" s="66">
        <v>0.84436893463134766</v>
      </c>
      <c r="G3581" s="66">
        <v>0.83778971433639526</v>
      </c>
      <c r="H3581" s="66">
        <v>9.6358843147754669E-3</v>
      </c>
      <c r="I3581" s="66">
        <v>74.05169677734375</v>
      </c>
      <c r="J3581" s="67">
        <v>0</v>
      </c>
    </row>
    <row r="3582" spans="1:10" x14ac:dyDescent="0.25">
      <c r="A3582" s="3" t="str">
        <f t="shared" si="55"/>
        <v>Low Income RateYes9/9/2021 (3:58pm-5:00pm)5</v>
      </c>
      <c r="B3582" t="s">
        <v>61</v>
      </c>
      <c r="C3582" t="s">
        <v>92</v>
      </c>
      <c r="D3582" t="s">
        <v>163</v>
      </c>
      <c r="E3582" s="65" t="s">
        <v>136</v>
      </c>
      <c r="F3582" s="66">
        <v>0.80170285701751709</v>
      </c>
      <c r="G3582" s="66">
        <v>0.79608786106109619</v>
      </c>
      <c r="H3582" s="66">
        <v>8.4184668958187103E-3</v>
      </c>
      <c r="I3582" s="66">
        <v>73.716957092285156</v>
      </c>
      <c r="J3582" s="67">
        <v>0</v>
      </c>
    </row>
    <row r="3583" spans="1:10" x14ac:dyDescent="0.25">
      <c r="A3583" s="3" t="str">
        <f t="shared" si="55"/>
        <v>Low Income RateYes9/9/2021 (3:58pm-5:00pm)6</v>
      </c>
      <c r="B3583" t="s">
        <v>61</v>
      </c>
      <c r="C3583" t="s">
        <v>92</v>
      </c>
      <c r="D3583" t="s">
        <v>163</v>
      </c>
      <c r="E3583" s="65" t="s">
        <v>137</v>
      </c>
      <c r="F3583" s="66">
        <v>0.78230363130569458</v>
      </c>
      <c r="G3583" s="66">
        <v>0.77747523784637451</v>
      </c>
      <c r="H3583" s="66">
        <v>8.2201007753610611E-3</v>
      </c>
      <c r="I3583" s="66">
        <v>73.742263793945313</v>
      </c>
      <c r="J3583" s="67">
        <v>0</v>
      </c>
    </row>
    <row r="3584" spans="1:10" x14ac:dyDescent="0.25">
      <c r="A3584" s="3" t="str">
        <f t="shared" si="55"/>
        <v>Low Income RateYes9/9/2021 (3:58pm-5:00pm)7</v>
      </c>
      <c r="B3584" t="s">
        <v>61</v>
      </c>
      <c r="C3584" t="s">
        <v>92</v>
      </c>
      <c r="D3584" t="s">
        <v>163</v>
      </c>
      <c r="E3584" s="65" t="s">
        <v>138</v>
      </c>
      <c r="F3584" s="66">
        <v>0.79613620042800903</v>
      </c>
      <c r="G3584" s="66">
        <v>0.78730034828186035</v>
      </c>
      <c r="H3584" s="66">
        <v>8.6189741268754005E-3</v>
      </c>
      <c r="I3584" s="66">
        <v>73.654960632324219</v>
      </c>
      <c r="J3584" s="67">
        <v>0</v>
      </c>
    </row>
    <row r="3585" spans="1:10" x14ac:dyDescent="0.25">
      <c r="A3585" s="3" t="str">
        <f t="shared" si="55"/>
        <v>Low Income RateYes9/9/2021 (3:58pm-5:00pm)8</v>
      </c>
      <c r="B3585" t="s">
        <v>61</v>
      </c>
      <c r="C3585" t="s">
        <v>92</v>
      </c>
      <c r="D3585" t="s">
        <v>163</v>
      </c>
      <c r="E3585" s="65" t="s">
        <v>139</v>
      </c>
      <c r="F3585" s="66">
        <v>0.81930744647979736</v>
      </c>
      <c r="G3585" s="66">
        <v>0.81629449129104614</v>
      </c>
      <c r="H3585" s="66">
        <v>9.3757789582014084E-3</v>
      </c>
      <c r="I3585" s="66">
        <v>72.91900634765625</v>
      </c>
      <c r="J3585" s="67">
        <v>0</v>
      </c>
    </row>
    <row r="3586" spans="1:10" x14ac:dyDescent="0.25">
      <c r="A3586" s="3" t="str">
        <f t="shared" si="55"/>
        <v>Low Income RateYes9/9/2021 (3:58pm-5:00pm)9</v>
      </c>
      <c r="B3586" t="s">
        <v>61</v>
      </c>
      <c r="C3586" t="s">
        <v>92</v>
      </c>
      <c r="D3586" t="s">
        <v>163</v>
      </c>
      <c r="E3586" s="65" t="s">
        <v>140</v>
      </c>
      <c r="F3586" s="66">
        <v>0.87734711170196533</v>
      </c>
      <c r="G3586" s="66">
        <v>0.88208544254302979</v>
      </c>
      <c r="H3586" s="66">
        <v>1.0880381800234318E-2</v>
      </c>
      <c r="I3586" s="66">
        <v>74.521018981933594</v>
      </c>
      <c r="J3586" s="67">
        <v>0</v>
      </c>
    </row>
    <row r="3587" spans="1:10" x14ac:dyDescent="0.25">
      <c r="A3587" s="3" t="str">
        <f t="shared" ref="A3587:A3650" si="56">B3587&amp;C3587&amp;D3587&amp;E3587</f>
        <v>Low Income RateYes9/9/2021 (3:58pm-5:00pm)10</v>
      </c>
      <c r="B3587" t="s">
        <v>61</v>
      </c>
      <c r="C3587" t="s">
        <v>92</v>
      </c>
      <c r="D3587" t="s">
        <v>163</v>
      </c>
      <c r="E3587" s="65" t="s">
        <v>141</v>
      </c>
      <c r="F3587" s="66">
        <v>1.0172621011734009</v>
      </c>
      <c r="G3587" s="66">
        <v>1.0236304998397827</v>
      </c>
      <c r="H3587" s="66">
        <v>1.2810135260224342E-2</v>
      </c>
      <c r="I3587" s="66">
        <v>78.689552307128906</v>
      </c>
      <c r="J3587" s="67">
        <v>0</v>
      </c>
    </row>
    <row r="3588" spans="1:10" x14ac:dyDescent="0.25">
      <c r="A3588" s="3" t="str">
        <f t="shared" si="56"/>
        <v>Low Income RateYes9/9/2021 (3:58pm-5:00pm)11</v>
      </c>
      <c r="B3588" t="s">
        <v>61</v>
      </c>
      <c r="C3588" t="s">
        <v>92</v>
      </c>
      <c r="D3588" t="s">
        <v>163</v>
      </c>
      <c r="E3588" s="65" t="s">
        <v>142</v>
      </c>
      <c r="F3588" s="66">
        <v>1.2403764724731445</v>
      </c>
      <c r="G3588" s="66">
        <v>1.2437978982925415</v>
      </c>
      <c r="H3588" s="66">
        <v>1.6349449753761292E-2</v>
      </c>
      <c r="I3588" s="66">
        <v>83.530006408691406</v>
      </c>
      <c r="J3588" s="67">
        <v>0</v>
      </c>
    </row>
    <row r="3589" spans="1:10" x14ac:dyDescent="0.25">
      <c r="A3589" s="3" t="str">
        <f t="shared" si="56"/>
        <v>Low Income RateYes9/9/2021 (3:58pm-5:00pm)12</v>
      </c>
      <c r="B3589" t="s">
        <v>61</v>
      </c>
      <c r="C3589" t="s">
        <v>92</v>
      </c>
      <c r="D3589" t="s">
        <v>163</v>
      </c>
      <c r="E3589" s="65" t="s">
        <v>143</v>
      </c>
      <c r="F3589" s="66">
        <v>1.5421597957611084</v>
      </c>
      <c r="G3589" s="66">
        <v>1.548708438873291</v>
      </c>
      <c r="H3589" s="66">
        <v>1.6543690115213394E-2</v>
      </c>
      <c r="I3589" s="66">
        <v>87.867103576660156</v>
      </c>
      <c r="J3589" s="67">
        <v>0</v>
      </c>
    </row>
    <row r="3590" spans="1:10" x14ac:dyDescent="0.25">
      <c r="A3590" s="3" t="str">
        <f t="shared" si="56"/>
        <v>Low Income RateYes9/9/2021 (3:58pm-5:00pm)13</v>
      </c>
      <c r="B3590" t="s">
        <v>61</v>
      </c>
      <c r="C3590" t="s">
        <v>92</v>
      </c>
      <c r="D3590" t="s">
        <v>163</v>
      </c>
      <c r="E3590" s="65" t="s">
        <v>144</v>
      </c>
      <c r="F3590" s="66">
        <v>1.9068013429641724</v>
      </c>
      <c r="G3590" s="66">
        <v>1.9007387161254883</v>
      </c>
      <c r="H3590" s="66">
        <v>1.043268945068121E-2</v>
      </c>
      <c r="I3590" s="66">
        <v>91.096611022949219</v>
      </c>
      <c r="J3590" s="67">
        <v>0</v>
      </c>
    </row>
    <row r="3591" spans="1:10" x14ac:dyDescent="0.25">
      <c r="A3591" s="3" t="str">
        <f t="shared" si="56"/>
        <v>Low Income RateYes9/9/2021 (3:58pm-5:00pm)14</v>
      </c>
      <c r="B3591" t="s">
        <v>61</v>
      </c>
      <c r="C3591" t="s">
        <v>92</v>
      </c>
      <c r="D3591" t="s">
        <v>163</v>
      </c>
      <c r="E3591" s="65" t="s">
        <v>145</v>
      </c>
      <c r="F3591" s="66">
        <v>2.2240400314331055</v>
      </c>
      <c r="G3591" s="66">
        <v>2.2301025390625</v>
      </c>
      <c r="H3591" s="66">
        <v>1.043268945068121E-2</v>
      </c>
      <c r="I3591" s="66">
        <v>93.626068115234375</v>
      </c>
      <c r="J3591" s="67">
        <v>0</v>
      </c>
    </row>
    <row r="3592" spans="1:10" x14ac:dyDescent="0.25">
      <c r="A3592" s="3" t="str">
        <f t="shared" si="56"/>
        <v>Low Income RateYes9/9/2021 (3:58pm-5:00pm)15</v>
      </c>
      <c r="B3592" t="s">
        <v>61</v>
      </c>
      <c r="C3592" t="s">
        <v>92</v>
      </c>
      <c r="D3592" t="s">
        <v>163</v>
      </c>
      <c r="E3592" s="65" t="s">
        <v>146</v>
      </c>
      <c r="F3592" s="66">
        <v>2.5204436779022217</v>
      </c>
      <c r="G3592" s="66">
        <v>2.5145406723022461</v>
      </c>
      <c r="H3592" s="66">
        <v>1.9189538434147835E-2</v>
      </c>
      <c r="I3592" s="66">
        <v>95.277099609375</v>
      </c>
      <c r="J3592" s="67">
        <v>0</v>
      </c>
    </row>
    <row r="3593" spans="1:10" x14ac:dyDescent="0.25">
      <c r="A3593" s="3" t="str">
        <f t="shared" si="56"/>
        <v>Low Income RateYes9/9/2021 (3:58pm-5:00pm)16</v>
      </c>
      <c r="B3593" t="s">
        <v>61</v>
      </c>
      <c r="C3593" t="s">
        <v>92</v>
      </c>
      <c r="D3593" t="s">
        <v>163</v>
      </c>
      <c r="E3593" s="65" t="s">
        <v>147</v>
      </c>
      <c r="F3593" s="66">
        <v>2.7728884220123291</v>
      </c>
      <c r="G3593" s="66">
        <v>2.7425980567932129</v>
      </c>
      <c r="H3593" s="66">
        <v>2.2366991266608238E-2</v>
      </c>
      <c r="I3593" s="66">
        <v>96.616523742675781</v>
      </c>
      <c r="J3593" s="67">
        <v>0</v>
      </c>
    </row>
    <row r="3594" spans="1:10" x14ac:dyDescent="0.25">
      <c r="A3594" s="3" t="str">
        <f t="shared" si="56"/>
        <v>Low Income RateYes9/9/2021 (3:58pm-5:00pm)17</v>
      </c>
      <c r="B3594" t="s">
        <v>61</v>
      </c>
      <c r="C3594" t="s">
        <v>92</v>
      </c>
      <c r="D3594" t="s">
        <v>163</v>
      </c>
      <c r="E3594" s="65" t="s">
        <v>148</v>
      </c>
      <c r="F3594" s="66">
        <v>2.878471851348877</v>
      </c>
      <c r="G3594" s="66">
        <v>1.9772226810455322</v>
      </c>
      <c r="H3594" s="66">
        <v>2.3741759359836578E-2</v>
      </c>
      <c r="I3594" s="66">
        <v>95.700126647949219</v>
      </c>
      <c r="J3594" s="67">
        <v>0</v>
      </c>
    </row>
    <row r="3595" spans="1:10" x14ac:dyDescent="0.25">
      <c r="A3595" s="3" t="str">
        <f t="shared" si="56"/>
        <v>Low Income RateYes9/9/2021 (3:58pm-5:00pm)18</v>
      </c>
      <c r="B3595" t="s">
        <v>61</v>
      </c>
      <c r="C3595" t="s">
        <v>92</v>
      </c>
      <c r="D3595" t="s">
        <v>163</v>
      </c>
      <c r="E3595" s="65" t="s">
        <v>149</v>
      </c>
      <c r="F3595" s="66">
        <v>2.8567419052124023</v>
      </c>
      <c r="G3595" s="66">
        <v>2.8547346591949463</v>
      </c>
      <c r="H3595" s="66">
        <v>2.3667944595217705E-2</v>
      </c>
      <c r="I3595" s="66">
        <v>95.107810974121094</v>
      </c>
      <c r="J3595" s="67">
        <v>0</v>
      </c>
    </row>
    <row r="3596" spans="1:10" x14ac:dyDescent="0.25">
      <c r="A3596" s="3" t="str">
        <f t="shared" si="56"/>
        <v>Low Income RateYes9/9/2021 (3:58pm-5:00pm)19</v>
      </c>
      <c r="B3596" t="s">
        <v>61</v>
      </c>
      <c r="C3596" t="s">
        <v>92</v>
      </c>
      <c r="D3596" t="s">
        <v>163</v>
      </c>
      <c r="E3596" s="65" t="s">
        <v>150</v>
      </c>
      <c r="F3596" s="66">
        <v>2.6830191612243652</v>
      </c>
      <c r="G3596" s="66">
        <v>2.7915458679199219</v>
      </c>
      <c r="H3596" s="66">
        <v>2.3029999807476997E-2</v>
      </c>
      <c r="I3596" s="66">
        <v>93.143058776855469</v>
      </c>
      <c r="J3596" s="67">
        <v>0</v>
      </c>
    </row>
    <row r="3597" spans="1:10" x14ac:dyDescent="0.25">
      <c r="A3597" s="3" t="str">
        <f t="shared" si="56"/>
        <v>Low Income RateYes9/9/2021 (3:58pm-5:00pm)20</v>
      </c>
      <c r="B3597" t="s">
        <v>61</v>
      </c>
      <c r="C3597" t="s">
        <v>92</v>
      </c>
      <c r="D3597" t="s">
        <v>163</v>
      </c>
      <c r="E3597" s="65" t="s">
        <v>151</v>
      </c>
      <c r="F3597" s="66">
        <v>2.4280731678009033</v>
      </c>
      <c r="G3597" s="66">
        <v>2.5272006988525391</v>
      </c>
      <c r="H3597" s="66">
        <v>2.12094746530056E-2</v>
      </c>
      <c r="I3597" s="66">
        <v>89.833587646484375</v>
      </c>
      <c r="J3597" s="67">
        <v>0</v>
      </c>
    </row>
    <row r="3598" spans="1:10" x14ac:dyDescent="0.25">
      <c r="A3598" s="3" t="str">
        <f t="shared" si="56"/>
        <v>Low Income RateYes9/9/2021 (3:58pm-5:00pm)21</v>
      </c>
      <c r="B3598" t="s">
        <v>61</v>
      </c>
      <c r="C3598" t="s">
        <v>92</v>
      </c>
      <c r="D3598" t="s">
        <v>163</v>
      </c>
      <c r="E3598" s="65" t="s">
        <v>152</v>
      </c>
      <c r="F3598" s="66">
        <v>2.2202877998352051</v>
      </c>
      <c r="G3598" s="66">
        <v>2.3332352638244629</v>
      </c>
      <c r="H3598" s="66">
        <v>1.9922256469726563E-2</v>
      </c>
      <c r="I3598" s="66">
        <v>86.130119323730469</v>
      </c>
      <c r="J3598" s="67">
        <v>0</v>
      </c>
    </row>
    <row r="3599" spans="1:10" x14ac:dyDescent="0.25">
      <c r="A3599" s="3" t="str">
        <f t="shared" si="56"/>
        <v>Low Income RateYes9/9/2021 (3:58pm-5:00pm)22</v>
      </c>
      <c r="B3599" t="s">
        <v>61</v>
      </c>
      <c r="C3599" t="s">
        <v>92</v>
      </c>
      <c r="D3599" t="s">
        <v>163</v>
      </c>
      <c r="E3599" s="65" t="s">
        <v>153</v>
      </c>
      <c r="F3599" s="66">
        <v>2.0136063098907471</v>
      </c>
      <c r="G3599" s="66">
        <v>2.0717229843139648</v>
      </c>
      <c r="H3599" s="66">
        <v>1.8567716702818871E-2</v>
      </c>
      <c r="I3599" s="66">
        <v>83.178962707519531</v>
      </c>
      <c r="J3599" s="67">
        <v>0</v>
      </c>
    </row>
    <row r="3600" spans="1:10" x14ac:dyDescent="0.25">
      <c r="A3600" s="3" t="str">
        <f t="shared" si="56"/>
        <v>Low Income RateYes9/9/2021 (3:58pm-5:00pm)23</v>
      </c>
      <c r="B3600" t="s">
        <v>61</v>
      </c>
      <c r="C3600" t="s">
        <v>92</v>
      </c>
      <c r="D3600" t="s">
        <v>163</v>
      </c>
      <c r="E3600" s="65" t="s">
        <v>154</v>
      </c>
      <c r="F3600" s="66">
        <v>1.7350558042526245</v>
      </c>
      <c r="G3600" s="66">
        <v>1.7565207481384277</v>
      </c>
      <c r="H3600" s="66">
        <v>1.663639023900032E-2</v>
      </c>
      <c r="I3600" s="66">
        <v>80.893318176269531</v>
      </c>
      <c r="J3600" s="67">
        <v>0</v>
      </c>
    </row>
    <row r="3601" spans="1:10" x14ac:dyDescent="0.25">
      <c r="A3601" s="3" t="str">
        <f t="shared" si="56"/>
        <v>Low Income RateYes9/9/2021 (3:58pm-5:00pm)24</v>
      </c>
      <c r="B3601" t="s">
        <v>61</v>
      </c>
      <c r="C3601" t="s">
        <v>92</v>
      </c>
      <c r="D3601" t="s">
        <v>163</v>
      </c>
      <c r="E3601" s="65" t="s">
        <v>155</v>
      </c>
      <c r="F3601" s="66">
        <v>1.4349144697189331</v>
      </c>
      <c r="G3601" s="66">
        <v>1.4539353847503662</v>
      </c>
      <c r="H3601" s="66">
        <v>1.4981016516685486E-2</v>
      </c>
      <c r="I3601" s="66">
        <v>79.217941284179688</v>
      </c>
      <c r="J3601" s="67">
        <v>0</v>
      </c>
    </row>
    <row r="3602" spans="1:10" x14ac:dyDescent="0.25">
      <c r="A3602" s="3" t="str">
        <f t="shared" si="56"/>
        <v>Low Income RateYesAverage Event Day (5:00pm-6:00pm)1</v>
      </c>
      <c r="B3602" t="s">
        <v>61</v>
      </c>
      <c r="C3602" t="s">
        <v>92</v>
      </c>
      <c r="D3602" t="s">
        <v>164</v>
      </c>
      <c r="E3602" s="65" t="s">
        <v>132</v>
      </c>
      <c r="F3602" s="66">
        <v>1.0611617565155029</v>
      </c>
      <c r="G3602" s="66">
        <v>1.0666760206222534</v>
      </c>
      <c r="H3602" s="66">
        <v>6.1215232126414776E-3</v>
      </c>
      <c r="I3602" s="66">
        <v>76.648651123046875</v>
      </c>
      <c r="J3602" s="67">
        <v>0</v>
      </c>
    </row>
    <row r="3603" spans="1:10" x14ac:dyDescent="0.25">
      <c r="A3603" s="3" t="str">
        <f t="shared" si="56"/>
        <v>Low Income RateYesAverage Event Day (5:00pm-6:00pm)2</v>
      </c>
      <c r="B3603" t="s">
        <v>61</v>
      </c>
      <c r="C3603" t="s">
        <v>92</v>
      </c>
      <c r="D3603" t="s">
        <v>164</v>
      </c>
      <c r="E3603" s="65" t="s">
        <v>133</v>
      </c>
      <c r="F3603" s="66">
        <v>0.98835295438766479</v>
      </c>
      <c r="G3603" s="66">
        <v>0.98822867870330811</v>
      </c>
      <c r="H3603" s="66">
        <v>5.076186265796423E-3</v>
      </c>
      <c r="I3603" s="66">
        <v>75.330123901367188</v>
      </c>
      <c r="J3603" s="67">
        <v>0</v>
      </c>
    </row>
    <row r="3604" spans="1:10" x14ac:dyDescent="0.25">
      <c r="A3604" s="3" t="str">
        <f t="shared" si="56"/>
        <v>Low Income RateYesAverage Event Day (5:00pm-6:00pm)3</v>
      </c>
      <c r="B3604" t="s">
        <v>61</v>
      </c>
      <c r="C3604" t="s">
        <v>92</v>
      </c>
      <c r="D3604" t="s">
        <v>164</v>
      </c>
      <c r="E3604" s="65" t="s">
        <v>134</v>
      </c>
      <c r="F3604" s="66">
        <v>0.87197697162628174</v>
      </c>
      <c r="G3604" s="66">
        <v>0.87621229887008667</v>
      </c>
      <c r="H3604" s="66">
        <v>4.2648017406463623E-3</v>
      </c>
      <c r="I3604" s="66">
        <v>74.122146606445313</v>
      </c>
      <c r="J3604" s="67">
        <v>0</v>
      </c>
    </row>
    <row r="3605" spans="1:10" x14ac:dyDescent="0.25">
      <c r="A3605" s="3" t="str">
        <f t="shared" si="56"/>
        <v>Low Income RateYesAverage Event Day (5:00pm-6:00pm)4</v>
      </c>
      <c r="B3605" t="s">
        <v>61</v>
      </c>
      <c r="C3605" t="s">
        <v>92</v>
      </c>
      <c r="D3605" t="s">
        <v>164</v>
      </c>
      <c r="E3605" s="65" t="s">
        <v>135</v>
      </c>
      <c r="F3605" s="66">
        <v>0.79519635438919067</v>
      </c>
      <c r="G3605" s="66">
        <v>0.80214864015579224</v>
      </c>
      <c r="H3605" s="66">
        <v>3.8112690672278404E-3</v>
      </c>
      <c r="I3605" s="66">
        <v>73.325309753417969</v>
      </c>
      <c r="J3605" s="67">
        <v>0</v>
      </c>
    </row>
    <row r="3606" spans="1:10" x14ac:dyDescent="0.25">
      <c r="A3606" s="3" t="str">
        <f t="shared" si="56"/>
        <v>Low Income RateYesAverage Event Day (5:00pm-6:00pm)5</v>
      </c>
      <c r="B3606" t="s">
        <v>61</v>
      </c>
      <c r="C3606" t="s">
        <v>92</v>
      </c>
      <c r="D3606" t="s">
        <v>164</v>
      </c>
      <c r="E3606" s="65" t="s">
        <v>136</v>
      </c>
      <c r="F3606" s="66">
        <v>0.74822741746902466</v>
      </c>
      <c r="G3606" s="66">
        <v>0.7544780969619751</v>
      </c>
      <c r="H3606" s="66">
        <v>3.4505876246839762E-3</v>
      </c>
      <c r="I3606" s="66">
        <v>72.34844970703125</v>
      </c>
      <c r="J3606" s="67">
        <v>0</v>
      </c>
    </row>
    <row r="3607" spans="1:10" x14ac:dyDescent="0.25">
      <c r="A3607" s="3" t="str">
        <f t="shared" si="56"/>
        <v>Low Income RateYesAverage Event Day (5:00pm-6:00pm)6</v>
      </c>
      <c r="B3607" t="s">
        <v>61</v>
      </c>
      <c r="C3607" t="s">
        <v>92</v>
      </c>
      <c r="D3607" t="s">
        <v>164</v>
      </c>
      <c r="E3607" s="65" t="s">
        <v>137</v>
      </c>
      <c r="F3607" s="66">
        <v>0.73010075092315674</v>
      </c>
      <c r="G3607" s="66">
        <v>0.73419386148452759</v>
      </c>
      <c r="H3607" s="66">
        <v>3.3304777462035418E-3</v>
      </c>
      <c r="I3607" s="66">
        <v>71.728424072265625</v>
      </c>
      <c r="J3607" s="67">
        <v>0</v>
      </c>
    </row>
    <row r="3608" spans="1:10" x14ac:dyDescent="0.25">
      <c r="A3608" s="3" t="str">
        <f t="shared" si="56"/>
        <v>Low Income RateYesAverage Event Day (5:00pm-6:00pm)7</v>
      </c>
      <c r="B3608" t="s">
        <v>61</v>
      </c>
      <c r="C3608" t="s">
        <v>92</v>
      </c>
      <c r="D3608" t="s">
        <v>164</v>
      </c>
      <c r="E3608" s="65" t="s">
        <v>138</v>
      </c>
      <c r="F3608" s="66">
        <v>0.74372154474258423</v>
      </c>
      <c r="G3608" s="66">
        <v>0.74779868125915527</v>
      </c>
      <c r="H3608" s="66">
        <v>3.7721607368439436E-3</v>
      </c>
      <c r="I3608" s="66">
        <v>71.416290283203125</v>
      </c>
      <c r="J3608" s="67">
        <v>0</v>
      </c>
    </row>
    <row r="3609" spans="1:10" x14ac:dyDescent="0.25">
      <c r="A3609" s="3" t="str">
        <f t="shared" si="56"/>
        <v>Low Income RateYesAverage Event Day (5:00pm-6:00pm)8</v>
      </c>
      <c r="B3609" t="s">
        <v>61</v>
      </c>
      <c r="C3609" t="s">
        <v>92</v>
      </c>
      <c r="D3609" t="s">
        <v>164</v>
      </c>
      <c r="E3609" s="65" t="s">
        <v>139</v>
      </c>
      <c r="F3609" s="66">
        <v>0.78908002376556396</v>
      </c>
      <c r="G3609" s="66">
        <v>0.7955322265625</v>
      </c>
      <c r="H3609" s="66">
        <v>3.8773203268647194E-3</v>
      </c>
      <c r="I3609" s="66">
        <v>72.075790405273438</v>
      </c>
      <c r="J3609" s="67">
        <v>0</v>
      </c>
    </row>
    <row r="3610" spans="1:10" x14ac:dyDescent="0.25">
      <c r="A3610" s="3" t="str">
        <f t="shared" si="56"/>
        <v>Low Income RateYesAverage Event Day (5:00pm-6:00pm)9</v>
      </c>
      <c r="B3610" t="s">
        <v>61</v>
      </c>
      <c r="C3610" t="s">
        <v>92</v>
      </c>
      <c r="D3610" t="s">
        <v>164</v>
      </c>
      <c r="E3610" s="65" t="s">
        <v>140</v>
      </c>
      <c r="F3610" s="66">
        <v>0.86594271659851074</v>
      </c>
      <c r="G3610" s="66">
        <v>0.87304884195327759</v>
      </c>
      <c r="H3610" s="66">
        <v>4.6319635584950447E-3</v>
      </c>
      <c r="I3610" s="66">
        <v>74.503074645996094</v>
      </c>
      <c r="J3610" s="67">
        <v>0</v>
      </c>
    </row>
    <row r="3611" spans="1:10" x14ac:dyDescent="0.25">
      <c r="A3611" s="3" t="str">
        <f t="shared" si="56"/>
        <v>Low Income RateYesAverage Event Day (5:00pm-6:00pm)10</v>
      </c>
      <c r="B3611" t="s">
        <v>61</v>
      </c>
      <c r="C3611" t="s">
        <v>92</v>
      </c>
      <c r="D3611" t="s">
        <v>164</v>
      </c>
      <c r="E3611" s="65" t="s">
        <v>141</v>
      </c>
      <c r="F3611" s="66">
        <v>0.99375981092453003</v>
      </c>
      <c r="G3611" s="66">
        <v>0.99904328584671021</v>
      </c>
      <c r="H3611" s="66">
        <v>5.4691196419298649E-3</v>
      </c>
      <c r="I3611" s="66">
        <v>78.700469970703125</v>
      </c>
      <c r="J3611" s="67">
        <v>0</v>
      </c>
    </row>
    <row r="3612" spans="1:10" x14ac:dyDescent="0.25">
      <c r="A3612" s="3" t="str">
        <f t="shared" si="56"/>
        <v>Low Income RateYesAverage Event Day (5:00pm-6:00pm)11</v>
      </c>
      <c r="B3612" t="s">
        <v>61</v>
      </c>
      <c r="C3612" t="s">
        <v>92</v>
      </c>
      <c r="D3612" t="s">
        <v>164</v>
      </c>
      <c r="E3612" s="65" t="s">
        <v>142</v>
      </c>
      <c r="F3612" s="66">
        <v>1.1707477569580078</v>
      </c>
      <c r="G3612" s="66">
        <v>1.1913716793060303</v>
      </c>
      <c r="H3612" s="66">
        <v>6.3743051141500473E-3</v>
      </c>
      <c r="I3612" s="66">
        <v>83.121963500976563</v>
      </c>
      <c r="J3612" s="67">
        <v>0</v>
      </c>
    </row>
    <row r="3613" spans="1:10" x14ac:dyDescent="0.25">
      <c r="A3613" s="3" t="str">
        <f t="shared" si="56"/>
        <v>Low Income RateYesAverage Event Day (5:00pm-6:00pm)12</v>
      </c>
      <c r="B3613" t="s">
        <v>61</v>
      </c>
      <c r="C3613" t="s">
        <v>92</v>
      </c>
      <c r="D3613" t="s">
        <v>164</v>
      </c>
      <c r="E3613" s="65" t="s">
        <v>143</v>
      </c>
      <c r="F3613" s="66">
        <v>1.4236859083175659</v>
      </c>
      <c r="G3613" s="66">
        <v>1.4501385688781738</v>
      </c>
      <c r="H3613" s="66">
        <v>7.256598211824894E-3</v>
      </c>
      <c r="I3613" s="66">
        <v>87.498313903808594</v>
      </c>
      <c r="J3613" s="67">
        <v>0</v>
      </c>
    </row>
    <row r="3614" spans="1:10" x14ac:dyDescent="0.25">
      <c r="A3614" s="3" t="str">
        <f t="shared" si="56"/>
        <v>Low Income RateYesAverage Event Day (5:00pm-6:00pm)13</v>
      </c>
      <c r="B3614" t="s">
        <v>61</v>
      </c>
      <c r="C3614" t="s">
        <v>92</v>
      </c>
      <c r="D3614" t="s">
        <v>164</v>
      </c>
      <c r="E3614" s="65" t="s">
        <v>144</v>
      </c>
      <c r="F3614" s="66">
        <v>1.708942174911499</v>
      </c>
      <c r="G3614" s="66">
        <v>1.7586714029312134</v>
      </c>
      <c r="H3614" s="66">
        <v>6.1444048769772053E-3</v>
      </c>
      <c r="I3614" s="66">
        <v>91.158531188964844</v>
      </c>
      <c r="J3614" s="67">
        <v>0</v>
      </c>
    </row>
    <row r="3615" spans="1:10" x14ac:dyDescent="0.25">
      <c r="A3615" s="3" t="str">
        <f t="shared" si="56"/>
        <v>Low Income RateYesAverage Event Day (5:00pm-6:00pm)14</v>
      </c>
      <c r="B3615" t="s">
        <v>61</v>
      </c>
      <c r="C3615" t="s">
        <v>92</v>
      </c>
      <c r="D3615" t="s">
        <v>164</v>
      </c>
      <c r="E3615" s="65" t="s">
        <v>145</v>
      </c>
      <c r="F3615" s="66">
        <v>2.0163908004760742</v>
      </c>
      <c r="G3615" s="66">
        <v>2.0833799839019775</v>
      </c>
      <c r="H3615" s="66">
        <v>6.3737742602825165E-3</v>
      </c>
      <c r="I3615" s="66">
        <v>93.782699584960938</v>
      </c>
      <c r="J3615" s="67">
        <v>0</v>
      </c>
    </row>
    <row r="3616" spans="1:10" x14ac:dyDescent="0.25">
      <c r="A3616" s="3" t="str">
        <f t="shared" si="56"/>
        <v>Low Income RateYesAverage Event Day (5:00pm-6:00pm)15</v>
      </c>
      <c r="B3616" t="s">
        <v>61</v>
      </c>
      <c r="C3616" t="s">
        <v>92</v>
      </c>
      <c r="D3616" t="s">
        <v>164</v>
      </c>
      <c r="E3616" s="65" t="s">
        <v>146</v>
      </c>
      <c r="F3616" s="66">
        <v>2.3279707431793213</v>
      </c>
      <c r="G3616" s="66">
        <v>2.3723456859588623</v>
      </c>
      <c r="H3616" s="66">
        <v>8.5611520335078239E-3</v>
      </c>
      <c r="I3616" s="66">
        <v>95.892181396484375</v>
      </c>
      <c r="J3616" s="67">
        <v>0</v>
      </c>
    </row>
    <row r="3617" spans="1:10" x14ac:dyDescent="0.25">
      <c r="A3617" s="3" t="str">
        <f t="shared" si="56"/>
        <v>Low Income RateYesAverage Event Day (5:00pm-6:00pm)16</v>
      </c>
      <c r="B3617" t="s">
        <v>61</v>
      </c>
      <c r="C3617" t="s">
        <v>92</v>
      </c>
      <c r="D3617" t="s">
        <v>164</v>
      </c>
      <c r="E3617" s="65" t="s">
        <v>147</v>
      </c>
      <c r="F3617" s="66">
        <v>2.5687992572784424</v>
      </c>
      <c r="G3617" s="66">
        <v>2.6022076606750488</v>
      </c>
      <c r="H3617" s="66">
        <v>9.4149662181735039E-3</v>
      </c>
      <c r="I3617" s="66">
        <v>96.955375671386719</v>
      </c>
      <c r="J3617" s="67">
        <v>0</v>
      </c>
    </row>
    <row r="3618" spans="1:10" x14ac:dyDescent="0.25">
      <c r="A3618" s="3" t="str">
        <f t="shared" si="56"/>
        <v>Low Income RateYesAverage Event Day (5:00pm-6:00pm)17</v>
      </c>
      <c r="B3618" t="s">
        <v>61</v>
      </c>
      <c r="C3618" t="s">
        <v>92</v>
      </c>
      <c r="D3618" t="s">
        <v>164</v>
      </c>
      <c r="E3618" s="65" t="s">
        <v>148</v>
      </c>
      <c r="F3618" s="66">
        <v>2.7301065921783447</v>
      </c>
      <c r="G3618" s="66">
        <v>2.7117486000061035</v>
      </c>
      <c r="H3618" s="66">
        <v>1.0062340646982193E-2</v>
      </c>
      <c r="I3618" s="66">
        <v>96.851364135742188</v>
      </c>
      <c r="J3618" s="67">
        <v>0</v>
      </c>
    </row>
    <row r="3619" spans="1:10" x14ac:dyDescent="0.25">
      <c r="A3619" s="3" t="str">
        <f t="shared" si="56"/>
        <v>Low Income RateYesAverage Event Day (5:00pm-6:00pm)18</v>
      </c>
      <c r="B3619" t="s">
        <v>61</v>
      </c>
      <c r="C3619" t="s">
        <v>92</v>
      </c>
      <c r="D3619" t="s">
        <v>164</v>
      </c>
      <c r="E3619" s="65" t="s">
        <v>149</v>
      </c>
      <c r="F3619" s="66">
        <v>2.7521584033966064</v>
      </c>
      <c r="G3619" s="66">
        <v>1.9040284156799316</v>
      </c>
      <c r="H3619" s="66">
        <v>1.1095169000327587E-2</v>
      </c>
      <c r="I3619" s="66">
        <v>95.426101684570313</v>
      </c>
      <c r="J3619" s="67">
        <v>0</v>
      </c>
    </row>
    <row r="3620" spans="1:10" x14ac:dyDescent="0.25">
      <c r="A3620" s="3" t="str">
        <f t="shared" si="56"/>
        <v>Low Income RateYesAverage Event Day (5:00pm-6:00pm)19</v>
      </c>
      <c r="B3620" t="s">
        <v>61</v>
      </c>
      <c r="C3620" t="s">
        <v>92</v>
      </c>
      <c r="D3620" t="s">
        <v>164</v>
      </c>
      <c r="E3620" s="65" t="s">
        <v>150</v>
      </c>
      <c r="F3620" s="66">
        <v>2.6367387771606445</v>
      </c>
      <c r="G3620" s="66">
        <v>2.679246187210083</v>
      </c>
      <c r="H3620" s="66">
        <v>1.1427679099142551E-2</v>
      </c>
      <c r="I3620" s="66">
        <v>94.124618530273438</v>
      </c>
      <c r="J3620" s="67">
        <v>0</v>
      </c>
    </row>
    <row r="3621" spans="1:10" x14ac:dyDescent="0.25">
      <c r="A3621" s="3" t="str">
        <f t="shared" si="56"/>
        <v>Low Income RateYesAverage Event Day (5:00pm-6:00pm)20</v>
      </c>
      <c r="B3621" t="s">
        <v>61</v>
      </c>
      <c r="C3621" t="s">
        <v>92</v>
      </c>
      <c r="D3621" t="s">
        <v>164</v>
      </c>
      <c r="E3621" s="65" t="s">
        <v>151</v>
      </c>
      <c r="F3621" s="66">
        <v>2.4006667137145996</v>
      </c>
      <c r="G3621" s="66">
        <v>2.5281460285186768</v>
      </c>
      <c r="H3621" s="66">
        <v>1.116643100976944E-2</v>
      </c>
      <c r="I3621" s="66">
        <v>91.339012145996094</v>
      </c>
      <c r="J3621" s="67">
        <v>0</v>
      </c>
    </row>
    <row r="3622" spans="1:10" x14ac:dyDescent="0.25">
      <c r="A3622" s="3" t="str">
        <f t="shared" si="56"/>
        <v>Low Income RateYesAverage Event Day (5:00pm-6:00pm)21</v>
      </c>
      <c r="B3622" t="s">
        <v>61</v>
      </c>
      <c r="C3622" t="s">
        <v>92</v>
      </c>
      <c r="D3622" t="s">
        <v>164</v>
      </c>
      <c r="E3622" s="65" t="s">
        <v>152</v>
      </c>
      <c r="F3622" s="66">
        <v>2.1655135154724121</v>
      </c>
      <c r="G3622" s="66">
        <v>2.2766640186309814</v>
      </c>
      <c r="H3622" s="66">
        <v>1.0438806377351284E-2</v>
      </c>
      <c r="I3622" s="66">
        <v>87.395942687988281</v>
      </c>
      <c r="J3622" s="67">
        <v>0</v>
      </c>
    </row>
    <row r="3623" spans="1:10" x14ac:dyDescent="0.25">
      <c r="A3623" s="3" t="str">
        <f t="shared" si="56"/>
        <v>Low Income RateYesAverage Event Day (5:00pm-6:00pm)22</v>
      </c>
      <c r="B3623" t="s">
        <v>61</v>
      </c>
      <c r="C3623" t="s">
        <v>92</v>
      </c>
      <c r="D3623" t="s">
        <v>164</v>
      </c>
      <c r="E3623" s="65" t="s">
        <v>153</v>
      </c>
      <c r="F3623" s="66">
        <v>1.9731044769287109</v>
      </c>
      <c r="G3623" s="66">
        <v>2.0647017955780029</v>
      </c>
      <c r="H3623" s="66">
        <v>9.6523519605398178E-3</v>
      </c>
      <c r="I3623" s="66">
        <v>83.649215698242188</v>
      </c>
      <c r="J3623" s="67">
        <v>0</v>
      </c>
    </row>
    <row r="3624" spans="1:10" x14ac:dyDescent="0.25">
      <c r="A3624" s="3" t="str">
        <f t="shared" si="56"/>
        <v>Low Income RateYesAverage Event Day (5:00pm-6:00pm)23</v>
      </c>
      <c r="B3624" t="s">
        <v>61</v>
      </c>
      <c r="C3624" t="s">
        <v>92</v>
      </c>
      <c r="D3624" t="s">
        <v>164</v>
      </c>
      <c r="E3624" s="65" t="s">
        <v>154</v>
      </c>
      <c r="F3624" s="66">
        <v>1.7381231784820557</v>
      </c>
      <c r="G3624" s="66">
        <v>1.7885332107543945</v>
      </c>
      <c r="H3624" s="66">
        <v>8.9946575462818146E-3</v>
      </c>
      <c r="I3624" s="66">
        <v>81.138969421386719</v>
      </c>
      <c r="J3624" s="67">
        <v>0</v>
      </c>
    </row>
    <row r="3625" spans="1:10" x14ac:dyDescent="0.25">
      <c r="A3625" s="3" t="str">
        <f t="shared" si="56"/>
        <v>Low Income RateYesAverage Event Day (5:00pm-6:00pm)24</v>
      </c>
      <c r="B3625" t="s">
        <v>61</v>
      </c>
      <c r="C3625" t="s">
        <v>92</v>
      </c>
      <c r="D3625" t="s">
        <v>164</v>
      </c>
      <c r="E3625" s="65" t="s">
        <v>155</v>
      </c>
      <c r="F3625" s="66">
        <v>1.4639818668365479</v>
      </c>
      <c r="G3625" s="66">
        <v>1.5023093223571777</v>
      </c>
      <c r="H3625" s="66">
        <v>7.8390864655375481E-3</v>
      </c>
      <c r="I3625" s="66">
        <v>78.789985656738281</v>
      </c>
      <c r="J3625" s="67">
        <v>0</v>
      </c>
    </row>
    <row r="3626" spans="1:10" x14ac:dyDescent="0.25">
      <c r="A3626" s="3" t="str">
        <f t="shared" si="56"/>
        <v>Net Energy Metered StatusNon-NEM Customer10/14/2020 (6:00pm-7:00pm)1</v>
      </c>
      <c r="B3626" t="s">
        <v>58</v>
      </c>
      <c r="C3626" t="s">
        <v>43</v>
      </c>
      <c r="D3626" t="s">
        <v>158</v>
      </c>
      <c r="E3626" s="65" t="s">
        <v>132</v>
      </c>
      <c r="F3626" s="66">
        <v>0.51551824808120728</v>
      </c>
      <c r="G3626" s="66">
        <v>0.5589413046836853</v>
      </c>
      <c r="H3626" s="66">
        <v>7.4107855558395386E-2</v>
      </c>
      <c r="I3626" s="66">
        <v>77.659881591796875</v>
      </c>
      <c r="J3626" s="67">
        <v>0</v>
      </c>
    </row>
    <row r="3627" spans="1:10" x14ac:dyDescent="0.25">
      <c r="A3627" s="3" t="str">
        <f t="shared" si="56"/>
        <v>Net Energy Metered StatusNon-NEM Customer10/14/2020 (6:00pm-7:00pm)2</v>
      </c>
      <c r="B3627" t="s">
        <v>58</v>
      </c>
      <c r="C3627" t="s">
        <v>43</v>
      </c>
      <c r="D3627" t="s">
        <v>158</v>
      </c>
      <c r="E3627" s="65" t="s">
        <v>133</v>
      </c>
      <c r="F3627" s="66">
        <v>0.55451565980911255</v>
      </c>
      <c r="G3627" s="66">
        <v>0.5218808650970459</v>
      </c>
      <c r="H3627" s="66">
        <v>5.6467339396476746E-2</v>
      </c>
      <c r="I3627" s="66">
        <v>75.052276611328125</v>
      </c>
      <c r="J3627" s="67">
        <v>0</v>
      </c>
    </row>
    <row r="3628" spans="1:10" x14ac:dyDescent="0.25">
      <c r="A3628" s="3" t="str">
        <f t="shared" si="56"/>
        <v>Net Energy Metered StatusNon-NEM Customer10/14/2020 (6:00pm-7:00pm)3</v>
      </c>
      <c r="B3628" t="s">
        <v>58</v>
      </c>
      <c r="C3628" t="s">
        <v>43</v>
      </c>
      <c r="D3628" t="s">
        <v>158</v>
      </c>
      <c r="E3628" s="65" t="s">
        <v>134</v>
      </c>
      <c r="F3628" s="66">
        <v>0.43869870901107788</v>
      </c>
      <c r="G3628" s="66">
        <v>0.48087126016616821</v>
      </c>
      <c r="H3628" s="66">
        <v>5.0803761929273605E-2</v>
      </c>
      <c r="I3628" s="66">
        <v>73.845748901367188</v>
      </c>
      <c r="J3628" s="67">
        <v>0</v>
      </c>
    </row>
    <row r="3629" spans="1:10" x14ac:dyDescent="0.25">
      <c r="A3629" s="3" t="str">
        <f t="shared" si="56"/>
        <v>Net Energy Metered StatusNon-NEM Customer10/14/2020 (6:00pm-7:00pm)4</v>
      </c>
      <c r="B3629" t="s">
        <v>58</v>
      </c>
      <c r="C3629" t="s">
        <v>43</v>
      </c>
      <c r="D3629" t="s">
        <v>158</v>
      </c>
      <c r="E3629" s="65" t="s">
        <v>135</v>
      </c>
      <c r="F3629" s="66">
        <v>0.46885770559310913</v>
      </c>
      <c r="G3629" s="66">
        <v>0.45768561959266663</v>
      </c>
      <c r="H3629" s="66">
        <v>4.3059371411800385E-2</v>
      </c>
      <c r="I3629" s="66">
        <v>70.263412475585938</v>
      </c>
      <c r="J3629" s="67">
        <v>0</v>
      </c>
    </row>
    <row r="3630" spans="1:10" x14ac:dyDescent="0.25">
      <c r="A3630" s="3" t="str">
        <f t="shared" si="56"/>
        <v>Net Energy Metered StatusNon-NEM Customer10/14/2020 (6:00pm-7:00pm)5</v>
      </c>
      <c r="B3630" t="s">
        <v>58</v>
      </c>
      <c r="C3630" t="s">
        <v>43</v>
      </c>
      <c r="D3630" t="s">
        <v>158</v>
      </c>
      <c r="E3630" s="65" t="s">
        <v>136</v>
      </c>
      <c r="F3630" s="66">
        <v>0.48308408260345459</v>
      </c>
      <c r="G3630" s="66">
        <v>0.48021197319030762</v>
      </c>
      <c r="H3630" s="66">
        <v>4.8904623836278915E-2</v>
      </c>
      <c r="I3630" s="66">
        <v>68.558738708496094</v>
      </c>
      <c r="J3630" s="67">
        <v>0</v>
      </c>
    </row>
    <row r="3631" spans="1:10" x14ac:dyDescent="0.25">
      <c r="A3631" s="3" t="str">
        <f t="shared" si="56"/>
        <v>Net Energy Metered StatusNon-NEM Customer10/14/2020 (6:00pm-7:00pm)6</v>
      </c>
      <c r="B3631" t="s">
        <v>58</v>
      </c>
      <c r="C3631" t="s">
        <v>43</v>
      </c>
      <c r="D3631" t="s">
        <v>158</v>
      </c>
      <c r="E3631" s="65" t="s">
        <v>137</v>
      </c>
      <c r="F3631" s="66">
        <v>0.50387042760848999</v>
      </c>
      <c r="G3631" s="66">
        <v>0.48733353614807129</v>
      </c>
      <c r="H3631" s="66">
        <v>4.2691074311733246E-2</v>
      </c>
      <c r="I3631" s="66">
        <v>66.424789428710938</v>
      </c>
      <c r="J3631" s="67">
        <v>0</v>
      </c>
    </row>
    <row r="3632" spans="1:10" x14ac:dyDescent="0.25">
      <c r="A3632" s="3" t="str">
        <f t="shared" si="56"/>
        <v>Net Energy Metered StatusNon-NEM Customer10/14/2020 (6:00pm-7:00pm)7</v>
      </c>
      <c r="B3632" t="s">
        <v>58</v>
      </c>
      <c r="C3632" t="s">
        <v>43</v>
      </c>
      <c r="D3632" t="s">
        <v>158</v>
      </c>
      <c r="E3632" s="65" t="s">
        <v>138</v>
      </c>
      <c r="F3632" s="66">
        <v>0.57743102312088013</v>
      </c>
      <c r="G3632" s="66">
        <v>0.5337335467338562</v>
      </c>
      <c r="H3632" s="66">
        <v>4.6202797442674637E-2</v>
      </c>
      <c r="I3632" s="66">
        <v>65.993057250976563</v>
      </c>
      <c r="J3632" s="67">
        <v>0</v>
      </c>
    </row>
    <row r="3633" spans="1:10" x14ac:dyDescent="0.25">
      <c r="A3633" s="3" t="str">
        <f t="shared" si="56"/>
        <v>Net Energy Metered StatusNon-NEM Customer10/14/2020 (6:00pm-7:00pm)8</v>
      </c>
      <c r="B3633" t="s">
        <v>58</v>
      </c>
      <c r="C3633" t="s">
        <v>43</v>
      </c>
      <c r="D3633" t="s">
        <v>158</v>
      </c>
      <c r="E3633" s="65" t="s">
        <v>139</v>
      </c>
      <c r="F3633" s="66">
        <v>0.60173904895782471</v>
      </c>
      <c r="G3633" s="66">
        <v>0.52655571699142456</v>
      </c>
      <c r="H3633" s="66">
        <v>8.0418482422828674E-2</v>
      </c>
      <c r="I3633" s="66">
        <v>63.366527557373047</v>
      </c>
      <c r="J3633" s="67">
        <v>0</v>
      </c>
    </row>
    <row r="3634" spans="1:10" x14ac:dyDescent="0.25">
      <c r="A3634" s="3" t="str">
        <f t="shared" si="56"/>
        <v>Net Energy Metered StatusNon-NEM Customer10/14/2020 (6:00pm-7:00pm)9</v>
      </c>
      <c r="B3634" t="s">
        <v>58</v>
      </c>
      <c r="C3634" t="s">
        <v>43</v>
      </c>
      <c r="D3634" t="s">
        <v>158</v>
      </c>
      <c r="E3634" s="65" t="s">
        <v>140</v>
      </c>
      <c r="F3634" s="66">
        <v>0.60120975971221924</v>
      </c>
      <c r="G3634" s="66">
        <v>0.55352157354354858</v>
      </c>
      <c r="H3634" s="66">
        <v>9.5150478184223175E-2</v>
      </c>
      <c r="I3634" s="66">
        <v>66.383590698242188</v>
      </c>
      <c r="J3634" s="67">
        <v>0</v>
      </c>
    </row>
    <row r="3635" spans="1:10" x14ac:dyDescent="0.25">
      <c r="A3635" s="3" t="str">
        <f t="shared" si="56"/>
        <v>Net Energy Metered StatusNon-NEM Customer10/14/2020 (6:00pm-7:00pm)10</v>
      </c>
      <c r="B3635" t="s">
        <v>58</v>
      </c>
      <c r="C3635" t="s">
        <v>43</v>
      </c>
      <c r="D3635" t="s">
        <v>158</v>
      </c>
      <c r="E3635" s="65" t="s">
        <v>141</v>
      </c>
      <c r="F3635" s="66">
        <v>0.62349861860275269</v>
      </c>
      <c r="G3635" s="66">
        <v>0.59137427806854248</v>
      </c>
      <c r="H3635" s="66">
        <v>0.10111516714096069</v>
      </c>
      <c r="I3635" s="66">
        <v>71.363471984863281</v>
      </c>
      <c r="J3635" s="67">
        <v>0</v>
      </c>
    </row>
    <row r="3636" spans="1:10" x14ac:dyDescent="0.25">
      <c r="A3636" s="3" t="str">
        <f t="shared" si="56"/>
        <v>Net Energy Metered StatusNon-NEM Customer10/14/2020 (6:00pm-7:00pm)11</v>
      </c>
      <c r="B3636" t="s">
        <v>58</v>
      </c>
      <c r="C3636" t="s">
        <v>43</v>
      </c>
      <c r="D3636" t="s">
        <v>158</v>
      </c>
      <c r="E3636" s="65" t="s">
        <v>142</v>
      </c>
      <c r="F3636" s="66">
        <v>0.69681376218795776</v>
      </c>
      <c r="G3636" s="66">
        <v>0.64075088500976563</v>
      </c>
      <c r="H3636" s="66">
        <v>0.13717453181743622</v>
      </c>
      <c r="I3636" s="66">
        <v>77.681434631347656</v>
      </c>
      <c r="J3636" s="67">
        <v>0</v>
      </c>
    </row>
    <row r="3637" spans="1:10" x14ac:dyDescent="0.25">
      <c r="A3637" s="3" t="str">
        <f t="shared" si="56"/>
        <v>Net Energy Metered StatusNon-NEM Customer10/14/2020 (6:00pm-7:00pm)12</v>
      </c>
      <c r="B3637" t="s">
        <v>58</v>
      </c>
      <c r="C3637" t="s">
        <v>43</v>
      </c>
      <c r="D3637" t="s">
        <v>158</v>
      </c>
      <c r="E3637" s="65" t="s">
        <v>143</v>
      </c>
      <c r="F3637" s="66">
        <v>0.90571260452270508</v>
      </c>
      <c r="G3637" s="66">
        <v>0.80161315202713013</v>
      </c>
      <c r="H3637" s="66">
        <v>0.16819524765014648</v>
      </c>
      <c r="I3637" s="66">
        <v>83.805389404296875</v>
      </c>
      <c r="J3637" s="67">
        <v>0</v>
      </c>
    </row>
    <row r="3638" spans="1:10" x14ac:dyDescent="0.25">
      <c r="A3638" s="3" t="str">
        <f t="shared" si="56"/>
        <v>Net Energy Metered StatusNon-NEM Customer10/14/2020 (6:00pm-7:00pm)13</v>
      </c>
      <c r="B3638" t="s">
        <v>58</v>
      </c>
      <c r="C3638" t="s">
        <v>43</v>
      </c>
      <c r="D3638" t="s">
        <v>158</v>
      </c>
      <c r="E3638" s="65" t="s">
        <v>144</v>
      </c>
      <c r="F3638" s="66">
        <v>1.0308144092559814</v>
      </c>
      <c r="G3638" s="66">
        <v>1.029963493347168</v>
      </c>
      <c r="H3638" s="66">
        <v>0.17256534099578857</v>
      </c>
      <c r="I3638" s="66">
        <v>87.814369201660156</v>
      </c>
      <c r="J3638" s="67">
        <v>0</v>
      </c>
    </row>
    <row r="3639" spans="1:10" x14ac:dyDescent="0.25">
      <c r="A3639" s="3" t="str">
        <f t="shared" si="56"/>
        <v>Net Energy Metered StatusNon-NEM Customer10/14/2020 (6:00pm-7:00pm)14</v>
      </c>
      <c r="B3639" t="s">
        <v>58</v>
      </c>
      <c r="C3639" t="s">
        <v>43</v>
      </c>
      <c r="D3639" t="s">
        <v>158</v>
      </c>
      <c r="E3639" s="65" t="s">
        <v>145</v>
      </c>
      <c r="F3639" s="66">
        <v>1.2230534553527832</v>
      </c>
      <c r="G3639" s="66">
        <v>1.2924394607543945</v>
      </c>
      <c r="H3639" s="66">
        <v>0.17444597184658051</v>
      </c>
      <c r="I3639" s="66">
        <v>92.411376953125</v>
      </c>
      <c r="J3639" s="67">
        <v>0</v>
      </c>
    </row>
    <row r="3640" spans="1:10" x14ac:dyDescent="0.25">
      <c r="A3640" s="3" t="str">
        <f t="shared" si="56"/>
        <v>Net Energy Metered StatusNon-NEM Customer10/14/2020 (6:00pm-7:00pm)15</v>
      </c>
      <c r="B3640" t="s">
        <v>58</v>
      </c>
      <c r="C3640" t="s">
        <v>43</v>
      </c>
      <c r="D3640" t="s">
        <v>158</v>
      </c>
      <c r="E3640" s="65" t="s">
        <v>146</v>
      </c>
      <c r="F3640" s="66">
        <v>1.4490779638290405</v>
      </c>
      <c r="G3640" s="66">
        <v>1.5362592935562134</v>
      </c>
      <c r="H3640" s="66">
        <v>0.16059587895870209</v>
      </c>
      <c r="I3640" s="66">
        <v>96.500595092773438</v>
      </c>
      <c r="J3640" s="67">
        <v>0</v>
      </c>
    </row>
    <row r="3641" spans="1:10" x14ac:dyDescent="0.25">
      <c r="A3641" s="3" t="str">
        <f t="shared" si="56"/>
        <v>Net Energy Metered StatusNon-NEM Customer10/14/2020 (6:00pm-7:00pm)16</v>
      </c>
      <c r="B3641" t="s">
        <v>58</v>
      </c>
      <c r="C3641" t="s">
        <v>43</v>
      </c>
      <c r="D3641" t="s">
        <v>158</v>
      </c>
      <c r="E3641" s="65" t="s">
        <v>147</v>
      </c>
      <c r="F3641" s="66">
        <v>1.7620779275894165</v>
      </c>
      <c r="G3641" s="66">
        <v>1.7214329242706299</v>
      </c>
      <c r="H3641" s="66">
        <v>8.8521100580692291E-2</v>
      </c>
      <c r="I3641" s="66">
        <v>98.602996826171875</v>
      </c>
      <c r="J3641" s="67">
        <v>0</v>
      </c>
    </row>
    <row r="3642" spans="1:10" x14ac:dyDescent="0.25">
      <c r="A3642" s="3" t="str">
        <f t="shared" si="56"/>
        <v>Net Energy Metered StatusNon-NEM Customer10/14/2020 (6:00pm-7:00pm)17</v>
      </c>
      <c r="B3642" t="s">
        <v>58</v>
      </c>
      <c r="C3642" t="s">
        <v>43</v>
      </c>
      <c r="D3642" t="s">
        <v>158</v>
      </c>
      <c r="E3642" s="65" t="s">
        <v>148</v>
      </c>
      <c r="F3642" s="66">
        <v>1.8141460418701172</v>
      </c>
      <c r="G3642" s="66">
        <v>1.8547910451889038</v>
      </c>
      <c r="H3642" s="66">
        <v>8.8521100580692291E-2</v>
      </c>
      <c r="I3642" s="66">
        <v>100.99161529541016</v>
      </c>
      <c r="J3642" s="67">
        <v>0</v>
      </c>
    </row>
    <row r="3643" spans="1:10" x14ac:dyDescent="0.25">
      <c r="A3643" s="3" t="str">
        <f t="shared" si="56"/>
        <v>Net Energy Metered StatusNon-NEM Customer10/14/2020 (6:00pm-7:00pm)18</v>
      </c>
      <c r="B3643" t="s">
        <v>58</v>
      </c>
      <c r="C3643" t="s">
        <v>43</v>
      </c>
      <c r="D3643" t="s">
        <v>158</v>
      </c>
      <c r="E3643" s="65" t="s">
        <v>149</v>
      </c>
      <c r="F3643" s="66">
        <v>1.7407156229019165</v>
      </c>
      <c r="G3643" s="66">
        <v>1.8131623268127441</v>
      </c>
      <c r="H3643" s="66">
        <v>0.17564299702644348</v>
      </c>
      <c r="I3643" s="66">
        <v>100.18922424316406</v>
      </c>
      <c r="J3643" s="67">
        <v>0</v>
      </c>
    </row>
    <row r="3644" spans="1:10" x14ac:dyDescent="0.25">
      <c r="A3644" s="3" t="str">
        <f t="shared" si="56"/>
        <v>Net Energy Metered StatusNon-NEM Customer10/14/2020 (6:00pm-7:00pm)19</v>
      </c>
      <c r="B3644" t="s">
        <v>58</v>
      </c>
      <c r="C3644" t="s">
        <v>43</v>
      </c>
      <c r="D3644" t="s">
        <v>158</v>
      </c>
      <c r="E3644" s="65" t="s">
        <v>150</v>
      </c>
      <c r="F3644" s="66">
        <v>1.6104387044906616</v>
      </c>
      <c r="G3644" s="66">
        <v>1.3027030229568481</v>
      </c>
      <c r="H3644" s="66">
        <v>0.15656773746013641</v>
      </c>
      <c r="I3644" s="66">
        <v>97.763473510742188</v>
      </c>
      <c r="J3644" s="67">
        <v>0</v>
      </c>
    </row>
    <row r="3645" spans="1:10" x14ac:dyDescent="0.25">
      <c r="A3645" s="3" t="str">
        <f t="shared" si="56"/>
        <v>Net Energy Metered StatusNon-NEM Customer10/14/2020 (6:00pm-7:00pm)20</v>
      </c>
      <c r="B3645" t="s">
        <v>58</v>
      </c>
      <c r="C3645" t="s">
        <v>43</v>
      </c>
      <c r="D3645" t="s">
        <v>158</v>
      </c>
      <c r="E3645" s="65" t="s">
        <v>151</v>
      </c>
      <c r="F3645" s="66">
        <v>1.4318552017211914</v>
      </c>
      <c r="G3645" s="66">
        <v>1.4721790552139282</v>
      </c>
      <c r="H3645" s="66">
        <v>0.14707919955253601</v>
      </c>
      <c r="I3645" s="66">
        <v>92.053291320800781</v>
      </c>
      <c r="J3645" s="67">
        <v>0</v>
      </c>
    </row>
    <row r="3646" spans="1:10" x14ac:dyDescent="0.25">
      <c r="A3646" s="3" t="str">
        <f t="shared" si="56"/>
        <v>Net Energy Metered StatusNon-NEM Customer10/14/2020 (6:00pm-7:00pm)21</v>
      </c>
      <c r="B3646" t="s">
        <v>58</v>
      </c>
      <c r="C3646" t="s">
        <v>43</v>
      </c>
      <c r="D3646" t="s">
        <v>158</v>
      </c>
      <c r="E3646" s="65" t="s">
        <v>152</v>
      </c>
      <c r="F3646" s="66">
        <v>1.2625117301940918</v>
      </c>
      <c r="G3646" s="66">
        <v>1.250738263130188</v>
      </c>
      <c r="H3646" s="66">
        <v>0.1598355621099472</v>
      </c>
      <c r="I3646" s="66">
        <v>88.555091857910156</v>
      </c>
      <c r="J3646" s="67">
        <v>0</v>
      </c>
    </row>
    <row r="3647" spans="1:10" x14ac:dyDescent="0.25">
      <c r="A3647" s="3" t="str">
        <f t="shared" si="56"/>
        <v>Net Energy Metered StatusNon-NEM Customer10/14/2020 (6:00pm-7:00pm)22</v>
      </c>
      <c r="B3647" t="s">
        <v>58</v>
      </c>
      <c r="C3647" t="s">
        <v>43</v>
      </c>
      <c r="D3647" t="s">
        <v>158</v>
      </c>
      <c r="E3647" s="65" t="s">
        <v>153</v>
      </c>
      <c r="F3647" s="66">
        <v>1.0328869819641113</v>
      </c>
      <c r="G3647" s="66">
        <v>1.0247700214385986</v>
      </c>
      <c r="H3647" s="66">
        <v>0.12424859404563904</v>
      </c>
      <c r="I3647" s="66">
        <v>85.362274169921875</v>
      </c>
      <c r="J3647" s="67">
        <v>0</v>
      </c>
    </row>
    <row r="3648" spans="1:10" x14ac:dyDescent="0.25">
      <c r="A3648" s="3" t="str">
        <f t="shared" si="56"/>
        <v>Net Energy Metered StatusNon-NEM Customer10/14/2020 (6:00pm-7:00pm)23</v>
      </c>
      <c r="B3648" t="s">
        <v>58</v>
      </c>
      <c r="C3648" t="s">
        <v>43</v>
      </c>
      <c r="D3648" t="s">
        <v>158</v>
      </c>
      <c r="E3648" s="65" t="s">
        <v>154</v>
      </c>
      <c r="F3648" s="66">
        <v>0.79911047220230103</v>
      </c>
      <c r="G3648" s="66">
        <v>0.87614732980728149</v>
      </c>
      <c r="H3648" s="66">
        <v>9.5481477677822113E-2</v>
      </c>
      <c r="I3648" s="66">
        <v>83.560478210449219</v>
      </c>
      <c r="J3648" s="67">
        <v>0</v>
      </c>
    </row>
    <row r="3649" spans="1:10" x14ac:dyDescent="0.25">
      <c r="A3649" s="3" t="str">
        <f t="shared" si="56"/>
        <v>Net Energy Metered StatusNon-NEM Customer10/14/2020 (6:00pm-7:00pm)24</v>
      </c>
      <c r="B3649" t="s">
        <v>58</v>
      </c>
      <c r="C3649" t="s">
        <v>43</v>
      </c>
      <c r="D3649" t="s">
        <v>158</v>
      </c>
      <c r="E3649" s="65" t="s">
        <v>155</v>
      </c>
      <c r="F3649" s="66">
        <v>0.75097471475601196</v>
      </c>
      <c r="G3649" s="66">
        <v>0.7384832501411438</v>
      </c>
      <c r="H3649" s="66">
        <v>9.354718029499054E-2</v>
      </c>
      <c r="I3649" s="66">
        <v>79.171859741210938</v>
      </c>
      <c r="J3649" s="67">
        <v>0</v>
      </c>
    </row>
    <row r="3650" spans="1:10" x14ac:dyDescent="0.25">
      <c r="A3650" s="3" t="str">
        <f t="shared" si="56"/>
        <v>Net Energy Metered StatusNon-NEM Customer10/15/2020 (6:00pm-7:00pm)1</v>
      </c>
      <c r="B3650" t="s">
        <v>58</v>
      </c>
      <c r="C3650" t="s">
        <v>43</v>
      </c>
      <c r="D3650" t="s">
        <v>159</v>
      </c>
      <c r="E3650" s="65" t="s">
        <v>132</v>
      </c>
      <c r="F3650" s="66">
        <v>0.50550687313079834</v>
      </c>
      <c r="G3650" s="66">
        <v>0.64015930891036987</v>
      </c>
      <c r="H3650" s="66">
        <v>0.10425407439470291</v>
      </c>
      <c r="I3650" s="66">
        <v>76.465866088867188</v>
      </c>
      <c r="J3650" s="67">
        <v>0</v>
      </c>
    </row>
    <row r="3651" spans="1:10" x14ac:dyDescent="0.25">
      <c r="A3651" s="3" t="str">
        <f t="shared" ref="A3651:A3714" si="57">B3651&amp;C3651&amp;D3651&amp;E3651</f>
        <v>Net Energy Metered StatusNon-NEM Customer10/15/2020 (6:00pm-7:00pm)2</v>
      </c>
      <c r="B3651" t="s">
        <v>58</v>
      </c>
      <c r="C3651" t="s">
        <v>43</v>
      </c>
      <c r="D3651" t="s">
        <v>159</v>
      </c>
      <c r="E3651" s="65" t="s">
        <v>133</v>
      </c>
      <c r="F3651" s="66">
        <v>0.45864152908325195</v>
      </c>
      <c r="G3651" s="66">
        <v>0.59161674976348877</v>
      </c>
      <c r="H3651" s="66">
        <v>0.13013933598995209</v>
      </c>
      <c r="I3651" s="66">
        <v>75.470062255859375</v>
      </c>
      <c r="J3651" s="67">
        <v>0</v>
      </c>
    </row>
    <row r="3652" spans="1:10" x14ac:dyDescent="0.25">
      <c r="A3652" s="3" t="str">
        <f t="shared" si="57"/>
        <v>Net Energy Metered StatusNon-NEM Customer10/15/2020 (6:00pm-7:00pm)3</v>
      </c>
      <c r="B3652" t="s">
        <v>58</v>
      </c>
      <c r="C3652" t="s">
        <v>43</v>
      </c>
      <c r="D3652" t="s">
        <v>159</v>
      </c>
      <c r="E3652" s="65" t="s">
        <v>134</v>
      </c>
      <c r="F3652" s="66">
        <v>0.49959594011306763</v>
      </c>
      <c r="G3652" s="66">
        <v>0.53432333469390869</v>
      </c>
      <c r="H3652" s="66">
        <v>8.1088297069072723E-2</v>
      </c>
      <c r="I3652" s="66">
        <v>77.93994140625</v>
      </c>
      <c r="J3652" s="67">
        <v>0</v>
      </c>
    </row>
    <row r="3653" spans="1:10" x14ac:dyDescent="0.25">
      <c r="A3653" s="3" t="str">
        <f t="shared" si="57"/>
        <v>Net Energy Metered StatusNon-NEM Customer10/15/2020 (6:00pm-7:00pm)4</v>
      </c>
      <c r="B3653" t="s">
        <v>58</v>
      </c>
      <c r="C3653" t="s">
        <v>43</v>
      </c>
      <c r="D3653" t="s">
        <v>159</v>
      </c>
      <c r="E3653" s="65" t="s">
        <v>135</v>
      </c>
      <c r="F3653" s="66">
        <v>0.54113978147506714</v>
      </c>
      <c r="G3653" s="66">
        <v>0.53154909610748291</v>
      </c>
      <c r="H3653" s="66">
        <v>7.870512455701828E-2</v>
      </c>
      <c r="I3653" s="66">
        <v>75.830955505371094</v>
      </c>
      <c r="J3653" s="67">
        <v>0</v>
      </c>
    </row>
    <row r="3654" spans="1:10" x14ac:dyDescent="0.25">
      <c r="A3654" s="3" t="str">
        <f t="shared" si="57"/>
        <v>Net Energy Metered StatusNon-NEM Customer10/15/2020 (6:00pm-7:00pm)5</v>
      </c>
      <c r="B3654" t="s">
        <v>58</v>
      </c>
      <c r="C3654" t="s">
        <v>43</v>
      </c>
      <c r="D3654" t="s">
        <v>159</v>
      </c>
      <c r="E3654" s="65" t="s">
        <v>136</v>
      </c>
      <c r="F3654" s="66">
        <v>0.47095027565956116</v>
      </c>
      <c r="G3654" s="66">
        <v>0.56060659885406494</v>
      </c>
      <c r="H3654" s="66">
        <v>7.4803203344345093E-2</v>
      </c>
      <c r="I3654" s="66">
        <v>72.241493225097656</v>
      </c>
      <c r="J3654" s="67">
        <v>0</v>
      </c>
    </row>
    <row r="3655" spans="1:10" x14ac:dyDescent="0.25">
      <c r="A3655" s="3" t="str">
        <f t="shared" si="57"/>
        <v>Net Energy Metered StatusNon-NEM Customer10/15/2020 (6:00pm-7:00pm)6</v>
      </c>
      <c r="B3655" t="s">
        <v>58</v>
      </c>
      <c r="C3655" t="s">
        <v>43</v>
      </c>
      <c r="D3655" t="s">
        <v>159</v>
      </c>
      <c r="E3655" s="65" t="s">
        <v>137</v>
      </c>
      <c r="F3655" s="66">
        <v>0.58589792251586914</v>
      </c>
      <c r="G3655" s="66">
        <v>0.59111315011978149</v>
      </c>
      <c r="H3655" s="66">
        <v>8.5970230400562286E-2</v>
      </c>
      <c r="I3655" s="66">
        <v>69.021797180175781</v>
      </c>
      <c r="J3655" s="67">
        <v>0</v>
      </c>
    </row>
    <row r="3656" spans="1:10" x14ac:dyDescent="0.25">
      <c r="A3656" s="3" t="str">
        <f t="shared" si="57"/>
        <v>Net Energy Metered StatusNon-NEM Customer10/15/2020 (6:00pm-7:00pm)7</v>
      </c>
      <c r="B3656" t="s">
        <v>58</v>
      </c>
      <c r="C3656" t="s">
        <v>43</v>
      </c>
      <c r="D3656" t="s">
        <v>159</v>
      </c>
      <c r="E3656" s="65" t="s">
        <v>138</v>
      </c>
      <c r="F3656" s="66">
        <v>0.49561566114425659</v>
      </c>
      <c r="G3656" s="66">
        <v>0.57512575387954712</v>
      </c>
      <c r="H3656" s="66">
        <v>9.488021582365036E-2</v>
      </c>
      <c r="I3656" s="66">
        <v>66.984970092773438</v>
      </c>
      <c r="J3656" s="67">
        <v>0</v>
      </c>
    </row>
    <row r="3657" spans="1:10" x14ac:dyDescent="0.25">
      <c r="A3657" s="3" t="str">
        <f t="shared" si="57"/>
        <v>Net Energy Metered StatusNon-NEM Customer10/15/2020 (6:00pm-7:00pm)8</v>
      </c>
      <c r="B3657" t="s">
        <v>58</v>
      </c>
      <c r="C3657" t="s">
        <v>43</v>
      </c>
      <c r="D3657" t="s">
        <v>159</v>
      </c>
      <c r="E3657" s="65" t="s">
        <v>139</v>
      </c>
      <c r="F3657" s="66">
        <v>0.68042147159576416</v>
      </c>
      <c r="G3657" s="66">
        <v>0.61004787683486938</v>
      </c>
      <c r="H3657" s="66">
        <v>9.4354681670665741E-2</v>
      </c>
      <c r="I3657" s="66">
        <v>66.628326416015625</v>
      </c>
      <c r="J3657" s="67">
        <v>0</v>
      </c>
    </row>
    <row r="3658" spans="1:10" x14ac:dyDescent="0.25">
      <c r="A3658" s="3" t="str">
        <f t="shared" si="57"/>
        <v>Net Energy Metered StatusNon-NEM Customer10/15/2020 (6:00pm-7:00pm)9</v>
      </c>
      <c r="B3658" t="s">
        <v>58</v>
      </c>
      <c r="C3658" t="s">
        <v>43</v>
      </c>
      <c r="D3658" t="s">
        <v>159</v>
      </c>
      <c r="E3658" s="65" t="s">
        <v>140</v>
      </c>
      <c r="F3658" s="66">
        <v>0.54415774345397949</v>
      </c>
      <c r="G3658" s="66">
        <v>0.61019998788833618</v>
      </c>
      <c r="H3658" s="66">
        <v>0.17029106616973877</v>
      </c>
      <c r="I3658" s="66">
        <v>66.217483520507813</v>
      </c>
      <c r="J3658" s="67">
        <v>0</v>
      </c>
    </row>
    <row r="3659" spans="1:10" x14ac:dyDescent="0.25">
      <c r="A3659" s="3" t="str">
        <f t="shared" si="57"/>
        <v>Net Energy Metered StatusNon-NEM Customer10/15/2020 (6:00pm-7:00pm)10</v>
      </c>
      <c r="B3659" t="s">
        <v>58</v>
      </c>
      <c r="C3659" t="s">
        <v>43</v>
      </c>
      <c r="D3659" t="s">
        <v>159</v>
      </c>
      <c r="E3659" s="65" t="s">
        <v>141</v>
      </c>
      <c r="F3659" s="66">
        <v>0.52793508768081665</v>
      </c>
      <c r="G3659" s="66">
        <v>0.63272637128829956</v>
      </c>
      <c r="H3659" s="66">
        <v>0.12420500814914703</v>
      </c>
      <c r="I3659" s="66">
        <v>70.480300903320313</v>
      </c>
      <c r="J3659" s="67">
        <v>0</v>
      </c>
    </row>
    <row r="3660" spans="1:10" x14ac:dyDescent="0.25">
      <c r="A3660" s="3" t="str">
        <f t="shared" si="57"/>
        <v>Net Energy Metered StatusNon-NEM Customer10/15/2020 (6:00pm-7:00pm)11</v>
      </c>
      <c r="B3660" t="s">
        <v>58</v>
      </c>
      <c r="C3660" t="s">
        <v>43</v>
      </c>
      <c r="D3660" t="s">
        <v>159</v>
      </c>
      <c r="E3660" s="65" t="s">
        <v>142</v>
      </c>
      <c r="F3660" s="66">
        <v>0.70209211111068726</v>
      </c>
      <c r="G3660" s="66">
        <v>0.74065029621124268</v>
      </c>
      <c r="H3660" s="66">
        <v>0.16379351913928986</v>
      </c>
      <c r="I3660" s="66">
        <v>77.485031127929688</v>
      </c>
      <c r="J3660" s="67">
        <v>0</v>
      </c>
    </row>
    <row r="3661" spans="1:10" x14ac:dyDescent="0.25">
      <c r="A3661" s="3" t="str">
        <f t="shared" si="57"/>
        <v>Net Energy Metered StatusNon-NEM Customer10/15/2020 (6:00pm-7:00pm)12</v>
      </c>
      <c r="B3661" t="s">
        <v>58</v>
      </c>
      <c r="C3661" t="s">
        <v>43</v>
      </c>
      <c r="D3661" t="s">
        <v>159</v>
      </c>
      <c r="E3661" s="65" t="s">
        <v>143</v>
      </c>
      <c r="F3661" s="66">
        <v>0.81931638717651367</v>
      </c>
      <c r="G3661" s="66">
        <v>0.89130896329879761</v>
      </c>
      <c r="H3661" s="66">
        <v>0.23028790950775146</v>
      </c>
      <c r="I3661" s="66">
        <v>84.099998474121094</v>
      </c>
      <c r="J3661" s="67">
        <v>0</v>
      </c>
    </row>
    <row r="3662" spans="1:10" x14ac:dyDescent="0.25">
      <c r="A3662" s="3" t="str">
        <f t="shared" si="57"/>
        <v>Net Energy Metered StatusNon-NEM Customer10/15/2020 (6:00pm-7:00pm)13</v>
      </c>
      <c r="B3662" t="s">
        <v>58</v>
      </c>
      <c r="C3662" t="s">
        <v>43</v>
      </c>
      <c r="D3662" t="s">
        <v>159</v>
      </c>
      <c r="E3662" s="65" t="s">
        <v>144</v>
      </c>
      <c r="F3662" s="66">
        <v>1.0348268747329712</v>
      </c>
      <c r="G3662" s="66">
        <v>1.0788581371307373</v>
      </c>
      <c r="H3662" s="66">
        <v>0.22370289266109467</v>
      </c>
      <c r="I3662" s="66">
        <v>88.719161987304688</v>
      </c>
      <c r="J3662" s="67">
        <v>0</v>
      </c>
    </row>
    <row r="3663" spans="1:10" x14ac:dyDescent="0.25">
      <c r="A3663" s="3" t="str">
        <f t="shared" si="57"/>
        <v>Net Energy Metered StatusNon-NEM Customer10/15/2020 (6:00pm-7:00pm)14</v>
      </c>
      <c r="B3663" t="s">
        <v>58</v>
      </c>
      <c r="C3663" t="s">
        <v>43</v>
      </c>
      <c r="D3663" t="s">
        <v>159</v>
      </c>
      <c r="E3663" s="65" t="s">
        <v>145</v>
      </c>
      <c r="F3663" s="66">
        <v>1.5003095865249634</v>
      </c>
      <c r="G3663" s="66">
        <v>1.341877818107605</v>
      </c>
      <c r="H3663" s="66">
        <v>0.23674614727497101</v>
      </c>
      <c r="I3663" s="66">
        <v>93.014373779296875</v>
      </c>
      <c r="J3663" s="67">
        <v>0</v>
      </c>
    </row>
    <row r="3664" spans="1:10" x14ac:dyDescent="0.25">
      <c r="A3664" s="3" t="str">
        <f t="shared" si="57"/>
        <v>Net Energy Metered StatusNon-NEM Customer10/15/2020 (6:00pm-7:00pm)15</v>
      </c>
      <c r="B3664" t="s">
        <v>58</v>
      </c>
      <c r="C3664" t="s">
        <v>43</v>
      </c>
      <c r="D3664" t="s">
        <v>159</v>
      </c>
      <c r="E3664" s="65" t="s">
        <v>146</v>
      </c>
      <c r="F3664" s="66">
        <v>1.596333384513855</v>
      </c>
      <c r="G3664" s="66">
        <v>1.4844766855239868</v>
      </c>
      <c r="H3664" s="66">
        <v>0.22530779242515564</v>
      </c>
      <c r="I3664" s="66">
        <v>95.910179138183594</v>
      </c>
      <c r="J3664" s="67">
        <v>0</v>
      </c>
    </row>
    <row r="3665" spans="1:10" x14ac:dyDescent="0.25">
      <c r="A3665" s="3" t="str">
        <f t="shared" si="57"/>
        <v>Net Energy Metered StatusNon-NEM Customer10/15/2020 (6:00pm-7:00pm)16</v>
      </c>
      <c r="B3665" t="s">
        <v>58</v>
      </c>
      <c r="C3665" t="s">
        <v>43</v>
      </c>
      <c r="D3665" t="s">
        <v>159</v>
      </c>
      <c r="E3665" s="65" t="s">
        <v>147</v>
      </c>
      <c r="F3665" s="66">
        <v>1.7317674160003662</v>
      </c>
      <c r="G3665" s="66">
        <v>1.7337820529937744</v>
      </c>
      <c r="H3665" s="66">
        <v>0.11957047134637833</v>
      </c>
      <c r="I3665" s="66">
        <v>98.401199340820313</v>
      </c>
      <c r="J3665" s="67">
        <v>0</v>
      </c>
    </row>
    <row r="3666" spans="1:10" x14ac:dyDescent="0.25">
      <c r="A3666" s="3" t="str">
        <f t="shared" si="57"/>
        <v>Net Energy Metered StatusNon-NEM Customer10/15/2020 (6:00pm-7:00pm)17</v>
      </c>
      <c r="B3666" t="s">
        <v>58</v>
      </c>
      <c r="C3666" t="s">
        <v>43</v>
      </c>
      <c r="D3666" t="s">
        <v>159</v>
      </c>
      <c r="E3666" s="65" t="s">
        <v>148</v>
      </c>
      <c r="F3666" s="66">
        <v>1.896172046661377</v>
      </c>
      <c r="G3666" s="66">
        <v>1.8941575288772583</v>
      </c>
      <c r="H3666" s="66">
        <v>0.11957047134637833</v>
      </c>
      <c r="I3666" s="66">
        <v>99.793411254882813</v>
      </c>
      <c r="J3666" s="67">
        <v>0</v>
      </c>
    </row>
    <row r="3667" spans="1:10" x14ac:dyDescent="0.25">
      <c r="A3667" s="3" t="str">
        <f t="shared" si="57"/>
        <v>Net Energy Metered StatusNon-NEM Customer10/15/2020 (6:00pm-7:00pm)18</v>
      </c>
      <c r="B3667" t="s">
        <v>58</v>
      </c>
      <c r="C3667" t="s">
        <v>43</v>
      </c>
      <c r="D3667" t="s">
        <v>159</v>
      </c>
      <c r="E3667" s="65" t="s">
        <v>149</v>
      </c>
      <c r="F3667" s="66">
        <v>1.794349193572998</v>
      </c>
      <c r="G3667" s="66">
        <v>1.8044964075088501</v>
      </c>
      <c r="H3667" s="66">
        <v>0.24117261171340942</v>
      </c>
      <c r="I3667" s="66">
        <v>100.08443450927734</v>
      </c>
      <c r="J3667" s="67">
        <v>0</v>
      </c>
    </row>
    <row r="3668" spans="1:10" x14ac:dyDescent="0.25">
      <c r="A3668" s="3" t="str">
        <f t="shared" si="57"/>
        <v>Net Energy Metered StatusNon-NEM Customer10/15/2020 (6:00pm-7:00pm)19</v>
      </c>
      <c r="B3668" t="s">
        <v>58</v>
      </c>
      <c r="C3668" t="s">
        <v>43</v>
      </c>
      <c r="D3668" t="s">
        <v>159</v>
      </c>
      <c r="E3668" s="65" t="s">
        <v>150</v>
      </c>
      <c r="F3668" s="66">
        <v>1.4435840845108032</v>
      </c>
      <c r="G3668" s="66">
        <v>1.3032137155532837</v>
      </c>
      <c r="H3668" s="66">
        <v>0.23495280742645264</v>
      </c>
      <c r="I3668" s="66">
        <v>99.567062377929688</v>
      </c>
      <c r="J3668" s="67">
        <v>0</v>
      </c>
    </row>
    <row r="3669" spans="1:10" x14ac:dyDescent="0.25">
      <c r="A3669" s="3" t="str">
        <f t="shared" si="57"/>
        <v>Net Energy Metered StatusNon-NEM Customer10/15/2020 (6:00pm-7:00pm)20</v>
      </c>
      <c r="B3669" t="s">
        <v>58</v>
      </c>
      <c r="C3669" t="s">
        <v>43</v>
      </c>
      <c r="D3669" t="s">
        <v>159</v>
      </c>
      <c r="E3669" s="65" t="s">
        <v>151</v>
      </c>
      <c r="F3669" s="66">
        <v>1.3392491340637207</v>
      </c>
      <c r="G3669" s="66">
        <v>1.6677173376083374</v>
      </c>
      <c r="H3669" s="66">
        <v>0.2584291398525238</v>
      </c>
      <c r="I3669" s="66">
        <v>94.764671325683594</v>
      </c>
      <c r="J3669" s="67">
        <v>0</v>
      </c>
    </row>
    <row r="3670" spans="1:10" x14ac:dyDescent="0.25">
      <c r="A3670" s="3" t="str">
        <f t="shared" si="57"/>
        <v>Net Energy Metered StatusNon-NEM Customer10/15/2020 (6:00pm-7:00pm)21</v>
      </c>
      <c r="B3670" t="s">
        <v>58</v>
      </c>
      <c r="C3670" t="s">
        <v>43</v>
      </c>
      <c r="D3670" t="s">
        <v>159</v>
      </c>
      <c r="E3670" s="65" t="s">
        <v>152</v>
      </c>
      <c r="F3670" s="66">
        <v>1.2295525074005127</v>
      </c>
      <c r="G3670" s="66">
        <v>1.3844988346099854</v>
      </c>
      <c r="H3670" s="66">
        <v>0.22725971043109894</v>
      </c>
      <c r="I3670" s="66">
        <v>91.861076354980469</v>
      </c>
      <c r="J3670" s="67">
        <v>0</v>
      </c>
    </row>
    <row r="3671" spans="1:10" x14ac:dyDescent="0.25">
      <c r="A3671" s="3" t="str">
        <f t="shared" si="57"/>
        <v>Net Energy Metered StatusNon-NEM Customer10/15/2020 (6:00pm-7:00pm)22</v>
      </c>
      <c r="B3671" t="s">
        <v>58</v>
      </c>
      <c r="C3671" t="s">
        <v>43</v>
      </c>
      <c r="D3671" t="s">
        <v>159</v>
      </c>
      <c r="E3671" s="65" t="s">
        <v>153</v>
      </c>
      <c r="F3671" s="66">
        <v>0.88303285837173462</v>
      </c>
      <c r="G3671" s="66">
        <v>1.1888389587402344</v>
      </c>
      <c r="H3671" s="66">
        <v>0.21330104768276215</v>
      </c>
      <c r="I3671" s="66">
        <v>88.165267944335938</v>
      </c>
      <c r="J3671" s="67">
        <v>0</v>
      </c>
    </row>
    <row r="3672" spans="1:10" x14ac:dyDescent="0.25">
      <c r="A3672" s="3" t="str">
        <f t="shared" si="57"/>
        <v>Net Energy Metered StatusNon-NEM Customer10/15/2020 (6:00pm-7:00pm)23</v>
      </c>
      <c r="B3672" t="s">
        <v>58</v>
      </c>
      <c r="C3672" t="s">
        <v>43</v>
      </c>
      <c r="D3672" t="s">
        <v>159</v>
      </c>
      <c r="E3672" s="65" t="s">
        <v>154</v>
      </c>
      <c r="F3672" s="66">
        <v>0.89273399114608765</v>
      </c>
      <c r="G3672" s="66">
        <v>0.96312636137008667</v>
      </c>
      <c r="H3672" s="66">
        <v>0.15575313568115234</v>
      </c>
      <c r="I3672" s="66">
        <v>88.631736755371094</v>
      </c>
      <c r="J3672" s="67">
        <v>0</v>
      </c>
    </row>
    <row r="3673" spans="1:10" x14ac:dyDescent="0.25">
      <c r="A3673" s="3" t="str">
        <f t="shared" si="57"/>
        <v>Net Energy Metered StatusNon-NEM Customer10/15/2020 (6:00pm-7:00pm)24</v>
      </c>
      <c r="B3673" t="s">
        <v>58</v>
      </c>
      <c r="C3673" t="s">
        <v>43</v>
      </c>
      <c r="D3673" t="s">
        <v>159</v>
      </c>
      <c r="E3673" s="65" t="s">
        <v>155</v>
      </c>
      <c r="F3673" s="66">
        <v>0.90109658241271973</v>
      </c>
      <c r="G3673" s="66">
        <v>0.81991195678710938</v>
      </c>
      <c r="H3673" s="66">
        <v>0.14102253317832947</v>
      </c>
      <c r="I3673" s="66">
        <v>85.234130859375</v>
      </c>
      <c r="J3673" s="67">
        <v>0</v>
      </c>
    </row>
    <row r="3674" spans="1:10" x14ac:dyDescent="0.25">
      <c r="A3674" s="3" t="str">
        <f t="shared" si="57"/>
        <v>Net Energy Metered StatusNon-NEM Customer6/17/2021 (5:00pm-6:00pm)1</v>
      </c>
      <c r="B3674" t="s">
        <v>58</v>
      </c>
      <c r="C3674" t="s">
        <v>43</v>
      </c>
      <c r="D3674" t="s">
        <v>160</v>
      </c>
      <c r="E3674" s="65" t="s">
        <v>132</v>
      </c>
      <c r="F3674" s="66">
        <v>1.0210813283920288</v>
      </c>
      <c r="G3674" s="66">
        <v>1.0251383781433105</v>
      </c>
      <c r="H3674" s="66">
        <v>1.2076014652848244E-2</v>
      </c>
      <c r="I3674" s="66">
        <v>73.468955993652344</v>
      </c>
      <c r="J3674" s="67">
        <v>0</v>
      </c>
    </row>
    <row r="3675" spans="1:10" x14ac:dyDescent="0.25">
      <c r="A3675" s="3" t="str">
        <f t="shared" si="57"/>
        <v>Net Energy Metered StatusNon-NEM Customer6/17/2021 (5:00pm-6:00pm)2</v>
      </c>
      <c r="B3675" t="s">
        <v>58</v>
      </c>
      <c r="C3675" t="s">
        <v>43</v>
      </c>
      <c r="D3675" t="s">
        <v>160</v>
      </c>
      <c r="E3675" s="65" t="s">
        <v>133</v>
      </c>
      <c r="F3675" s="66">
        <v>0.87662160396575928</v>
      </c>
      <c r="G3675" s="66">
        <v>0.88605993986129761</v>
      </c>
      <c r="H3675" s="66">
        <v>1.0466527193784714E-2</v>
      </c>
      <c r="I3675" s="66">
        <v>72.239189147949219</v>
      </c>
      <c r="J3675" s="67">
        <v>0</v>
      </c>
    </row>
    <row r="3676" spans="1:10" x14ac:dyDescent="0.25">
      <c r="A3676" s="3" t="str">
        <f t="shared" si="57"/>
        <v>Net Energy Metered StatusNon-NEM Customer6/17/2021 (5:00pm-6:00pm)3</v>
      </c>
      <c r="B3676" t="s">
        <v>58</v>
      </c>
      <c r="C3676" t="s">
        <v>43</v>
      </c>
      <c r="D3676" t="s">
        <v>160</v>
      </c>
      <c r="E3676" s="65" t="s">
        <v>134</v>
      </c>
      <c r="F3676" s="66">
        <v>0.77485209703445435</v>
      </c>
      <c r="G3676" s="66">
        <v>0.79082673788070679</v>
      </c>
      <c r="H3676" s="66">
        <v>9.1032078489661217E-3</v>
      </c>
      <c r="I3676" s="66">
        <v>71.202583312988281</v>
      </c>
      <c r="J3676" s="67">
        <v>0</v>
      </c>
    </row>
    <row r="3677" spans="1:10" x14ac:dyDescent="0.25">
      <c r="A3677" s="3" t="str">
        <f t="shared" si="57"/>
        <v>Net Energy Metered StatusNon-NEM Customer6/17/2021 (5:00pm-6:00pm)4</v>
      </c>
      <c r="B3677" t="s">
        <v>58</v>
      </c>
      <c r="C3677" t="s">
        <v>43</v>
      </c>
      <c r="D3677" t="s">
        <v>160</v>
      </c>
      <c r="E3677" s="65" t="s">
        <v>135</v>
      </c>
      <c r="F3677" s="66">
        <v>0.71427536010742188</v>
      </c>
      <c r="G3677" s="66">
        <v>0.72363632917404175</v>
      </c>
      <c r="H3677" s="66">
        <v>8.6385607719421387E-3</v>
      </c>
      <c r="I3677" s="66">
        <v>70.436515808105469</v>
      </c>
      <c r="J3677" s="67">
        <v>0</v>
      </c>
    </row>
    <row r="3678" spans="1:10" x14ac:dyDescent="0.25">
      <c r="A3678" s="3" t="str">
        <f t="shared" si="57"/>
        <v>Net Energy Metered StatusNon-NEM Customer6/17/2021 (5:00pm-6:00pm)5</v>
      </c>
      <c r="B3678" t="s">
        <v>58</v>
      </c>
      <c r="C3678" t="s">
        <v>43</v>
      </c>
      <c r="D3678" t="s">
        <v>160</v>
      </c>
      <c r="E3678" s="65" t="s">
        <v>136</v>
      </c>
      <c r="F3678" s="66">
        <v>0.67346107959747314</v>
      </c>
      <c r="G3678" s="66">
        <v>0.68312698602676392</v>
      </c>
      <c r="H3678" s="66">
        <v>7.9698143526911736E-3</v>
      </c>
      <c r="I3678" s="66">
        <v>69.660507202148438</v>
      </c>
      <c r="J3678" s="67">
        <v>0</v>
      </c>
    </row>
    <row r="3679" spans="1:10" x14ac:dyDescent="0.25">
      <c r="A3679" s="3" t="str">
        <f t="shared" si="57"/>
        <v>Net Energy Metered StatusNon-NEM Customer6/17/2021 (5:00pm-6:00pm)6</v>
      </c>
      <c r="B3679" t="s">
        <v>58</v>
      </c>
      <c r="C3679" t="s">
        <v>43</v>
      </c>
      <c r="D3679" t="s">
        <v>160</v>
      </c>
      <c r="E3679" s="65" t="s">
        <v>137</v>
      </c>
      <c r="F3679" s="66">
        <v>0.66435307264328003</v>
      </c>
      <c r="G3679" s="66">
        <v>0.67502588033676147</v>
      </c>
      <c r="H3679" s="66">
        <v>7.3000062257051468E-3</v>
      </c>
      <c r="I3679" s="66">
        <v>69.170997619628906</v>
      </c>
      <c r="J3679" s="67">
        <v>0</v>
      </c>
    </row>
    <row r="3680" spans="1:10" x14ac:dyDescent="0.25">
      <c r="A3680" s="3" t="str">
        <f t="shared" si="57"/>
        <v>Net Energy Metered StatusNon-NEM Customer6/17/2021 (5:00pm-6:00pm)7</v>
      </c>
      <c r="B3680" t="s">
        <v>58</v>
      </c>
      <c r="C3680" t="s">
        <v>43</v>
      </c>
      <c r="D3680" t="s">
        <v>160</v>
      </c>
      <c r="E3680" s="65" t="s">
        <v>138</v>
      </c>
      <c r="F3680" s="66">
        <v>0.68811404705047607</v>
      </c>
      <c r="G3680" s="66">
        <v>0.70458465814590454</v>
      </c>
      <c r="H3680" s="66">
        <v>8.6622191593050957E-3</v>
      </c>
      <c r="I3680" s="66">
        <v>68.612350463867188</v>
      </c>
      <c r="J3680" s="67">
        <v>0</v>
      </c>
    </row>
    <row r="3681" spans="1:10" x14ac:dyDescent="0.25">
      <c r="A3681" s="3" t="str">
        <f t="shared" si="57"/>
        <v>Net Energy Metered StatusNon-NEM Customer6/17/2021 (5:00pm-6:00pm)8</v>
      </c>
      <c r="B3681" t="s">
        <v>58</v>
      </c>
      <c r="C3681" t="s">
        <v>43</v>
      </c>
      <c r="D3681" t="s">
        <v>160</v>
      </c>
      <c r="E3681" s="65" t="s">
        <v>139</v>
      </c>
      <c r="F3681" s="66">
        <v>0.7712404727935791</v>
      </c>
      <c r="G3681" s="66">
        <v>0.78196382522583008</v>
      </c>
      <c r="H3681" s="66">
        <v>8.1529179587960243E-3</v>
      </c>
      <c r="I3681" s="66">
        <v>69.331871032714844</v>
      </c>
      <c r="J3681" s="67">
        <v>0</v>
      </c>
    </row>
    <row r="3682" spans="1:10" x14ac:dyDescent="0.25">
      <c r="A3682" s="3" t="str">
        <f t="shared" si="57"/>
        <v>Net Energy Metered StatusNon-NEM Customer6/17/2021 (5:00pm-6:00pm)9</v>
      </c>
      <c r="B3682" t="s">
        <v>58</v>
      </c>
      <c r="C3682" t="s">
        <v>43</v>
      </c>
      <c r="D3682" t="s">
        <v>160</v>
      </c>
      <c r="E3682" s="65" t="s">
        <v>140</v>
      </c>
      <c r="F3682" s="66">
        <v>0.8799670934677124</v>
      </c>
      <c r="G3682" s="66">
        <v>0.88292557001113892</v>
      </c>
      <c r="H3682" s="66">
        <v>9.2474613338708878E-3</v>
      </c>
      <c r="I3682" s="66">
        <v>73.223899841308594</v>
      </c>
      <c r="J3682" s="67">
        <v>0</v>
      </c>
    </row>
    <row r="3683" spans="1:10" x14ac:dyDescent="0.25">
      <c r="A3683" s="3" t="str">
        <f t="shared" si="57"/>
        <v>Net Energy Metered StatusNon-NEM Customer6/17/2021 (5:00pm-6:00pm)10</v>
      </c>
      <c r="B3683" t="s">
        <v>58</v>
      </c>
      <c r="C3683" t="s">
        <v>43</v>
      </c>
      <c r="D3683" t="s">
        <v>160</v>
      </c>
      <c r="E3683" s="65" t="s">
        <v>141</v>
      </c>
      <c r="F3683" s="66">
        <v>1.0194332599639893</v>
      </c>
      <c r="G3683" s="66">
        <v>1.0140311717987061</v>
      </c>
      <c r="H3683" s="66">
        <v>1.2079309672117233E-2</v>
      </c>
      <c r="I3683" s="66">
        <v>77.085151672363281</v>
      </c>
      <c r="J3683" s="67">
        <v>0</v>
      </c>
    </row>
    <row r="3684" spans="1:10" x14ac:dyDescent="0.25">
      <c r="A3684" s="3" t="str">
        <f t="shared" si="57"/>
        <v>Net Energy Metered StatusNon-NEM Customer6/17/2021 (5:00pm-6:00pm)11</v>
      </c>
      <c r="B3684" t="s">
        <v>58</v>
      </c>
      <c r="C3684" t="s">
        <v>43</v>
      </c>
      <c r="D3684" t="s">
        <v>160</v>
      </c>
      <c r="E3684" s="65" t="s">
        <v>142</v>
      </c>
      <c r="F3684" s="66">
        <v>1.1941466331481934</v>
      </c>
      <c r="G3684" s="66">
        <v>1.1873184442520142</v>
      </c>
      <c r="H3684" s="66">
        <v>1.4037175104022026E-2</v>
      </c>
      <c r="I3684" s="66">
        <v>79.836906433105469</v>
      </c>
      <c r="J3684" s="67">
        <v>0</v>
      </c>
    </row>
    <row r="3685" spans="1:10" x14ac:dyDescent="0.25">
      <c r="A3685" s="3" t="str">
        <f t="shared" si="57"/>
        <v>Net Energy Metered StatusNon-NEM Customer6/17/2021 (5:00pm-6:00pm)12</v>
      </c>
      <c r="B3685" t="s">
        <v>58</v>
      </c>
      <c r="C3685" t="s">
        <v>43</v>
      </c>
      <c r="D3685" t="s">
        <v>160</v>
      </c>
      <c r="E3685" s="65" t="s">
        <v>143</v>
      </c>
      <c r="F3685" s="66">
        <v>1.4274134635925293</v>
      </c>
      <c r="G3685" s="66">
        <v>1.4106528759002686</v>
      </c>
      <c r="H3685" s="66">
        <v>1.5659699216485023E-2</v>
      </c>
      <c r="I3685" s="66">
        <v>84.569198608398438</v>
      </c>
      <c r="J3685" s="67">
        <v>0</v>
      </c>
    </row>
    <row r="3686" spans="1:10" x14ac:dyDescent="0.25">
      <c r="A3686" s="3" t="str">
        <f t="shared" si="57"/>
        <v>Net Energy Metered StatusNon-NEM Customer6/17/2021 (5:00pm-6:00pm)13</v>
      </c>
      <c r="B3686" t="s">
        <v>58</v>
      </c>
      <c r="C3686" t="s">
        <v>43</v>
      </c>
      <c r="D3686" t="s">
        <v>160</v>
      </c>
      <c r="E3686" s="65" t="s">
        <v>144</v>
      </c>
      <c r="F3686" s="66">
        <v>1.7107397317886353</v>
      </c>
      <c r="G3686" s="66">
        <v>1.6756324768066406</v>
      </c>
      <c r="H3686" s="66">
        <v>1.7316227778792381E-2</v>
      </c>
      <c r="I3686" s="66">
        <v>88.403999328613281</v>
      </c>
      <c r="J3686" s="67">
        <v>0</v>
      </c>
    </row>
    <row r="3687" spans="1:10" x14ac:dyDescent="0.25">
      <c r="A3687" s="3" t="str">
        <f t="shared" si="57"/>
        <v>Net Energy Metered StatusNon-NEM Customer6/17/2021 (5:00pm-6:00pm)14</v>
      </c>
      <c r="B3687" t="s">
        <v>58</v>
      </c>
      <c r="C3687" t="s">
        <v>43</v>
      </c>
      <c r="D3687" t="s">
        <v>160</v>
      </c>
      <c r="E3687" s="65" t="s">
        <v>145</v>
      </c>
      <c r="F3687" s="66">
        <v>1.9582617282867432</v>
      </c>
      <c r="G3687" s="66">
        <v>1.9395126104354858</v>
      </c>
      <c r="H3687" s="66">
        <v>1.7405491322278976E-2</v>
      </c>
      <c r="I3687" s="66">
        <v>90.512847900390625</v>
      </c>
      <c r="J3687" s="67">
        <v>0</v>
      </c>
    </row>
    <row r="3688" spans="1:10" x14ac:dyDescent="0.25">
      <c r="A3688" s="3" t="str">
        <f t="shared" si="57"/>
        <v>Net Energy Metered StatusNon-NEM Customer6/17/2021 (5:00pm-6:00pm)15</v>
      </c>
      <c r="B3688" t="s">
        <v>58</v>
      </c>
      <c r="C3688" t="s">
        <v>43</v>
      </c>
      <c r="D3688" t="s">
        <v>160</v>
      </c>
      <c r="E3688" s="65" t="s">
        <v>146</v>
      </c>
      <c r="F3688" s="66">
        <v>2.1615140438079834</v>
      </c>
      <c r="G3688" s="66">
        <v>2.1537258625030518</v>
      </c>
      <c r="H3688" s="66">
        <v>9.9230324849486351E-3</v>
      </c>
      <c r="I3688" s="66">
        <v>92.028594970703125</v>
      </c>
      <c r="J3688" s="67">
        <v>0</v>
      </c>
    </row>
    <row r="3689" spans="1:10" x14ac:dyDescent="0.25">
      <c r="A3689" s="3" t="str">
        <f t="shared" si="57"/>
        <v>Net Energy Metered StatusNon-NEM Customer6/17/2021 (5:00pm-6:00pm)16</v>
      </c>
      <c r="B3689" t="s">
        <v>58</v>
      </c>
      <c r="C3689" t="s">
        <v>43</v>
      </c>
      <c r="D3689" t="s">
        <v>160</v>
      </c>
      <c r="E3689" s="65" t="s">
        <v>147</v>
      </c>
      <c r="F3689" s="66">
        <v>2.3109128475189209</v>
      </c>
      <c r="G3689" s="66">
        <v>2.3187010288238525</v>
      </c>
      <c r="H3689" s="66">
        <v>9.9230324849486351E-3</v>
      </c>
      <c r="I3689" s="66">
        <v>91.716423034667969</v>
      </c>
      <c r="J3689" s="67">
        <v>0</v>
      </c>
    </row>
    <row r="3690" spans="1:10" x14ac:dyDescent="0.25">
      <c r="A3690" s="3" t="str">
        <f t="shared" si="57"/>
        <v>Net Energy Metered StatusNon-NEM Customer6/17/2021 (5:00pm-6:00pm)17</v>
      </c>
      <c r="B3690" t="s">
        <v>58</v>
      </c>
      <c r="C3690" t="s">
        <v>43</v>
      </c>
      <c r="D3690" t="s">
        <v>160</v>
      </c>
      <c r="E3690" s="65" t="s">
        <v>148</v>
      </c>
      <c r="F3690" s="66">
        <v>2.4048819541931152</v>
      </c>
      <c r="G3690" s="66">
        <v>2.4028360843658447</v>
      </c>
      <c r="H3690" s="66">
        <v>1.8275035545229912E-2</v>
      </c>
      <c r="I3690" s="66">
        <v>91.0340576171875</v>
      </c>
      <c r="J3690" s="67">
        <v>0</v>
      </c>
    </row>
    <row r="3691" spans="1:10" x14ac:dyDescent="0.25">
      <c r="A3691" s="3" t="str">
        <f t="shared" si="57"/>
        <v>Net Energy Metered StatusNon-NEM Customer6/17/2021 (5:00pm-6:00pm)18</v>
      </c>
      <c r="B3691" t="s">
        <v>58</v>
      </c>
      <c r="C3691" t="s">
        <v>43</v>
      </c>
      <c r="D3691" t="s">
        <v>160</v>
      </c>
      <c r="E3691" s="65" t="s">
        <v>149</v>
      </c>
      <c r="F3691" s="66">
        <v>2.4045686721801758</v>
      </c>
      <c r="G3691" s="66">
        <v>1.7286776304244995</v>
      </c>
      <c r="H3691" s="66">
        <v>2.0986411720514297E-2</v>
      </c>
      <c r="I3691" s="66">
        <v>89.480690002441406</v>
      </c>
      <c r="J3691" s="67">
        <v>0</v>
      </c>
    </row>
    <row r="3692" spans="1:10" x14ac:dyDescent="0.25">
      <c r="A3692" s="3" t="str">
        <f t="shared" si="57"/>
        <v>Net Energy Metered StatusNon-NEM Customer6/17/2021 (5:00pm-6:00pm)19</v>
      </c>
      <c r="B3692" t="s">
        <v>58</v>
      </c>
      <c r="C3692" t="s">
        <v>43</v>
      </c>
      <c r="D3692" t="s">
        <v>160</v>
      </c>
      <c r="E3692" s="65" t="s">
        <v>150</v>
      </c>
      <c r="F3692" s="66">
        <v>2.2780838012695313</v>
      </c>
      <c r="G3692" s="66">
        <v>2.3248450756072998</v>
      </c>
      <c r="H3692" s="66">
        <v>2.116335928440094E-2</v>
      </c>
      <c r="I3692" s="66">
        <v>87.542060852050781</v>
      </c>
      <c r="J3692" s="67">
        <v>0</v>
      </c>
    </row>
    <row r="3693" spans="1:10" x14ac:dyDescent="0.25">
      <c r="A3693" s="3" t="str">
        <f t="shared" si="57"/>
        <v>Net Energy Metered StatusNon-NEM Customer6/17/2021 (5:00pm-6:00pm)20</v>
      </c>
      <c r="B3693" t="s">
        <v>58</v>
      </c>
      <c r="C3693" t="s">
        <v>43</v>
      </c>
      <c r="D3693" t="s">
        <v>160</v>
      </c>
      <c r="E3693" s="65" t="s">
        <v>151</v>
      </c>
      <c r="F3693" s="66">
        <v>2.0249521732330322</v>
      </c>
      <c r="G3693" s="66">
        <v>2.1013362407684326</v>
      </c>
      <c r="H3693" s="66">
        <v>1.9845841452479362E-2</v>
      </c>
      <c r="I3693" s="66">
        <v>84.567512512207031</v>
      </c>
      <c r="J3693" s="67">
        <v>0</v>
      </c>
    </row>
    <row r="3694" spans="1:10" x14ac:dyDescent="0.25">
      <c r="A3694" s="3" t="str">
        <f t="shared" si="57"/>
        <v>Net Energy Metered StatusNon-NEM Customer6/17/2021 (5:00pm-6:00pm)21</v>
      </c>
      <c r="B3694" t="s">
        <v>58</v>
      </c>
      <c r="C3694" t="s">
        <v>43</v>
      </c>
      <c r="D3694" t="s">
        <v>160</v>
      </c>
      <c r="E3694" s="65" t="s">
        <v>152</v>
      </c>
      <c r="F3694" s="66">
        <v>1.8315293788909912</v>
      </c>
      <c r="G3694" s="66">
        <v>1.8911044597625732</v>
      </c>
      <c r="H3694" s="66">
        <v>1.8271517008543015E-2</v>
      </c>
      <c r="I3694" s="66">
        <v>81.001853942871094</v>
      </c>
      <c r="J3694" s="67">
        <v>0</v>
      </c>
    </row>
    <row r="3695" spans="1:10" x14ac:dyDescent="0.25">
      <c r="A3695" s="3" t="str">
        <f t="shared" si="57"/>
        <v>Net Energy Metered StatusNon-NEM Customer6/17/2021 (5:00pm-6:00pm)22</v>
      </c>
      <c r="B3695" t="s">
        <v>58</v>
      </c>
      <c r="C3695" t="s">
        <v>43</v>
      </c>
      <c r="D3695" t="s">
        <v>160</v>
      </c>
      <c r="E3695" s="65" t="s">
        <v>153</v>
      </c>
      <c r="F3695" s="66">
        <v>1.709561824798584</v>
      </c>
      <c r="G3695" s="66">
        <v>1.7380040884017944</v>
      </c>
      <c r="H3695" s="66">
        <v>1.8033452332019806E-2</v>
      </c>
      <c r="I3695" s="66">
        <v>77.677635192871094</v>
      </c>
      <c r="J3695" s="67">
        <v>0</v>
      </c>
    </row>
    <row r="3696" spans="1:10" x14ac:dyDescent="0.25">
      <c r="A3696" s="3" t="str">
        <f t="shared" si="57"/>
        <v>Net Energy Metered StatusNon-NEM Customer6/17/2021 (5:00pm-6:00pm)23</v>
      </c>
      <c r="B3696" t="s">
        <v>58</v>
      </c>
      <c r="C3696" t="s">
        <v>43</v>
      </c>
      <c r="D3696" t="s">
        <v>160</v>
      </c>
      <c r="E3696" s="65" t="s">
        <v>154</v>
      </c>
      <c r="F3696" s="66">
        <v>1.4857920408248901</v>
      </c>
      <c r="G3696" s="66">
        <v>1.5061167478561401</v>
      </c>
      <c r="H3696" s="66">
        <v>1.73750389367342E-2</v>
      </c>
      <c r="I3696" s="66">
        <v>75.951896667480469</v>
      </c>
      <c r="J3696" s="67">
        <v>0</v>
      </c>
    </row>
    <row r="3697" spans="1:10" x14ac:dyDescent="0.25">
      <c r="A3697" s="3" t="str">
        <f t="shared" si="57"/>
        <v>Net Energy Metered StatusNon-NEM Customer6/17/2021 (5:00pm-6:00pm)24</v>
      </c>
      <c r="B3697" t="s">
        <v>58</v>
      </c>
      <c r="C3697" t="s">
        <v>43</v>
      </c>
      <c r="D3697" t="s">
        <v>160</v>
      </c>
      <c r="E3697" s="65" t="s">
        <v>155</v>
      </c>
      <c r="F3697" s="66">
        <v>1.2396378517150879</v>
      </c>
      <c r="G3697" s="66">
        <v>1.2581114768981934</v>
      </c>
      <c r="H3697" s="66">
        <v>1.5886774286627769E-2</v>
      </c>
      <c r="I3697" s="66">
        <v>73.885353088378906</v>
      </c>
      <c r="J3697" s="67">
        <v>0</v>
      </c>
    </row>
    <row r="3698" spans="1:10" x14ac:dyDescent="0.25">
      <c r="A3698" s="3" t="str">
        <f t="shared" si="57"/>
        <v>Net Energy Metered StatusNon-NEM Customer7/9/2021 (5:50pm-8:55pm)1</v>
      </c>
      <c r="B3698" t="s">
        <v>58</v>
      </c>
      <c r="C3698" t="s">
        <v>43</v>
      </c>
      <c r="D3698" t="s">
        <v>161</v>
      </c>
      <c r="E3698" s="65" t="s">
        <v>132</v>
      </c>
      <c r="F3698" s="66">
        <v>1.1840825080871582</v>
      </c>
      <c r="G3698" s="66">
        <v>1.1508244276046753</v>
      </c>
      <c r="H3698" s="66">
        <v>1.3479423709213734E-2</v>
      </c>
      <c r="I3698" s="66">
        <v>76.256881713867188</v>
      </c>
      <c r="J3698" s="67">
        <v>0</v>
      </c>
    </row>
    <row r="3699" spans="1:10" x14ac:dyDescent="0.25">
      <c r="A3699" s="3" t="str">
        <f t="shared" si="57"/>
        <v>Net Energy Metered StatusNon-NEM Customer7/9/2021 (5:50pm-8:55pm)2</v>
      </c>
      <c r="B3699" t="s">
        <v>58</v>
      </c>
      <c r="C3699" t="s">
        <v>43</v>
      </c>
      <c r="D3699" t="s">
        <v>161</v>
      </c>
      <c r="E3699" s="65" t="s">
        <v>133</v>
      </c>
      <c r="F3699" s="66">
        <v>1.0197916030883789</v>
      </c>
      <c r="G3699" s="66">
        <v>1.000748872756958</v>
      </c>
      <c r="H3699" s="66">
        <v>1.1552809737622738E-2</v>
      </c>
      <c r="I3699" s="66">
        <v>75.485153198242188</v>
      </c>
      <c r="J3699" s="67">
        <v>0</v>
      </c>
    </row>
    <row r="3700" spans="1:10" x14ac:dyDescent="0.25">
      <c r="A3700" s="3" t="str">
        <f t="shared" si="57"/>
        <v>Net Energy Metered StatusNon-NEM Customer7/9/2021 (5:50pm-8:55pm)3</v>
      </c>
      <c r="B3700" t="s">
        <v>58</v>
      </c>
      <c r="C3700" t="s">
        <v>43</v>
      </c>
      <c r="D3700" t="s">
        <v>161</v>
      </c>
      <c r="E3700" s="65" t="s">
        <v>134</v>
      </c>
      <c r="F3700" s="66">
        <v>0.89750999212265015</v>
      </c>
      <c r="G3700" s="66">
        <v>0.89233970642089844</v>
      </c>
      <c r="H3700" s="66">
        <v>1.0595926083624363E-2</v>
      </c>
      <c r="I3700" s="66">
        <v>74.568374633789063</v>
      </c>
      <c r="J3700" s="67">
        <v>0</v>
      </c>
    </row>
    <row r="3701" spans="1:10" x14ac:dyDescent="0.25">
      <c r="A3701" s="3" t="str">
        <f t="shared" si="57"/>
        <v>Net Energy Metered StatusNon-NEM Customer7/9/2021 (5:50pm-8:55pm)4</v>
      </c>
      <c r="B3701" t="s">
        <v>58</v>
      </c>
      <c r="C3701" t="s">
        <v>43</v>
      </c>
      <c r="D3701" t="s">
        <v>161</v>
      </c>
      <c r="E3701" s="65" t="s">
        <v>135</v>
      </c>
      <c r="F3701" s="66">
        <v>0.81483697891235352</v>
      </c>
      <c r="G3701" s="66">
        <v>0.8189549446105957</v>
      </c>
      <c r="H3701" s="66">
        <v>9.3411263078451157E-3</v>
      </c>
      <c r="I3701" s="66">
        <v>73.902946472167969</v>
      </c>
      <c r="J3701" s="67">
        <v>0</v>
      </c>
    </row>
    <row r="3702" spans="1:10" x14ac:dyDescent="0.25">
      <c r="A3702" s="3" t="str">
        <f t="shared" si="57"/>
        <v>Net Energy Metered StatusNon-NEM Customer7/9/2021 (5:50pm-8:55pm)5</v>
      </c>
      <c r="B3702" t="s">
        <v>58</v>
      </c>
      <c r="C3702" t="s">
        <v>43</v>
      </c>
      <c r="D3702" t="s">
        <v>161</v>
      </c>
      <c r="E3702" s="65" t="s">
        <v>136</v>
      </c>
      <c r="F3702" s="66">
        <v>0.77008569240570068</v>
      </c>
      <c r="G3702" s="66">
        <v>0.77286672592163086</v>
      </c>
      <c r="H3702" s="66">
        <v>7.9777119681239128E-3</v>
      </c>
      <c r="I3702" s="66">
        <v>73.392921447753906</v>
      </c>
      <c r="J3702" s="67">
        <v>0</v>
      </c>
    </row>
    <row r="3703" spans="1:10" x14ac:dyDescent="0.25">
      <c r="A3703" s="3" t="str">
        <f t="shared" si="57"/>
        <v>Net Energy Metered StatusNon-NEM Customer7/9/2021 (5:50pm-8:55pm)6</v>
      </c>
      <c r="B3703" t="s">
        <v>58</v>
      </c>
      <c r="C3703" t="s">
        <v>43</v>
      </c>
      <c r="D3703" t="s">
        <v>161</v>
      </c>
      <c r="E3703" s="65" t="s">
        <v>137</v>
      </c>
      <c r="F3703" s="66">
        <v>0.7603115439414978</v>
      </c>
      <c r="G3703" s="66">
        <v>0.75633078813552856</v>
      </c>
      <c r="H3703" s="66">
        <v>7.0584043860435486E-3</v>
      </c>
      <c r="I3703" s="66">
        <v>72.581138610839844</v>
      </c>
      <c r="J3703" s="67">
        <v>0</v>
      </c>
    </row>
    <row r="3704" spans="1:10" x14ac:dyDescent="0.25">
      <c r="A3704" s="3" t="str">
        <f t="shared" si="57"/>
        <v>Net Energy Metered StatusNon-NEM Customer7/9/2021 (5:50pm-8:55pm)7</v>
      </c>
      <c r="B3704" t="s">
        <v>58</v>
      </c>
      <c r="C3704" t="s">
        <v>43</v>
      </c>
      <c r="D3704" t="s">
        <v>161</v>
      </c>
      <c r="E3704" s="65" t="s">
        <v>138</v>
      </c>
      <c r="F3704" s="66">
        <v>0.79095363616943359</v>
      </c>
      <c r="G3704" s="66">
        <v>0.78066158294677734</v>
      </c>
      <c r="H3704" s="66">
        <v>7.538182195276022E-3</v>
      </c>
      <c r="I3704" s="66">
        <v>72.058639526367188</v>
      </c>
      <c r="J3704" s="67">
        <v>0</v>
      </c>
    </row>
    <row r="3705" spans="1:10" x14ac:dyDescent="0.25">
      <c r="A3705" s="3" t="str">
        <f t="shared" si="57"/>
        <v>Net Energy Metered StatusNon-NEM Customer7/9/2021 (5:50pm-8:55pm)8</v>
      </c>
      <c r="B3705" t="s">
        <v>58</v>
      </c>
      <c r="C3705" t="s">
        <v>43</v>
      </c>
      <c r="D3705" t="s">
        <v>161</v>
      </c>
      <c r="E3705" s="65" t="s">
        <v>139</v>
      </c>
      <c r="F3705" s="66">
        <v>0.87979906797409058</v>
      </c>
      <c r="G3705" s="66">
        <v>0.86967498064041138</v>
      </c>
      <c r="H3705" s="66">
        <v>9.3740522861480713E-3</v>
      </c>
      <c r="I3705" s="66">
        <v>72.614295959472656</v>
      </c>
      <c r="J3705" s="67">
        <v>0</v>
      </c>
    </row>
    <row r="3706" spans="1:10" x14ac:dyDescent="0.25">
      <c r="A3706" s="3" t="str">
        <f t="shared" si="57"/>
        <v>Net Energy Metered StatusNon-NEM Customer7/9/2021 (5:50pm-8:55pm)9</v>
      </c>
      <c r="B3706" t="s">
        <v>58</v>
      </c>
      <c r="C3706" t="s">
        <v>43</v>
      </c>
      <c r="D3706" t="s">
        <v>161</v>
      </c>
      <c r="E3706" s="65" t="s">
        <v>140</v>
      </c>
      <c r="F3706" s="66">
        <v>0.99334961175918579</v>
      </c>
      <c r="G3706" s="66">
        <v>1.0065414905548096</v>
      </c>
      <c r="H3706" s="66">
        <v>1.0303223505616188E-2</v>
      </c>
      <c r="I3706" s="66">
        <v>75.217636108398438</v>
      </c>
      <c r="J3706" s="67">
        <v>0</v>
      </c>
    </row>
    <row r="3707" spans="1:10" x14ac:dyDescent="0.25">
      <c r="A3707" s="3" t="str">
        <f t="shared" si="57"/>
        <v>Net Energy Metered StatusNon-NEM Customer7/9/2021 (5:50pm-8:55pm)10</v>
      </c>
      <c r="B3707" t="s">
        <v>58</v>
      </c>
      <c r="C3707" t="s">
        <v>43</v>
      </c>
      <c r="D3707" t="s">
        <v>161</v>
      </c>
      <c r="E3707" s="65" t="s">
        <v>141</v>
      </c>
      <c r="F3707" s="66">
        <v>1.1780921220779419</v>
      </c>
      <c r="G3707" s="66">
        <v>1.1759982109069824</v>
      </c>
      <c r="H3707" s="66">
        <v>1.3126561418175697E-2</v>
      </c>
      <c r="I3707" s="66">
        <v>78.790939331054688</v>
      </c>
      <c r="J3707" s="67">
        <v>0</v>
      </c>
    </row>
    <row r="3708" spans="1:10" x14ac:dyDescent="0.25">
      <c r="A3708" s="3" t="str">
        <f t="shared" si="57"/>
        <v>Net Energy Metered StatusNon-NEM Customer7/9/2021 (5:50pm-8:55pm)11</v>
      </c>
      <c r="B3708" t="s">
        <v>58</v>
      </c>
      <c r="C3708" t="s">
        <v>43</v>
      </c>
      <c r="D3708" t="s">
        <v>161</v>
      </c>
      <c r="E3708" s="65" t="s">
        <v>142</v>
      </c>
      <c r="F3708" s="66">
        <v>1.4134496450424194</v>
      </c>
      <c r="G3708" s="66">
        <v>1.3890422582626343</v>
      </c>
      <c r="H3708" s="66">
        <v>1.5683034434914589E-2</v>
      </c>
      <c r="I3708" s="66">
        <v>83.197959899902344</v>
      </c>
      <c r="J3708" s="67">
        <v>0</v>
      </c>
    </row>
    <row r="3709" spans="1:10" x14ac:dyDescent="0.25">
      <c r="A3709" s="3" t="str">
        <f t="shared" si="57"/>
        <v>Net Energy Metered StatusNon-NEM Customer7/9/2021 (5:50pm-8:55pm)12</v>
      </c>
      <c r="B3709" t="s">
        <v>58</v>
      </c>
      <c r="C3709" t="s">
        <v>43</v>
      </c>
      <c r="D3709" t="s">
        <v>161</v>
      </c>
      <c r="E3709" s="65" t="s">
        <v>143</v>
      </c>
      <c r="F3709" s="66">
        <v>1.6594841480255127</v>
      </c>
      <c r="G3709" s="66">
        <v>1.6599454879760742</v>
      </c>
      <c r="H3709" s="66">
        <v>1.6581026837229729E-2</v>
      </c>
      <c r="I3709" s="66">
        <v>86.800376892089844</v>
      </c>
      <c r="J3709" s="67">
        <v>0</v>
      </c>
    </row>
    <row r="3710" spans="1:10" x14ac:dyDescent="0.25">
      <c r="A3710" s="3" t="str">
        <f t="shared" si="57"/>
        <v>Net Energy Metered StatusNon-NEM Customer7/9/2021 (5:50pm-8:55pm)13</v>
      </c>
      <c r="B3710" t="s">
        <v>58</v>
      </c>
      <c r="C3710" t="s">
        <v>43</v>
      </c>
      <c r="D3710" t="s">
        <v>161</v>
      </c>
      <c r="E3710" s="65" t="s">
        <v>144</v>
      </c>
      <c r="F3710" s="66">
        <v>1.9860992431640625</v>
      </c>
      <c r="G3710" s="66">
        <v>1.9409025907516479</v>
      </c>
      <c r="H3710" s="66">
        <v>1.7679732292890549E-2</v>
      </c>
      <c r="I3710" s="66">
        <v>89.424003601074219</v>
      </c>
      <c r="J3710" s="67">
        <v>0</v>
      </c>
    </row>
    <row r="3711" spans="1:10" x14ac:dyDescent="0.25">
      <c r="A3711" s="3" t="str">
        <f t="shared" si="57"/>
        <v>Net Energy Metered StatusNon-NEM Customer7/9/2021 (5:50pm-8:55pm)14</v>
      </c>
      <c r="B3711" t="s">
        <v>58</v>
      </c>
      <c r="C3711" t="s">
        <v>43</v>
      </c>
      <c r="D3711" t="s">
        <v>161</v>
      </c>
      <c r="E3711" s="65" t="s">
        <v>145</v>
      </c>
      <c r="F3711" s="66">
        <v>2.2663030624389648</v>
      </c>
      <c r="G3711" s="66">
        <v>2.2202310562133789</v>
      </c>
      <c r="H3711" s="66">
        <v>1.8731730058789253E-2</v>
      </c>
      <c r="I3711" s="66">
        <v>91.426353454589844</v>
      </c>
      <c r="J3711" s="67">
        <v>0</v>
      </c>
    </row>
    <row r="3712" spans="1:10" x14ac:dyDescent="0.25">
      <c r="A3712" s="3" t="str">
        <f t="shared" si="57"/>
        <v>Net Energy Metered StatusNon-NEM Customer7/9/2021 (5:50pm-8:55pm)15</v>
      </c>
      <c r="B3712" t="s">
        <v>58</v>
      </c>
      <c r="C3712" t="s">
        <v>43</v>
      </c>
      <c r="D3712" t="s">
        <v>161</v>
      </c>
      <c r="E3712" s="65" t="s">
        <v>146</v>
      </c>
      <c r="F3712" s="66">
        <v>2.4695358276367188</v>
      </c>
      <c r="G3712" s="66">
        <v>2.4720330238342285</v>
      </c>
      <c r="H3712" s="66">
        <v>1.1124090291559696E-2</v>
      </c>
      <c r="I3712" s="66">
        <v>92.758598327636719</v>
      </c>
      <c r="J3712" s="67">
        <v>0</v>
      </c>
    </row>
    <row r="3713" spans="1:10" x14ac:dyDescent="0.25">
      <c r="A3713" s="3" t="str">
        <f t="shared" si="57"/>
        <v>Net Energy Metered StatusNon-NEM Customer7/9/2021 (5:50pm-8:55pm)16</v>
      </c>
      <c r="B3713" t="s">
        <v>58</v>
      </c>
      <c r="C3713" t="s">
        <v>43</v>
      </c>
      <c r="D3713" t="s">
        <v>161</v>
      </c>
      <c r="E3713" s="65" t="s">
        <v>147</v>
      </c>
      <c r="F3713" s="66">
        <v>2.6864755153656006</v>
      </c>
      <c r="G3713" s="66">
        <v>2.6839783191680908</v>
      </c>
      <c r="H3713" s="66">
        <v>1.1124090291559696E-2</v>
      </c>
      <c r="I3713" s="66">
        <v>94.18902587890625</v>
      </c>
      <c r="J3713" s="67">
        <v>0</v>
      </c>
    </row>
    <row r="3714" spans="1:10" x14ac:dyDescent="0.25">
      <c r="A3714" s="3" t="str">
        <f t="shared" si="57"/>
        <v>Net Energy Metered StatusNon-NEM Customer7/9/2021 (5:50pm-8:55pm)17</v>
      </c>
      <c r="B3714" t="s">
        <v>58</v>
      </c>
      <c r="C3714" t="s">
        <v>43</v>
      </c>
      <c r="D3714" t="s">
        <v>161</v>
      </c>
      <c r="E3714" s="65" t="s">
        <v>148</v>
      </c>
      <c r="F3714" s="66">
        <v>2.8014881610870361</v>
      </c>
      <c r="G3714" s="66">
        <v>2.7860550880432129</v>
      </c>
      <c r="H3714" s="66">
        <v>1.9574433565139771E-2</v>
      </c>
      <c r="I3714" s="66">
        <v>94.972892761230469</v>
      </c>
      <c r="J3714" s="67">
        <v>0</v>
      </c>
    </row>
    <row r="3715" spans="1:10" x14ac:dyDescent="0.25">
      <c r="A3715" s="3" t="str">
        <f t="shared" ref="A3715:A3778" si="58">B3715&amp;C3715&amp;D3715&amp;E3715</f>
        <v>Net Energy Metered StatusNon-NEM Customer7/9/2021 (5:50pm-8:55pm)18</v>
      </c>
      <c r="B3715" t="s">
        <v>58</v>
      </c>
      <c r="C3715" t="s">
        <v>43</v>
      </c>
      <c r="D3715" t="s">
        <v>161</v>
      </c>
      <c r="E3715" s="65" t="s">
        <v>149</v>
      </c>
      <c r="F3715" s="66">
        <v>2.7964518070220947</v>
      </c>
      <c r="G3715" s="66">
        <v>2.6714718341827393</v>
      </c>
      <c r="H3715" s="66">
        <v>2.1438721567392349E-2</v>
      </c>
      <c r="I3715" s="66">
        <v>94.225494384765625</v>
      </c>
      <c r="J3715" s="67">
        <v>0</v>
      </c>
    </row>
    <row r="3716" spans="1:10" x14ac:dyDescent="0.25">
      <c r="A3716" s="3" t="str">
        <f t="shared" si="58"/>
        <v>Net Energy Metered StatusNon-NEM Customer7/9/2021 (5:50pm-8:55pm)19</v>
      </c>
      <c r="B3716" t="s">
        <v>58</v>
      </c>
      <c r="C3716" t="s">
        <v>43</v>
      </c>
      <c r="D3716" t="s">
        <v>161</v>
      </c>
      <c r="E3716" s="65" t="s">
        <v>150</v>
      </c>
      <c r="F3716" s="66">
        <v>2.6572239398956299</v>
      </c>
      <c r="G3716" s="66">
        <v>1.8880928754806519</v>
      </c>
      <c r="H3716" s="66">
        <v>2.1850410848855972E-2</v>
      </c>
      <c r="I3716" s="66">
        <v>92.485786437988281</v>
      </c>
      <c r="J3716" s="67">
        <v>0</v>
      </c>
    </row>
    <row r="3717" spans="1:10" x14ac:dyDescent="0.25">
      <c r="A3717" s="3" t="str">
        <f t="shared" si="58"/>
        <v>Net Energy Metered StatusNon-NEM Customer7/9/2021 (5:50pm-8:55pm)20</v>
      </c>
      <c r="B3717" t="s">
        <v>58</v>
      </c>
      <c r="C3717" t="s">
        <v>43</v>
      </c>
      <c r="D3717" t="s">
        <v>161</v>
      </c>
      <c r="E3717" s="65" t="s">
        <v>151</v>
      </c>
      <c r="F3717" s="66">
        <v>2.3669590950012207</v>
      </c>
      <c r="G3717" s="66">
        <v>1.7802290916442871</v>
      </c>
      <c r="H3717" s="66">
        <v>1.9451770931482315E-2</v>
      </c>
      <c r="I3717" s="66">
        <v>89.908370971679688</v>
      </c>
      <c r="J3717" s="67">
        <v>0</v>
      </c>
    </row>
    <row r="3718" spans="1:10" x14ac:dyDescent="0.25">
      <c r="A3718" s="3" t="str">
        <f t="shared" si="58"/>
        <v>Net Energy Metered StatusNon-NEM Customer7/9/2021 (5:50pm-8:55pm)21</v>
      </c>
      <c r="B3718" t="s">
        <v>58</v>
      </c>
      <c r="C3718" t="s">
        <v>43</v>
      </c>
      <c r="D3718" t="s">
        <v>161</v>
      </c>
      <c r="E3718" s="65" t="s">
        <v>152</v>
      </c>
      <c r="F3718" s="66">
        <v>2.1300187110900879</v>
      </c>
      <c r="G3718" s="66">
        <v>1.701839804649353</v>
      </c>
      <c r="H3718" s="66">
        <v>1.8486358225345612E-2</v>
      </c>
      <c r="I3718" s="66">
        <v>86.404441833496094</v>
      </c>
      <c r="J3718" s="67">
        <v>0</v>
      </c>
    </row>
    <row r="3719" spans="1:10" x14ac:dyDescent="0.25">
      <c r="A3719" s="3" t="str">
        <f t="shared" si="58"/>
        <v>Net Energy Metered StatusNon-NEM Customer7/9/2021 (5:50pm-8:55pm)22</v>
      </c>
      <c r="B3719" t="s">
        <v>58</v>
      </c>
      <c r="C3719" t="s">
        <v>43</v>
      </c>
      <c r="D3719" t="s">
        <v>161</v>
      </c>
      <c r="E3719" s="65" t="s">
        <v>153</v>
      </c>
      <c r="F3719" s="66">
        <v>1.9153218269348145</v>
      </c>
      <c r="G3719" s="66">
        <v>2.3171765804290771</v>
      </c>
      <c r="H3719" s="66">
        <v>1.7943821847438812E-2</v>
      </c>
      <c r="I3719" s="66">
        <v>82.640869140625</v>
      </c>
      <c r="J3719" s="67">
        <v>0</v>
      </c>
    </row>
    <row r="3720" spans="1:10" x14ac:dyDescent="0.25">
      <c r="A3720" s="3" t="str">
        <f t="shared" si="58"/>
        <v>Net Energy Metered StatusNon-NEM Customer7/9/2021 (5:50pm-8:55pm)23</v>
      </c>
      <c r="B3720" t="s">
        <v>58</v>
      </c>
      <c r="C3720" t="s">
        <v>43</v>
      </c>
      <c r="D3720" t="s">
        <v>161</v>
      </c>
      <c r="E3720" s="65" t="s">
        <v>154</v>
      </c>
      <c r="F3720" s="66">
        <v>1.6982970237731934</v>
      </c>
      <c r="G3720" s="66">
        <v>2.0492045879364014</v>
      </c>
      <c r="H3720" s="66">
        <v>1.7240110784769058E-2</v>
      </c>
      <c r="I3720" s="66">
        <v>80.523948669433594</v>
      </c>
      <c r="J3720" s="67">
        <v>0</v>
      </c>
    </row>
    <row r="3721" spans="1:10" x14ac:dyDescent="0.25">
      <c r="A3721" s="3" t="str">
        <f t="shared" si="58"/>
        <v>Net Energy Metered StatusNon-NEM Customer7/9/2021 (5:50pm-8:55pm)24</v>
      </c>
      <c r="B3721" t="s">
        <v>58</v>
      </c>
      <c r="C3721" t="s">
        <v>43</v>
      </c>
      <c r="D3721" t="s">
        <v>161</v>
      </c>
      <c r="E3721" s="65" t="s">
        <v>155</v>
      </c>
      <c r="F3721" s="66">
        <v>1.471297025680542</v>
      </c>
      <c r="G3721" s="66">
        <v>1.6619865894317627</v>
      </c>
      <c r="H3721" s="66">
        <v>1.4601304195821285E-2</v>
      </c>
      <c r="I3721" s="66">
        <v>78.9439697265625</v>
      </c>
      <c r="J3721" s="67">
        <v>0</v>
      </c>
    </row>
    <row r="3722" spans="1:10" x14ac:dyDescent="0.25">
      <c r="A3722" s="3" t="str">
        <f t="shared" si="58"/>
        <v>Net Energy Metered StatusNon-NEM Customer8/27/2021 (5:00pm-6:00pm)1</v>
      </c>
      <c r="B3722" t="s">
        <v>58</v>
      </c>
      <c r="C3722" t="s">
        <v>43</v>
      </c>
      <c r="D3722" t="s">
        <v>162</v>
      </c>
      <c r="E3722" s="65" t="s">
        <v>132</v>
      </c>
      <c r="F3722" s="66">
        <v>1.0039706230163574</v>
      </c>
      <c r="G3722" s="66">
        <v>1.0122051239013672</v>
      </c>
      <c r="H3722" s="66">
        <v>1.2053720653057098E-2</v>
      </c>
      <c r="I3722" s="66">
        <v>75.603775024414063</v>
      </c>
      <c r="J3722" s="67">
        <v>0</v>
      </c>
    </row>
    <row r="3723" spans="1:10" x14ac:dyDescent="0.25">
      <c r="A3723" s="3" t="str">
        <f t="shared" si="58"/>
        <v>Net Energy Metered StatusNon-NEM Customer8/27/2021 (5:00pm-6:00pm)2</v>
      </c>
      <c r="B3723" t="s">
        <v>58</v>
      </c>
      <c r="C3723" t="s">
        <v>43</v>
      </c>
      <c r="D3723" t="s">
        <v>162</v>
      </c>
      <c r="E3723" s="65" t="s">
        <v>133</v>
      </c>
      <c r="F3723" s="66">
        <v>0.86931121349334717</v>
      </c>
      <c r="G3723" s="66">
        <v>0.86332559585571289</v>
      </c>
      <c r="H3723" s="66">
        <v>1.0564060881733894E-2</v>
      </c>
      <c r="I3723" s="66">
        <v>73.711715698242188</v>
      </c>
      <c r="J3723" s="67">
        <v>0</v>
      </c>
    </row>
    <row r="3724" spans="1:10" x14ac:dyDescent="0.25">
      <c r="A3724" s="3" t="str">
        <f t="shared" si="58"/>
        <v>Net Energy Metered StatusNon-NEM Customer8/27/2021 (5:00pm-6:00pm)3</v>
      </c>
      <c r="B3724" t="s">
        <v>58</v>
      </c>
      <c r="C3724" t="s">
        <v>43</v>
      </c>
      <c r="D3724" t="s">
        <v>162</v>
      </c>
      <c r="E3724" s="65" t="s">
        <v>134</v>
      </c>
      <c r="F3724" s="66">
        <v>0.76375210285186768</v>
      </c>
      <c r="G3724" s="66">
        <v>0.76293569803237915</v>
      </c>
      <c r="H3724" s="66">
        <v>9.884251281619072E-3</v>
      </c>
      <c r="I3724" s="66">
        <v>71.817428588867188</v>
      </c>
      <c r="J3724" s="67">
        <v>0</v>
      </c>
    </row>
    <row r="3725" spans="1:10" x14ac:dyDescent="0.25">
      <c r="A3725" s="3" t="str">
        <f t="shared" si="58"/>
        <v>Net Energy Metered StatusNon-NEM Customer8/27/2021 (5:00pm-6:00pm)4</v>
      </c>
      <c r="B3725" t="s">
        <v>58</v>
      </c>
      <c r="C3725" t="s">
        <v>43</v>
      </c>
      <c r="D3725" t="s">
        <v>162</v>
      </c>
      <c r="E3725" s="65" t="s">
        <v>135</v>
      </c>
      <c r="F3725" s="66">
        <v>0.69380688667297363</v>
      </c>
      <c r="G3725" s="66">
        <v>0.70031368732452393</v>
      </c>
      <c r="H3725" s="66">
        <v>8.4916912019252777E-3</v>
      </c>
      <c r="I3725" s="66">
        <v>70.666908264160156</v>
      </c>
      <c r="J3725" s="67">
        <v>0</v>
      </c>
    </row>
    <row r="3726" spans="1:10" x14ac:dyDescent="0.25">
      <c r="A3726" s="3" t="str">
        <f t="shared" si="58"/>
        <v>Net Energy Metered StatusNon-NEM Customer8/27/2021 (5:00pm-6:00pm)5</v>
      </c>
      <c r="B3726" t="s">
        <v>58</v>
      </c>
      <c r="C3726" t="s">
        <v>43</v>
      </c>
      <c r="D3726" t="s">
        <v>162</v>
      </c>
      <c r="E3726" s="65" t="s">
        <v>136</v>
      </c>
      <c r="F3726" s="66">
        <v>0.65980333089828491</v>
      </c>
      <c r="G3726" s="66">
        <v>0.66186553239822388</v>
      </c>
      <c r="H3726" s="66">
        <v>6.6441548988223076E-3</v>
      </c>
      <c r="I3726" s="66">
        <v>69.428108215332031</v>
      </c>
      <c r="J3726" s="67">
        <v>0</v>
      </c>
    </row>
    <row r="3727" spans="1:10" x14ac:dyDescent="0.25">
      <c r="A3727" s="3" t="str">
        <f t="shared" si="58"/>
        <v>Net Energy Metered StatusNon-NEM Customer8/27/2021 (5:00pm-6:00pm)6</v>
      </c>
      <c r="B3727" t="s">
        <v>58</v>
      </c>
      <c r="C3727" t="s">
        <v>43</v>
      </c>
      <c r="D3727" t="s">
        <v>162</v>
      </c>
      <c r="E3727" s="65" t="s">
        <v>137</v>
      </c>
      <c r="F3727" s="66">
        <v>0.66261261701583862</v>
      </c>
      <c r="G3727" s="66">
        <v>0.65660905838012695</v>
      </c>
      <c r="H3727" s="66">
        <v>6.0326787643134594E-3</v>
      </c>
      <c r="I3727" s="66">
        <v>68.538406372070313</v>
      </c>
      <c r="J3727" s="67">
        <v>0</v>
      </c>
    </row>
    <row r="3728" spans="1:10" x14ac:dyDescent="0.25">
      <c r="A3728" s="3" t="str">
        <f t="shared" si="58"/>
        <v>Net Energy Metered StatusNon-NEM Customer8/27/2021 (5:00pm-6:00pm)7</v>
      </c>
      <c r="B3728" t="s">
        <v>58</v>
      </c>
      <c r="C3728" t="s">
        <v>43</v>
      </c>
      <c r="D3728" t="s">
        <v>162</v>
      </c>
      <c r="E3728" s="65" t="s">
        <v>138</v>
      </c>
      <c r="F3728" s="66">
        <v>0.69198602437973022</v>
      </c>
      <c r="G3728" s="66">
        <v>0.68738472461700439</v>
      </c>
      <c r="H3728" s="66">
        <v>8.5538234561681747E-3</v>
      </c>
      <c r="I3728" s="66">
        <v>67.544486999511719</v>
      </c>
      <c r="J3728" s="67">
        <v>0</v>
      </c>
    </row>
    <row r="3729" spans="1:10" x14ac:dyDescent="0.25">
      <c r="A3729" s="3" t="str">
        <f t="shared" si="58"/>
        <v>Net Energy Metered StatusNon-NEM Customer8/27/2021 (5:00pm-6:00pm)8</v>
      </c>
      <c r="B3729" t="s">
        <v>58</v>
      </c>
      <c r="C3729" t="s">
        <v>43</v>
      </c>
      <c r="D3729" t="s">
        <v>162</v>
      </c>
      <c r="E3729" s="65" t="s">
        <v>139</v>
      </c>
      <c r="F3729" s="66">
        <v>0.73457849025726318</v>
      </c>
      <c r="G3729" s="66">
        <v>0.73284637928009033</v>
      </c>
      <c r="H3729" s="66">
        <v>6.6763418726623058E-3</v>
      </c>
      <c r="I3729" s="66">
        <v>67.262794494628906</v>
      </c>
      <c r="J3729" s="67">
        <v>0</v>
      </c>
    </row>
    <row r="3730" spans="1:10" x14ac:dyDescent="0.25">
      <c r="A3730" s="3" t="str">
        <f t="shared" si="58"/>
        <v>Net Energy Metered StatusNon-NEM Customer8/27/2021 (5:00pm-6:00pm)9</v>
      </c>
      <c r="B3730" t="s">
        <v>58</v>
      </c>
      <c r="C3730" t="s">
        <v>43</v>
      </c>
      <c r="D3730" t="s">
        <v>162</v>
      </c>
      <c r="E3730" s="65" t="s">
        <v>140</v>
      </c>
      <c r="F3730" s="66">
        <v>0.79013937711715698</v>
      </c>
      <c r="G3730" s="66">
        <v>0.79826641082763672</v>
      </c>
      <c r="H3730" s="66">
        <v>9.3434061855077744E-3</v>
      </c>
      <c r="I3730" s="66">
        <v>70.258262634277344</v>
      </c>
      <c r="J3730" s="67">
        <v>0</v>
      </c>
    </row>
    <row r="3731" spans="1:10" x14ac:dyDescent="0.25">
      <c r="A3731" s="3" t="str">
        <f t="shared" si="58"/>
        <v>Net Energy Metered StatusNon-NEM Customer8/27/2021 (5:00pm-6:00pm)10</v>
      </c>
      <c r="B3731" t="s">
        <v>58</v>
      </c>
      <c r="C3731" t="s">
        <v>43</v>
      </c>
      <c r="D3731" t="s">
        <v>162</v>
      </c>
      <c r="E3731" s="65" t="s">
        <v>141</v>
      </c>
      <c r="F3731" s="66">
        <v>0.90081280469894409</v>
      </c>
      <c r="G3731" s="66">
        <v>0.89921176433563232</v>
      </c>
      <c r="H3731" s="66">
        <v>1.0456113144755363E-2</v>
      </c>
      <c r="I3731" s="66">
        <v>76.244293212890625</v>
      </c>
      <c r="J3731" s="67">
        <v>0</v>
      </c>
    </row>
    <row r="3732" spans="1:10" x14ac:dyDescent="0.25">
      <c r="A3732" s="3" t="str">
        <f t="shared" si="58"/>
        <v>Net Energy Metered StatusNon-NEM Customer8/27/2021 (5:00pm-6:00pm)11</v>
      </c>
      <c r="B3732" t="s">
        <v>58</v>
      </c>
      <c r="C3732" t="s">
        <v>43</v>
      </c>
      <c r="D3732" t="s">
        <v>162</v>
      </c>
      <c r="E3732" s="65" t="s">
        <v>142</v>
      </c>
      <c r="F3732" s="66">
        <v>1.0449038743972778</v>
      </c>
      <c r="G3732" s="66">
        <v>1.0456629991531372</v>
      </c>
      <c r="H3732" s="66">
        <v>1.1953596025705338E-2</v>
      </c>
      <c r="I3732" s="66">
        <v>82.034500122070313</v>
      </c>
      <c r="J3732" s="67">
        <v>0</v>
      </c>
    </row>
    <row r="3733" spans="1:10" x14ac:dyDescent="0.25">
      <c r="A3733" s="3" t="str">
        <f t="shared" si="58"/>
        <v>Net Energy Metered StatusNon-NEM Customer8/27/2021 (5:00pm-6:00pm)12</v>
      </c>
      <c r="B3733" t="s">
        <v>58</v>
      </c>
      <c r="C3733" t="s">
        <v>43</v>
      </c>
      <c r="D3733" t="s">
        <v>162</v>
      </c>
      <c r="E3733" s="65" t="s">
        <v>143</v>
      </c>
      <c r="F3733" s="66">
        <v>1.2651305198669434</v>
      </c>
      <c r="G3733" s="66">
        <v>1.2688826322555542</v>
      </c>
      <c r="H3733" s="66">
        <v>1.4180619269609451E-2</v>
      </c>
      <c r="I3733" s="66">
        <v>86.72161865234375</v>
      </c>
      <c r="J3733" s="67">
        <v>0</v>
      </c>
    </row>
    <row r="3734" spans="1:10" x14ac:dyDescent="0.25">
      <c r="A3734" s="3" t="str">
        <f t="shared" si="58"/>
        <v>Net Energy Metered StatusNon-NEM Customer8/27/2021 (5:00pm-6:00pm)13</v>
      </c>
      <c r="B3734" t="s">
        <v>58</v>
      </c>
      <c r="C3734" t="s">
        <v>43</v>
      </c>
      <c r="D3734" t="s">
        <v>162</v>
      </c>
      <c r="E3734" s="65" t="s">
        <v>144</v>
      </c>
      <c r="F3734" s="66">
        <v>1.574507474899292</v>
      </c>
      <c r="G3734" s="66">
        <v>1.5762983560562134</v>
      </c>
      <c r="H3734" s="66">
        <v>1.7064774408936501E-2</v>
      </c>
      <c r="I3734" s="66">
        <v>90.654769897460938</v>
      </c>
      <c r="J3734" s="67">
        <v>0</v>
      </c>
    </row>
    <row r="3735" spans="1:10" x14ac:dyDescent="0.25">
      <c r="A3735" s="3" t="str">
        <f t="shared" si="58"/>
        <v>Net Energy Metered StatusNon-NEM Customer8/27/2021 (5:00pm-6:00pm)14</v>
      </c>
      <c r="B3735" t="s">
        <v>58</v>
      </c>
      <c r="C3735" t="s">
        <v>43</v>
      </c>
      <c r="D3735" t="s">
        <v>162</v>
      </c>
      <c r="E3735" s="65" t="s">
        <v>145</v>
      </c>
      <c r="F3735" s="66">
        <v>1.9400781393051147</v>
      </c>
      <c r="G3735" s="66">
        <v>1.9247053861618042</v>
      </c>
      <c r="H3735" s="66">
        <v>1.7268592491745949E-2</v>
      </c>
      <c r="I3735" s="66">
        <v>93.645118713378906</v>
      </c>
      <c r="J3735" s="67">
        <v>0</v>
      </c>
    </row>
    <row r="3736" spans="1:10" x14ac:dyDescent="0.25">
      <c r="A3736" s="3" t="str">
        <f t="shared" si="58"/>
        <v>Net Energy Metered StatusNon-NEM Customer8/27/2021 (5:00pm-6:00pm)15</v>
      </c>
      <c r="B3736" t="s">
        <v>58</v>
      </c>
      <c r="C3736" t="s">
        <v>43</v>
      </c>
      <c r="D3736" t="s">
        <v>162</v>
      </c>
      <c r="E3736" s="65" t="s">
        <v>146</v>
      </c>
      <c r="F3736" s="66">
        <v>2.261927604675293</v>
      </c>
      <c r="G3736" s="66">
        <v>2.2644715309143066</v>
      </c>
      <c r="H3736" s="66">
        <v>1.0493656620383263E-2</v>
      </c>
      <c r="I3736" s="66">
        <v>95.552268981933594</v>
      </c>
      <c r="J3736" s="67">
        <v>0</v>
      </c>
    </row>
    <row r="3737" spans="1:10" x14ac:dyDescent="0.25">
      <c r="A3737" s="3" t="str">
        <f t="shared" si="58"/>
        <v>Net Energy Metered StatusNon-NEM Customer8/27/2021 (5:00pm-6:00pm)16</v>
      </c>
      <c r="B3737" t="s">
        <v>58</v>
      </c>
      <c r="C3737" t="s">
        <v>43</v>
      </c>
      <c r="D3737" t="s">
        <v>162</v>
      </c>
      <c r="E3737" s="65" t="s">
        <v>147</v>
      </c>
      <c r="F3737" s="66">
        <v>2.5732307434082031</v>
      </c>
      <c r="G3737" s="66">
        <v>2.5706865787506104</v>
      </c>
      <c r="H3737" s="66">
        <v>1.0493656620383263E-2</v>
      </c>
      <c r="I3737" s="66">
        <v>96.997367858886719</v>
      </c>
      <c r="J3737" s="67">
        <v>0</v>
      </c>
    </row>
    <row r="3738" spans="1:10" x14ac:dyDescent="0.25">
      <c r="A3738" s="3" t="str">
        <f t="shared" si="58"/>
        <v>Net Energy Metered StatusNon-NEM Customer8/27/2021 (5:00pm-6:00pm)17</v>
      </c>
      <c r="B3738" t="s">
        <v>58</v>
      </c>
      <c r="C3738" t="s">
        <v>43</v>
      </c>
      <c r="D3738" t="s">
        <v>162</v>
      </c>
      <c r="E3738" s="65" t="s">
        <v>148</v>
      </c>
      <c r="F3738" s="66">
        <v>2.7526295185089111</v>
      </c>
      <c r="G3738" s="66">
        <v>2.7528879642486572</v>
      </c>
      <c r="H3738" s="66">
        <v>2.0054832100868225E-2</v>
      </c>
      <c r="I3738" s="66">
        <v>96.811149597167969</v>
      </c>
      <c r="J3738" s="67">
        <v>0</v>
      </c>
    </row>
    <row r="3739" spans="1:10" x14ac:dyDescent="0.25">
      <c r="A3739" s="3" t="str">
        <f t="shared" si="58"/>
        <v>Net Energy Metered StatusNon-NEM Customer8/27/2021 (5:00pm-6:00pm)18</v>
      </c>
      <c r="B3739" t="s">
        <v>58</v>
      </c>
      <c r="C3739" t="s">
        <v>43</v>
      </c>
      <c r="D3739" t="s">
        <v>162</v>
      </c>
      <c r="E3739" s="65" t="s">
        <v>149</v>
      </c>
      <c r="F3739" s="66">
        <v>2.7614033222198486</v>
      </c>
      <c r="G3739" s="66">
        <v>1.9750649929046631</v>
      </c>
      <c r="H3739" s="66">
        <v>2.0887201651930809E-2</v>
      </c>
      <c r="I3739" s="66">
        <v>95.384757995605469</v>
      </c>
      <c r="J3739" s="67">
        <v>0</v>
      </c>
    </row>
    <row r="3740" spans="1:10" x14ac:dyDescent="0.25">
      <c r="A3740" s="3" t="str">
        <f t="shared" si="58"/>
        <v>Net Energy Metered StatusNon-NEM Customer8/27/2021 (5:00pm-6:00pm)19</v>
      </c>
      <c r="B3740" t="s">
        <v>58</v>
      </c>
      <c r="C3740" t="s">
        <v>43</v>
      </c>
      <c r="D3740" t="s">
        <v>162</v>
      </c>
      <c r="E3740" s="65" t="s">
        <v>150</v>
      </c>
      <c r="F3740" s="66">
        <v>2.5546493530273438</v>
      </c>
      <c r="G3740" s="66">
        <v>2.6687126159667969</v>
      </c>
      <c r="H3740" s="66">
        <v>2.1975826472043991E-2</v>
      </c>
      <c r="I3740" s="66">
        <v>93.470954895019531</v>
      </c>
      <c r="J3740" s="67">
        <v>0</v>
      </c>
    </row>
    <row r="3741" spans="1:10" x14ac:dyDescent="0.25">
      <c r="A3741" s="3" t="str">
        <f t="shared" si="58"/>
        <v>Net Energy Metered StatusNon-NEM Customer8/27/2021 (5:00pm-6:00pm)20</v>
      </c>
      <c r="B3741" t="s">
        <v>58</v>
      </c>
      <c r="C3741" t="s">
        <v>43</v>
      </c>
      <c r="D3741" t="s">
        <v>162</v>
      </c>
      <c r="E3741" s="65" t="s">
        <v>151</v>
      </c>
      <c r="F3741" s="66">
        <v>2.25954270362854</v>
      </c>
      <c r="G3741" s="66">
        <v>2.4034926891326904</v>
      </c>
      <c r="H3741" s="66">
        <v>1.9589483737945557E-2</v>
      </c>
      <c r="I3741" s="66">
        <v>90.330856323242188</v>
      </c>
      <c r="J3741" s="67">
        <v>0</v>
      </c>
    </row>
    <row r="3742" spans="1:10" x14ac:dyDescent="0.25">
      <c r="A3742" s="3" t="str">
        <f t="shared" si="58"/>
        <v>Net Energy Metered StatusNon-NEM Customer8/27/2021 (5:00pm-6:00pm)21</v>
      </c>
      <c r="B3742" t="s">
        <v>58</v>
      </c>
      <c r="C3742" t="s">
        <v>43</v>
      </c>
      <c r="D3742" t="s">
        <v>162</v>
      </c>
      <c r="E3742" s="65" t="s">
        <v>152</v>
      </c>
      <c r="F3742" s="66">
        <v>2.0196306705474854</v>
      </c>
      <c r="G3742" s="66">
        <v>2.1340551376342773</v>
      </c>
      <c r="H3742" s="66">
        <v>1.9171146675944328E-2</v>
      </c>
      <c r="I3742" s="66">
        <v>85.480110168457031</v>
      </c>
      <c r="J3742" s="67">
        <v>0</v>
      </c>
    </row>
    <row r="3743" spans="1:10" x14ac:dyDescent="0.25">
      <c r="A3743" s="3" t="str">
        <f t="shared" si="58"/>
        <v>Net Energy Metered StatusNon-NEM Customer8/27/2021 (5:00pm-6:00pm)22</v>
      </c>
      <c r="B3743" t="s">
        <v>58</v>
      </c>
      <c r="C3743" t="s">
        <v>43</v>
      </c>
      <c r="D3743" t="s">
        <v>162</v>
      </c>
      <c r="E3743" s="65" t="s">
        <v>153</v>
      </c>
      <c r="F3743" s="66">
        <v>1.8089288473129272</v>
      </c>
      <c r="G3743" s="66">
        <v>1.8732835054397583</v>
      </c>
      <c r="H3743" s="66">
        <v>1.7687840387225151E-2</v>
      </c>
      <c r="I3743" s="66">
        <v>81.561538696289063</v>
      </c>
      <c r="J3743" s="67">
        <v>0</v>
      </c>
    </row>
    <row r="3744" spans="1:10" x14ac:dyDescent="0.25">
      <c r="A3744" s="3" t="str">
        <f t="shared" si="58"/>
        <v>Net Energy Metered StatusNon-NEM Customer8/27/2021 (5:00pm-6:00pm)23</v>
      </c>
      <c r="B3744" t="s">
        <v>58</v>
      </c>
      <c r="C3744" t="s">
        <v>43</v>
      </c>
      <c r="D3744" t="s">
        <v>162</v>
      </c>
      <c r="E3744" s="65" t="s">
        <v>154</v>
      </c>
      <c r="F3744" s="66">
        <v>1.5601093769073486</v>
      </c>
      <c r="G3744" s="66">
        <v>1.5938559770584106</v>
      </c>
      <c r="H3744" s="66">
        <v>1.5037174336612225E-2</v>
      </c>
      <c r="I3744" s="66">
        <v>78.962776184082031</v>
      </c>
      <c r="J3744" s="67">
        <v>0</v>
      </c>
    </row>
    <row r="3745" spans="1:10" x14ac:dyDescent="0.25">
      <c r="A3745" s="3" t="str">
        <f t="shared" si="58"/>
        <v>Net Energy Metered StatusNon-NEM Customer8/27/2021 (5:00pm-6:00pm)24</v>
      </c>
      <c r="B3745" t="s">
        <v>58</v>
      </c>
      <c r="C3745" t="s">
        <v>43</v>
      </c>
      <c r="D3745" t="s">
        <v>162</v>
      </c>
      <c r="E3745" s="65" t="s">
        <v>155</v>
      </c>
      <c r="F3745" s="66">
        <v>1.2857147455215454</v>
      </c>
      <c r="G3745" s="66">
        <v>1.3225823640823364</v>
      </c>
      <c r="H3745" s="66">
        <v>1.3452435843646526E-2</v>
      </c>
      <c r="I3745" s="66">
        <v>76.78790283203125</v>
      </c>
      <c r="J3745" s="67">
        <v>0</v>
      </c>
    </row>
    <row r="3746" spans="1:10" x14ac:dyDescent="0.25">
      <c r="A3746" s="3" t="str">
        <f t="shared" si="58"/>
        <v>Net Energy Metered StatusNon-NEM Customer9/9/2021 (3:58pm-5:00pm)1</v>
      </c>
      <c r="B3746" t="s">
        <v>58</v>
      </c>
      <c r="C3746" t="s">
        <v>43</v>
      </c>
      <c r="D3746" t="s">
        <v>163</v>
      </c>
      <c r="E3746" s="65" t="s">
        <v>132</v>
      </c>
      <c r="F3746" s="66">
        <v>1.108130931854248</v>
      </c>
      <c r="G3746" s="66">
        <v>1.100243091583252</v>
      </c>
      <c r="H3746" s="66">
        <v>1.3639598153531551E-2</v>
      </c>
      <c r="I3746" s="66">
        <v>73.993156433105469</v>
      </c>
      <c r="J3746" s="67">
        <v>0</v>
      </c>
    </row>
    <row r="3747" spans="1:10" x14ac:dyDescent="0.25">
      <c r="A3747" s="3" t="str">
        <f t="shared" si="58"/>
        <v>Net Energy Metered StatusNon-NEM Customer9/9/2021 (3:58pm-5:00pm)2</v>
      </c>
      <c r="B3747" t="s">
        <v>58</v>
      </c>
      <c r="C3747" t="s">
        <v>43</v>
      </c>
      <c r="D3747" t="s">
        <v>163</v>
      </c>
      <c r="E3747" s="65" t="s">
        <v>133</v>
      </c>
      <c r="F3747" s="66">
        <v>0.96134388446807861</v>
      </c>
      <c r="G3747" s="66">
        <v>0.95756745338439941</v>
      </c>
      <c r="H3747" s="66">
        <v>1.1379527859389782E-2</v>
      </c>
      <c r="I3747" s="66">
        <v>73.375648498535156</v>
      </c>
      <c r="J3747" s="67">
        <v>0</v>
      </c>
    </row>
    <row r="3748" spans="1:10" x14ac:dyDescent="0.25">
      <c r="A3748" s="3" t="str">
        <f t="shared" si="58"/>
        <v>Net Energy Metered StatusNon-NEM Customer9/9/2021 (3:58pm-5:00pm)3</v>
      </c>
      <c r="B3748" t="s">
        <v>58</v>
      </c>
      <c r="C3748" t="s">
        <v>43</v>
      </c>
      <c r="D3748" t="s">
        <v>163</v>
      </c>
      <c r="E3748" s="65" t="s">
        <v>134</v>
      </c>
      <c r="F3748" s="66">
        <v>0.86336034536361694</v>
      </c>
      <c r="G3748" s="66">
        <v>0.86018466949462891</v>
      </c>
      <c r="H3748" s="66">
        <v>1.0238105431199074E-2</v>
      </c>
      <c r="I3748" s="66">
        <v>72.928016662597656</v>
      </c>
      <c r="J3748" s="67">
        <v>0</v>
      </c>
    </row>
    <row r="3749" spans="1:10" x14ac:dyDescent="0.25">
      <c r="A3749" s="3" t="str">
        <f t="shared" si="58"/>
        <v>Net Energy Metered StatusNon-NEM Customer9/9/2021 (3:58pm-5:00pm)4</v>
      </c>
      <c r="B3749" t="s">
        <v>58</v>
      </c>
      <c r="C3749" t="s">
        <v>43</v>
      </c>
      <c r="D3749" t="s">
        <v>163</v>
      </c>
      <c r="E3749" s="65" t="s">
        <v>135</v>
      </c>
      <c r="F3749" s="66">
        <v>0.79688042402267456</v>
      </c>
      <c r="G3749" s="66">
        <v>0.79459947347640991</v>
      </c>
      <c r="H3749" s="66">
        <v>9.4970213249325752E-3</v>
      </c>
      <c r="I3749" s="66">
        <v>72.505844116210938</v>
      </c>
      <c r="J3749" s="67">
        <v>0</v>
      </c>
    </row>
    <row r="3750" spans="1:10" x14ac:dyDescent="0.25">
      <c r="A3750" s="3" t="str">
        <f t="shared" si="58"/>
        <v>Net Energy Metered StatusNon-NEM Customer9/9/2021 (3:58pm-5:00pm)5</v>
      </c>
      <c r="B3750" t="s">
        <v>58</v>
      </c>
      <c r="C3750" t="s">
        <v>43</v>
      </c>
      <c r="D3750" t="s">
        <v>163</v>
      </c>
      <c r="E3750" s="65" t="s">
        <v>136</v>
      </c>
      <c r="F3750" s="66">
        <v>0.75806319713592529</v>
      </c>
      <c r="G3750" s="66">
        <v>0.75642883777618408</v>
      </c>
      <c r="H3750" s="66">
        <v>7.5199957937002182E-3</v>
      </c>
      <c r="I3750" s="66">
        <v>72.367752075195313</v>
      </c>
      <c r="J3750" s="67">
        <v>0</v>
      </c>
    </row>
    <row r="3751" spans="1:10" x14ac:dyDescent="0.25">
      <c r="A3751" s="3" t="str">
        <f t="shared" si="58"/>
        <v>Net Energy Metered StatusNon-NEM Customer9/9/2021 (3:58pm-5:00pm)6</v>
      </c>
      <c r="B3751" t="s">
        <v>58</v>
      </c>
      <c r="C3751" t="s">
        <v>43</v>
      </c>
      <c r="D3751" t="s">
        <v>163</v>
      </c>
      <c r="E3751" s="65" t="s">
        <v>137</v>
      </c>
      <c r="F3751" s="66">
        <v>0.75270938873291016</v>
      </c>
      <c r="G3751" s="66">
        <v>0.7526782751083374</v>
      </c>
      <c r="H3751" s="66">
        <v>7.2510316967964172E-3</v>
      </c>
      <c r="I3751" s="66">
        <v>72.487525939941406</v>
      </c>
      <c r="J3751" s="67">
        <v>0</v>
      </c>
    </row>
    <row r="3752" spans="1:10" x14ac:dyDescent="0.25">
      <c r="A3752" s="3" t="str">
        <f t="shared" si="58"/>
        <v>Net Energy Metered StatusNon-NEM Customer9/9/2021 (3:58pm-5:00pm)7</v>
      </c>
      <c r="B3752" t="s">
        <v>58</v>
      </c>
      <c r="C3752" t="s">
        <v>43</v>
      </c>
      <c r="D3752" t="s">
        <v>163</v>
      </c>
      <c r="E3752" s="65" t="s">
        <v>138</v>
      </c>
      <c r="F3752" s="66">
        <v>0.783397376537323</v>
      </c>
      <c r="G3752" s="66">
        <v>0.78681612014770508</v>
      </c>
      <c r="H3752" s="66">
        <v>7.7651729807257652E-3</v>
      </c>
      <c r="I3752" s="66">
        <v>72.575599670410156</v>
      </c>
      <c r="J3752" s="67">
        <v>0</v>
      </c>
    </row>
    <row r="3753" spans="1:10" x14ac:dyDescent="0.25">
      <c r="A3753" s="3" t="str">
        <f t="shared" si="58"/>
        <v>Net Energy Metered StatusNon-NEM Customer9/9/2021 (3:58pm-5:00pm)8</v>
      </c>
      <c r="B3753" t="s">
        <v>58</v>
      </c>
      <c r="C3753" t="s">
        <v>43</v>
      </c>
      <c r="D3753" t="s">
        <v>163</v>
      </c>
      <c r="E3753" s="65" t="s">
        <v>139</v>
      </c>
      <c r="F3753" s="66">
        <v>0.83146893978118896</v>
      </c>
      <c r="G3753" s="66">
        <v>0.83799713850021362</v>
      </c>
      <c r="H3753" s="66">
        <v>8.3748688921332359E-3</v>
      </c>
      <c r="I3753" s="66">
        <v>72.000389099121094</v>
      </c>
      <c r="J3753" s="67">
        <v>0</v>
      </c>
    </row>
    <row r="3754" spans="1:10" x14ac:dyDescent="0.25">
      <c r="A3754" s="3" t="str">
        <f t="shared" si="58"/>
        <v>Net Energy Metered StatusNon-NEM Customer9/9/2021 (3:58pm-5:00pm)9</v>
      </c>
      <c r="B3754" t="s">
        <v>58</v>
      </c>
      <c r="C3754" t="s">
        <v>43</v>
      </c>
      <c r="D3754" t="s">
        <v>163</v>
      </c>
      <c r="E3754" s="65" t="s">
        <v>140</v>
      </c>
      <c r="F3754" s="66">
        <v>0.91680622100830078</v>
      </c>
      <c r="G3754" s="66">
        <v>0.92985707521438599</v>
      </c>
      <c r="H3754" s="66">
        <v>1.0124549269676208E-2</v>
      </c>
      <c r="I3754" s="66">
        <v>73.382713317871094</v>
      </c>
      <c r="J3754" s="67">
        <v>0</v>
      </c>
    </row>
    <row r="3755" spans="1:10" x14ac:dyDescent="0.25">
      <c r="A3755" s="3" t="str">
        <f t="shared" si="58"/>
        <v>Net Energy Metered StatusNon-NEM Customer9/9/2021 (3:58pm-5:00pm)10</v>
      </c>
      <c r="B3755" t="s">
        <v>58</v>
      </c>
      <c r="C3755" t="s">
        <v>43</v>
      </c>
      <c r="D3755" t="s">
        <v>163</v>
      </c>
      <c r="E3755" s="65" t="s">
        <v>141</v>
      </c>
      <c r="F3755" s="66">
        <v>1.0623176097869873</v>
      </c>
      <c r="G3755" s="66">
        <v>1.0789250135421753</v>
      </c>
      <c r="H3755" s="66">
        <v>1.1503939516842365E-2</v>
      </c>
      <c r="I3755" s="66">
        <v>77.25396728515625</v>
      </c>
      <c r="J3755" s="67">
        <v>0</v>
      </c>
    </row>
    <row r="3756" spans="1:10" x14ac:dyDescent="0.25">
      <c r="A3756" s="3" t="str">
        <f t="shared" si="58"/>
        <v>Net Energy Metered StatusNon-NEM Customer9/9/2021 (3:58pm-5:00pm)11</v>
      </c>
      <c r="B3756" t="s">
        <v>58</v>
      </c>
      <c r="C3756" t="s">
        <v>43</v>
      </c>
      <c r="D3756" t="s">
        <v>163</v>
      </c>
      <c r="E3756" s="65" t="s">
        <v>142</v>
      </c>
      <c r="F3756" s="66">
        <v>1.2740802764892578</v>
      </c>
      <c r="G3756" s="66">
        <v>1.2851455211639404</v>
      </c>
      <c r="H3756" s="66">
        <v>1.4255070127546787E-2</v>
      </c>
      <c r="I3756" s="66">
        <v>81.811874389648438</v>
      </c>
      <c r="J3756" s="67">
        <v>0</v>
      </c>
    </row>
    <row r="3757" spans="1:10" x14ac:dyDescent="0.25">
      <c r="A3757" s="3" t="str">
        <f t="shared" si="58"/>
        <v>Net Energy Metered StatusNon-NEM Customer9/9/2021 (3:58pm-5:00pm)12</v>
      </c>
      <c r="B3757" t="s">
        <v>58</v>
      </c>
      <c r="C3757" t="s">
        <v>43</v>
      </c>
      <c r="D3757" t="s">
        <v>163</v>
      </c>
      <c r="E3757" s="65" t="s">
        <v>143</v>
      </c>
      <c r="F3757" s="66">
        <v>1.5534096956253052</v>
      </c>
      <c r="G3757" s="66">
        <v>1.556646466255188</v>
      </c>
      <c r="H3757" s="66">
        <v>1.4851043932139874E-2</v>
      </c>
      <c r="I3757" s="66">
        <v>85.922317504882813</v>
      </c>
      <c r="J3757" s="67">
        <v>0</v>
      </c>
    </row>
    <row r="3758" spans="1:10" x14ac:dyDescent="0.25">
      <c r="A3758" s="3" t="str">
        <f t="shared" si="58"/>
        <v>Net Energy Metered StatusNon-NEM Customer9/9/2021 (3:58pm-5:00pm)13</v>
      </c>
      <c r="B3758" t="s">
        <v>58</v>
      </c>
      <c r="C3758" t="s">
        <v>43</v>
      </c>
      <c r="D3758" t="s">
        <v>163</v>
      </c>
      <c r="E3758" s="65" t="s">
        <v>144</v>
      </c>
      <c r="F3758" s="66">
        <v>1.8766052722930908</v>
      </c>
      <c r="G3758" s="66">
        <v>1.8758500814437866</v>
      </c>
      <c r="H3758" s="66">
        <v>9.9997194483876228E-3</v>
      </c>
      <c r="I3758" s="66">
        <v>88.931121826171875</v>
      </c>
      <c r="J3758" s="67">
        <v>0</v>
      </c>
    </row>
    <row r="3759" spans="1:10" x14ac:dyDescent="0.25">
      <c r="A3759" s="3" t="str">
        <f t="shared" si="58"/>
        <v>Net Energy Metered StatusNon-NEM Customer9/9/2021 (3:58pm-5:00pm)14</v>
      </c>
      <c r="B3759" t="s">
        <v>58</v>
      </c>
      <c r="C3759" t="s">
        <v>43</v>
      </c>
      <c r="D3759" t="s">
        <v>163</v>
      </c>
      <c r="E3759" s="65" t="s">
        <v>145</v>
      </c>
      <c r="F3759" s="66">
        <v>2.1906414031982422</v>
      </c>
      <c r="G3759" s="66">
        <v>2.1913964748382568</v>
      </c>
      <c r="H3759" s="66">
        <v>9.9997194483876228E-3</v>
      </c>
      <c r="I3759" s="66">
        <v>91.4339599609375</v>
      </c>
      <c r="J3759" s="67">
        <v>0</v>
      </c>
    </row>
    <row r="3760" spans="1:10" x14ac:dyDescent="0.25">
      <c r="A3760" s="3" t="str">
        <f t="shared" si="58"/>
        <v>Net Energy Metered StatusNon-NEM Customer9/9/2021 (3:58pm-5:00pm)15</v>
      </c>
      <c r="B3760" t="s">
        <v>58</v>
      </c>
      <c r="C3760" t="s">
        <v>43</v>
      </c>
      <c r="D3760" t="s">
        <v>163</v>
      </c>
      <c r="E3760" s="65" t="s">
        <v>146</v>
      </c>
      <c r="F3760" s="66">
        <v>2.4592952728271484</v>
      </c>
      <c r="G3760" s="66">
        <v>2.471973180770874</v>
      </c>
      <c r="H3760" s="66">
        <v>1.9036814570426941E-2</v>
      </c>
      <c r="I3760" s="66">
        <v>93.25384521484375</v>
      </c>
      <c r="J3760" s="67">
        <v>0</v>
      </c>
    </row>
    <row r="3761" spans="1:10" x14ac:dyDescent="0.25">
      <c r="A3761" s="3" t="str">
        <f t="shared" si="58"/>
        <v>Net Energy Metered StatusNon-NEM Customer9/9/2021 (3:58pm-5:00pm)16</v>
      </c>
      <c r="B3761" t="s">
        <v>58</v>
      </c>
      <c r="C3761" t="s">
        <v>43</v>
      </c>
      <c r="D3761" t="s">
        <v>163</v>
      </c>
      <c r="E3761" s="65" t="s">
        <v>147</v>
      </c>
      <c r="F3761" s="66">
        <v>2.7019608020782471</v>
      </c>
      <c r="G3761" s="66">
        <v>2.6880919933319092</v>
      </c>
      <c r="H3761" s="66">
        <v>2.1517198532819748E-2</v>
      </c>
      <c r="I3761" s="66">
        <v>94.963912963867188</v>
      </c>
      <c r="J3761" s="67">
        <v>0</v>
      </c>
    </row>
    <row r="3762" spans="1:10" x14ac:dyDescent="0.25">
      <c r="A3762" s="3" t="str">
        <f t="shared" si="58"/>
        <v>Net Energy Metered StatusNon-NEM Customer9/9/2021 (3:58pm-5:00pm)17</v>
      </c>
      <c r="B3762" t="s">
        <v>58</v>
      </c>
      <c r="C3762" t="s">
        <v>43</v>
      </c>
      <c r="D3762" t="s">
        <v>163</v>
      </c>
      <c r="E3762" s="65" t="s">
        <v>148</v>
      </c>
      <c r="F3762" s="66">
        <v>2.783137321472168</v>
      </c>
      <c r="G3762" s="66">
        <v>1.9884853363037109</v>
      </c>
      <c r="H3762" s="66">
        <v>2.2838491946458817E-2</v>
      </c>
      <c r="I3762" s="66">
        <v>94.43426513671875</v>
      </c>
      <c r="J3762" s="67">
        <v>0</v>
      </c>
    </row>
    <row r="3763" spans="1:10" x14ac:dyDescent="0.25">
      <c r="A3763" s="3" t="str">
        <f t="shared" si="58"/>
        <v>Net Energy Metered StatusNon-NEM Customer9/9/2021 (3:58pm-5:00pm)18</v>
      </c>
      <c r="B3763" t="s">
        <v>58</v>
      </c>
      <c r="C3763" t="s">
        <v>43</v>
      </c>
      <c r="D3763" t="s">
        <v>163</v>
      </c>
      <c r="E3763" s="65" t="s">
        <v>149</v>
      </c>
      <c r="F3763" s="66">
        <v>2.7420008182525635</v>
      </c>
      <c r="G3763" s="66">
        <v>2.8020894527435303</v>
      </c>
      <c r="H3763" s="66">
        <v>2.3678470402956009E-2</v>
      </c>
      <c r="I3763" s="66">
        <v>93.434432983398438</v>
      </c>
      <c r="J3763" s="67">
        <v>0</v>
      </c>
    </row>
    <row r="3764" spans="1:10" x14ac:dyDescent="0.25">
      <c r="A3764" s="3" t="str">
        <f t="shared" si="58"/>
        <v>Net Energy Metered StatusNon-NEM Customer9/9/2021 (3:58pm-5:00pm)19</v>
      </c>
      <c r="B3764" t="s">
        <v>58</v>
      </c>
      <c r="C3764" t="s">
        <v>43</v>
      </c>
      <c r="D3764" t="s">
        <v>163</v>
      </c>
      <c r="E3764" s="65" t="s">
        <v>150</v>
      </c>
      <c r="F3764" s="66">
        <v>2.5693173408508301</v>
      </c>
      <c r="G3764" s="66">
        <v>2.6672723293304443</v>
      </c>
      <c r="H3764" s="66">
        <v>2.2546106949448586E-2</v>
      </c>
      <c r="I3764" s="66">
        <v>91.189208984375</v>
      </c>
      <c r="J3764" s="67">
        <v>0</v>
      </c>
    </row>
    <row r="3765" spans="1:10" x14ac:dyDescent="0.25">
      <c r="A3765" s="3" t="str">
        <f t="shared" si="58"/>
        <v>Net Energy Metered StatusNon-NEM Customer9/9/2021 (3:58pm-5:00pm)20</v>
      </c>
      <c r="B3765" t="s">
        <v>58</v>
      </c>
      <c r="C3765" t="s">
        <v>43</v>
      </c>
      <c r="D3765" t="s">
        <v>163</v>
      </c>
      <c r="E3765" s="65" t="s">
        <v>151</v>
      </c>
      <c r="F3765" s="66">
        <v>2.3116409778594971</v>
      </c>
      <c r="G3765" s="66">
        <v>2.3926377296447754</v>
      </c>
      <c r="H3765" s="66">
        <v>2.0067488774657249E-2</v>
      </c>
      <c r="I3765" s="66">
        <v>87.650436401367188</v>
      </c>
      <c r="J3765" s="67">
        <v>0</v>
      </c>
    </row>
    <row r="3766" spans="1:10" x14ac:dyDescent="0.25">
      <c r="A3766" s="3" t="str">
        <f t="shared" si="58"/>
        <v>Net Energy Metered StatusNon-NEM Customer9/9/2021 (3:58pm-5:00pm)21</v>
      </c>
      <c r="B3766" t="s">
        <v>58</v>
      </c>
      <c r="C3766" t="s">
        <v>43</v>
      </c>
      <c r="D3766" t="s">
        <v>163</v>
      </c>
      <c r="E3766" s="65" t="s">
        <v>152</v>
      </c>
      <c r="F3766" s="66">
        <v>2.1149892807006836</v>
      </c>
      <c r="G3766" s="66">
        <v>2.1944870948791504</v>
      </c>
      <c r="H3766" s="66">
        <v>1.8349437043070793E-2</v>
      </c>
      <c r="I3766" s="66">
        <v>83.848365783691406</v>
      </c>
      <c r="J3766" s="67">
        <v>0</v>
      </c>
    </row>
    <row r="3767" spans="1:10" x14ac:dyDescent="0.25">
      <c r="A3767" s="3" t="str">
        <f t="shared" si="58"/>
        <v>Net Energy Metered StatusNon-NEM Customer9/9/2021 (3:58pm-5:00pm)22</v>
      </c>
      <c r="B3767" t="s">
        <v>58</v>
      </c>
      <c r="C3767" t="s">
        <v>43</v>
      </c>
      <c r="D3767" t="s">
        <v>163</v>
      </c>
      <c r="E3767" s="65" t="s">
        <v>153</v>
      </c>
      <c r="F3767" s="66">
        <v>1.9260495901107788</v>
      </c>
      <c r="G3767" s="66">
        <v>1.961956262588501</v>
      </c>
      <c r="H3767" s="66">
        <v>1.711689867079258E-2</v>
      </c>
      <c r="I3767" s="66">
        <v>81.039443969726563</v>
      </c>
      <c r="J3767" s="67">
        <v>0</v>
      </c>
    </row>
    <row r="3768" spans="1:10" x14ac:dyDescent="0.25">
      <c r="A3768" s="3" t="str">
        <f t="shared" si="58"/>
        <v>Net Energy Metered StatusNon-NEM Customer9/9/2021 (3:58pm-5:00pm)23</v>
      </c>
      <c r="B3768" t="s">
        <v>58</v>
      </c>
      <c r="C3768" t="s">
        <v>43</v>
      </c>
      <c r="D3768" t="s">
        <v>163</v>
      </c>
      <c r="E3768" s="65" t="s">
        <v>154</v>
      </c>
      <c r="F3768" s="66">
        <v>1.6485298871994019</v>
      </c>
      <c r="G3768" s="66">
        <v>1.6729418039321899</v>
      </c>
      <c r="H3768" s="66">
        <v>1.6078632324934006E-2</v>
      </c>
      <c r="I3768" s="66">
        <v>78.845687866210938</v>
      </c>
      <c r="J3768" s="67">
        <v>0</v>
      </c>
    </row>
    <row r="3769" spans="1:10" x14ac:dyDescent="0.25">
      <c r="A3769" s="3" t="str">
        <f t="shared" si="58"/>
        <v>Net Energy Metered StatusNon-NEM Customer9/9/2021 (3:58pm-5:00pm)24</v>
      </c>
      <c r="B3769" t="s">
        <v>58</v>
      </c>
      <c r="C3769" t="s">
        <v>43</v>
      </c>
      <c r="D3769" t="s">
        <v>163</v>
      </c>
      <c r="E3769" s="65" t="s">
        <v>155</v>
      </c>
      <c r="F3769" s="66">
        <v>1.3512470722198486</v>
      </c>
      <c r="G3769" s="66">
        <v>1.3831510543823242</v>
      </c>
      <c r="H3769" s="66">
        <v>1.5347087755799294E-2</v>
      </c>
      <c r="I3769" s="66">
        <v>77.239212036132813</v>
      </c>
      <c r="J3769" s="67">
        <v>0</v>
      </c>
    </row>
    <row r="3770" spans="1:10" x14ac:dyDescent="0.25">
      <c r="A3770" s="3" t="str">
        <f t="shared" si="58"/>
        <v>Net Energy Metered StatusNon-NEM CustomerAverage Event Day (5:00pm-6:00pm)1</v>
      </c>
      <c r="B3770" t="s">
        <v>58</v>
      </c>
      <c r="C3770" t="s">
        <v>43</v>
      </c>
      <c r="D3770" t="s">
        <v>164</v>
      </c>
      <c r="E3770" s="65" t="s">
        <v>132</v>
      </c>
      <c r="F3770" s="66">
        <v>1.0126239061355591</v>
      </c>
      <c r="G3770" s="66">
        <v>1.0125434398651123</v>
      </c>
      <c r="H3770" s="66">
        <v>6.0609993524849415E-3</v>
      </c>
      <c r="I3770" s="66">
        <v>74.84906005859375</v>
      </c>
      <c r="J3770" s="67">
        <v>0</v>
      </c>
    </row>
    <row r="3771" spans="1:10" x14ac:dyDescent="0.25">
      <c r="A3771" s="3" t="str">
        <f t="shared" si="58"/>
        <v>Net Energy Metered StatusNon-NEM CustomerAverage Event Day (5:00pm-6:00pm)2</v>
      </c>
      <c r="B3771" t="s">
        <v>58</v>
      </c>
      <c r="C3771" t="s">
        <v>43</v>
      </c>
      <c r="D3771" t="s">
        <v>164</v>
      </c>
      <c r="E3771" s="65" t="s">
        <v>133</v>
      </c>
      <c r="F3771" s="66">
        <v>0.93593108654022217</v>
      </c>
      <c r="G3771" s="66">
        <v>0.93567270040512085</v>
      </c>
      <c r="H3771" s="66">
        <v>5.3122923709452152E-3</v>
      </c>
      <c r="I3771" s="66">
        <v>73.6197509765625</v>
      </c>
      <c r="J3771" s="67">
        <v>0</v>
      </c>
    </row>
    <row r="3772" spans="1:10" x14ac:dyDescent="0.25">
      <c r="A3772" s="3" t="str">
        <f t="shared" si="58"/>
        <v>Net Energy Metered StatusNon-NEM CustomerAverage Event Day (5:00pm-6:00pm)3</v>
      </c>
      <c r="B3772" t="s">
        <v>58</v>
      </c>
      <c r="C3772" t="s">
        <v>43</v>
      </c>
      <c r="D3772" t="s">
        <v>164</v>
      </c>
      <c r="E3772" s="65" t="s">
        <v>134</v>
      </c>
      <c r="F3772" s="66">
        <v>0.82704824209213257</v>
      </c>
      <c r="G3772" s="66">
        <v>0.83279204368591309</v>
      </c>
      <c r="H3772" s="66">
        <v>4.7956868074834347E-3</v>
      </c>
      <c r="I3772" s="66">
        <v>72.558952331542969</v>
      </c>
      <c r="J3772" s="67">
        <v>0</v>
      </c>
    </row>
    <row r="3773" spans="1:10" x14ac:dyDescent="0.25">
      <c r="A3773" s="3" t="str">
        <f t="shared" si="58"/>
        <v>Net Energy Metered StatusNon-NEM CustomerAverage Event Day (5:00pm-6:00pm)4</v>
      </c>
      <c r="B3773" t="s">
        <v>58</v>
      </c>
      <c r="C3773" t="s">
        <v>43</v>
      </c>
      <c r="D3773" t="s">
        <v>164</v>
      </c>
      <c r="E3773" s="65" t="s">
        <v>135</v>
      </c>
      <c r="F3773" s="66">
        <v>0.75895041227340698</v>
      </c>
      <c r="G3773" s="66">
        <v>0.76453137397766113</v>
      </c>
      <c r="H3773" s="66">
        <v>4.2876675724983215E-3</v>
      </c>
      <c r="I3773" s="66">
        <v>71.836814880371094</v>
      </c>
      <c r="J3773" s="67">
        <v>0</v>
      </c>
    </row>
    <row r="3774" spans="1:10" x14ac:dyDescent="0.25">
      <c r="A3774" s="3" t="str">
        <f t="shared" si="58"/>
        <v>Net Energy Metered StatusNon-NEM CustomerAverage Event Day (5:00pm-6:00pm)5</v>
      </c>
      <c r="B3774" t="s">
        <v>58</v>
      </c>
      <c r="C3774" t="s">
        <v>43</v>
      </c>
      <c r="D3774" t="s">
        <v>164</v>
      </c>
      <c r="E3774" s="65" t="s">
        <v>136</v>
      </c>
      <c r="F3774" s="66">
        <v>0.72149550914764404</v>
      </c>
      <c r="G3774" s="66">
        <v>0.7243349552154541</v>
      </c>
      <c r="H3774" s="66">
        <v>3.5181951243430376E-3</v>
      </c>
      <c r="I3774" s="66">
        <v>71.02435302734375</v>
      </c>
      <c r="J3774" s="67">
        <v>0</v>
      </c>
    </row>
    <row r="3775" spans="1:10" x14ac:dyDescent="0.25">
      <c r="A3775" s="3" t="str">
        <f t="shared" si="58"/>
        <v>Net Energy Metered StatusNon-NEM CustomerAverage Event Day (5:00pm-6:00pm)6</v>
      </c>
      <c r="B3775" t="s">
        <v>58</v>
      </c>
      <c r="C3775" t="s">
        <v>43</v>
      </c>
      <c r="D3775" t="s">
        <v>164</v>
      </c>
      <c r="E3775" s="65" t="s">
        <v>137</v>
      </c>
      <c r="F3775" s="66">
        <v>0.71813672780990601</v>
      </c>
      <c r="G3775" s="66">
        <v>0.71763789653778076</v>
      </c>
      <c r="H3775" s="66">
        <v>3.1524905934929848E-3</v>
      </c>
      <c r="I3775" s="66">
        <v>70.514480590820313</v>
      </c>
      <c r="J3775" s="67">
        <v>0</v>
      </c>
    </row>
    <row r="3776" spans="1:10" x14ac:dyDescent="0.25">
      <c r="A3776" s="3" t="str">
        <f t="shared" si="58"/>
        <v>Net Energy Metered StatusNon-NEM CustomerAverage Event Day (5:00pm-6:00pm)7</v>
      </c>
      <c r="B3776" t="s">
        <v>58</v>
      </c>
      <c r="C3776" t="s">
        <v>43</v>
      </c>
      <c r="D3776" t="s">
        <v>164</v>
      </c>
      <c r="E3776" s="65" t="s">
        <v>138</v>
      </c>
      <c r="F3776" s="66">
        <v>0.75247126817703247</v>
      </c>
      <c r="G3776" s="66">
        <v>0.75423920154571533</v>
      </c>
      <c r="H3776" s="66">
        <v>3.5698323044925928E-3</v>
      </c>
      <c r="I3776" s="66">
        <v>70.283012390136719</v>
      </c>
      <c r="J3776" s="67">
        <v>0</v>
      </c>
    </row>
    <row r="3777" spans="1:10" x14ac:dyDescent="0.25">
      <c r="A3777" s="3" t="str">
        <f t="shared" si="58"/>
        <v>Net Energy Metered StatusNon-NEM CustomerAverage Event Day (5:00pm-6:00pm)8</v>
      </c>
      <c r="B3777" t="s">
        <v>58</v>
      </c>
      <c r="C3777" t="s">
        <v>43</v>
      </c>
      <c r="D3777" t="s">
        <v>164</v>
      </c>
      <c r="E3777" s="65" t="s">
        <v>139</v>
      </c>
      <c r="F3777" s="66">
        <v>0.81947654485702515</v>
      </c>
      <c r="G3777" s="66">
        <v>0.82786500453948975</v>
      </c>
      <c r="H3777" s="66">
        <v>3.5853127483278513E-3</v>
      </c>
      <c r="I3777" s="66">
        <v>71.031959533691406</v>
      </c>
      <c r="J3777" s="67">
        <v>0</v>
      </c>
    </row>
    <row r="3778" spans="1:10" x14ac:dyDescent="0.25">
      <c r="A3778" s="3" t="str">
        <f t="shared" si="58"/>
        <v>Net Energy Metered StatusNon-NEM CustomerAverage Event Day (5:00pm-6:00pm)9</v>
      </c>
      <c r="B3778" t="s">
        <v>58</v>
      </c>
      <c r="C3778" t="s">
        <v>43</v>
      </c>
      <c r="D3778" t="s">
        <v>164</v>
      </c>
      <c r="E3778" s="65" t="s">
        <v>140</v>
      </c>
      <c r="F3778" s="66">
        <v>0.91685348749160767</v>
      </c>
      <c r="G3778" s="66">
        <v>0.92481052875518799</v>
      </c>
      <c r="H3778" s="66">
        <v>4.5296582393348217E-3</v>
      </c>
      <c r="I3778" s="66">
        <v>73.473739624023438</v>
      </c>
      <c r="J3778" s="67">
        <v>0</v>
      </c>
    </row>
    <row r="3779" spans="1:10" x14ac:dyDescent="0.25">
      <c r="A3779" s="3" t="str">
        <f t="shared" ref="A3779:A3842" si="59">B3779&amp;C3779&amp;D3779&amp;E3779</f>
        <v>Net Energy Metered StatusNon-NEM CustomerAverage Event Day (5:00pm-6:00pm)10</v>
      </c>
      <c r="B3779" t="s">
        <v>58</v>
      </c>
      <c r="C3779" t="s">
        <v>43</v>
      </c>
      <c r="D3779" t="s">
        <v>164</v>
      </c>
      <c r="E3779" s="65" t="s">
        <v>141</v>
      </c>
      <c r="F3779" s="66">
        <v>1.0568916797637939</v>
      </c>
      <c r="G3779" s="66">
        <v>1.05930495262146</v>
      </c>
      <c r="H3779" s="66">
        <v>5.4285968653857708E-3</v>
      </c>
      <c r="I3779" s="66">
        <v>77.497207641601563</v>
      </c>
      <c r="J3779" s="67">
        <v>0</v>
      </c>
    </row>
    <row r="3780" spans="1:10" x14ac:dyDescent="0.25">
      <c r="A3780" s="3" t="str">
        <f t="shared" si="59"/>
        <v>Net Energy Metered StatusNon-NEM CustomerAverage Event Day (5:00pm-6:00pm)11</v>
      </c>
      <c r="B3780" t="s">
        <v>58</v>
      </c>
      <c r="C3780" t="s">
        <v>43</v>
      </c>
      <c r="D3780" t="s">
        <v>164</v>
      </c>
      <c r="E3780" s="65" t="s">
        <v>142</v>
      </c>
      <c r="F3780" s="66">
        <v>1.2294046878814697</v>
      </c>
      <c r="G3780" s="66">
        <v>1.2445635795593262</v>
      </c>
      <c r="H3780" s="66">
        <v>5.9279459528625011E-3</v>
      </c>
      <c r="I3780" s="66">
        <v>81.50799560546875</v>
      </c>
      <c r="J3780" s="67">
        <v>0</v>
      </c>
    </row>
    <row r="3781" spans="1:10" x14ac:dyDescent="0.25">
      <c r="A3781" s="3" t="str">
        <f t="shared" si="59"/>
        <v>Net Energy Metered StatusNon-NEM CustomerAverage Event Day (5:00pm-6:00pm)12</v>
      </c>
      <c r="B3781" t="s">
        <v>58</v>
      </c>
      <c r="C3781" t="s">
        <v>43</v>
      </c>
      <c r="D3781" t="s">
        <v>164</v>
      </c>
      <c r="E3781" s="65" t="s">
        <v>143</v>
      </c>
      <c r="F3781" s="66">
        <v>1.4688093662261963</v>
      </c>
      <c r="G3781" s="66">
        <v>1.4782035350799561</v>
      </c>
      <c r="H3781" s="66">
        <v>6.6860606893897057E-3</v>
      </c>
      <c r="I3781" s="66">
        <v>85.649948120117188</v>
      </c>
      <c r="J3781" s="67">
        <v>0</v>
      </c>
    </row>
    <row r="3782" spans="1:10" x14ac:dyDescent="0.25">
      <c r="A3782" s="3" t="str">
        <f t="shared" si="59"/>
        <v>Net Energy Metered StatusNon-NEM CustomerAverage Event Day (5:00pm-6:00pm)13</v>
      </c>
      <c r="B3782" t="s">
        <v>58</v>
      </c>
      <c r="C3782" t="s">
        <v>43</v>
      </c>
      <c r="D3782" t="s">
        <v>164</v>
      </c>
      <c r="E3782" s="65" t="s">
        <v>144</v>
      </c>
      <c r="F3782" s="66">
        <v>1.7403879165649414</v>
      </c>
      <c r="G3782" s="66">
        <v>1.7591078281402588</v>
      </c>
      <c r="H3782" s="66">
        <v>6.3012517057359219E-3</v>
      </c>
      <c r="I3782" s="66">
        <v>89.113410949707031</v>
      </c>
      <c r="J3782" s="67">
        <v>0</v>
      </c>
    </row>
    <row r="3783" spans="1:10" x14ac:dyDescent="0.25">
      <c r="A3783" s="3" t="str">
        <f t="shared" si="59"/>
        <v>Net Energy Metered StatusNon-NEM CustomerAverage Event Day (5:00pm-6:00pm)14</v>
      </c>
      <c r="B3783" t="s">
        <v>58</v>
      </c>
      <c r="C3783" t="s">
        <v>43</v>
      </c>
      <c r="D3783" t="s">
        <v>164</v>
      </c>
      <c r="E3783" s="65" t="s">
        <v>145</v>
      </c>
      <c r="F3783" s="66">
        <v>2.0220725536346436</v>
      </c>
      <c r="G3783" s="66">
        <v>2.0550048351287842</v>
      </c>
      <c r="H3783" s="66">
        <v>6.3267499208450317E-3</v>
      </c>
      <c r="I3783" s="66">
        <v>91.472015380859375</v>
      </c>
      <c r="J3783" s="67">
        <v>0</v>
      </c>
    </row>
    <row r="3784" spans="1:10" x14ac:dyDescent="0.25">
      <c r="A3784" s="3" t="str">
        <f t="shared" si="59"/>
        <v>Net Energy Metered StatusNon-NEM CustomerAverage Event Day (5:00pm-6:00pm)15</v>
      </c>
      <c r="B3784" t="s">
        <v>58</v>
      </c>
      <c r="C3784" t="s">
        <v>43</v>
      </c>
      <c r="D3784" t="s">
        <v>164</v>
      </c>
      <c r="E3784" s="65" t="s">
        <v>146</v>
      </c>
      <c r="F3784" s="66">
        <v>2.2992877960205078</v>
      </c>
      <c r="G3784" s="66">
        <v>2.3255586624145508</v>
      </c>
      <c r="H3784" s="66">
        <v>8.4270676597952843E-3</v>
      </c>
      <c r="I3784" s="66">
        <v>93.311882019042969</v>
      </c>
      <c r="J3784" s="67">
        <v>0</v>
      </c>
    </row>
    <row r="3785" spans="1:10" x14ac:dyDescent="0.25">
      <c r="A3785" s="3" t="str">
        <f t="shared" si="59"/>
        <v>Net Energy Metered StatusNon-NEM CustomerAverage Event Day (5:00pm-6:00pm)16</v>
      </c>
      <c r="B3785" t="s">
        <v>58</v>
      </c>
      <c r="C3785" t="s">
        <v>43</v>
      </c>
      <c r="D3785" t="s">
        <v>164</v>
      </c>
      <c r="E3785" s="65" t="s">
        <v>147</v>
      </c>
      <c r="F3785" s="66">
        <v>2.5175595283508301</v>
      </c>
      <c r="G3785" s="66">
        <v>2.5389981269836426</v>
      </c>
      <c r="H3785" s="66">
        <v>9.3836737796664238E-3</v>
      </c>
      <c r="I3785" s="66">
        <v>94.253578186035156</v>
      </c>
      <c r="J3785" s="67">
        <v>0</v>
      </c>
    </row>
    <row r="3786" spans="1:10" x14ac:dyDescent="0.25">
      <c r="A3786" s="3" t="str">
        <f t="shared" si="59"/>
        <v>Net Energy Metered StatusNon-NEM CustomerAverage Event Day (5:00pm-6:00pm)17</v>
      </c>
      <c r="B3786" t="s">
        <v>58</v>
      </c>
      <c r="C3786" t="s">
        <v>43</v>
      </c>
      <c r="D3786" t="s">
        <v>164</v>
      </c>
      <c r="E3786" s="65" t="s">
        <v>148</v>
      </c>
      <c r="F3786" s="66">
        <v>2.6516337394714355</v>
      </c>
      <c r="G3786" s="66">
        <v>2.6303985118865967</v>
      </c>
      <c r="H3786" s="66">
        <v>9.9316425621509552E-3</v>
      </c>
      <c r="I3786" s="66">
        <v>94.279258728027344</v>
      </c>
      <c r="J3786" s="67">
        <v>0</v>
      </c>
    </row>
    <row r="3787" spans="1:10" x14ac:dyDescent="0.25">
      <c r="A3787" s="3" t="str">
        <f t="shared" si="59"/>
        <v>Net Energy Metered StatusNon-NEM CustomerAverage Event Day (5:00pm-6:00pm)18</v>
      </c>
      <c r="B3787" t="s">
        <v>58</v>
      </c>
      <c r="C3787" t="s">
        <v>43</v>
      </c>
      <c r="D3787" t="s">
        <v>164</v>
      </c>
      <c r="E3787" s="65" t="s">
        <v>149</v>
      </c>
      <c r="F3787" s="66">
        <v>2.6417348384857178</v>
      </c>
      <c r="G3787" s="66">
        <v>1.8961248397827148</v>
      </c>
      <c r="H3787" s="66">
        <v>1.0166875086724758E-2</v>
      </c>
      <c r="I3787" s="66">
        <v>92.967231750488281</v>
      </c>
      <c r="J3787" s="67">
        <v>0</v>
      </c>
    </row>
    <row r="3788" spans="1:10" x14ac:dyDescent="0.25">
      <c r="A3788" s="3" t="str">
        <f t="shared" si="59"/>
        <v>Net Energy Metered StatusNon-NEM CustomerAverage Event Day (5:00pm-6:00pm)19</v>
      </c>
      <c r="B3788" t="s">
        <v>58</v>
      </c>
      <c r="C3788" t="s">
        <v>43</v>
      </c>
      <c r="D3788" t="s">
        <v>164</v>
      </c>
      <c r="E3788" s="65" t="s">
        <v>150</v>
      </c>
      <c r="F3788" s="66">
        <v>2.516047477722168</v>
      </c>
      <c r="G3788" s="66">
        <v>2.600893497467041</v>
      </c>
      <c r="H3788" s="66">
        <v>1.1108429171144962E-2</v>
      </c>
      <c r="I3788" s="66">
        <v>91.516311645507813</v>
      </c>
      <c r="J3788" s="67">
        <v>0</v>
      </c>
    </row>
    <row r="3789" spans="1:10" x14ac:dyDescent="0.25">
      <c r="A3789" s="3" t="str">
        <f t="shared" si="59"/>
        <v>Net Energy Metered StatusNon-NEM CustomerAverage Event Day (5:00pm-6:00pm)20</v>
      </c>
      <c r="B3789" t="s">
        <v>58</v>
      </c>
      <c r="C3789" t="s">
        <v>43</v>
      </c>
      <c r="D3789" t="s">
        <v>164</v>
      </c>
      <c r="E3789" s="65" t="s">
        <v>151</v>
      </c>
      <c r="F3789" s="66">
        <v>2.2795345783233643</v>
      </c>
      <c r="G3789" s="66">
        <v>2.3931741714477539</v>
      </c>
      <c r="H3789" s="66">
        <v>1.0677408427000046E-2</v>
      </c>
      <c r="I3789" s="66">
        <v>88.731269836425781</v>
      </c>
      <c r="J3789" s="67">
        <v>0</v>
      </c>
    </row>
    <row r="3790" spans="1:10" x14ac:dyDescent="0.25">
      <c r="A3790" s="3" t="str">
        <f t="shared" si="59"/>
        <v>Net Energy Metered StatusNon-NEM CustomerAverage Event Day (5:00pm-6:00pm)21</v>
      </c>
      <c r="B3790" t="s">
        <v>58</v>
      </c>
      <c r="C3790" t="s">
        <v>43</v>
      </c>
      <c r="D3790" t="s">
        <v>164</v>
      </c>
      <c r="E3790" s="65" t="s">
        <v>152</v>
      </c>
      <c r="F3790" s="66">
        <v>2.0509564876556396</v>
      </c>
      <c r="G3790" s="66">
        <v>2.1413857936859131</v>
      </c>
      <c r="H3790" s="66">
        <v>9.875960648059845E-3</v>
      </c>
      <c r="I3790" s="66">
        <v>84.7425537109375</v>
      </c>
      <c r="J3790" s="67">
        <v>0</v>
      </c>
    </row>
    <row r="3791" spans="1:10" x14ac:dyDescent="0.25">
      <c r="A3791" s="3" t="str">
        <f t="shared" si="59"/>
        <v>Net Energy Metered StatusNon-NEM CustomerAverage Event Day (5:00pm-6:00pm)22</v>
      </c>
      <c r="B3791" t="s">
        <v>58</v>
      </c>
      <c r="C3791" t="s">
        <v>43</v>
      </c>
      <c r="D3791" t="s">
        <v>164</v>
      </c>
      <c r="E3791" s="65" t="s">
        <v>153</v>
      </c>
      <c r="F3791" s="66">
        <v>1.8756566047668457</v>
      </c>
      <c r="G3791" s="66">
        <v>1.9369387626647949</v>
      </c>
      <c r="H3791" s="66">
        <v>9.4323232769966125E-3</v>
      </c>
      <c r="I3791" s="66">
        <v>81.057861328125</v>
      </c>
      <c r="J3791" s="67">
        <v>0</v>
      </c>
    </row>
    <row r="3792" spans="1:10" x14ac:dyDescent="0.25">
      <c r="A3792" s="3" t="str">
        <f t="shared" si="59"/>
        <v>Net Energy Metered StatusNon-NEM CustomerAverage Event Day (5:00pm-6:00pm)23</v>
      </c>
      <c r="B3792" t="s">
        <v>58</v>
      </c>
      <c r="C3792" t="s">
        <v>43</v>
      </c>
      <c r="D3792" t="s">
        <v>164</v>
      </c>
      <c r="E3792" s="65" t="s">
        <v>154</v>
      </c>
      <c r="F3792" s="66">
        <v>1.6556094884872437</v>
      </c>
      <c r="G3792" s="66">
        <v>1.6888505220413208</v>
      </c>
      <c r="H3792" s="66">
        <v>8.7341545149683952E-3</v>
      </c>
      <c r="I3792" s="66">
        <v>78.674468994140625</v>
      </c>
      <c r="J3792" s="67">
        <v>0</v>
      </c>
    </row>
    <row r="3793" spans="1:10" x14ac:dyDescent="0.25">
      <c r="A3793" s="3" t="str">
        <f t="shared" si="59"/>
        <v>Net Energy Metered StatusNon-NEM CustomerAverage Event Day (5:00pm-6:00pm)24</v>
      </c>
      <c r="B3793" t="s">
        <v>58</v>
      </c>
      <c r="C3793" t="s">
        <v>43</v>
      </c>
      <c r="D3793" t="s">
        <v>164</v>
      </c>
      <c r="E3793" s="65" t="s">
        <v>155</v>
      </c>
      <c r="F3793" s="66">
        <v>1.3897292613983154</v>
      </c>
      <c r="G3793" s="66">
        <v>1.4192361831665039</v>
      </c>
      <c r="H3793" s="66">
        <v>7.7254297211766243E-3</v>
      </c>
      <c r="I3793" s="66">
        <v>76.528732299804688</v>
      </c>
      <c r="J3793" s="67">
        <v>0</v>
      </c>
    </row>
    <row r="3794" spans="1:10" x14ac:dyDescent="0.25">
      <c r="A3794" s="3" t="str">
        <f t="shared" si="59"/>
        <v>Net Energy Metered StatusNEM Customer10/14/2020 (6:00pm-7:00pm)1</v>
      </c>
      <c r="B3794" t="s">
        <v>58</v>
      </c>
      <c r="C3794" t="s">
        <v>42</v>
      </c>
      <c r="D3794" t="s">
        <v>158</v>
      </c>
      <c r="E3794" s="65" t="s">
        <v>132</v>
      </c>
      <c r="F3794" s="66">
        <v>0.99135315418243408</v>
      </c>
      <c r="G3794" s="66">
        <v>0.99410712718963623</v>
      </c>
      <c r="H3794" s="66">
        <v>0.13148012757301331</v>
      </c>
      <c r="I3794" s="66">
        <v>77.699996948242188</v>
      </c>
      <c r="J3794" s="67">
        <v>0</v>
      </c>
    </row>
    <row r="3795" spans="1:10" x14ac:dyDescent="0.25">
      <c r="A3795" s="3" t="str">
        <f t="shared" si="59"/>
        <v>Net Energy Metered StatusNEM Customer10/14/2020 (6:00pm-7:00pm)2</v>
      </c>
      <c r="B3795" t="s">
        <v>58</v>
      </c>
      <c r="C3795" t="s">
        <v>42</v>
      </c>
      <c r="D3795" t="s">
        <v>158</v>
      </c>
      <c r="E3795" s="65" t="s">
        <v>133</v>
      </c>
      <c r="F3795" s="66">
        <v>0.78264385461807251</v>
      </c>
      <c r="G3795" s="66">
        <v>0.80150717496871948</v>
      </c>
      <c r="H3795" s="66">
        <v>0.11176071316003799</v>
      </c>
      <c r="I3795" s="66">
        <v>75.099998474121094</v>
      </c>
      <c r="J3795" s="67">
        <v>0</v>
      </c>
    </row>
    <row r="3796" spans="1:10" x14ac:dyDescent="0.25">
      <c r="A3796" s="3" t="str">
        <f t="shared" si="59"/>
        <v>Net Energy Metered StatusNEM Customer10/14/2020 (6:00pm-7:00pm)3</v>
      </c>
      <c r="B3796" t="s">
        <v>58</v>
      </c>
      <c r="C3796" t="s">
        <v>42</v>
      </c>
      <c r="D3796" t="s">
        <v>158</v>
      </c>
      <c r="E3796" s="65" t="s">
        <v>134</v>
      </c>
      <c r="F3796" s="66">
        <v>0.74897259473800659</v>
      </c>
      <c r="G3796" s="66">
        <v>0.75841069221496582</v>
      </c>
      <c r="H3796" s="66">
        <v>0.12437058240175247</v>
      </c>
      <c r="I3796" s="66">
        <v>73.900001525878906</v>
      </c>
      <c r="J3796" s="67">
        <v>0</v>
      </c>
    </row>
    <row r="3797" spans="1:10" x14ac:dyDescent="0.25">
      <c r="A3797" s="3" t="str">
        <f t="shared" si="59"/>
        <v>Net Energy Metered StatusNEM Customer10/14/2020 (6:00pm-7:00pm)4</v>
      </c>
      <c r="B3797" t="s">
        <v>58</v>
      </c>
      <c r="C3797" t="s">
        <v>42</v>
      </c>
      <c r="D3797" t="s">
        <v>158</v>
      </c>
      <c r="E3797" s="65" t="s">
        <v>135</v>
      </c>
      <c r="F3797" s="66">
        <v>0.67743116617202759</v>
      </c>
      <c r="G3797" s="66">
        <v>0.6540035605430603</v>
      </c>
      <c r="H3797" s="66">
        <v>0.15975011885166168</v>
      </c>
      <c r="I3797" s="66">
        <v>70.300003051757813</v>
      </c>
      <c r="J3797" s="67">
        <v>0</v>
      </c>
    </row>
    <row r="3798" spans="1:10" x14ac:dyDescent="0.25">
      <c r="A3798" s="3" t="str">
        <f t="shared" si="59"/>
        <v>Net Energy Metered StatusNEM Customer10/14/2020 (6:00pm-7:00pm)5</v>
      </c>
      <c r="B3798" t="s">
        <v>58</v>
      </c>
      <c r="C3798" t="s">
        <v>42</v>
      </c>
      <c r="D3798" t="s">
        <v>158</v>
      </c>
      <c r="E3798" s="65" t="s">
        <v>136</v>
      </c>
      <c r="F3798" s="66">
        <v>0.55228960514068604</v>
      </c>
      <c r="G3798" s="66">
        <v>0.67091071605682373</v>
      </c>
      <c r="H3798" s="66">
        <v>0.13435555994510651</v>
      </c>
      <c r="I3798" s="66">
        <v>68.599998474121094</v>
      </c>
      <c r="J3798" s="67">
        <v>0</v>
      </c>
    </row>
    <row r="3799" spans="1:10" x14ac:dyDescent="0.25">
      <c r="A3799" s="3" t="str">
        <f t="shared" si="59"/>
        <v>Net Energy Metered StatusNEM Customer10/14/2020 (6:00pm-7:00pm)6</v>
      </c>
      <c r="B3799" t="s">
        <v>58</v>
      </c>
      <c r="C3799" t="s">
        <v>42</v>
      </c>
      <c r="D3799" t="s">
        <v>158</v>
      </c>
      <c r="E3799" s="65" t="s">
        <v>137</v>
      </c>
      <c r="F3799" s="66">
        <v>0.56693333387374878</v>
      </c>
      <c r="G3799" s="66">
        <v>0.64745712280273438</v>
      </c>
      <c r="H3799" s="66">
        <v>0.13263073563575745</v>
      </c>
      <c r="I3799" s="66">
        <v>66.459999084472656</v>
      </c>
      <c r="J3799" s="67">
        <v>0</v>
      </c>
    </row>
    <row r="3800" spans="1:10" x14ac:dyDescent="0.25">
      <c r="A3800" s="3" t="str">
        <f t="shared" si="59"/>
        <v>Net Energy Metered StatusNEM Customer10/14/2020 (6:00pm-7:00pm)7</v>
      </c>
      <c r="B3800" t="s">
        <v>58</v>
      </c>
      <c r="C3800" t="s">
        <v>42</v>
      </c>
      <c r="D3800" t="s">
        <v>158</v>
      </c>
      <c r="E3800" s="65" t="s">
        <v>138</v>
      </c>
      <c r="F3800" s="66">
        <v>0.50195270776748657</v>
      </c>
      <c r="G3800" s="66">
        <v>0.7201964259147644</v>
      </c>
      <c r="H3800" s="66">
        <v>0.23898884654045105</v>
      </c>
      <c r="I3800" s="66">
        <v>66.029998779296875</v>
      </c>
      <c r="J3800" s="67">
        <v>0</v>
      </c>
    </row>
    <row r="3801" spans="1:10" x14ac:dyDescent="0.25">
      <c r="A3801" s="3" t="str">
        <f t="shared" si="59"/>
        <v>Net Energy Metered StatusNEM Customer10/14/2020 (6:00pm-7:00pm)8</v>
      </c>
      <c r="B3801" t="s">
        <v>58</v>
      </c>
      <c r="C3801" t="s">
        <v>42</v>
      </c>
      <c r="D3801" t="s">
        <v>158</v>
      </c>
      <c r="E3801" s="65" t="s">
        <v>139</v>
      </c>
      <c r="F3801" s="66">
        <v>3.972848504781723E-2</v>
      </c>
      <c r="G3801" s="66">
        <v>0.15734285116195679</v>
      </c>
      <c r="H3801" s="66">
        <v>0.13479813933372498</v>
      </c>
      <c r="I3801" s="66">
        <v>63.389999389648438</v>
      </c>
      <c r="J3801" s="67">
        <v>0</v>
      </c>
    </row>
    <row r="3802" spans="1:10" x14ac:dyDescent="0.25">
      <c r="A3802" s="3" t="str">
        <f t="shared" si="59"/>
        <v>Net Energy Metered StatusNEM Customer10/14/2020 (6:00pm-7:00pm)9</v>
      </c>
      <c r="B3802" t="s">
        <v>58</v>
      </c>
      <c r="C3802" t="s">
        <v>42</v>
      </c>
      <c r="D3802" t="s">
        <v>158</v>
      </c>
      <c r="E3802" s="65" t="s">
        <v>140</v>
      </c>
      <c r="F3802" s="66">
        <v>-0.52484166622161865</v>
      </c>
      <c r="G3802" s="66">
        <v>-0.71551072597503662</v>
      </c>
      <c r="H3802" s="66">
        <v>0.32824990153312683</v>
      </c>
      <c r="I3802" s="66">
        <v>66.419998168945313</v>
      </c>
      <c r="J3802" s="67">
        <v>0</v>
      </c>
    </row>
    <row r="3803" spans="1:10" x14ac:dyDescent="0.25">
      <c r="A3803" s="3" t="str">
        <f t="shared" si="59"/>
        <v>Net Energy Metered StatusNEM Customer10/14/2020 (6:00pm-7:00pm)10</v>
      </c>
      <c r="B3803" t="s">
        <v>58</v>
      </c>
      <c r="C3803" t="s">
        <v>42</v>
      </c>
      <c r="D3803" t="s">
        <v>158</v>
      </c>
      <c r="E3803" s="65" t="s">
        <v>141</v>
      </c>
      <c r="F3803" s="66">
        <v>-1.1756354570388794</v>
      </c>
      <c r="G3803" s="66">
        <v>-1.4498000144958496</v>
      </c>
      <c r="H3803" s="66">
        <v>0.40679219365119934</v>
      </c>
      <c r="I3803" s="66">
        <v>71.400001525878906</v>
      </c>
      <c r="J3803" s="67">
        <v>0</v>
      </c>
    </row>
    <row r="3804" spans="1:10" x14ac:dyDescent="0.25">
      <c r="A3804" s="3" t="str">
        <f t="shared" si="59"/>
        <v>Net Energy Metered StatusNEM Customer10/14/2020 (6:00pm-7:00pm)11</v>
      </c>
      <c r="B3804" t="s">
        <v>58</v>
      </c>
      <c r="C3804" t="s">
        <v>42</v>
      </c>
      <c r="D3804" t="s">
        <v>158</v>
      </c>
      <c r="E3804" s="65" t="s">
        <v>142</v>
      </c>
      <c r="F3804" s="66">
        <v>-1.5899293422698975</v>
      </c>
      <c r="G3804" s="66">
        <v>-1.9388678073883057</v>
      </c>
      <c r="H3804" s="66">
        <v>0.43724906444549561</v>
      </c>
      <c r="I3804" s="66">
        <v>77.699996948242188</v>
      </c>
      <c r="J3804" s="67">
        <v>0</v>
      </c>
    </row>
    <row r="3805" spans="1:10" x14ac:dyDescent="0.25">
      <c r="A3805" s="3" t="str">
        <f t="shared" si="59"/>
        <v>Net Energy Metered StatusNEM Customer10/14/2020 (6:00pm-7:00pm)12</v>
      </c>
      <c r="B3805" t="s">
        <v>58</v>
      </c>
      <c r="C3805" t="s">
        <v>42</v>
      </c>
      <c r="D3805" t="s">
        <v>158</v>
      </c>
      <c r="E3805" s="65" t="s">
        <v>143</v>
      </c>
      <c r="F3805" s="66">
        <v>-2.1161887645721436</v>
      </c>
      <c r="G3805" s="66">
        <v>-2.2485570907592773</v>
      </c>
      <c r="H3805" s="66">
        <v>0.4356628954410553</v>
      </c>
      <c r="I3805" s="66">
        <v>83.800003051757813</v>
      </c>
      <c r="J3805" s="67">
        <v>0</v>
      </c>
    </row>
    <row r="3806" spans="1:10" x14ac:dyDescent="0.25">
      <c r="A3806" s="3" t="str">
        <f t="shared" si="59"/>
        <v>Net Energy Metered StatusNEM Customer10/14/2020 (6:00pm-7:00pm)13</v>
      </c>
      <c r="B3806" t="s">
        <v>58</v>
      </c>
      <c r="C3806" t="s">
        <v>42</v>
      </c>
      <c r="D3806" t="s">
        <v>158</v>
      </c>
      <c r="E3806" s="65" t="s">
        <v>144</v>
      </c>
      <c r="F3806" s="66">
        <v>-1.7524111270904541</v>
      </c>
      <c r="G3806" s="66">
        <v>-1.9047321081161499</v>
      </c>
      <c r="H3806" s="66">
        <v>0.33146780729293823</v>
      </c>
      <c r="I3806" s="66">
        <v>87.800003051757813</v>
      </c>
      <c r="J3806" s="67">
        <v>0</v>
      </c>
    </row>
    <row r="3807" spans="1:10" x14ac:dyDescent="0.25">
      <c r="A3807" s="3" t="str">
        <f t="shared" si="59"/>
        <v>Net Energy Metered StatusNEM Customer10/14/2020 (6:00pm-7:00pm)14</v>
      </c>
      <c r="B3807" t="s">
        <v>58</v>
      </c>
      <c r="C3807" t="s">
        <v>42</v>
      </c>
      <c r="D3807" t="s">
        <v>158</v>
      </c>
      <c r="E3807" s="65" t="s">
        <v>145</v>
      </c>
      <c r="F3807" s="66">
        <v>-1.1930890083312988</v>
      </c>
      <c r="G3807" s="66">
        <v>-1.372499942779541</v>
      </c>
      <c r="H3807" s="66">
        <v>0.29378858208656311</v>
      </c>
      <c r="I3807" s="66">
        <v>92.400001525878906</v>
      </c>
      <c r="J3807" s="67">
        <v>0</v>
      </c>
    </row>
    <row r="3808" spans="1:10" x14ac:dyDescent="0.25">
      <c r="A3808" s="3" t="str">
        <f t="shared" si="59"/>
        <v>Net Energy Metered StatusNEM Customer10/14/2020 (6:00pm-7:00pm)15</v>
      </c>
      <c r="B3808" t="s">
        <v>58</v>
      </c>
      <c r="C3808" t="s">
        <v>42</v>
      </c>
      <c r="D3808" t="s">
        <v>158</v>
      </c>
      <c r="E3808" s="65" t="s">
        <v>146</v>
      </c>
      <c r="F3808" s="66">
        <v>-0.29793030023574829</v>
      </c>
      <c r="G3808" s="66">
        <v>-0.53428572416305542</v>
      </c>
      <c r="H3808" s="66">
        <v>0.33109986782073975</v>
      </c>
      <c r="I3808" s="66">
        <v>96.5</v>
      </c>
      <c r="J3808" s="67">
        <v>0</v>
      </c>
    </row>
    <row r="3809" spans="1:10" x14ac:dyDescent="0.25">
      <c r="A3809" s="3" t="str">
        <f t="shared" si="59"/>
        <v>Net Energy Metered StatusNEM Customer10/14/2020 (6:00pm-7:00pm)16</v>
      </c>
      <c r="B3809" t="s">
        <v>58</v>
      </c>
      <c r="C3809" t="s">
        <v>42</v>
      </c>
      <c r="D3809" t="s">
        <v>158</v>
      </c>
      <c r="E3809" s="65" t="s">
        <v>147</v>
      </c>
      <c r="F3809" s="66">
        <v>0.51460510492324829</v>
      </c>
      <c r="G3809" s="66">
        <v>0.27321428060531616</v>
      </c>
      <c r="H3809" s="66">
        <v>0.24953027069568634</v>
      </c>
      <c r="I3809" s="66">
        <v>98.599998474121094</v>
      </c>
      <c r="J3809" s="67">
        <v>0</v>
      </c>
    </row>
    <row r="3810" spans="1:10" x14ac:dyDescent="0.25">
      <c r="A3810" s="3" t="str">
        <f t="shared" si="59"/>
        <v>Net Energy Metered StatusNEM Customer10/14/2020 (6:00pm-7:00pm)17</v>
      </c>
      <c r="B3810" t="s">
        <v>58</v>
      </c>
      <c r="C3810" t="s">
        <v>42</v>
      </c>
      <c r="D3810" t="s">
        <v>158</v>
      </c>
      <c r="E3810" s="65" t="s">
        <v>148</v>
      </c>
      <c r="F3810" s="66">
        <v>1.2582520246505737</v>
      </c>
      <c r="G3810" s="66">
        <v>1.4996428489685059</v>
      </c>
      <c r="H3810" s="66">
        <v>0.24953028559684753</v>
      </c>
      <c r="I3810" s="66">
        <v>101</v>
      </c>
      <c r="J3810" s="67">
        <v>0</v>
      </c>
    </row>
    <row r="3811" spans="1:10" x14ac:dyDescent="0.25">
      <c r="A3811" s="3" t="str">
        <f t="shared" si="59"/>
        <v>Net Energy Metered StatusNEM Customer10/14/2020 (6:00pm-7:00pm)18</v>
      </c>
      <c r="B3811" t="s">
        <v>58</v>
      </c>
      <c r="C3811" t="s">
        <v>42</v>
      </c>
      <c r="D3811" t="s">
        <v>158</v>
      </c>
      <c r="E3811" s="65" t="s">
        <v>149</v>
      </c>
      <c r="F3811" s="66">
        <v>2.4971897602081299</v>
      </c>
      <c r="G3811" s="66">
        <v>2.3696427345275879</v>
      </c>
      <c r="H3811" s="66">
        <v>0.42628136277198792</v>
      </c>
      <c r="I3811" s="66">
        <v>100.19999694824219</v>
      </c>
      <c r="J3811" s="67">
        <v>0</v>
      </c>
    </row>
    <row r="3812" spans="1:10" x14ac:dyDescent="0.25">
      <c r="A3812" s="3" t="str">
        <f t="shared" si="59"/>
        <v>Net Energy Metered StatusNEM Customer10/14/2020 (6:00pm-7:00pm)19</v>
      </c>
      <c r="B3812" t="s">
        <v>58</v>
      </c>
      <c r="C3812" t="s">
        <v>42</v>
      </c>
      <c r="D3812" t="s">
        <v>158</v>
      </c>
      <c r="E3812" s="65" t="s">
        <v>150</v>
      </c>
      <c r="F3812" s="66">
        <v>2.3817903995513916</v>
      </c>
      <c r="G3812" s="66">
        <v>1.7410714626312256</v>
      </c>
      <c r="H3812" s="66">
        <v>0.39924973249435425</v>
      </c>
      <c r="I3812" s="66">
        <v>97.800003051757813</v>
      </c>
      <c r="J3812" s="67">
        <v>0</v>
      </c>
    </row>
    <row r="3813" spans="1:10" x14ac:dyDescent="0.25">
      <c r="A3813" s="3" t="str">
        <f t="shared" si="59"/>
        <v>Net Energy Metered StatusNEM Customer10/14/2020 (6:00pm-7:00pm)20</v>
      </c>
      <c r="B3813" t="s">
        <v>58</v>
      </c>
      <c r="C3813" t="s">
        <v>42</v>
      </c>
      <c r="D3813" t="s">
        <v>158</v>
      </c>
      <c r="E3813" s="65" t="s">
        <v>151</v>
      </c>
      <c r="F3813" s="66">
        <v>1.9934945106506348</v>
      </c>
      <c r="G3813" s="66">
        <v>2.0299999713897705</v>
      </c>
      <c r="H3813" s="66">
        <v>0.39777013659477234</v>
      </c>
      <c r="I3813" s="66">
        <v>92.099998474121094</v>
      </c>
      <c r="J3813" s="67">
        <v>0</v>
      </c>
    </row>
    <row r="3814" spans="1:10" x14ac:dyDescent="0.25">
      <c r="A3814" s="3" t="str">
        <f t="shared" si="59"/>
        <v>Net Energy Metered StatusNEM Customer10/14/2020 (6:00pm-7:00pm)21</v>
      </c>
      <c r="B3814" t="s">
        <v>58</v>
      </c>
      <c r="C3814" t="s">
        <v>42</v>
      </c>
      <c r="D3814" t="s">
        <v>158</v>
      </c>
      <c r="E3814" s="65" t="s">
        <v>152</v>
      </c>
      <c r="F3814" s="66">
        <v>1.8728641271591187</v>
      </c>
      <c r="G3814" s="66">
        <v>1.5096428394317627</v>
      </c>
      <c r="H3814" s="66">
        <v>0.33326441049575806</v>
      </c>
      <c r="I3814" s="66">
        <v>88.599998474121094</v>
      </c>
      <c r="J3814" s="67">
        <v>0</v>
      </c>
    </row>
    <row r="3815" spans="1:10" x14ac:dyDescent="0.25">
      <c r="A3815" s="3" t="str">
        <f t="shared" si="59"/>
        <v>Net Energy Metered StatusNEM Customer10/14/2020 (6:00pm-7:00pm)22</v>
      </c>
      <c r="B3815" t="s">
        <v>58</v>
      </c>
      <c r="C3815" t="s">
        <v>42</v>
      </c>
      <c r="D3815" t="s">
        <v>158</v>
      </c>
      <c r="E3815" s="65" t="s">
        <v>153</v>
      </c>
      <c r="F3815" s="66">
        <v>1.5692600011825562</v>
      </c>
      <c r="G3815" s="66">
        <v>1.1989285945892334</v>
      </c>
      <c r="H3815" s="66">
        <v>0.37301138043403625</v>
      </c>
      <c r="I3815" s="66">
        <v>85.400001525878906</v>
      </c>
      <c r="J3815" s="67">
        <v>0</v>
      </c>
    </row>
    <row r="3816" spans="1:10" x14ac:dyDescent="0.25">
      <c r="A3816" s="3" t="str">
        <f t="shared" si="59"/>
        <v>Net Energy Metered StatusNEM Customer10/14/2020 (6:00pm-7:00pm)23</v>
      </c>
      <c r="B3816" t="s">
        <v>58</v>
      </c>
      <c r="C3816" t="s">
        <v>42</v>
      </c>
      <c r="D3816" t="s">
        <v>158</v>
      </c>
      <c r="E3816" s="65" t="s">
        <v>154</v>
      </c>
      <c r="F3816" s="66">
        <v>1.4773159027099609</v>
      </c>
      <c r="G3816" s="66">
        <v>1.0353571176528931</v>
      </c>
      <c r="H3816" s="66">
        <v>0.3426385223865509</v>
      </c>
      <c r="I3816" s="66">
        <v>83.599998474121094</v>
      </c>
      <c r="J3816" s="67">
        <v>0</v>
      </c>
    </row>
    <row r="3817" spans="1:10" x14ac:dyDescent="0.25">
      <c r="A3817" s="3" t="str">
        <f t="shared" si="59"/>
        <v>Net Energy Metered StatusNEM Customer10/14/2020 (6:00pm-7:00pm)24</v>
      </c>
      <c r="B3817" t="s">
        <v>58</v>
      </c>
      <c r="C3817" t="s">
        <v>42</v>
      </c>
      <c r="D3817" t="s">
        <v>158</v>
      </c>
      <c r="E3817" s="65" t="s">
        <v>155</v>
      </c>
      <c r="F3817" s="66">
        <v>1.4902167320251465</v>
      </c>
      <c r="G3817" s="66">
        <v>0.9432142972946167</v>
      </c>
      <c r="H3817" s="66">
        <v>0.3224894106388092</v>
      </c>
      <c r="I3817" s="66">
        <v>79.199996948242188</v>
      </c>
      <c r="J3817" s="67">
        <v>0</v>
      </c>
    </row>
    <row r="3818" spans="1:10" x14ac:dyDescent="0.25">
      <c r="A3818" s="3" t="str">
        <f t="shared" si="59"/>
        <v>Net Energy Metered StatusNEM Customer10/15/2020 (6:00pm-7:00pm)1</v>
      </c>
      <c r="B3818" t="s">
        <v>58</v>
      </c>
      <c r="C3818" t="s">
        <v>42</v>
      </c>
      <c r="D3818" t="s">
        <v>159</v>
      </c>
      <c r="E3818" s="65" t="s">
        <v>132</v>
      </c>
      <c r="F3818" s="66">
        <v>0.74641835689544678</v>
      </c>
      <c r="G3818" s="66">
        <v>0.84964287281036377</v>
      </c>
      <c r="H3818" s="66">
        <v>0.23384362459182739</v>
      </c>
      <c r="I3818" s="66">
        <v>76.5</v>
      </c>
      <c r="J3818" s="67">
        <v>0</v>
      </c>
    </row>
    <row r="3819" spans="1:10" x14ac:dyDescent="0.25">
      <c r="A3819" s="3" t="str">
        <f t="shared" si="59"/>
        <v>Net Energy Metered StatusNEM Customer10/15/2020 (6:00pm-7:00pm)2</v>
      </c>
      <c r="B3819" t="s">
        <v>58</v>
      </c>
      <c r="C3819" t="s">
        <v>42</v>
      </c>
      <c r="D3819" t="s">
        <v>159</v>
      </c>
      <c r="E3819" s="65" t="s">
        <v>133</v>
      </c>
      <c r="F3819" s="66">
        <v>1.0552214384078979</v>
      </c>
      <c r="G3819" s="66">
        <v>0.871071457862854</v>
      </c>
      <c r="H3819" s="66">
        <v>0.30475285649299622</v>
      </c>
      <c r="I3819" s="66">
        <v>75.5</v>
      </c>
      <c r="J3819" s="67">
        <v>0</v>
      </c>
    </row>
    <row r="3820" spans="1:10" x14ac:dyDescent="0.25">
      <c r="A3820" s="3" t="str">
        <f t="shared" si="59"/>
        <v>Net Energy Metered StatusNEM Customer10/15/2020 (6:00pm-7:00pm)3</v>
      </c>
      <c r="B3820" t="s">
        <v>58</v>
      </c>
      <c r="C3820" t="s">
        <v>42</v>
      </c>
      <c r="D3820" t="s">
        <v>159</v>
      </c>
      <c r="E3820" s="65" t="s">
        <v>134</v>
      </c>
      <c r="F3820" s="66">
        <v>0.86176824569702148</v>
      </c>
      <c r="G3820" s="66">
        <v>0.77785712480545044</v>
      </c>
      <c r="H3820" s="66">
        <v>0.32764780521392822</v>
      </c>
      <c r="I3820" s="66">
        <v>78</v>
      </c>
      <c r="J3820" s="67">
        <v>0</v>
      </c>
    </row>
    <row r="3821" spans="1:10" x14ac:dyDescent="0.25">
      <c r="A3821" s="3" t="str">
        <f t="shared" si="59"/>
        <v>Net Energy Metered StatusNEM Customer10/15/2020 (6:00pm-7:00pm)4</v>
      </c>
      <c r="B3821" t="s">
        <v>58</v>
      </c>
      <c r="C3821" t="s">
        <v>42</v>
      </c>
      <c r="D3821" t="s">
        <v>159</v>
      </c>
      <c r="E3821" s="65" t="s">
        <v>135</v>
      </c>
      <c r="F3821" s="66">
        <v>0.51039773225784302</v>
      </c>
      <c r="G3821" s="66">
        <v>0.65285712480545044</v>
      </c>
      <c r="H3821" s="66">
        <v>0.15765868127346039</v>
      </c>
      <c r="I3821" s="66">
        <v>75.900001525878906</v>
      </c>
      <c r="J3821" s="67">
        <v>0</v>
      </c>
    </row>
    <row r="3822" spans="1:10" x14ac:dyDescent="0.25">
      <c r="A3822" s="3" t="str">
        <f t="shared" si="59"/>
        <v>Net Energy Metered StatusNEM Customer10/15/2020 (6:00pm-7:00pm)5</v>
      </c>
      <c r="B3822" t="s">
        <v>58</v>
      </c>
      <c r="C3822" t="s">
        <v>42</v>
      </c>
      <c r="D3822" t="s">
        <v>159</v>
      </c>
      <c r="E3822" s="65" t="s">
        <v>136</v>
      </c>
      <c r="F3822" s="66">
        <v>0.66147816181182861</v>
      </c>
      <c r="G3822" s="66">
        <v>0.66357141733169556</v>
      </c>
      <c r="H3822" s="66">
        <v>0.17288818955421448</v>
      </c>
      <c r="I3822" s="66">
        <v>72.300003051757813</v>
      </c>
      <c r="J3822" s="67">
        <v>0</v>
      </c>
    </row>
    <row r="3823" spans="1:10" x14ac:dyDescent="0.25">
      <c r="A3823" s="3" t="str">
        <f t="shared" si="59"/>
        <v>Net Energy Metered StatusNEM Customer10/15/2020 (6:00pm-7:00pm)6</v>
      </c>
      <c r="B3823" t="s">
        <v>58</v>
      </c>
      <c r="C3823" t="s">
        <v>42</v>
      </c>
      <c r="D3823" t="s">
        <v>159</v>
      </c>
      <c r="E3823" s="65" t="s">
        <v>137</v>
      </c>
      <c r="F3823" s="66">
        <v>0.7273133397102356</v>
      </c>
      <c r="G3823" s="66">
        <v>0.63678568601608276</v>
      </c>
      <c r="H3823" s="66">
        <v>0.20570969581604004</v>
      </c>
      <c r="I3823" s="66">
        <v>69.069999694824219</v>
      </c>
      <c r="J3823" s="67">
        <v>0</v>
      </c>
    </row>
    <row r="3824" spans="1:10" x14ac:dyDescent="0.25">
      <c r="A3824" s="3" t="str">
        <f t="shared" si="59"/>
        <v>Net Energy Metered StatusNEM Customer10/15/2020 (6:00pm-7:00pm)7</v>
      </c>
      <c r="B3824" t="s">
        <v>58</v>
      </c>
      <c r="C3824" t="s">
        <v>42</v>
      </c>
      <c r="D3824" t="s">
        <v>159</v>
      </c>
      <c r="E3824" s="65" t="s">
        <v>138</v>
      </c>
      <c r="F3824" s="66">
        <v>0.55439001321792603</v>
      </c>
      <c r="G3824" s="66">
        <v>0.57928574085235596</v>
      </c>
      <c r="H3824" s="66">
        <v>0.19843479990959167</v>
      </c>
      <c r="I3824" s="66">
        <v>67.029998779296875</v>
      </c>
      <c r="J3824" s="67">
        <v>0</v>
      </c>
    </row>
    <row r="3825" spans="1:10" x14ac:dyDescent="0.25">
      <c r="A3825" s="3" t="str">
        <f t="shared" si="59"/>
        <v>Net Energy Metered StatusNEM Customer10/15/2020 (6:00pm-7:00pm)8</v>
      </c>
      <c r="B3825" t="s">
        <v>58</v>
      </c>
      <c r="C3825" t="s">
        <v>42</v>
      </c>
      <c r="D3825" t="s">
        <v>159</v>
      </c>
      <c r="E3825" s="65" t="s">
        <v>139</v>
      </c>
      <c r="F3825" s="66">
        <v>0.25284880399703979</v>
      </c>
      <c r="G3825" s="66">
        <v>0.25142857432365417</v>
      </c>
      <c r="H3825" s="66">
        <v>0.25207337737083435</v>
      </c>
      <c r="I3825" s="66">
        <v>66.669998168945313</v>
      </c>
      <c r="J3825" s="67">
        <v>0</v>
      </c>
    </row>
    <row r="3826" spans="1:10" x14ac:dyDescent="0.25">
      <c r="A3826" s="3" t="str">
        <f t="shared" si="59"/>
        <v>Net Energy Metered StatusNEM Customer10/15/2020 (6:00pm-7:00pm)9</v>
      </c>
      <c r="B3826" t="s">
        <v>58</v>
      </c>
      <c r="C3826" t="s">
        <v>42</v>
      </c>
      <c r="D3826" t="s">
        <v>159</v>
      </c>
      <c r="E3826" s="65" t="s">
        <v>140</v>
      </c>
      <c r="F3826" s="66">
        <v>-0.59634804725646973</v>
      </c>
      <c r="G3826" s="66">
        <v>-0.67071425914764404</v>
      </c>
      <c r="H3826" s="66">
        <v>0.26681965589523315</v>
      </c>
      <c r="I3826" s="66">
        <v>66.25</v>
      </c>
      <c r="J3826" s="67">
        <v>0</v>
      </c>
    </row>
    <row r="3827" spans="1:10" x14ac:dyDescent="0.25">
      <c r="A3827" s="3" t="str">
        <f t="shared" si="59"/>
        <v>Net Energy Metered StatusNEM Customer10/15/2020 (6:00pm-7:00pm)10</v>
      </c>
      <c r="B3827" t="s">
        <v>58</v>
      </c>
      <c r="C3827" t="s">
        <v>42</v>
      </c>
      <c r="D3827" t="s">
        <v>159</v>
      </c>
      <c r="E3827" s="65" t="s">
        <v>141</v>
      </c>
      <c r="F3827" s="66">
        <v>-1.5132453441619873</v>
      </c>
      <c r="G3827" s="66">
        <v>-1.5060714483261108</v>
      </c>
      <c r="H3827" s="66">
        <v>0.40301612019538879</v>
      </c>
      <c r="I3827" s="66">
        <v>70.5</v>
      </c>
      <c r="J3827" s="67">
        <v>0</v>
      </c>
    </row>
    <row r="3828" spans="1:10" x14ac:dyDescent="0.25">
      <c r="A3828" s="3" t="str">
        <f t="shared" si="59"/>
        <v>Net Energy Metered StatusNEM Customer10/15/2020 (6:00pm-7:00pm)11</v>
      </c>
      <c r="B3828" t="s">
        <v>58</v>
      </c>
      <c r="C3828" t="s">
        <v>42</v>
      </c>
      <c r="D3828" t="s">
        <v>159</v>
      </c>
      <c r="E3828" s="65" t="s">
        <v>142</v>
      </c>
      <c r="F3828" s="66">
        <v>-1.763049840927124</v>
      </c>
      <c r="G3828" s="66">
        <v>-1.9285714626312256</v>
      </c>
      <c r="H3828" s="66">
        <v>0.4822002649307251</v>
      </c>
      <c r="I3828" s="66">
        <v>77.5</v>
      </c>
      <c r="J3828" s="67">
        <v>0</v>
      </c>
    </row>
    <row r="3829" spans="1:10" x14ac:dyDescent="0.25">
      <c r="A3829" s="3" t="str">
        <f t="shared" si="59"/>
        <v>Net Energy Metered StatusNEM Customer10/15/2020 (6:00pm-7:00pm)12</v>
      </c>
      <c r="B3829" t="s">
        <v>58</v>
      </c>
      <c r="C3829" t="s">
        <v>42</v>
      </c>
      <c r="D3829" t="s">
        <v>159</v>
      </c>
      <c r="E3829" s="65" t="s">
        <v>143</v>
      </c>
      <c r="F3829" s="66">
        <v>-2.0762495994567871</v>
      </c>
      <c r="G3829" s="66">
        <v>-2.2267856597900391</v>
      </c>
      <c r="H3829" s="66">
        <v>0.45117706060409546</v>
      </c>
      <c r="I3829" s="66">
        <v>84.099998474121094</v>
      </c>
      <c r="J3829" s="67">
        <v>0</v>
      </c>
    </row>
    <row r="3830" spans="1:10" x14ac:dyDescent="0.25">
      <c r="A3830" s="3" t="str">
        <f t="shared" si="59"/>
        <v>Net Energy Metered StatusNEM Customer10/15/2020 (6:00pm-7:00pm)13</v>
      </c>
      <c r="B3830" t="s">
        <v>58</v>
      </c>
      <c r="C3830" t="s">
        <v>42</v>
      </c>
      <c r="D3830" t="s">
        <v>159</v>
      </c>
      <c r="E3830" s="65" t="s">
        <v>144</v>
      </c>
      <c r="F3830" s="66">
        <v>-1.9490451812744141</v>
      </c>
      <c r="G3830" s="66">
        <v>-1.7410714626312256</v>
      </c>
      <c r="H3830" s="66">
        <v>0.49480819702148438</v>
      </c>
      <c r="I3830" s="66">
        <v>88.699996948242188</v>
      </c>
      <c r="J3830" s="67">
        <v>0</v>
      </c>
    </row>
    <row r="3831" spans="1:10" x14ac:dyDescent="0.25">
      <c r="A3831" s="3" t="str">
        <f t="shared" si="59"/>
        <v>Net Energy Metered StatusNEM Customer10/15/2020 (6:00pm-7:00pm)14</v>
      </c>
      <c r="B3831" t="s">
        <v>58</v>
      </c>
      <c r="C3831" t="s">
        <v>42</v>
      </c>
      <c r="D3831" t="s">
        <v>159</v>
      </c>
      <c r="E3831" s="65" t="s">
        <v>145</v>
      </c>
      <c r="F3831" s="66">
        <v>-1.1192879676818848</v>
      </c>
      <c r="G3831" s="66">
        <v>-1.4257142543792725</v>
      </c>
      <c r="H3831" s="66">
        <v>0.47886085510253906</v>
      </c>
      <c r="I3831" s="66">
        <v>93</v>
      </c>
      <c r="J3831" s="67">
        <v>0</v>
      </c>
    </row>
    <row r="3832" spans="1:10" x14ac:dyDescent="0.25">
      <c r="A3832" s="3" t="str">
        <f t="shared" si="59"/>
        <v>Net Energy Metered StatusNEM Customer10/15/2020 (6:00pm-7:00pm)15</v>
      </c>
      <c r="B3832" t="s">
        <v>58</v>
      </c>
      <c r="C3832" t="s">
        <v>42</v>
      </c>
      <c r="D3832" t="s">
        <v>159</v>
      </c>
      <c r="E3832" s="65" t="s">
        <v>146</v>
      </c>
      <c r="F3832" s="66">
        <v>-1.0436248779296875</v>
      </c>
      <c r="G3832" s="66">
        <v>-0.72785717248916626</v>
      </c>
      <c r="H3832" s="66">
        <v>0.32336539030075073</v>
      </c>
      <c r="I3832" s="66">
        <v>95.900001525878906</v>
      </c>
      <c r="J3832" s="67">
        <v>0</v>
      </c>
    </row>
    <row r="3833" spans="1:10" x14ac:dyDescent="0.25">
      <c r="A3833" s="3" t="str">
        <f t="shared" si="59"/>
        <v>Net Energy Metered StatusNEM Customer10/15/2020 (6:00pm-7:00pm)16</v>
      </c>
      <c r="B3833" t="s">
        <v>58</v>
      </c>
      <c r="C3833" t="s">
        <v>42</v>
      </c>
      <c r="D3833" t="s">
        <v>159</v>
      </c>
      <c r="E3833" s="65" t="s">
        <v>147</v>
      </c>
      <c r="F3833" s="66">
        <v>0.28384700417518616</v>
      </c>
      <c r="G3833" s="66">
        <v>0.29642856121063232</v>
      </c>
      <c r="H3833" s="66">
        <v>0.22554139792919159</v>
      </c>
      <c r="I3833" s="66">
        <v>98.400001525878906</v>
      </c>
      <c r="J3833" s="67">
        <v>0</v>
      </c>
    </row>
    <row r="3834" spans="1:10" x14ac:dyDescent="0.25">
      <c r="A3834" s="3" t="str">
        <f t="shared" si="59"/>
        <v>Net Energy Metered StatusNEM Customer10/15/2020 (6:00pm-7:00pm)17</v>
      </c>
      <c r="B3834" t="s">
        <v>58</v>
      </c>
      <c r="C3834" t="s">
        <v>42</v>
      </c>
      <c r="D3834" t="s">
        <v>159</v>
      </c>
      <c r="E3834" s="65" t="s">
        <v>148</v>
      </c>
      <c r="F3834" s="66">
        <v>1.301510214805603</v>
      </c>
      <c r="G3834" s="66">
        <v>1.2889286279678345</v>
      </c>
      <c r="H3834" s="66">
        <v>0.22554139792919159</v>
      </c>
      <c r="I3834" s="66">
        <v>99.800003051757813</v>
      </c>
      <c r="J3834" s="67">
        <v>0</v>
      </c>
    </row>
    <row r="3835" spans="1:10" x14ac:dyDescent="0.25">
      <c r="A3835" s="3" t="str">
        <f t="shared" si="59"/>
        <v>Net Energy Metered StatusNEM Customer10/15/2020 (6:00pm-7:00pm)18</v>
      </c>
      <c r="B3835" t="s">
        <v>58</v>
      </c>
      <c r="C3835" t="s">
        <v>42</v>
      </c>
      <c r="D3835" t="s">
        <v>159</v>
      </c>
      <c r="E3835" s="65" t="s">
        <v>149</v>
      </c>
      <c r="F3835" s="66">
        <v>2.366966724395752</v>
      </c>
      <c r="G3835" s="66">
        <v>2.1814286708831787</v>
      </c>
      <c r="H3835" s="66">
        <v>0.36314362287521362</v>
      </c>
      <c r="I3835" s="66">
        <v>100.09999847412109</v>
      </c>
      <c r="J3835" s="67">
        <v>0</v>
      </c>
    </row>
    <row r="3836" spans="1:10" x14ac:dyDescent="0.25">
      <c r="A3836" s="3" t="str">
        <f t="shared" si="59"/>
        <v>Net Energy Metered StatusNEM Customer10/15/2020 (6:00pm-7:00pm)19</v>
      </c>
      <c r="B3836" t="s">
        <v>58</v>
      </c>
      <c r="C3836" t="s">
        <v>42</v>
      </c>
      <c r="D3836" t="s">
        <v>159</v>
      </c>
      <c r="E3836" s="65" t="s">
        <v>150</v>
      </c>
      <c r="F3836" s="66">
        <v>2.4533097743988037</v>
      </c>
      <c r="G3836" s="66">
        <v>1.9357142448425293</v>
      </c>
      <c r="H3836" s="66">
        <v>0.45859843492507935</v>
      </c>
      <c r="I3836" s="66">
        <v>99.599998474121094</v>
      </c>
      <c r="J3836" s="67">
        <v>0</v>
      </c>
    </row>
    <row r="3837" spans="1:10" x14ac:dyDescent="0.25">
      <c r="A3837" s="3" t="str">
        <f t="shared" si="59"/>
        <v>Net Energy Metered StatusNEM Customer10/15/2020 (6:00pm-7:00pm)20</v>
      </c>
      <c r="B3837" t="s">
        <v>58</v>
      </c>
      <c r="C3837" t="s">
        <v>42</v>
      </c>
      <c r="D3837" t="s">
        <v>159</v>
      </c>
      <c r="E3837" s="65" t="s">
        <v>151</v>
      </c>
      <c r="F3837" s="66">
        <v>2.1151924133300781</v>
      </c>
      <c r="G3837" s="66">
        <v>2.1810715198516846</v>
      </c>
      <c r="H3837" s="66">
        <v>0.41610807180404663</v>
      </c>
      <c r="I3837" s="66">
        <v>94.800003051757813</v>
      </c>
      <c r="J3837" s="67">
        <v>0</v>
      </c>
    </row>
    <row r="3838" spans="1:10" x14ac:dyDescent="0.25">
      <c r="A3838" s="3" t="str">
        <f t="shared" si="59"/>
        <v>Net Energy Metered StatusNEM Customer10/15/2020 (6:00pm-7:00pm)21</v>
      </c>
      <c r="B3838" t="s">
        <v>58</v>
      </c>
      <c r="C3838" t="s">
        <v>42</v>
      </c>
      <c r="D3838" t="s">
        <v>159</v>
      </c>
      <c r="E3838" s="65" t="s">
        <v>152</v>
      </c>
      <c r="F3838" s="66">
        <v>2.002551794052124</v>
      </c>
      <c r="G3838" s="66">
        <v>1.6907142400741577</v>
      </c>
      <c r="H3838" s="66">
        <v>0.38812685012817383</v>
      </c>
      <c r="I3838" s="66">
        <v>91.900001525878906</v>
      </c>
      <c r="J3838" s="67">
        <v>0</v>
      </c>
    </row>
    <row r="3839" spans="1:10" x14ac:dyDescent="0.25">
      <c r="A3839" s="3" t="str">
        <f t="shared" si="59"/>
        <v>Net Energy Metered StatusNEM Customer10/15/2020 (6:00pm-7:00pm)22</v>
      </c>
      <c r="B3839" t="s">
        <v>58</v>
      </c>
      <c r="C3839" t="s">
        <v>42</v>
      </c>
      <c r="D3839" t="s">
        <v>159</v>
      </c>
      <c r="E3839" s="65" t="s">
        <v>153</v>
      </c>
      <c r="F3839" s="66">
        <v>1.2527672052383423</v>
      </c>
      <c r="G3839" s="66">
        <v>1.4750000238418579</v>
      </c>
      <c r="H3839" s="66">
        <v>0.30465292930603027</v>
      </c>
      <c r="I3839" s="66">
        <v>88.199996948242188</v>
      </c>
      <c r="J3839" s="67">
        <v>0</v>
      </c>
    </row>
    <row r="3840" spans="1:10" x14ac:dyDescent="0.25">
      <c r="A3840" s="3" t="str">
        <f t="shared" si="59"/>
        <v>Net Energy Metered StatusNEM Customer10/15/2020 (6:00pm-7:00pm)23</v>
      </c>
      <c r="B3840" t="s">
        <v>58</v>
      </c>
      <c r="C3840" t="s">
        <v>42</v>
      </c>
      <c r="D3840" t="s">
        <v>159</v>
      </c>
      <c r="E3840" s="65" t="s">
        <v>154</v>
      </c>
      <c r="F3840" s="66">
        <v>1.0757794380187988</v>
      </c>
      <c r="G3840" s="66">
        <v>1.3860714435577393</v>
      </c>
      <c r="H3840" s="66">
        <v>0.34086695313453674</v>
      </c>
      <c r="I3840" s="66">
        <v>88.699996948242188</v>
      </c>
      <c r="J3840" s="67">
        <v>0</v>
      </c>
    </row>
    <row r="3841" spans="1:10" x14ac:dyDescent="0.25">
      <c r="A3841" s="3" t="str">
        <f t="shared" si="59"/>
        <v>Net Energy Metered StatusNEM Customer10/15/2020 (6:00pm-7:00pm)24</v>
      </c>
      <c r="B3841" t="s">
        <v>58</v>
      </c>
      <c r="C3841" t="s">
        <v>42</v>
      </c>
      <c r="D3841" t="s">
        <v>159</v>
      </c>
      <c r="E3841" s="65" t="s">
        <v>155</v>
      </c>
      <c r="F3841" s="66">
        <v>0.98189830780029297</v>
      </c>
      <c r="G3841" s="66">
        <v>1.1549999713897705</v>
      </c>
      <c r="H3841" s="66">
        <v>0.33752211928367615</v>
      </c>
      <c r="I3841" s="66">
        <v>85.300003051757813</v>
      </c>
      <c r="J3841" s="67">
        <v>0</v>
      </c>
    </row>
    <row r="3842" spans="1:10" x14ac:dyDescent="0.25">
      <c r="A3842" s="3" t="str">
        <f t="shared" si="59"/>
        <v>Net Energy Metered StatusNEM Customer6/17/2021 (5:00pm-6:00pm)1</v>
      </c>
      <c r="B3842" t="s">
        <v>58</v>
      </c>
      <c r="C3842" t="s">
        <v>42</v>
      </c>
      <c r="D3842" t="s">
        <v>160</v>
      </c>
      <c r="E3842" s="65" t="s">
        <v>132</v>
      </c>
      <c r="F3842" s="66">
        <v>1.7031947374343872</v>
      </c>
      <c r="G3842" s="66">
        <v>1.7268905639648438</v>
      </c>
      <c r="H3842" s="66">
        <v>3.0859516933560371E-2</v>
      </c>
      <c r="I3842" s="66">
        <v>74.892547607421875</v>
      </c>
      <c r="J3842" s="67">
        <v>0</v>
      </c>
    </row>
    <row r="3843" spans="1:10" x14ac:dyDescent="0.25">
      <c r="A3843" s="3" t="str">
        <f t="shared" ref="A3843:A3906" si="60">B3843&amp;C3843&amp;D3843&amp;E3843</f>
        <v>Net Energy Metered StatusNEM Customer6/17/2021 (5:00pm-6:00pm)2</v>
      </c>
      <c r="B3843" t="s">
        <v>58</v>
      </c>
      <c r="C3843" t="s">
        <v>42</v>
      </c>
      <c r="D3843" t="s">
        <v>160</v>
      </c>
      <c r="E3843" s="65" t="s">
        <v>133</v>
      </c>
      <c r="F3843" s="66">
        <v>1.5034334659576416</v>
      </c>
      <c r="G3843" s="66">
        <v>1.5007236003875732</v>
      </c>
      <c r="H3843" s="66">
        <v>3.0130535364151001E-2</v>
      </c>
      <c r="I3843" s="66">
        <v>73.460197448730469</v>
      </c>
      <c r="J3843" s="67">
        <v>0</v>
      </c>
    </row>
    <row r="3844" spans="1:10" x14ac:dyDescent="0.25">
      <c r="A3844" s="3" t="str">
        <f t="shared" si="60"/>
        <v>Net Energy Metered StatusNEM Customer6/17/2021 (5:00pm-6:00pm)3</v>
      </c>
      <c r="B3844" t="s">
        <v>58</v>
      </c>
      <c r="C3844" t="s">
        <v>42</v>
      </c>
      <c r="D3844" t="s">
        <v>160</v>
      </c>
      <c r="E3844" s="65" t="s">
        <v>134</v>
      </c>
      <c r="F3844" s="66">
        <v>1.3395730257034302</v>
      </c>
      <c r="G3844" s="66">
        <v>1.3421456813812256</v>
      </c>
      <c r="H3844" s="66">
        <v>2.7228821069002151E-2</v>
      </c>
      <c r="I3844" s="66">
        <v>72.286582946777344</v>
      </c>
      <c r="J3844" s="67">
        <v>0</v>
      </c>
    </row>
    <row r="3845" spans="1:10" x14ac:dyDescent="0.25">
      <c r="A3845" s="3" t="str">
        <f t="shared" si="60"/>
        <v>Net Energy Metered StatusNEM Customer6/17/2021 (5:00pm-6:00pm)4</v>
      </c>
      <c r="B3845" t="s">
        <v>58</v>
      </c>
      <c r="C3845" t="s">
        <v>42</v>
      </c>
      <c r="D3845" t="s">
        <v>160</v>
      </c>
      <c r="E3845" s="65" t="s">
        <v>135</v>
      </c>
      <c r="F3845" s="66">
        <v>1.1931732892990112</v>
      </c>
      <c r="G3845" s="66">
        <v>1.220298171043396</v>
      </c>
      <c r="H3845" s="66">
        <v>2.4414066225290298E-2</v>
      </c>
      <c r="I3845" s="66">
        <v>71.499198913574219</v>
      </c>
      <c r="J3845" s="67">
        <v>0</v>
      </c>
    </row>
    <row r="3846" spans="1:10" x14ac:dyDescent="0.25">
      <c r="A3846" s="3" t="str">
        <f t="shared" si="60"/>
        <v>Net Energy Metered StatusNEM Customer6/17/2021 (5:00pm-6:00pm)5</v>
      </c>
      <c r="B3846" t="s">
        <v>58</v>
      </c>
      <c r="C3846" t="s">
        <v>42</v>
      </c>
      <c r="D3846" t="s">
        <v>160</v>
      </c>
      <c r="E3846" s="65" t="s">
        <v>136</v>
      </c>
      <c r="F3846" s="66">
        <v>1.1017868518829346</v>
      </c>
      <c r="G3846" s="66">
        <v>1.1342387199401855</v>
      </c>
      <c r="H3846" s="66">
        <v>2.100135013461113E-2</v>
      </c>
      <c r="I3846" s="66">
        <v>70.623451232910156</v>
      </c>
      <c r="J3846" s="67">
        <v>0</v>
      </c>
    </row>
    <row r="3847" spans="1:10" x14ac:dyDescent="0.25">
      <c r="A3847" s="3" t="str">
        <f t="shared" si="60"/>
        <v>Net Energy Metered StatusNEM Customer6/17/2021 (5:00pm-6:00pm)6</v>
      </c>
      <c r="B3847" t="s">
        <v>58</v>
      </c>
      <c r="C3847" t="s">
        <v>42</v>
      </c>
      <c r="D3847" t="s">
        <v>160</v>
      </c>
      <c r="E3847" s="65" t="s">
        <v>137</v>
      </c>
      <c r="F3847" s="66">
        <v>1.0694798231124878</v>
      </c>
      <c r="G3847" s="66">
        <v>1.0899116992950439</v>
      </c>
      <c r="H3847" s="66">
        <v>1.6923576593399048E-2</v>
      </c>
      <c r="I3847" s="66">
        <v>70.116752624511719</v>
      </c>
      <c r="J3847" s="67">
        <v>0</v>
      </c>
    </row>
    <row r="3848" spans="1:10" x14ac:dyDescent="0.25">
      <c r="A3848" s="3" t="str">
        <f t="shared" si="60"/>
        <v>Net Energy Metered StatusNEM Customer6/17/2021 (5:00pm-6:00pm)7</v>
      </c>
      <c r="B3848" t="s">
        <v>58</v>
      </c>
      <c r="C3848" t="s">
        <v>42</v>
      </c>
      <c r="D3848" t="s">
        <v>160</v>
      </c>
      <c r="E3848" s="65" t="s">
        <v>138</v>
      </c>
      <c r="F3848" s="66">
        <v>0.89964789152145386</v>
      </c>
      <c r="G3848" s="66">
        <v>0.92776107788085938</v>
      </c>
      <c r="H3848" s="66">
        <v>1.5489189885556698E-2</v>
      </c>
      <c r="I3848" s="66">
        <v>69.404090881347656</v>
      </c>
      <c r="J3848" s="67">
        <v>0</v>
      </c>
    </row>
    <row r="3849" spans="1:10" x14ac:dyDescent="0.25">
      <c r="A3849" s="3" t="str">
        <f t="shared" si="60"/>
        <v>Net Energy Metered StatusNEM Customer6/17/2021 (5:00pm-6:00pm)8</v>
      </c>
      <c r="B3849" t="s">
        <v>58</v>
      </c>
      <c r="C3849" t="s">
        <v>42</v>
      </c>
      <c r="D3849" t="s">
        <v>160</v>
      </c>
      <c r="E3849" s="65" t="s">
        <v>139</v>
      </c>
      <c r="F3849" s="66">
        <v>0.48715952038764954</v>
      </c>
      <c r="G3849" s="66">
        <v>0.52906626462936401</v>
      </c>
      <c r="H3849" s="66">
        <v>1.832992397248745E-2</v>
      </c>
      <c r="I3849" s="66">
        <v>69.924026489257813</v>
      </c>
      <c r="J3849" s="67">
        <v>0</v>
      </c>
    </row>
    <row r="3850" spans="1:10" x14ac:dyDescent="0.25">
      <c r="A3850" s="3" t="str">
        <f t="shared" si="60"/>
        <v>Net Energy Metered StatusNEM Customer6/17/2021 (5:00pm-6:00pm)9</v>
      </c>
      <c r="B3850" t="s">
        <v>58</v>
      </c>
      <c r="C3850" t="s">
        <v>42</v>
      </c>
      <c r="D3850" t="s">
        <v>160</v>
      </c>
      <c r="E3850" s="65" t="s">
        <v>140</v>
      </c>
      <c r="F3850" s="66">
        <v>6.8998299539089203E-2</v>
      </c>
      <c r="G3850" s="66">
        <v>6.231420487165451E-2</v>
      </c>
      <c r="H3850" s="66">
        <v>2.1185796707868576E-2</v>
      </c>
      <c r="I3850" s="66">
        <v>73.765083312988281</v>
      </c>
      <c r="J3850" s="67">
        <v>0</v>
      </c>
    </row>
    <row r="3851" spans="1:10" x14ac:dyDescent="0.25">
      <c r="A3851" s="3" t="str">
        <f t="shared" si="60"/>
        <v>Net Energy Metered StatusNEM Customer6/17/2021 (5:00pm-6:00pm)10</v>
      </c>
      <c r="B3851" t="s">
        <v>58</v>
      </c>
      <c r="C3851" t="s">
        <v>42</v>
      </c>
      <c r="D3851" t="s">
        <v>160</v>
      </c>
      <c r="E3851" s="65" t="s">
        <v>141</v>
      </c>
      <c r="F3851" s="66">
        <v>-0.45936930179595947</v>
      </c>
      <c r="G3851" s="66">
        <v>-0.475136399269104</v>
      </c>
      <c r="H3851" s="66">
        <v>2.7420246973633766E-2</v>
      </c>
      <c r="I3851" s="66">
        <v>77.948699951171875</v>
      </c>
      <c r="J3851" s="67">
        <v>0</v>
      </c>
    </row>
    <row r="3852" spans="1:10" x14ac:dyDescent="0.25">
      <c r="A3852" s="3" t="str">
        <f t="shared" si="60"/>
        <v>Net Energy Metered StatusNEM Customer6/17/2021 (5:00pm-6:00pm)11</v>
      </c>
      <c r="B3852" t="s">
        <v>58</v>
      </c>
      <c r="C3852" t="s">
        <v>42</v>
      </c>
      <c r="D3852" t="s">
        <v>160</v>
      </c>
      <c r="E3852" s="65" t="s">
        <v>142</v>
      </c>
      <c r="F3852" s="66">
        <v>-0.97307687997817993</v>
      </c>
      <c r="G3852" s="66">
        <v>-0.9581831693649292</v>
      </c>
      <c r="H3852" s="66">
        <v>3.0604040250182152E-2</v>
      </c>
      <c r="I3852" s="66">
        <v>81.432426452636719</v>
      </c>
      <c r="J3852" s="67">
        <v>0</v>
      </c>
    </row>
    <row r="3853" spans="1:10" x14ac:dyDescent="0.25">
      <c r="A3853" s="3" t="str">
        <f t="shared" si="60"/>
        <v>Net Energy Metered StatusNEM Customer6/17/2021 (5:00pm-6:00pm)12</v>
      </c>
      <c r="B3853" t="s">
        <v>58</v>
      </c>
      <c r="C3853" t="s">
        <v>42</v>
      </c>
      <c r="D3853" t="s">
        <v>160</v>
      </c>
      <c r="E3853" s="65" t="s">
        <v>143</v>
      </c>
      <c r="F3853" s="66">
        <v>-1.2563470602035522</v>
      </c>
      <c r="G3853" s="66">
        <v>-1.222299337387085</v>
      </c>
      <c r="H3853" s="66">
        <v>3.5114429891109467E-2</v>
      </c>
      <c r="I3853" s="66">
        <v>86.295623779296875</v>
      </c>
      <c r="J3853" s="67">
        <v>0</v>
      </c>
    </row>
    <row r="3854" spans="1:10" x14ac:dyDescent="0.25">
      <c r="A3854" s="3" t="str">
        <f t="shared" si="60"/>
        <v>Net Energy Metered StatusNEM Customer6/17/2021 (5:00pm-6:00pm)13</v>
      </c>
      <c r="B3854" t="s">
        <v>58</v>
      </c>
      <c r="C3854" t="s">
        <v>42</v>
      </c>
      <c r="D3854" t="s">
        <v>160</v>
      </c>
      <c r="E3854" s="65" t="s">
        <v>144</v>
      </c>
      <c r="F3854" s="66">
        <v>-1.1609508991241455</v>
      </c>
      <c r="G3854" s="66">
        <v>-1.1222290992736816</v>
      </c>
      <c r="H3854" s="66">
        <v>3.3944699913263321E-2</v>
      </c>
      <c r="I3854" s="66">
        <v>90.087379455566406</v>
      </c>
      <c r="J3854" s="67">
        <v>0</v>
      </c>
    </row>
    <row r="3855" spans="1:10" x14ac:dyDescent="0.25">
      <c r="A3855" s="3" t="str">
        <f t="shared" si="60"/>
        <v>Net Energy Metered StatusNEM Customer6/17/2021 (5:00pm-6:00pm)14</v>
      </c>
      <c r="B3855" t="s">
        <v>58</v>
      </c>
      <c r="C3855" t="s">
        <v>42</v>
      </c>
      <c r="D3855" t="s">
        <v>160</v>
      </c>
      <c r="E3855" s="65" t="s">
        <v>145</v>
      </c>
      <c r="F3855" s="66">
        <v>-0.81579220294952393</v>
      </c>
      <c r="G3855" s="66">
        <v>-0.78636223077774048</v>
      </c>
      <c r="H3855" s="66">
        <v>3.1260177493095398E-2</v>
      </c>
      <c r="I3855" s="66">
        <v>92.25421142578125</v>
      </c>
      <c r="J3855" s="67">
        <v>0</v>
      </c>
    </row>
    <row r="3856" spans="1:10" x14ac:dyDescent="0.25">
      <c r="A3856" s="3" t="str">
        <f t="shared" si="60"/>
        <v>Net Energy Metered StatusNEM Customer6/17/2021 (5:00pm-6:00pm)15</v>
      </c>
      <c r="B3856" t="s">
        <v>58</v>
      </c>
      <c r="C3856" t="s">
        <v>42</v>
      </c>
      <c r="D3856" t="s">
        <v>160</v>
      </c>
      <c r="E3856" s="65" t="s">
        <v>146</v>
      </c>
      <c r="F3856" s="66">
        <v>-0.28147736191749573</v>
      </c>
      <c r="G3856" s="66">
        <v>-0.27664032578468323</v>
      </c>
      <c r="H3856" s="66">
        <v>1.7014257609844208E-2</v>
      </c>
      <c r="I3856" s="66">
        <v>93.822845458984375</v>
      </c>
      <c r="J3856" s="67">
        <v>0</v>
      </c>
    </row>
    <row r="3857" spans="1:10" x14ac:dyDescent="0.25">
      <c r="A3857" s="3" t="str">
        <f t="shared" si="60"/>
        <v>Net Energy Metered StatusNEM Customer6/17/2021 (5:00pm-6:00pm)16</v>
      </c>
      <c r="B3857" t="s">
        <v>58</v>
      </c>
      <c r="C3857" t="s">
        <v>42</v>
      </c>
      <c r="D3857" t="s">
        <v>160</v>
      </c>
      <c r="E3857" s="65" t="s">
        <v>147</v>
      </c>
      <c r="F3857" s="66">
        <v>0.39918971061706543</v>
      </c>
      <c r="G3857" s="66">
        <v>0.39435267448425293</v>
      </c>
      <c r="H3857" s="66">
        <v>1.7014257609844208E-2</v>
      </c>
      <c r="I3857" s="66">
        <v>93.677467346191406</v>
      </c>
      <c r="J3857" s="67">
        <v>0</v>
      </c>
    </row>
    <row r="3858" spans="1:10" x14ac:dyDescent="0.25">
      <c r="A3858" s="3" t="str">
        <f t="shared" si="60"/>
        <v>Net Energy Metered StatusNEM Customer6/17/2021 (5:00pm-6:00pm)17</v>
      </c>
      <c r="B3858" t="s">
        <v>58</v>
      </c>
      <c r="C3858" t="s">
        <v>42</v>
      </c>
      <c r="D3858" t="s">
        <v>160</v>
      </c>
      <c r="E3858" s="65" t="s">
        <v>148</v>
      </c>
      <c r="F3858" s="66">
        <v>1.1988226175308228</v>
      </c>
      <c r="G3858" s="66">
        <v>1.148320198059082</v>
      </c>
      <c r="H3858" s="66">
        <v>3.4064207226037979E-2</v>
      </c>
      <c r="I3858" s="66">
        <v>92.894195556640625</v>
      </c>
      <c r="J3858" s="67">
        <v>0</v>
      </c>
    </row>
    <row r="3859" spans="1:10" x14ac:dyDescent="0.25">
      <c r="A3859" s="3" t="str">
        <f t="shared" si="60"/>
        <v>Net Energy Metered StatusNEM Customer6/17/2021 (5:00pm-6:00pm)18</v>
      </c>
      <c r="B3859" t="s">
        <v>58</v>
      </c>
      <c r="C3859" t="s">
        <v>42</v>
      </c>
      <c r="D3859" t="s">
        <v>160</v>
      </c>
      <c r="E3859" s="65" t="s">
        <v>149</v>
      </c>
      <c r="F3859" s="66">
        <v>2.0245523452758789</v>
      </c>
      <c r="G3859" s="66">
        <v>1.2339801788330078</v>
      </c>
      <c r="H3859" s="66">
        <v>3.7270613014698029E-2</v>
      </c>
      <c r="I3859" s="66">
        <v>91.32806396484375</v>
      </c>
      <c r="J3859" s="67">
        <v>0</v>
      </c>
    </row>
    <row r="3860" spans="1:10" x14ac:dyDescent="0.25">
      <c r="A3860" s="3" t="str">
        <f t="shared" si="60"/>
        <v>Net Energy Metered StatusNEM Customer6/17/2021 (5:00pm-6:00pm)19</v>
      </c>
      <c r="B3860" t="s">
        <v>58</v>
      </c>
      <c r="C3860" t="s">
        <v>42</v>
      </c>
      <c r="D3860" t="s">
        <v>160</v>
      </c>
      <c r="E3860" s="65" t="s">
        <v>150</v>
      </c>
      <c r="F3860" s="66">
        <v>2.6774735450744629</v>
      </c>
      <c r="G3860" s="66">
        <v>2.7680683135986328</v>
      </c>
      <c r="H3860" s="66">
        <v>3.783697634935379E-2</v>
      </c>
      <c r="I3860" s="66">
        <v>89.395492553710938</v>
      </c>
      <c r="J3860" s="67">
        <v>0</v>
      </c>
    </row>
    <row r="3861" spans="1:10" x14ac:dyDescent="0.25">
      <c r="A3861" s="3" t="str">
        <f t="shared" si="60"/>
        <v>Net Energy Metered StatusNEM Customer6/17/2021 (5:00pm-6:00pm)20</v>
      </c>
      <c r="B3861" t="s">
        <v>58</v>
      </c>
      <c r="C3861" t="s">
        <v>42</v>
      </c>
      <c r="D3861" t="s">
        <v>160</v>
      </c>
      <c r="E3861" s="65" t="s">
        <v>151</v>
      </c>
      <c r="F3861" s="66">
        <v>2.9118888378143311</v>
      </c>
      <c r="G3861" s="66">
        <v>2.97831130027771</v>
      </c>
      <c r="H3861" s="66">
        <v>3.5978693515062332E-2</v>
      </c>
      <c r="I3861" s="66">
        <v>86.448974609375</v>
      </c>
      <c r="J3861" s="67">
        <v>0</v>
      </c>
    </row>
    <row r="3862" spans="1:10" x14ac:dyDescent="0.25">
      <c r="A3862" s="3" t="str">
        <f t="shared" si="60"/>
        <v>Net Energy Metered StatusNEM Customer6/17/2021 (5:00pm-6:00pm)21</v>
      </c>
      <c r="B3862" t="s">
        <v>58</v>
      </c>
      <c r="C3862" t="s">
        <v>42</v>
      </c>
      <c r="D3862" t="s">
        <v>160</v>
      </c>
      <c r="E3862" s="65" t="s">
        <v>152</v>
      </c>
      <c r="F3862" s="66">
        <v>2.8368868827819824</v>
      </c>
      <c r="G3862" s="66">
        <v>2.8246259689331055</v>
      </c>
      <c r="H3862" s="66">
        <v>3.6260049790143967E-2</v>
      </c>
      <c r="I3862" s="66">
        <v>82.936607360839844</v>
      </c>
      <c r="J3862" s="67">
        <v>0</v>
      </c>
    </row>
    <row r="3863" spans="1:10" x14ac:dyDescent="0.25">
      <c r="A3863" s="3" t="str">
        <f t="shared" si="60"/>
        <v>Net Energy Metered StatusNEM Customer6/17/2021 (5:00pm-6:00pm)22</v>
      </c>
      <c r="B3863" t="s">
        <v>58</v>
      </c>
      <c r="C3863" t="s">
        <v>42</v>
      </c>
      <c r="D3863" t="s">
        <v>160</v>
      </c>
      <c r="E3863" s="65" t="s">
        <v>153</v>
      </c>
      <c r="F3863" s="66">
        <v>2.6445887088775635</v>
      </c>
      <c r="G3863" s="66">
        <v>2.6354711055755615</v>
      </c>
      <c r="H3863" s="66">
        <v>3.8986954838037491E-2</v>
      </c>
      <c r="I3863" s="66">
        <v>79.585151672363281</v>
      </c>
      <c r="J3863" s="67">
        <v>0</v>
      </c>
    </row>
    <row r="3864" spans="1:10" x14ac:dyDescent="0.25">
      <c r="A3864" s="3" t="str">
        <f t="shared" si="60"/>
        <v>Net Energy Metered StatusNEM Customer6/17/2021 (5:00pm-6:00pm)23</v>
      </c>
      <c r="B3864" t="s">
        <v>58</v>
      </c>
      <c r="C3864" t="s">
        <v>42</v>
      </c>
      <c r="D3864" t="s">
        <v>160</v>
      </c>
      <c r="E3864" s="65" t="s">
        <v>154</v>
      </c>
      <c r="F3864" s="66">
        <v>2.3789079189300537</v>
      </c>
      <c r="G3864" s="66">
        <v>2.3718445301055908</v>
      </c>
      <c r="H3864" s="66">
        <v>3.5308003425598145E-2</v>
      </c>
      <c r="I3864" s="66">
        <v>77.851829528808594</v>
      </c>
      <c r="J3864" s="67">
        <v>0</v>
      </c>
    </row>
    <row r="3865" spans="1:10" x14ac:dyDescent="0.25">
      <c r="A3865" s="3" t="str">
        <f t="shared" si="60"/>
        <v>Net Energy Metered StatusNEM Customer6/17/2021 (5:00pm-6:00pm)24</v>
      </c>
      <c r="B3865" t="s">
        <v>58</v>
      </c>
      <c r="C3865" t="s">
        <v>42</v>
      </c>
      <c r="D3865" t="s">
        <v>160</v>
      </c>
      <c r="E3865" s="65" t="s">
        <v>155</v>
      </c>
      <c r="F3865" s="66">
        <v>2.0792410373687744</v>
      </c>
      <c r="G3865" s="66">
        <v>2.0459351539611816</v>
      </c>
      <c r="H3865" s="66">
        <v>3.3077694475650787E-2</v>
      </c>
      <c r="I3865" s="66">
        <v>75.638771057128906</v>
      </c>
      <c r="J3865" s="67">
        <v>0</v>
      </c>
    </row>
    <row r="3866" spans="1:10" x14ac:dyDescent="0.25">
      <c r="A3866" s="3" t="str">
        <f t="shared" si="60"/>
        <v>Net Energy Metered StatusNEM Customer7/9/2021 (5:50pm-8:55pm)1</v>
      </c>
      <c r="B3866" t="s">
        <v>58</v>
      </c>
      <c r="C3866" t="s">
        <v>42</v>
      </c>
      <c r="D3866" t="s">
        <v>161</v>
      </c>
      <c r="E3866" s="65" t="s">
        <v>132</v>
      </c>
      <c r="F3866" s="66">
        <v>1.9268207550048828</v>
      </c>
      <c r="G3866" s="66">
        <v>1.9328365325927734</v>
      </c>
      <c r="H3866" s="66">
        <v>2.831508032977581E-2</v>
      </c>
      <c r="I3866" s="66">
        <v>77.496719360351563</v>
      </c>
      <c r="J3866" s="67">
        <v>0</v>
      </c>
    </row>
    <row r="3867" spans="1:10" x14ac:dyDescent="0.25">
      <c r="A3867" s="3" t="str">
        <f t="shared" si="60"/>
        <v>Net Energy Metered StatusNEM Customer7/9/2021 (5:50pm-8:55pm)2</v>
      </c>
      <c r="B3867" t="s">
        <v>58</v>
      </c>
      <c r="C3867" t="s">
        <v>42</v>
      </c>
      <c r="D3867" t="s">
        <v>161</v>
      </c>
      <c r="E3867" s="65" t="s">
        <v>133</v>
      </c>
      <c r="F3867" s="66">
        <v>1.6999127864837646</v>
      </c>
      <c r="G3867" s="66">
        <v>1.7053709030151367</v>
      </c>
      <c r="H3867" s="66">
        <v>2.5306059047579765E-2</v>
      </c>
      <c r="I3867" s="66">
        <v>76.675613403320313</v>
      </c>
      <c r="J3867" s="67">
        <v>0</v>
      </c>
    </row>
    <row r="3868" spans="1:10" x14ac:dyDescent="0.25">
      <c r="A3868" s="3" t="str">
        <f t="shared" si="60"/>
        <v>Net Energy Metered StatusNEM Customer7/9/2021 (5:50pm-8:55pm)3</v>
      </c>
      <c r="B3868" t="s">
        <v>58</v>
      </c>
      <c r="C3868" t="s">
        <v>42</v>
      </c>
      <c r="D3868" t="s">
        <v>161</v>
      </c>
      <c r="E3868" s="65" t="s">
        <v>134</v>
      </c>
      <c r="F3868" s="66">
        <v>1.5166852474212646</v>
      </c>
      <c r="G3868" s="66">
        <v>1.5302881002426147</v>
      </c>
      <c r="H3868" s="66">
        <v>2.3930994793772697E-2</v>
      </c>
      <c r="I3868" s="66">
        <v>75.669029235839844</v>
      </c>
      <c r="J3868" s="67">
        <v>0</v>
      </c>
    </row>
    <row r="3869" spans="1:10" x14ac:dyDescent="0.25">
      <c r="A3869" s="3" t="str">
        <f t="shared" si="60"/>
        <v>Net Energy Metered StatusNEM Customer7/9/2021 (5:50pm-8:55pm)4</v>
      </c>
      <c r="B3869" t="s">
        <v>58</v>
      </c>
      <c r="C3869" t="s">
        <v>42</v>
      </c>
      <c r="D3869" t="s">
        <v>161</v>
      </c>
      <c r="E3869" s="65" t="s">
        <v>135</v>
      </c>
      <c r="F3869" s="66">
        <v>1.3766286373138428</v>
      </c>
      <c r="G3869" s="66">
        <v>1.4015213251113892</v>
      </c>
      <c r="H3869" s="66">
        <v>2.3352902382612228E-2</v>
      </c>
      <c r="I3869" s="66">
        <v>74.918563842773438</v>
      </c>
      <c r="J3869" s="67">
        <v>0</v>
      </c>
    </row>
    <row r="3870" spans="1:10" x14ac:dyDescent="0.25">
      <c r="A3870" s="3" t="str">
        <f t="shared" si="60"/>
        <v>Net Energy Metered StatusNEM Customer7/9/2021 (5:50pm-8:55pm)5</v>
      </c>
      <c r="B3870" t="s">
        <v>58</v>
      </c>
      <c r="C3870" t="s">
        <v>42</v>
      </c>
      <c r="D3870" t="s">
        <v>161</v>
      </c>
      <c r="E3870" s="65" t="s">
        <v>136</v>
      </c>
      <c r="F3870" s="66">
        <v>1.274692177772522</v>
      </c>
      <c r="G3870" s="66">
        <v>1.3102431297302246</v>
      </c>
      <c r="H3870" s="66">
        <v>2.2158131003379822E-2</v>
      </c>
      <c r="I3870" s="66">
        <v>74.39788818359375</v>
      </c>
      <c r="J3870" s="67">
        <v>0</v>
      </c>
    </row>
    <row r="3871" spans="1:10" x14ac:dyDescent="0.25">
      <c r="A3871" s="3" t="str">
        <f t="shared" si="60"/>
        <v>Net Energy Metered StatusNEM Customer7/9/2021 (5:50pm-8:55pm)6</v>
      </c>
      <c r="B3871" t="s">
        <v>58</v>
      </c>
      <c r="C3871" t="s">
        <v>42</v>
      </c>
      <c r="D3871" t="s">
        <v>161</v>
      </c>
      <c r="E3871" s="65" t="s">
        <v>137</v>
      </c>
      <c r="F3871" s="66">
        <v>1.2059842348098755</v>
      </c>
      <c r="G3871" s="66">
        <v>1.2575596570968628</v>
      </c>
      <c r="H3871" s="66">
        <v>1.6522515565156937E-2</v>
      </c>
      <c r="I3871" s="66">
        <v>73.533950805664063</v>
      </c>
      <c r="J3871" s="67">
        <v>0</v>
      </c>
    </row>
    <row r="3872" spans="1:10" x14ac:dyDescent="0.25">
      <c r="A3872" s="3" t="str">
        <f t="shared" si="60"/>
        <v>Net Energy Metered StatusNEM Customer7/9/2021 (5:50pm-8:55pm)7</v>
      </c>
      <c r="B3872" t="s">
        <v>58</v>
      </c>
      <c r="C3872" t="s">
        <v>42</v>
      </c>
      <c r="D3872" t="s">
        <v>161</v>
      </c>
      <c r="E3872" s="65" t="s">
        <v>138</v>
      </c>
      <c r="F3872" s="66">
        <v>1.0916236639022827</v>
      </c>
      <c r="G3872" s="66">
        <v>1.1157294511795044</v>
      </c>
      <c r="H3872" s="66">
        <v>1.6223659738898277E-2</v>
      </c>
      <c r="I3872" s="66">
        <v>72.958053588867188</v>
      </c>
      <c r="J3872" s="67">
        <v>0</v>
      </c>
    </row>
    <row r="3873" spans="1:10" x14ac:dyDescent="0.25">
      <c r="A3873" s="3" t="str">
        <f t="shared" si="60"/>
        <v>Net Energy Metered StatusNEM Customer7/9/2021 (5:50pm-8:55pm)8</v>
      </c>
      <c r="B3873" t="s">
        <v>58</v>
      </c>
      <c r="C3873" t="s">
        <v>42</v>
      </c>
      <c r="D3873" t="s">
        <v>161</v>
      </c>
      <c r="E3873" s="65" t="s">
        <v>139</v>
      </c>
      <c r="F3873" s="66">
        <v>0.71098577976226807</v>
      </c>
      <c r="G3873" s="66">
        <v>0.75859642028808594</v>
      </c>
      <c r="H3873" s="66">
        <v>1.977134682238102E-2</v>
      </c>
      <c r="I3873" s="66">
        <v>73.537582397460938</v>
      </c>
      <c r="J3873" s="67">
        <v>0</v>
      </c>
    </row>
    <row r="3874" spans="1:10" x14ac:dyDescent="0.25">
      <c r="A3874" s="3" t="str">
        <f t="shared" si="60"/>
        <v>Net Energy Metered StatusNEM Customer7/9/2021 (5:50pm-8:55pm)9</v>
      </c>
      <c r="B3874" t="s">
        <v>58</v>
      </c>
      <c r="C3874" t="s">
        <v>42</v>
      </c>
      <c r="D3874" t="s">
        <v>161</v>
      </c>
      <c r="E3874" s="65" t="s">
        <v>140</v>
      </c>
      <c r="F3874" s="66">
        <v>0.21709859371185303</v>
      </c>
      <c r="G3874" s="66">
        <v>0.25394043326377869</v>
      </c>
      <c r="H3874" s="66">
        <v>2.4373758584260941E-2</v>
      </c>
      <c r="I3874" s="66">
        <v>76.180068969726563</v>
      </c>
      <c r="J3874" s="67">
        <v>0</v>
      </c>
    </row>
    <row r="3875" spans="1:10" x14ac:dyDescent="0.25">
      <c r="A3875" s="3" t="str">
        <f t="shared" si="60"/>
        <v>Net Energy Metered StatusNEM Customer7/9/2021 (5:50pm-8:55pm)10</v>
      </c>
      <c r="B3875" t="s">
        <v>58</v>
      </c>
      <c r="C3875" t="s">
        <v>42</v>
      </c>
      <c r="D3875" t="s">
        <v>161</v>
      </c>
      <c r="E3875" s="65" t="s">
        <v>141</v>
      </c>
      <c r="F3875" s="66">
        <v>-0.23190771043300629</v>
      </c>
      <c r="G3875" s="66">
        <v>-0.17795148491859436</v>
      </c>
      <c r="H3875" s="66">
        <v>2.7813533321022987E-2</v>
      </c>
      <c r="I3875" s="66">
        <v>79.808914184570313</v>
      </c>
      <c r="J3875" s="67">
        <v>0</v>
      </c>
    </row>
    <row r="3876" spans="1:10" x14ac:dyDescent="0.25">
      <c r="A3876" s="3" t="str">
        <f t="shared" si="60"/>
        <v>Net Energy Metered StatusNEM Customer7/9/2021 (5:50pm-8:55pm)11</v>
      </c>
      <c r="B3876" t="s">
        <v>58</v>
      </c>
      <c r="C3876" t="s">
        <v>42</v>
      </c>
      <c r="D3876" t="s">
        <v>161</v>
      </c>
      <c r="E3876" s="65" t="s">
        <v>142</v>
      </c>
      <c r="F3876" s="66">
        <v>-0.47865667939186096</v>
      </c>
      <c r="G3876" s="66">
        <v>-0.41402414441108704</v>
      </c>
      <c r="H3876" s="66">
        <v>3.3875893801450729E-2</v>
      </c>
      <c r="I3876" s="66">
        <v>84.036430358886719</v>
      </c>
      <c r="J3876" s="67">
        <v>0</v>
      </c>
    </row>
    <row r="3877" spans="1:10" x14ac:dyDescent="0.25">
      <c r="A3877" s="3" t="str">
        <f t="shared" si="60"/>
        <v>Net Energy Metered StatusNEM Customer7/9/2021 (5:50pm-8:55pm)12</v>
      </c>
      <c r="B3877" t="s">
        <v>58</v>
      </c>
      <c r="C3877" t="s">
        <v>42</v>
      </c>
      <c r="D3877" t="s">
        <v>161</v>
      </c>
      <c r="E3877" s="65" t="s">
        <v>143</v>
      </c>
      <c r="F3877" s="66">
        <v>-0.60810977220535278</v>
      </c>
      <c r="G3877" s="66">
        <v>-0.45603600144386292</v>
      </c>
      <c r="H3877" s="66">
        <v>3.6419406533241272E-2</v>
      </c>
      <c r="I3877" s="66">
        <v>87.766120910644531</v>
      </c>
      <c r="J3877" s="67">
        <v>0</v>
      </c>
    </row>
    <row r="3878" spans="1:10" x14ac:dyDescent="0.25">
      <c r="A3878" s="3" t="str">
        <f t="shared" si="60"/>
        <v>Net Energy Metered StatusNEM Customer7/9/2021 (5:50pm-8:55pm)13</v>
      </c>
      <c r="B3878" t="s">
        <v>58</v>
      </c>
      <c r="C3878" t="s">
        <v>42</v>
      </c>
      <c r="D3878" t="s">
        <v>161</v>
      </c>
      <c r="E3878" s="65" t="s">
        <v>144</v>
      </c>
      <c r="F3878" s="66">
        <v>-0.39674252271652222</v>
      </c>
      <c r="G3878" s="66">
        <v>-0.2455151230096817</v>
      </c>
      <c r="H3878" s="66">
        <v>4.1037343442440033E-2</v>
      </c>
      <c r="I3878" s="66">
        <v>90.501152038574219</v>
      </c>
      <c r="J3878" s="67">
        <v>0</v>
      </c>
    </row>
    <row r="3879" spans="1:10" x14ac:dyDescent="0.25">
      <c r="A3879" s="3" t="str">
        <f t="shared" si="60"/>
        <v>Net Energy Metered StatusNEM Customer7/9/2021 (5:50pm-8:55pm)14</v>
      </c>
      <c r="B3879" t="s">
        <v>58</v>
      </c>
      <c r="C3879" t="s">
        <v>42</v>
      </c>
      <c r="D3879" t="s">
        <v>161</v>
      </c>
      <c r="E3879" s="65" t="s">
        <v>145</v>
      </c>
      <c r="F3879" s="66">
        <v>-0.30709099769592285</v>
      </c>
      <c r="G3879" s="66">
        <v>-0.19973951578140259</v>
      </c>
      <c r="H3879" s="66">
        <v>3.5044014453887939E-2</v>
      </c>
      <c r="I3879" s="66">
        <v>92.465065002441406</v>
      </c>
      <c r="J3879" s="67">
        <v>0</v>
      </c>
    </row>
    <row r="3880" spans="1:10" x14ac:dyDescent="0.25">
      <c r="A3880" s="3" t="str">
        <f t="shared" si="60"/>
        <v>Net Energy Metered StatusNEM Customer7/9/2021 (5:50pm-8:55pm)15</v>
      </c>
      <c r="B3880" t="s">
        <v>58</v>
      </c>
      <c r="C3880" t="s">
        <v>42</v>
      </c>
      <c r="D3880" t="s">
        <v>161</v>
      </c>
      <c r="E3880" s="65" t="s">
        <v>146</v>
      </c>
      <c r="F3880" s="66">
        <v>9.7465954720973969E-2</v>
      </c>
      <c r="G3880" s="66">
        <v>0.12773936986923218</v>
      </c>
      <c r="H3880" s="66">
        <v>1.6725372523069382E-2</v>
      </c>
      <c r="I3880" s="66">
        <v>93.891586303710938</v>
      </c>
      <c r="J3880" s="67">
        <v>0</v>
      </c>
    </row>
    <row r="3881" spans="1:10" x14ac:dyDescent="0.25">
      <c r="A3881" s="3" t="str">
        <f t="shared" si="60"/>
        <v>Net Energy Metered StatusNEM Customer7/9/2021 (5:50pm-8:55pm)16</v>
      </c>
      <c r="B3881" t="s">
        <v>58</v>
      </c>
      <c r="C3881" t="s">
        <v>42</v>
      </c>
      <c r="D3881" t="s">
        <v>161</v>
      </c>
      <c r="E3881" s="65" t="s">
        <v>147</v>
      </c>
      <c r="F3881" s="66">
        <v>0.8482590913772583</v>
      </c>
      <c r="G3881" s="66">
        <v>0.8179856538772583</v>
      </c>
      <c r="H3881" s="66">
        <v>1.6725372523069382E-2</v>
      </c>
      <c r="I3881" s="66">
        <v>95.5350341796875</v>
      </c>
      <c r="J3881" s="67">
        <v>0</v>
      </c>
    </row>
    <row r="3882" spans="1:10" x14ac:dyDescent="0.25">
      <c r="A3882" s="3" t="str">
        <f t="shared" si="60"/>
        <v>Net Energy Metered StatusNEM Customer7/9/2021 (5:50pm-8:55pm)17</v>
      </c>
      <c r="B3882" t="s">
        <v>58</v>
      </c>
      <c r="C3882" t="s">
        <v>42</v>
      </c>
      <c r="D3882" t="s">
        <v>161</v>
      </c>
      <c r="E3882" s="65" t="s">
        <v>148</v>
      </c>
      <c r="F3882" s="66">
        <v>1.579448938369751</v>
      </c>
      <c r="G3882" s="66">
        <v>1.5748214721679688</v>
      </c>
      <c r="H3882" s="66">
        <v>3.0597439035773277E-2</v>
      </c>
      <c r="I3882" s="66">
        <v>96.403373718261719</v>
      </c>
      <c r="J3882" s="67">
        <v>0</v>
      </c>
    </row>
    <row r="3883" spans="1:10" x14ac:dyDescent="0.25">
      <c r="A3883" s="3" t="str">
        <f t="shared" si="60"/>
        <v>Net Energy Metered StatusNEM Customer7/9/2021 (5:50pm-8:55pm)18</v>
      </c>
      <c r="B3883" t="s">
        <v>58</v>
      </c>
      <c r="C3883" t="s">
        <v>42</v>
      </c>
      <c r="D3883" t="s">
        <v>161</v>
      </c>
      <c r="E3883" s="65" t="s">
        <v>149</v>
      </c>
      <c r="F3883" s="66">
        <v>2.4129204750061035</v>
      </c>
      <c r="G3883" s="66">
        <v>2.2853617668151855</v>
      </c>
      <c r="H3883" s="66">
        <v>3.6178898066282272E-2</v>
      </c>
      <c r="I3883" s="66">
        <v>95.693817138671875</v>
      </c>
      <c r="J3883" s="67">
        <v>0</v>
      </c>
    </row>
    <row r="3884" spans="1:10" x14ac:dyDescent="0.25">
      <c r="A3884" s="3" t="str">
        <f t="shared" si="60"/>
        <v>Net Energy Metered StatusNEM Customer7/9/2021 (5:50pm-8:55pm)19</v>
      </c>
      <c r="B3884" t="s">
        <v>58</v>
      </c>
      <c r="C3884" t="s">
        <v>42</v>
      </c>
      <c r="D3884" t="s">
        <v>161</v>
      </c>
      <c r="E3884" s="65" t="s">
        <v>150</v>
      </c>
      <c r="F3884" s="66">
        <v>3.0960133075714111</v>
      </c>
      <c r="G3884" s="66">
        <v>2.2347803115844727</v>
      </c>
      <c r="H3884" s="66">
        <v>3.6418307572603226E-2</v>
      </c>
      <c r="I3884" s="66">
        <v>93.921806335449219</v>
      </c>
      <c r="J3884" s="67">
        <v>0</v>
      </c>
    </row>
    <row r="3885" spans="1:10" x14ac:dyDescent="0.25">
      <c r="A3885" s="3" t="str">
        <f t="shared" si="60"/>
        <v>Net Energy Metered StatusNEM Customer7/9/2021 (5:50pm-8:55pm)20</v>
      </c>
      <c r="B3885" t="s">
        <v>58</v>
      </c>
      <c r="C3885" t="s">
        <v>42</v>
      </c>
      <c r="D3885" t="s">
        <v>161</v>
      </c>
      <c r="E3885" s="65" t="s">
        <v>151</v>
      </c>
      <c r="F3885" s="66">
        <v>3.3193349838256836</v>
      </c>
      <c r="G3885" s="66">
        <v>2.6471195220947266</v>
      </c>
      <c r="H3885" s="66">
        <v>3.5558294504880905E-2</v>
      </c>
      <c r="I3885" s="66">
        <v>91.419708251953125</v>
      </c>
      <c r="J3885" s="67">
        <v>0</v>
      </c>
    </row>
    <row r="3886" spans="1:10" x14ac:dyDescent="0.25">
      <c r="A3886" s="3" t="str">
        <f t="shared" si="60"/>
        <v>Net Energy Metered StatusNEM Customer7/9/2021 (5:50pm-8:55pm)21</v>
      </c>
      <c r="B3886" t="s">
        <v>58</v>
      </c>
      <c r="C3886" t="s">
        <v>42</v>
      </c>
      <c r="D3886" t="s">
        <v>161</v>
      </c>
      <c r="E3886" s="65" t="s">
        <v>152</v>
      </c>
      <c r="F3886" s="66">
        <v>3.1774866580963135</v>
      </c>
      <c r="G3886" s="66">
        <v>2.6741640567779541</v>
      </c>
      <c r="H3886" s="66">
        <v>3.4457970410585403E-2</v>
      </c>
      <c r="I3886" s="66">
        <v>87.96234130859375</v>
      </c>
      <c r="J3886" s="67">
        <v>0</v>
      </c>
    </row>
    <row r="3887" spans="1:10" x14ac:dyDescent="0.25">
      <c r="A3887" s="3" t="str">
        <f t="shared" si="60"/>
        <v>Net Energy Metered StatusNEM Customer7/9/2021 (5:50pm-8:55pm)22</v>
      </c>
      <c r="B3887" t="s">
        <v>58</v>
      </c>
      <c r="C3887" t="s">
        <v>42</v>
      </c>
      <c r="D3887" t="s">
        <v>161</v>
      </c>
      <c r="E3887" s="65" t="s">
        <v>153</v>
      </c>
      <c r="F3887" s="66">
        <v>2.9447107315063477</v>
      </c>
      <c r="G3887" s="66">
        <v>3.4040093421936035</v>
      </c>
      <c r="H3887" s="66">
        <v>3.5065829753875732E-2</v>
      </c>
      <c r="I3887" s="66">
        <v>84.139427185058594</v>
      </c>
      <c r="J3887" s="67">
        <v>0</v>
      </c>
    </row>
    <row r="3888" spans="1:10" x14ac:dyDescent="0.25">
      <c r="A3888" s="3" t="str">
        <f t="shared" si="60"/>
        <v>Net Energy Metered StatusNEM Customer7/9/2021 (5:50pm-8:55pm)23</v>
      </c>
      <c r="B3888" t="s">
        <v>58</v>
      </c>
      <c r="C3888" t="s">
        <v>42</v>
      </c>
      <c r="D3888" t="s">
        <v>161</v>
      </c>
      <c r="E3888" s="65" t="s">
        <v>154</v>
      </c>
      <c r="F3888" s="66">
        <v>2.6576931476593018</v>
      </c>
      <c r="G3888" s="66">
        <v>3.0643613338470459</v>
      </c>
      <c r="H3888" s="66">
        <v>3.4975014626979828E-2</v>
      </c>
      <c r="I3888" s="66">
        <v>81.896827697753906</v>
      </c>
      <c r="J3888" s="67">
        <v>0</v>
      </c>
    </row>
    <row r="3889" spans="1:10" x14ac:dyDescent="0.25">
      <c r="A3889" s="3" t="str">
        <f t="shared" si="60"/>
        <v>Net Energy Metered StatusNEM Customer7/9/2021 (5:50pm-8:55pm)24</v>
      </c>
      <c r="B3889" t="s">
        <v>58</v>
      </c>
      <c r="C3889" t="s">
        <v>42</v>
      </c>
      <c r="D3889" t="s">
        <v>161</v>
      </c>
      <c r="E3889" s="65" t="s">
        <v>155</v>
      </c>
      <c r="F3889" s="66">
        <v>2.3683443069458008</v>
      </c>
      <c r="G3889" s="66">
        <v>2.575145959854126</v>
      </c>
      <c r="H3889" s="66">
        <v>3.2526340335607529E-2</v>
      </c>
      <c r="I3889" s="66">
        <v>80.206809997558594</v>
      </c>
      <c r="J3889" s="67">
        <v>0</v>
      </c>
    </row>
    <row r="3890" spans="1:10" x14ac:dyDescent="0.25">
      <c r="A3890" s="3" t="str">
        <f t="shared" si="60"/>
        <v>Net Energy Metered StatusNEM Customer8/27/2021 (5:00pm-6:00pm)1</v>
      </c>
      <c r="B3890" t="s">
        <v>58</v>
      </c>
      <c r="C3890" t="s">
        <v>42</v>
      </c>
      <c r="D3890" t="s">
        <v>162</v>
      </c>
      <c r="E3890" s="65" t="s">
        <v>132</v>
      </c>
      <c r="F3890" s="66">
        <v>1.6744868755340576</v>
      </c>
      <c r="G3890" s="66">
        <v>1.6890161037445068</v>
      </c>
      <c r="H3890" s="66">
        <v>2.4931114166975021E-2</v>
      </c>
      <c r="I3890" s="66">
        <v>76.274551391601563</v>
      </c>
      <c r="J3890" s="67">
        <v>0</v>
      </c>
    </row>
    <row r="3891" spans="1:10" x14ac:dyDescent="0.25">
      <c r="A3891" s="3" t="str">
        <f t="shared" si="60"/>
        <v>Net Energy Metered StatusNEM Customer8/27/2021 (5:00pm-6:00pm)2</v>
      </c>
      <c r="B3891" t="s">
        <v>58</v>
      </c>
      <c r="C3891" t="s">
        <v>42</v>
      </c>
      <c r="D3891" t="s">
        <v>162</v>
      </c>
      <c r="E3891" s="65" t="s">
        <v>133</v>
      </c>
      <c r="F3891" s="66">
        <v>1.4602662324905396</v>
      </c>
      <c r="G3891" s="66">
        <v>1.4643691778182983</v>
      </c>
      <c r="H3891" s="66">
        <v>2.4271778762340546E-2</v>
      </c>
      <c r="I3891" s="66">
        <v>74.291435241699219</v>
      </c>
      <c r="J3891" s="67">
        <v>0</v>
      </c>
    </row>
    <row r="3892" spans="1:10" x14ac:dyDescent="0.25">
      <c r="A3892" s="3" t="str">
        <f t="shared" si="60"/>
        <v>Net Energy Metered StatusNEM Customer8/27/2021 (5:00pm-6:00pm)3</v>
      </c>
      <c r="B3892" t="s">
        <v>58</v>
      </c>
      <c r="C3892" t="s">
        <v>42</v>
      </c>
      <c r="D3892" t="s">
        <v>162</v>
      </c>
      <c r="E3892" s="65" t="s">
        <v>134</v>
      </c>
      <c r="F3892" s="66">
        <v>1.3037666082382202</v>
      </c>
      <c r="G3892" s="66">
        <v>1.2884179353713989</v>
      </c>
      <c r="H3892" s="66">
        <v>2.4876374751329422E-2</v>
      </c>
      <c r="I3892" s="66">
        <v>72.264152526855469</v>
      </c>
      <c r="J3892" s="67">
        <v>0</v>
      </c>
    </row>
    <row r="3893" spans="1:10" x14ac:dyDescent="0.25">
      <c r="A3893" s="3" t="str">
        <f t="shared" si="60"/>
        <v>Net Energy Metered StatusNEM Customer8/27/2021 (5:00pm-6:00pm)4</v>
      </c>
      <c r="B3893" t="s">
        <v>58</v>
      </c>
      <c r="C3893" t="s">
        <v>42</v>
      </c>
      <c r="D3893" t="s">
        <v>162</v>
      </c>
      <c r="E3893" s="65" t="s">
        <v>135</v>
      </c>
      <c r="F3893" s="66">
        <v>1.173076868057251</v>
      </c>
      <c r="G3893" s="66">
        <v>1.171701192855835</v>
      </c>
      <c r="H3893" s="66">
        <v>2.3342389613389969E-2</v>
      </c>
      <c r="I3893" s="66">
        <v>71.026901245117188</v>
      </c>
      <c r="J3893" s="67">
        <v>0</v>
      </c>
    </row>
    <row r="3894" spans="1:10" x14ac:dyDescent="0.25">
      <c r="A3894" s="3" t="str">
        <f t="shared" si="60"/>
        <v>Net Energy Metered StatusNEM Customer8/27/2021 (5:00pm-6:00pm)5</v>
      </c>
      <c r="B3894" t="s">
        <v>58</v>
      </c>
      <c r="C3894" t="s">
        <v>42</v>
      </c>
      <c r="D3894" t="s">
        <v>162</v>
      </c>
      <c r="E3894" s="65" t="s">
        <v>136</v>
      </c>
      <c r="F3894" s="66">
        <v>1.0763238668441772</v>
      </c>
      <c r="G3894" s="66">
        <v>1.0909686088562012</v>
      </c>
      <c r="H3894" s="66">
        <v>2.0769624039530754E-2</v>
      </c>
      <c r="I3894" s="66">
        <v>69.623733520507813</v>
      </c>
      <c r="J3894" s="67">
        <v>0</v>
      </c>
    </row>
    <row r="3895" spans="1:10" x14ac:dyDescent="0.25">
      <c r="A3895" s="3" t="str">
        <f t="shared" si="60"/>
        <v>Net Energy Metered StatusNEM Customer8/27/2021 (5:00pm-6:00pm)6</v>
      </c>
      <c r="B3895" t="s">
        <v>58</v>
      </c>
      <c r="C3895" t="s">
        <v>42</v>
      </c>
      <c r="D3895" t="s">
        <v>162</v>
      </c>
      <c r="E3895" s="65" t="s">
        <v>137</v>
      </c>
      <c r="F3895" s="66">
        <v>1.0381356477737427</v>
      </c>
      <c r="G3895" s="66">
        <v>1.0639059543609619</v>
      </c>
      <c r="H3895" s="66">
        <v>1.5800049528479576E-2</v>
      </c>
      <c r="I3895" s="66">
        <v>68.696884155273438</v>
      </c>
      <c r="J3895" s="67">
        <v>0</v>
      </c>
    </row>
    <row r="3896" spans="1:10" x14ac:dyDescent="0.25">
      <c r="A3896" s="3" t="str">
        <f t="shared" si="60"/>
        <v>Net Energy Metered StatusNEM Customer8/27/2021 (5:00pm-6:00pm)7</v>
      </c>
      <c r="B3896" t="s">
        <v>58</v>
      </c>
      <c r="C3896" t="s">
        <v>42</v>
      </c>
      <c r="D3896" t="s">
        <v>162</v>
      </c>
      <c r="E3896" s="65" t="s">
        <v>138</v>
      </c>
      <c r="F3896" s="66">
        <v>1.0492402315139771</v>
      </c>
      <c r="G3896" s="66">
        <v>1.0519403219223022</v>
      </c>
      <c r="H3896" s="66">
        <v>1.3197044841945171E-2</v>
      </c>
      <c r="I3896" s="66">
        <v>67.621589660644531</v>
      </c>
      <c r="J3896" s="67">
        <v>0</v>
      </c>
    </row>
    <row r="3897" spans="1:10" x14ac:dyDescent="0.25">
      <c r="A3897" s="3" t="str">
        <f t="shared" si="60"/>
        <v>Net Energy Metered StatusNEM Customer8/27/2021 (5:00pm-6:00pm)8</v>
      </c>
      <c r="B3897" t="s">
        <v>58</v>
      </c>
      <c r="C3897" t="s">
        <v>42</v>
      </c>
      <c r="D3897" t="s">
        <v>162</v>
      </c>
      <c r="E3897" s="65" t="s">
        <v>139</v>
      </c>
      <c r="F3897" s="66">
        <v>0.65920192003250122</v>
      </c>
      <c r="G3897" s="66">
        <v>0.66341888904571533</v>
      </c>
      <c r="H3897" s="66">
        <v>1.4623736031353474E-2</v>
      </c>
      <c r="I3897" s="66">
        <v>67.232322692871094</v>
      </c>
      <c r="J3897" s="67">
        <v>0</v>
      </c>
    </row>
    <row r="3898" spans="1:10" x14ac:dyDescent="0.25">
      <c r="A3898" s="3" t="str">
        <f t="shared" si="60"/>
        <v>Net Energy Metered StatusNEM Customer8/27/2021 (5:00pm-6:00pm)9</v>
      </c>
      <c r="B3898" t="s">
        <v>58</v>
      </c>
      <c r="C3898" t="s">
        <v>42</v>
      </c>
      <c r="D3898" t="s">
        <v>162</v>
      </c>
      <c r="E3898" s="65" t="s">
        <v>140</v>
      </c>
      <c r="F3898" s="66">
        <v>-4.7361414879560471E-2</v>
      </c>
      <c r="G3898" s="66">
        <v>-5.5485621094703674E-2</v>
      </c>
      <c r="H3898" s="66">
        <v>1.6743483021855354E-2</v>
      </c>
      <c r="I3898" s="66">
        <v>70.094413757324219</v>
      </c>
      <c r="J3898" s="67">
        <v>0</v>
      </c>
    </row>
    <row r="3899" spans="1:10" x14ac:dyDescent="0.25">
      <c r="A3899" s="3" t="str">
        <f t="shared" si="60"/>
        <v>Net Energy Metered StatusNEM Customer8/27/2021 (5:00pm-6:00pm)10</v>
      </c>
      <c r="B3899" t="s">
        <v>58</v>
      </c>
      <c r="C3899" t="s">
        <v>42</v>
      </c>
      <c r="D3899" t="s">
        <v>162</v>
      </c>
      <c r="E3899" s="65" t="s">
        <v>141</v>
      </c>
      <c r="F3899" s="66">
        <v>-0.79336857795715332</v>
      </c>
      <c r="G3899" s="66">
        <v>-0.82186776399612427</v>
      </c>
      <c r="H3899" s="66">
        <v>2.0579785108566284E-2</v>
      </c>
      <c r="I3899" s="66">
        <v>76.143829345703125</v>
      </c>
      <c r="J3899" s="67">
        <v>0</v>
      </c>
    </row>
    <row r="3900" spans="1:10" x14ac:dyDescent="0.25">
      <c r="A3900" s="3" t="str">
        <f t="shared" si="60"/>
        <v>Net Energy Metered StatusNEM Customer8/27/2021 (5:00pm-6:00pm)11</v>
      </c>
      <c r="B3900" t="s">
        <v>58</v>
      </c>
      <c r="C3900" t="s">
        <v>42</v>
      </c>
      <c r="D3900" t="s">
        <v>162</v>
      </c>
      <c r="E3900" s="65" t="s">
        <v>142</v>
      </c>
      <c r="F3900" s="66">
        <v>-1.3357137441635132</v>
      </c>
      <c r="G3900" s="66">
        <v>-1.3600960969924927</v>
      </c>
      <c r="H3900" s="66">
        <v>2.4470061063766479E-2</v>
      </c>
      <c r="I3900" s="66">
        <v>82.138160705566406</v>
      </c>
      <c r="J3900" s="67">
        <v>0</v>
      </c>
    </row>
    <row r="3901" spans="1:10" x14ac:dyDescent="0.25">
      <c r="A3901" s="3" t="str">
        <f t="shared" si="60"/>
        <v>Net Energy Metered StatusNEM Customer8/27/2021 (5:00pm-6:00pm)12</v>
      </c>
      <c r="B3901" t="s">
        <v>58</v>
      </c>
      <c r="C3901" t="s">
        <v>42</v>
      </c>
      <c r="D3901" t="s">
        <v>162</v>
      </c>
      <c r="E3901" s="65" t="s">
        <v>143</v>
      </c>
      <c r="F3901" s="66">
        <v>-1.5164607763290405</v>
      </c>
      <c r="G3901" s="66">
        <v>-1.5377398729324341</v>
      </c>
      <c r="H3901" s="66">
        <v>2.6783231645822525E-2</v>
      </c>
      <c r="I3901" s="66">
        <v>86.917106628417969</v>
      </c>
      <c r="J3901" s="67">
        <v>0</v>
      </c>
    </row>
    <row r="3902" spans="1:10" x14ac:dyDescent="0.25">
      <c r="A3902" s="3" t="str">
        <f t="shared" si="60"/>
        <v>Net Energy Metered StatusNEM Customer8/27/2021 (5:00pm-6:00pm)13</v>
      </c>
      <c r="B3902" t="s">
        <v>58</v>
      </c>
      <c r="C3902" t="s">
        <v>42</v>
      </c>
      <c r="D3902" t="s">
        <v>162</v>
      </c>
      <c r="E3902" s="65" t="s">
        <v>144</v>
      </c>
      <c r="F3902" s="66">
        <v>-1.3673163652420044</v>
      </c>
      <c r="G3902" s="66">
        <v>-1.3755098581314087</v>
      </c>
      <c r="H3902" s="66">
        <v>2.9605815187096596E-2</v>
      </c>
      <c r="I3902" s="66">
        <v>91.048934936523438</v>
      </c>
      <c r="J3902" s="67">
        <v>0</v>
      </c>
    </row>
    <row r="3903" spans="1:10" x14ac:dyDescent="0.25">
      <c r="A3903" s="3" t="str">
        <f t="shared" si="60"/>
        <v>Net Energy Metered StatusNEM Customer8/27/2021 (5:00pm-6:00pm)14</v>
      </c>
      <c r="B3903" t="s">
        <v>58</v>
      </c>
      <c r="C3903" t="s">
        <v>42</v>
      </c>
      <c r="D3903" t="s">
        <v>162</v>
      </c>
      <c r="E3903" s="65" t="s">
        <v>145</v>
      </c>
      <c r="F3903" s="66">
        <v>-0.92964154481887817</v>
      </c>
      <c r="G3903" s="66">
        <v>-0.91820859909057617</v>
      </c>
      <c r="H3903" s="66">
        <v>3.0241861939430237E-2</v>
      </c>
      <c r="I3903" s="66">
        <v>94.201324462890625</v>
      </c>
      <c r="J3903" s="67">
        <v>0</v>
      </c>
    </row>
    <row r="3904" spans="1:10" x14ac:dyDescent="0.25">
      <c r="A3904" s="3" t="str">
        <f t="shared" si="60"/>
        <v>Net Energy Metered StatusNEM Customer8/27/2021 (5:00pm-6:00pm)15</v>
      </c>
      <c r="B3904" t="s">
        <v>58</v>
      </c>
      <c r="C3904" t="s">
        <v>42</v>
      </c>
      <c r="D3904" t="s">
        <v>162</v>
      </c>
      <c r="E3904" s="65" t="s">
        <v>146</v>
      </c>
      <c r="F3904" s="66">
        <v>-0.27750006318092346</v>
      </c>
      <c r="G3904" s="66">
        <v>-0.27599206566810608</v>
      </c>
      <c r="H3904" s="66">
        <v>1.7424706369638443E-2</v>
      </c>
      <c r="I3904" s="66">
        <v>96.27923583984375</v>
      </c>
      <c r="J3904" s="67">
        <v>0</v>
      </c>
    </row>
    <row r="3905" spans="1:10" x14ac:dyDescent="0.25">
      <c r="A3905" s="3" t="str">
        <f t="shared" si="60"/>
        <v>Net Energy Metered StatusNEM Customer8/27/2021 (5:00pm-6:00pm)16</v>
      </c>
      <c r="B3905" t="s">
        <v>58</v>
      </c>
      <c r="C3905" t="s">
        <v>42</v>
      </c>
      <c r="D3905" t="s">
        <v>162</v>
      </c>
      <c r="E3905" s="65" t="s">
        <v>147</v>
      </c>
      <c r="F3905" s="66">
        <v>0.62742650508880615</v>
      </c>
      <c r="G3905" s="66">
        <v>0.62591850757598877</v>
      </c>
      <c r="H3905" s="66">
        <v>1.7424706369638443E-2</v>
      </c>
      <c r="I3905" s="66">
        <v>97.861259460449219</v>
      </c>
      <c r="J3905" s="67">
        <v>0</v>
      </c>
    </row>
    <row r="3906" spans="1:10" x14ac:dyDescent="0.25">
      <c r="A3906" s="3" t="str">
        <f t="shared" si="60"/>
        <v>Net Energy Metered StatusNEM Customer8/27/2021 (5:00pm-6:00pm)17</v>
      </c>
      <c r="B3906" t="s">
        <v>58</v>
      </c>
      <c r="C3906" t="s">
        <v>42</v>
      </c>
      <c r="D3906" t="s">
        <v>162</v>
      </c>
      <c r="E3906" s="65" t="s">
        <v>148</v>
      </c>
      <c r="F3906" s="66">
        <v>1.6422349214553833</v>
      </c>
      <c r="G3906" s="66">
        <v>1.6388463973999023</v>
      </c>
      <c r="H3906" s="66">
        <v>3.3283758908510208E-2</v>
      </c>
      <c r="I3906" s="66">
        <v>97.807090759277344</v>
      </c>
      <c r="J3906" s="67">
        <v>0</v>
      </c>
    </row>
    <row r="3907" spans="1:10" x14ac:dyDescent="0.25">
      <c r="A3907" s="3" t="str">
        <f t="shared" ref="A3907:A3970" si="61">B3907&amp;C3907&amp;D3907&amp;E3907</f>
        <v>Net Energy Metered StatusNEM Customer8/27/2021 (5:00pm-6:00pm)18</v>
      </c>
      <c r="B3907" t="s">
        <v>58</v>
      </c>
      <c r="C3907" t="s">
        <v>42</v>
      </c>
      <c r="D3907" t="s">
        <v>162</v>
      </c>
      <c r="E3907" s="65" t="s">
        <v>149</v>
      </c>
      <c r="F3907" s="66">
        <v>2.61100172996521</v>
      </c>
      <c r="G3907" s="66">
        <v>1.7453905344009399</v>
      </c>
      <c r="H3907" s="66">
        <v>3.391488641500473E-2</v>
      </c>
      <c r="I3907" s="66">
        <v>96.564155578613281</v>
      </c>
      <c r="J3907" s="67">
        <v>0</v>
      </c>
    </row>
    <row r="3908" spans="1:10" x14ac:dyDescent="0.25">
      <c r="A3908" s="3" t="str">
        <f t="shared" si="61"/>
        <v>Net Energy Metered StatusNEM Customer8/27/2021 (5:00pm-6:00pm)19</v>
      </c>
      <c r="B3908" t="s">
        <v>58</v>
      </c>
      <c r="C3908" t="s">
        <v>42</v>
      </c>
      <c r="D3908" t="s">
        <v>162</v>
      </c>
      <c r="E3908" s="65" t="s">
        <v>150</v>
      </c>
      <c r="F3908" s="66">
        <v>3.2319552898406982</v>
      </c>
      <c r="G3908" s="66">
        <v>3.3917233943939209</v>
      </c>
      <c r="H3908" s="66">
        <v>3.3555455505847931E-2</v>
      </c>
      <c r="I3908" s="66">
        <v>94.775131225585938</v>
      </c>
      <c r="J3908" s="67">
        <v>0</v>
      </c>
    </row>
    <row r="3909" spans="1:10" x14ac:dyDescent="0.25">
      <c r="A3909" s="3" t="str">
        <f t="shared" si="61"/>
        <v>Net Energy Metered StatusNEM Customer8/27/2021 (5:00pm-6:00pm)20</v>
      </c>
      <c r="B3909" t="s">
        <v>58</v>
      </c>
      <c r="C3909" t="s">
        <v>42</v>
      </c>
      <c r="D3909" t="s">
        <v>162</v>
      </c>
      <c r="E3909" s="65" t="s">
        <v>151</v>
      </c>
      <c r="F3909" s="66">
        <v>3.2539887428283691</v>
      </c>
      <c r="G3909" s="66">
        <v>3.4342644214630127</v>
      </c>
      <c r="H3909" s="66">
        <v>3.3478520810604095E-2</v>
      </c>
      <c r="I3909" s="66">
        <v>91.5810546875</v>
      </c>
      <c r="J3909" s="67">
        <v>0</v>
      </c>
    </row>
    <row r="3910" spans="1:10" x14ac:dyDescent="0.25">
      <c r="A3910" s="3" t="str">
        <f t="shared" si="61"/>
        <v>Net Energy Metered StatusNEM Customer8/27/2021 (5:00pm-6:00pm)21</v>
      </c>
      <c r="B3910" t="s">
        <v>58</v>
      </c>
      <c r="C3910" t="s">
        <v>42</v>
      </c>
      <c r="D3910" t="s">
        <v>162</v>
      </c>
      <c r="E3910" s="65" t="s">
        <v>152</v>
      </c>
      <c r="F3910" s="66">
        <v>3.0087196826934814</v>
      </c>
      <c r="G3910" s="66">
        <v>3.0865674018859863</v>
      </c>
      <c r="H3910" s="66">
        <v>3.2574594020843506E-2</v>
      </c>
      <c r="I3910" s="66">
        <v>86.790992736816406</v>
      </c>
      <c r="J3910" s="67">
        <v>0</v>
      </c>
    </row>
    <row r="3911" spans="1:10" x14ac:dyDescent="0.25">
      <c r="A3911" s="3" t="str">
        <f t="shared" si="61"/>
        <v>Net Energy Metered StatusNEM Customer8/27/2021 (5:00pm-6:00pm)22</v>
      </c>
      <c r="B3911" t="s">
        <v>58</v>
      </c>
      <c r="C3911" t="s">
        <v>42</v>
      </c>
      <c r="D3911" t="s">
        <v>162</v>
      </c>
      <c r="E3911" s="65" t="s">
        <v>153</v>
      </c>
      <c r="F3911" s="66">
        <v>2.713268518447876</v>
      </c>
      <c r="G3911" s="66">
        <v>2.7764627933502197</v>
      </c>
      <c r="H3911" s="66">
        <v>2.9287222772836685E-2</v>
      </c>
      <c r="I3911" s="66">
        <v>82.914947509765625</v>
      </c>
      <c r="J3911" s="67">
        <v>0</v>
      </c>
    </row>
    <row r="3912" spans="1:10" x14ac:dyDescent="0.25">
      <c r="A3912" s="3" t="str">
        <f t="shared" si="61"/>
        <v>Net Energy Metered StatusNEM Customer8/27/2021 (5:00pm-6:00pm)23</v>
      </c>
      <c r="B3912" t="s">
        <v>58</v>
      </c>
      <c r="C3912" t="s">
        <v>42</v>
      </c>
      <c r="D3912" t="s">
        <v>162</v>
      </c>
      <c r="E3912" s="65" t="s">
        <v>154</v>
      </c>
      <c r="F3912" s="66">
        <v>2.408494234085083</v>
      </c>
      <c r="G3912" s="66">
        <v>2.4618175029754639</v>
      </c>
      <c r="H3912" s="66">
        <v>3.0719034373760223E-2</v>
      </c>
      <c r="I3912" s="66">
        <v>80.280960083007813</v>
      </c>
      <c r="J3912" s="67">
        <v>0</v>
      </c>
    </row>
    <row r="3913" spans="1:10" x14ac:dyDescent="0.25">
      <c r="A3913" s="3" t="str">
        <f t="shared" si="61"/>
        <v>Net Energy Metered StatusNEM Customer8/27/2021 (5:00pm-6:00pm)24</v>
      </c>
      <c r="B3913" t="s">
        <v>58</v>
      </c>
      <c r="C3913" t="s">
        <v>42</v>
      </c>
      <c r="D3913" t="s">
        <v>162</v>
      </c>
      <c r="E3913" s="65" t="s">
        <v>155</v>
      </c>
      <c r="F3913" s="66">
        <v>2.1053111553192139</v>
      </c>
      <c r="G3913" s="66">
        <v>2.122727632522583</v>
      </c>
      <c r="H3913" s="66">
        <v>2.9448980465531349E-2</v>
      </c>
      <c r="I3913" s="66">
        <v>77.98236083984375</v>
      </c>
      <c r="J3913" s="67">
        <v>0</v>
      </c>
    </row>
    <row r="3914" spans="1:10" x14ac:dyDescent="0.25">
      <c r="A3914" s="3" t="str">
        <f t="shared" si="61"/>
        <v>Net Energy Metered StatusNEM Customer9/9/2021 (3:58pm-5:00pm)1</v>
      </c>
      <c r="B3914" t="s">
        <v>58</v>
      </c>
      <c r="C3914" t="s">
        <v>42</v>
      </c>
      <c r="D3914" t="s">
        <v>163</v>
      </c>
      <c r="E3914" s="65" t="s">
        <v>132</v>
      </c>
      <c r="F3914" s="66">
        <v>1.8618338108062744</v>
      </c>
      <c r="G3914" s="66">
        <v>1.8612817525863647</v>
      </c>
      <c r="H3914" s="66">
        <v>3.0491258949041367E-2</v>
      </c>
      <c r="I3914" s="66">
        <v>75.32586669921875</v>
      </c>
      <c r="J3914" s="67">
        <v>0</v>
      </c>
    </row>
    <row r="3915" spans="1:10" x14ac:dyDescent="0.25">
      <c r="A3915" s="3" t="str">
        <f t="shared" si="61"/>
        <v>Net Energy Metered StatusNEM Customer9/9/2021 (3:58pm-5:00pm)2</v>
      </c>
      <c r="B3915" t="s">
        <v>58</v>
      </c>
      <c r="C3915" t="s">
        <v>42</v>
      </c>
      <c r="D3915" t="s">
        <v>163</v>
      </c>
      <c r="E3915" s="65" t="s">
        <v>133</v>
      </c>
      <c r="F3915" s="66">
        <v>1.6266254186630249</v>
      </c>
      <c r="G3915" s="66">
        <v>1.634416937828064</v>
      </c>
      <c r="H3915" s="66">
        <v>2.8270367532968521E-2</v>
      </c>
      <c r="I3915" s="66">
        <v>74.593017578125</v>
      </c>
      <c r="J3915" s="67">
        <v>0</v>
      </c>
    </row>
    <row r="3916" spans="1:10" x14ac:dyDescent="0.25">
      <c r="A3916" s="3" t="str">
        <f t="shared" si="61"/>
        <v>Net Energy Metered StatusNEM Customer9/9/2021 (3:58pm-5:00pm)3</v>
      </c>
      <c r="B3916" t="s">
        <v>58</v>
      </c>
      <c r="C3916" t="s">
        <v>42</v>
      </c>
      <c r="D3916" t="s">
        <v>163</v>
      </c>
      <c r="E3916" s="65" t="s">
        <v>134</v>
      </c>
      <c r="F3916" s="66">
        <v>1.4690887928009033</v>
      </c>
      <c r="G3916" s="66">
        <v>1.4741612672805786</v>
      </c>
      <c r="H3916" s="66">
        <v>2.7231855317950249E-2</v>
      </c>
      <c r="I3916" s="66">
        <v>74.042800903320313</v>
      </c>
      <c r="J3916" s="67">
        <v>0</v>
      </c>
    </row>
    <row r="3917" spans="1:10" x14ac:dyDescent="0.25">
      <c r="A3917" s="3" t="str">
        <f t="shared" si="61"/>
        <v>Net Energy Metered StatusNEM Customer9/9/2021 (3:58pm-5:00pm)4</v>
      </c>
      <c r="B3917" t="s">
        <v>58</v>
      </c>
      <c r="C3917" t="s">
        <v>42</v>
      </c>
      <c r="D3917" t="s">
        <v>163</v>
      </c>
      <c r="E3917" s="65" t="s">
        <v>135</v>
      </c>
      <c r="F3917" s="66">
        <v>1.3454176187515259</v>
      </c>
      <c r="G3917" s="66">
        <v>1.3503795862197876</v>
      </c>
      <c r="H3917" s="66">
        <v>2.518036961555481E-2</v>
      </c>
      <c r="I3917" s="66">
        <v>73.523269653320313</v>
      </c>
      <c r="J3917" s="67">
        <v>0</v>
      </c>
    </row>
    <row r="3918" spans="1:10" x14ac:dyDescent="0.25">
      <c r="A3918" s="3" t="str">
        <f t="shared" si="61"/>
        <v>Net Energy Metered StatusNEM Customer9/9/2021 (3:58pm-5:00pm)5</v>
      </c>
      <c r="B3918" t="s">
        <v>58</v>
      </c>
      <c r="C3918" t="s">
        <v>42</v>
      </c>
      <c r="D3918" t="s">
        <v>163</v>
      </c>
      <c r="E3918" s="65" t="s">
        <v>136</v>
      </c>
      <c r="F3918" s="66">
        <v>1.2769320011138916</v>
      </c>
      <c r="G3918" s="66">
        <v>1.2704371213912964</v>
      </c>
      <c r="H3918" s="66">
        <v>2.4349777027964592E-2</v>
      </c>
      <c r="I3918" s="66">
        <v>73.249740600585938</v>
      </c>
      <c r="J3918" s="67">
        <v>0</v>
      </c>
    </row>
    <row r="3919" spans="1:10" x14ac:dyDescent="0.25">
      <c r="A3919" s="3" t="str">
        <f t="shared" si="61"/>
        <v>Net Energy Metered StatusNEM Customer9/9/2021 (3:58pm-5:00pm)6</v>
      </c>
      <c r="B3919" t="s">
        <v>58</v>
      </c>
      <c r="C3919" t="s">
        <v>42</v>
      </c>
      <c r="D3919" t="s">
        <v>163</v>
      </c>
      <c r="E3919" s="65" t="s">
        <v>137</v>
      </c>
      <c r="F3919" s="66">
        <v>1.2327998876571655</v>
      </c>
      <c r="G3919" s="66">
        <v>1.2474464178085327</v>
      </c>
      <c r="H3919" s="66">
        <v>1.9134152680635452E-2</v>
      </c>
      <c r="I3919" s="66">
        <v>73.258415222167969</v>
      </c>
      <c r="J3919" s="67">
        <v>0</v>
      </c>
    </row>
    <row r="3920" spans="1:10" x14ac:dyDescent="0.25">
      <c r="A3920" s="3" t="str">
        <f t="shared" si="61"/>
        <v>Net Energy Metered StatusNEM Customer9/9/2021 (3:58pm-5:00pm)7</v>
      </c>
      <c r="B3920" t="s">
        <v>58</v>
      </c>
      <c r="C3920" t="s">
        <v>42</v>
      </c>
      <c r="D3920" t="s">
        <v>163</v>
      </c>
      <c r="E3920" s="65" t="s">
        <v>138</v>
      </c>
      <c r="F3920" s="66">
        <v>1.2570313215255737</v>
      </c>
      <c r="G3920" s="66">
        <v>1.2577557563781738</v>
      </c>
      <c r="H3920" s="66">
        <v>1.5727123245596886E-2</v>
      </c>
      <c r="I3920" s="66">
        <v>73.171051025390625</v>
      </c>
      <c r="J3920" s="67">
        <v>0</v>
      </c>
    </row>
    <row r="3921" spans="1:10" x14ac:dyDescent="0.25">
      <c r="A3921" s="3" t="str">
        <f t="shared" si="61"/>
        <v>Net Energy Metered StatusNEM Customer9/9/2021 (3:58pm-5:00pm)8</v>
      </c>
      <c r="B3921" t="s">
        <v>58</v>
      </c>
      <c r="C3921" t="s">
        <v>42</v>
      </c>
      <c r="D3921" t="s">
        <v>163</v>
      </c>
      <c r="E3921" s="65" t="s">
        <v>139</v>
      </c>
      <c r="F3921" s="66">
        <v>0.97668629884719849</v>
      </c>
      <c r="G3921" s="66">
        <v>0.95583146810531616</v>
      </c>
      <c r="H3921" s="66">
        <v>1.6886919736862183E-2</v>
      </c>
      <c r="I3921" s="66">
        <v>72.461471557617188</v>
      </c>
      <c r="J3921" s="67">
        <v>0</v>
      </c>
    </row>
    <row r="3922" spans="1:10" x14ac:dyDescent="0.25">
      <c r="A3922" s="3" t="str">
        <f t="shared" si="61"/>
        <v>Net Energy Metered StatusNEM Customer9/9/2021 (3:58pm-5:00pm)9</v>
      </c>
      <c r="B3922" t="s">
        <v>58</v>
      </c>
      <c r="C3922" t="s">
        <v>42</v>
      </c>
      <c r="D3922" t="s">
        <v>163</v>
      </c>
      <c r="E3922" s="65" t="s">
        <v>140</v>
      </c>
      <c r="F3922" s="66">
        <v>0.40328246355056763</v>
      </c>
      <c r="G3922" s="66">
        <v>0.36774483323097229</v>
      </c>
      <c r="H3922" s="66">
        <v>2.0774899050593376E-2</v>
      </c>
      <c r="I3922" s="66">
        <v>73.910125732421875</v>
      </c>
      <c r="J3922" s="67">
        <v>0</v>
      </c>
    </row>
    <row r="3923" spans="1:10" x14ac:dyDescent="0.25">
      <c r="A3923" s="3" t="str">
        <f t="shared" si="61"/>
        <v>Net Energy Metered StatusNEM Customer9/9/2021 (3:58pm-5:00pm)10</v>
      </c>
      <c r="B3923" t="s">
        <v>58</v>
      </c>
      <c r="C3923" t="s">
        <v>42</v>
      </c>
      <c r="D3923" t="s">
        <v>163</v>
      </c>
      <c r="E3923" s="65" t="s">
        <v>141</v>
      </c>
      <c r="F3923" s="66">
        <v>-0.22652652859687805</v>
      </c>
      <c r="G3923" s="66">
        <v>-0.26472941040992737</v>
      </c>
      <c r="H3923" s="66">
        <v>2.4460740387439728E-2</v>
      </c>
      <c r="I3923" s="66">
        <v>77.83380126953125</v>
      </c>
      <c r="J3923" s="67">
        <v>0</v>
      </c>
    </row>
    <row r="3924" spans="1:10" x14ac:dyDescent="0.25">
      <c r="A3924" s="3" t="str">
        <f t="shared" si="61"/>
        <v>Net Energy Metered StatusNEM Customer9/9/2021 (3:58pm-5:00pm)11</v>
      </c>
      <c r="B3924" t="s">
        <v>58</v>
      </c>
      <c r="C3924" t="s">
        <v>42</v>
      </c>
      <c r="D3924" t="s">
        <v>163</v>
      </c>
      <c r="E3924" s="65" t="s">
        <v>142</v>
      </c>
      <c r="F3924" s="66">
        <v>-0.66627436876296997</v>
      </c>
      <c r="G3924" s="66">
        <v>-0.69835042953491211</v>
      </c>
      <c r="H3924" s="66">
        <v>2.6963148266077042E-2</v>
      </c>
      <c r="I3924" s="66">
        <v>82.611564636230469</v>
      </c>
      <c r="J3924" s="67">
        <v>0</v>
      </c>
    </row>
    <row r="3925" spans="1:10" x14ac:dyDescent="0.25">
      <c r="A3925" s="3" t="str">
        <f t="shared" si="61"/>
        <v>Net Energy Metered StatusNEM Customer9/9/2021 (3:58pm-5:00pm)12</v>
      </c>
      <c r="B3925" t="s">
        <v>58</v>
      </c>
      <c r="C3925" t="s">
        <v>42</v>
      </c>
      <c r="D3925" t="s">
        <v>163</v>
      </c>
      <c r="E3925" s="65" t="s">
        <v>143</v>
      </c>
      <c r="F3925" s="66">
        <v>-0.7819821834564209</v>
      </c>
      <c r="G3925" s="66">
        <v>-0.79940998554229736</v>
      </c>
      <c r="H3925" s="66">
        <v>2.77445949614048E-2</v>
      </c>
      <c r="I3925" s="66">
        <v>86.875846862792969</v>
      </c>
      <c r="J3925" s="67">
        <v>0</v>
      </c>
    </row>
    <row r="3926" spans="1:10" x14ac:dyDescent="0.25">
      <c r="A3926" s="3" t="str">
        <f t="shared" si="61"/>
        <v>Net Energy Metered StatusNEM Customer9/9/2021 (3:58pm-5:00pm)13</v>
      </c>
      <c r="B3926" t="s">
        <v>58</v>
      </c>
      <c r="C3926" t="s">
        <v>42</v>
      </c>
      <c r="D3926" t="s">
        <v>163</v>
      </c>
      <c r="E3926" s="65" t="s">
        <v>144</v>
      </c>
      <c r="F3926" s="66">
        <v>-0.49570730328559875</v>
      </c>
      <c r="G3926" s="66">
        <v>-0.45388501882553101</v>
      </c>
      <c r="H3926" s="66">
        <v>1.784864254295826E-2</v>
      </c>
      <c r="I3926" s="66">
        <v>90.006004333496094</v>
      </c>
      <c r="J3926" s="67">
        <v>0</v>
      </c>
    </row>
    <row r="3927" spans="1:10" x14ac:dyDescent="0.25">
      <c r="A3927" s="3" t="str">
        <f t="shared" si="61"/>
        <v>Net Energy Metered StatusNEM Customer9/9/2021 (3:58pm-5:00pm)14</v>
      </c>
      <c r="B3927" t="s">
        <v>58</v>
      </c>
      <c r="C3927" t="s">
        <v>42</v>
      </c>
      <c r="D3927" t="s">
        <v>163</v>
      </c>
      <c r="E3927" s="65" t="s">
        <v>145</v>
      </c>
      <c r="F3927" s="66">
        <v>-7.3598548769950867E-2</v>
      </c>
      <c r="G3927" s="66">
        <v>-0.11542085558176041</v>
      </c>
      <c r="H3927" s="66">
        <v>1.784864254295826E-2</v>
      </c>
      <c r="I3927" s="66">
        <v>92.520011901855469</v>
      </c>
      <c r="J3927" s="67">
        <v>0</v>
      </c>
    </row>
    <row r="3928" spans="1:10" x14ac:dyDescent="0.25">
      <c r="A3928" s="3" t="str">
        <f t="shared" si="61"/>
        <v>Net Energy Metered StatusNEM Customer9/9/2021 (3:58pm-5:00pm)15</v>
      </c>
      <c r="B3928" t="s">
        <v>58</v>
      </c>
      <c r="C3928" t="s">
        <v>42</v>
      </c>
      <c r="D3928" t="s">
        <v>163</v>
      </c>
      <c r="E3928" s="65" t="s">
        <v>146</v>
      </c>
      <c r="F3928" s="66">
        <v>0.5140300989151001</v>
      </c>
      <c r="G3928" s="66">
        <v>0.47289547324180603</v>
      </c>
      <c r="H3928" s="66">
        <v>3.3870626240968704E-2</v>
      </c>
      <c r="I3928" s="66">
        <v>94.254570007324219</v>
      </c>
      <c r="J3928" s="67">
        <v>0</v>
      </c>
    </row>
    <row r="3929" spans="1:10" x14ac:dyDescent="0.25">
      <c r="A3929" s="3" t="str">
        <f t="shared" si="61"/>
        <v>Net Energy Metered StatusNEM Customer9/9/2021 (3:58pm-5:00pm)16</v>
      </c>
      <c r="B3929" t="s">
        <v>58</v>
      </c>
      <c r="C3929" t="s">
        <v>42</v>
      </c>
      <c r="D3929" t="s">
        <v>163</v>
      </c>
      <c r="E3929" s="65" t="s">
        <v>147</v>
      </c>
      <c r="F3929" s="66">
        <v>1.4357514381408691</v>
      </c>
      <c r="G3929" s="66">
        <v>1.3464947938919067</v>
      </c>
      <c r="H3929" s="66">
        <v>3.7413898855447769E-2</v>
      </c>
      <c r="I3929" s="66">
        <v>95.770217895507813</v>
      </c>
      <c r="J3929" s="67">
        <v>0</v>
      </c>
    </row>
    <row r="3930" spans="1:10" x14ac:dyDescent="0.25">
      <c r="A3930" s="3" t="str">
        <f t="shared" si="61"/>
        <v>Net Energy Metered StatusNEM Customer9/9/2021 (3:58pm-5:00pm)17</v>
      </c>
      <c r="B3930" t="s">
        <v>58</v>
      </c>
      <c r="C3930" t="s">
        <v>42</v>
      </c>
      <c r="D3930" t="s">
        <v>163</v>
      </c>
      <c r="E3930" s="65" t="s">
        <v>148</v>
      </c>
      <c r="F3930" s="66">
        <v>2.2693936824798584</v>
      </c>
      <c r="G3930" s="66">
        <v>1.2918384075164795</v>
      </c>
      <c r="H3930" s="66">
        <v>3.7117686122655869E-2</v>
      </c>
      <c r="I3930" s="66">
        <v>94.996246337890625</v>
      </c>
      <c r="J3930" s="67">
        <v>0</v>
      </c>
    </row>
    <row r="3931" spans="1:10" x14ac:dyDescent="0.25">
      <c r="A3931" s="3" t="str">
        <f t="shared" si="61"/>
        <v>Net Energy Metered StatusNEM Customer9/9/2021 (3:58pm-5:00pm)18</v>
      </c>
      <c r="B3931" t="s">
        <v>58</v>
      </c>
      <c r="C3931" t="s">
        <v>42</v>
      </c>
      <c r="D3931" t="s">
        <v>163</v>
      </c>
      <c r="E3931" s="65" t="s">
        <v>149</v>
      </c>
      <c r="F3931" s="66">
        <v>3.0334126949310303</v>
      </c>
      <c r="G3931" s="66">
        <v>3.0263011455535889</v>
      </c>
      <c r="H3931" s="66">
        <v>3.5675562918186188E-2</v>
      </c>
      <c r="I3931" s="66">
        <v>94.112701416015625</v>
      </c>
      <c r="J3931" s="67">
        <v>0</v>
      </c>
    </row>
    <row r="3932" spans="1:10" x14ac:dyDescent="0.25">
      <c r="A3932" s="3" t="str">
        <f t="shared" si="61"/>
        <v>Net Energy Metered StatusNEM Customer9/9/2021 (3:58pm-5:00pm)19</v>
      </c>
      <c r="B3932" t="s">
        <v>58</v>
      </c>
      <c r="C3932" t="s">
        <v>42</v>
      </c>
      <c r="D3932" t="s">
        <v>163</v>
      </c>
      <c r="E3932" s="65" t="s">
        <v>150</v>
      </c>
      <c r="F3932" s="66">
        <v>3.4461023807525635</v>
      </c>
      <c r="G3932" s="66">
        <v>3.5370769500732422</v>
      </c>
      <c r="H3932" s="66">
        <v>3.5581719130277634E-2</v>
      </c>
      <c r="I3932" s="66">
        <v>92.039199829101563</v>
      </c>
      <c r="J3932" s="67">
        <v>0</v>
      </c>
    </row>
    <row r="3933" spans="1:10" x14ac:dyDescent="0.25">
      <c r="A3933" s="3" t="str">
        <f t="shared" si="61"/>
        <v>Net Energy Metered StatusNEM Customer9/9/2021 (3:58pm-5:00pm)20</v>
      </c>
      <c r="B3933" t="s">
        <v>58</v>
      </c>
      <c r="C3933" t="s">
        <v>42</v>
      </c>
      <c r="D3933" t="s">
        <v>163</v>
      </c>
      <c r="E3933" s="65" t="s">
        <v>151</v>
      </c>
      <c r="F3933" s="66">
        <v>3.3669581413269043</v>
      </c>
      <c r="G3933" s="66">
        <v>3.4220216274261475</v>
      </c>
      <c r="H3933" s="66">
        <v>3.3662926405668259E-2</v>
      </c>
      <c r="I3933" s="66">
        <v>88.608810424804688</v>
      </c>
      <c r="J3933" s="67">
        <v>0</v>
      </c>
    </row>
    <row r="3934" spans="1:10" x14ac:dyDescent="0.25">
      <c r="A3934" s="3" t="str">
        <f t="shared" si="61"/>
        <v>Net Energy Metered StatusNEM Customer9/9/2021 (3:58pm-5:00pm)21</v>
      </c>
      <c r="B3934" t="s">
        <v>58</v>
      </c>
      <c r="C3934" t="s">
        <v>42</v>
      </c>
      <c r="D3934" t="s">
        <v>163</v>
      </c>
      <c r="E3934" s="65" t="s">
        <v>152</v>
      </c>
      <c r="F3934" s="66">
        <v>3.1812846660614014</v>
      </c>
      <c r="G3934" s="66">
        <v>3.1647341251373291</v>
      </c>
      <c r="H3934" s="66">
        <v>3.6327823996543884E-2</v>
      </c>
      <c r="I3934" s="66">
        <v>84.909957885742188</v>
      </c>
      <c r="J3934" s="67">
        <v>0</v>
      </c>
    </row>
    <row r="3935" spans="1:10" x14ac:dyDescent="0.25">
      <c r="A3935" s="3" t="str">
        <f t="shared" si="61"/>
        <v>Net Energy Metered StatusNEM Customer9/9/2021 (3:58pm-5:00pm)22</v>
      </c>
      <c r="B3935" t="s">
        <v>58</v>
      </c>
      <c r="C3935" t="s">
        <v>42</v>
      </c>
      <c r="D3935" t="s">
        <v>163</v>
      </c>
      <c r="E3935" s="65" t="s">
        <v>153</v>
      </c>
      <c r="F3935" s="66">
        <v>2.887408971786499</v>
      </c>
      <c r="G3935" s="66">
        <v>2.9070136547088623</v>
      </c>
      <c r="H3935" s="66">
        <v>3.4884046763181686E-2</v>
      </c>
      <c r="I3935" s="66">
        <v>82.093185424804688</v>
      </c>
      <c r="J3935" s="67">
        <v>0</v>
      </c>
    </row>
    <row r="3936" spans="1:10" x14ac:dyDescent="0.25">
      <c r="A3936" s="3" t="str">
        <f t="shared" si="61"/>
        <v>Net Energy Metered StatusNEM Customer9/9/2021 (3:58pm-5:00pm)23</v>
      </c>
      <c r="B3936" t="s">
        <v>58</v>
      </c>
      <c r="C3936" t="s">
        <v>42</v>
      </c>
      <c r="D3936" t="s">
        <v>163</v>
      </c>
      <c r="E3936" s="65" t="s">
        <v>154</v>
      </c>
      <c r="F3936" s="66">
        <v>2.5755252838134766</v>
      </c>
      <c r="G3936" s="66">
        <v>2.5839602947235107</v>
      </c>
      <c r="H3936" s="66">
        <v>3.4554161131381989E-2</v>
      </c>
      <c r="I3936" s="66">
        <v>79.902915954589844</v>
      </c>
      <c r="J3936" s="67">
        <v>0</v>
      </c>
    </row>
    <row r="3937" spans="1:10" x14ac:dyDescent="0.25">
      <c r="A3937" s="3" t="str">
        <f t="shared" si="61"/>
        <v>Net Energy Metered StatusNEM Customer9/9/2021 (3:58pm-5:00pm)24</v>
      </c>
      <c r="B3937" t="s">
        <v>58</v>
      </c>
      <c r="C3937" t="s">
        <v>42</v>
      </c>
      <c r="D3937" t="s">
        <v>163</v>
      </c>
      <c r="E3937" s="65" t="s">
        <v>155</v>
      </c>
      <c r="F3937" s="66">
        <v>2.1967067718505859</v>
      </c>
      <c r="G3937" s="66">
        <v>2.2099742889404297</v>
      </c>
      <c r="H3937" s="66">
        <v>3.0652709305286407E-2</v>
      </c>
      <c r="I3937" s="66">
        <v>78.3121337890625</v>
      </c>
      <c r="J3937" s="67">
        <v>0</v>
      </c>
    </row>
    <row r="3938" spans="1:10" x14ac:dyDescent="0.25">
      <c r="A3938" s="3" t="str">
        <f t="shared" si="61"/>
        <v>Net Energy Metered StatusNEM CustomerAverage Event Day (5:00pm-6:00pm)1</v>
      </c>
      <c r="B3938" t="s">
        <v>58</v>
      </c>
      <c r="C3938" t="s">
        <v>42</v>
      </c>
      <c r="D3938" t="s">
        <v>164</v>
      </c>
      <c r="E3938" s="65" t="s">
        <v>132</v>
      </c>
      <c r="F3938" s="66">
        <v>1.6876469850540161</v>
      </c>
      <c r="G3938" s="66">
        <v>1.7068603038787842</v>
      </c>
      <c r="H3938" s="66">
        <v>1.3503500260412693E-2</v>
      </c>
      <c r="I3938" s="66">
        <v>75.950904846191406</v>
      </c>
      <c r="J3938" s="67">
        <v>0</v>
      </c>
    </row>
    <row r="3939" spans="1:10" x14ac:dyDescent="0.25">
      <c r="A3939" s="3" t="str">
        <f t="shared" si="61"/>
        <v>Net Energy Metered StatusNEM CustomerAverage Event Day (5:00pm-6:00pm)2</v>
      </c>
      <c r="B3939" t="s">
        <v>58</v>
      </c>
      <c r="C3939" t="s">
        <v>42</v>
      </c>
      <c r="D3939" t="s">
        <v>164</v>
      </c>
      <c r="E3939" s="65" t="s">
        <v>133</v>
      </c>
      <c r="F3939" s="66">
        <v>1.5826443433761597</v>
      </c>
      <c r="G3939" s="66">
        <v>1.5897216796875</v>
      </c>
      <c r="H3939" s="66">
        <v>1.2246611528098583E-2</v>
      </c>
      <c r="I3939" s="66">
        <v>74.688278198242188</v>
      </c>
      <c r="J3939" s="67">
        <v>0</v>
      </c>
    </row>
    <row r="3940" spans="1:10" x14ac:dyDescent="0.25">
      <c r="A3940" s="3" t="str">
        <f t="shared" si="61"/>
        <v>Net Energy Metered StatusNEM CustomerAverage Event Day (5:00pm-6:00pm)3</v>
      </c>
      <c r="B3940" t="s">
        <v>58</v>
      </c>
      <c r="C3940" t="s">
        <v>42</v>
      </c>
      <c r="D3940" t="s">
        <v>164</v>
      </c>
      <c r="E3940" s="65" t="s">
        <v>134</v>
      </c>
      <c r="F3940" s="66">
        <v>1.4092550277709961</v>
      </c>
      <c r="G3940" s="66">
        <v>1.4172049760818481</v>
      </c>
      <c r="H3940" s="66">
        <v>1.1908702552318573E-2</v>
      </c>
      <c r="I3940" s="66">
        <v>73.513427734375</v>
      </c>
      <c r="J3940" s="67">
        <v>0</v>
      </c>
    </row>
    <row r="3941" spans="1:10" x14ac:dyDescent="0.25">
      <c r="A3941" s="3" t="str">
        <f t="shared" si="61"/>
        <v>Net Energy Metered StatusNEM CustomerAverage Event Day (5:00pm-6:00pm)4</v>
      </c>
      <c r="B3941" t="s">
        <v>58</v>
      </c>
      <c r="C3941" t="s">
        <v>42</v>
      </c>
      <c r="D3941" t="s">
        <v>164</v>
      </c>
      <c r="E3941" s="65" t="s">
        <v>135</v>
      </c>
      <c r="F3941" s="66">
        <v>1.2755107879638672</v>
      </c>
      <c r="G3941" s="66">
        <v>1.2947762012481689</v>
      </c>
      <c r="H3941" s="66">
        <v>1.1058634147047997E-2</v>
      </c>
      <c r="I3941" s="66">
        <v>72.73736572265625</v>
      </c>
      <c r="J3941" s="67">
        <v>0</v>
      </c>
    </row>
    <row r="3942" spans="1:10" x14ac:dyDescent="0.25">
      <c r="A3942" s="3" t="str">
        <f t="shared" si="61"/>
        <v>Net Energy Metered StatusNEM CustomerAverage Event Day (5:00pm-6:00pm)5</v>
      </c>
      <c r="B3942" t="s">
        <v>58</v>
      </c>
      <c r="C3942" t="s">
        <v>42</v>
      </c>
      <c r="D3942" t="s">
        <v>164</v>
      </c>
      <c r="E3942" s="65" t="s">
        <v>136</v>
      </c>
      <c r="F3942" s="66">
        <v>1.1809927225112915</v>
      </c>
      <c r="G3942" s="66">
        <v>1.2090715169906616</v>
      </c>
      <c r="H3942" s="66">
        <v>8.999750018119812E-3</v>
      </c>
      <c r="I3942" s="66">
        <v>71.820945739746094</v>
      </c>
      <c r="J3942" s="67">
        <v>0</v>
      </c>
    </row>
    <row r="3943" spans="1:10" x14ac:dyDescent="0.25">
      <c r="A3943" s="3" t="str">
        <f t="shared" si="61"/>
        <v>Net Energy Metered StatusNEM CustomerAverage Event Day (5:00pm-6:00pm)6</v>
      </c>
      <c r="B3943" t="s">
        <v>58</v>
      </c>
      <c r="C3943" t="s">
        <v>42</v>
      </c>
      <c r="D3943" t="s">
        <v>164</v>
      </c>
      <c r="E3943" s="65" t="s">
        <v>137</v>
      </c>
      <c r="F3943" s="66">
        <v>1.1174196004867554</v>
      </c>
      <c r="G3943" s="66">
        <v>1.1353142261505127</v>
      </c>
      <c r="H3943" s="66">
        <v>7.9190796241164207E-3</v>
      </c>
      <c r="I3943" s="66">
        <v>71.24969482421875</v>
      </c>
      <c r="J3943" s="67">
        <v>0</v>
      </c>
    </row>
    <row r="3944" spans="1:10" x14ac:dyDescent="0.25">
      <c r="A3944" s="3" t="str">
        <f t="shared" si="61"/>
        <v>Net Energy Metered StatusNEM CustomerAverage Event Day (5:00pm-6:00pm)7</v>
      </c>
      <c r="B3944" t="s">
        <v>58</v>
      </c>
      <c r="C3944" t="s">
        <v>42</v>
      </c>
      <c r="D3944" t="s">
        <v>164</v>
      </c>
      <c r="E3944" s="65" t="s">
        <v>138</v>
      </c>
      <c r="F3944" s="66">
        <v>0.97140449285507202</v>
      </c>
      <c r="G3944" s="66">
        <v>0.99624848365783691</v>
      </c>
      <c r="H3944" s="66">
        <v>7.3202201165258884E-3</v>
      </c>
      <c r="I3944" s="66">
        <v>70.945335388183594</v>
      </c>
      <c r="J3944" s="67">
        <v>0</v>
      </c>
    </row>
    <row r="3945" spans="1:10" x14ac:dyDescent="0.25">
      <c r="A3945" s="3" t="str">
        <f t="shared" si="61"/>
        <v>Net Energy Metered StatusNEM CustomerAverage Event Day (5:00pm-6:00pm)8</v>
      </c>
      <c r="B3945" t="s">
        <v>58</v>
      </c>
      <c r="C3945" t="s">
        <v>42</v>
      </c>
      <c r="D3945" t="s">
        <v>164</v>
      </c>
      <c r="E3945" s="65" t="s">
        <v>139</v>
      </c>
      <c r="F3945" s="66">
        <v>0.6536717414855957</v>
      </c>
      <c r="G3945" s="66">
        <v>0.675922691822052</v>
      </c>
      <c r="H3945" s="66">
        <v>7.94207863509655E-3</v>
      </c>
      <c r="I3945" s="66">
        <v>71.600257873535156</v>
      </c>
      <c r="J3945" s="67">
        <v>0</v>
      </c>
    </row>
    <row r="3946" spans="1:10" x14ac:dyDescent="0.25">
      <c r="A3946" s="3" t="str">
        <f t="shared" si="61"/>
        <v>Net Energy Metered StatusNEM CustomerAverage Event Day (5:00pm-6:00pm)9</v>
      </c>
      <c r="B3946" t="s">
        <v>58</v>
      </c>
      <c r="C3946" t="s">
        <v>42</v>
      </c>
      <c r="D3946" t="s">
        <v>164</v>
      </c>
      <c r="E3946" s="65" t="s">
        <v>140</v>
      </c>
      <c r="F3946" s="66">
        <v>0.1871001124382019</v>
      </c>
      <c r="G3946" s="66">
        <v>0.19609326124191284</v>
      </c>
      <c r="H3946" s="66">
        <v>8.6779855191707611E-3</v>
      </c>
      <c r="I3946" s="66">
        <v>73.982498168945313</v>
      </c>
      <c r="J3946" s="67">
        <v>0</v>
      </c>
    </row>
    <row r="3947" spans="1:10" x14ac:dyDescent="0.25">
      <c r="A3947" s="3" t="str">
        <f t="shared" si="61"/>
        <v>Net Energy Metered StatusNEM CustomerAverage Event Day (5:00pm-6:00pm)10</v>
      </c>
      <c r="B3947" t="s">
        <v>58</v>
      </c>
      <c r="C3947" t="s">
        <v>42</v>
      </c>
      <c r="D3947" t="s">
        <v>164</v>
      </c>
      <c r="E3947" s="65" t="s">
        <v>141</v>
      </c>
      <c r="F3947" s="66">
        <v>-0.33926418423652649</v>
      </c>
      <c r="G3947" s="66">
        <v>-0.33490455150604248</v>
      </c>
      <c r="H3947" s="66">
        <v>1.1221623048186302E-2</v>
      </c>
      <c r="I3947" s="66">
        <v>78.02978515625</v>
      </c>
      <c r="J3947" s="67">
        <v>0</v>
      </c>
    </row>
    <row r="3948" spans="1:10" x14ac:dyDescent="0.25">
      <c r="A3948" s="3" t="str">
        <f t="shared" si="61"/>
        <v>Net Energy Metered StatusNEM CustomerAverage Event Day (5:00pm-6:00pm)11</v>
      </c>
      <c r="B3948" t="s">
        <v>58</v>
      </c>
      <c r="C3948" t="s">
        <v>42</v>
      </c>
      <c r="D3948" t="s">
        <v>164</v>
      </c>
      <c r="E3948" s="65" t="s">
        <v>142</v>
      </c>
      <c r="F3948" s="66">
        <v>-0.79877454042434692</v>
      </c>
      <c r="G3948" s="66">
        <v>-0.75710809230804443</v>
      </c>
      <c r="H3948" s="66">
        <v>1.2296472676098347E-2</v>
      </c>
      <c r="I3948" s="66">
        <v>82.317665100097656</v>
      </c>
      <c r="J3948" s="67">
        <v>0</v>
      </c>
    </row>
    <row r="3949" spans="1:10" x14ac:dyDescent="0.25">
      <c r="A3949" s="3" t="str">
        <f t="shared" si="61"/>
        <v>Net Energy Metered StatusNEM CustomerAverage Event Day (5:00pm-6:00pm)12</v>
      </c>
      <c r="B3949" t="s">
        <v>58</v>
      </c>
      <c r="C3949" t="s">
        <v>42</v>
      </c>
      <c r="D3949" t="s">
        <v>164</v>
      </c>
      <c r="E3949" s="65" t="s">
        <v>143</v>
      </c>
      <c r="F3949" s="66">
        <v>-0.98181980848312378</v>
      </c>
      <c r="G3949" s="66">
        <v>-0.9212719202041626</v>
      </c>
      <c r="H3949" s="66">
        <v>1.384409237653017E-2</v>
      </c>
      <c r="I3949" s="66">
        <v>86.59649658203125</v>
      </c>
      <c r="J3949" s="67">
        <v>0</v>
      </c>
    </row>
    <row r="3950" spans="1:10" x14ac:dyDescent="0.25">
      <c r="A3950" s="3" t="str">
        <f t="shared" si="61"/>
        <v>Net Energy Metered StatusNEM CustomerAverage Event Day (5:00pm-6:00pm)13</v>
      </c>
      <c r="B3950" t="s">
        <v>58</v>
      </c>
      <c r="C3950" t="s">
        <v>42</v>
      </c>
      <c r="D3950" t="s">
        <v>164</v>
      </c>
      <c r="E3950" s="65" t="s">
        <v>144</v>
      </c>
      <c r="F3950" s="66">
        <v>-0.9455304741859436</v>
      </c>
      <c r="G3950" s="66">
        <v>-0.86994427442550659</v>
      </c>
      <c r="H3950" s="66">
        <v>1.0124611668288708E-2</v>
      </c>
      <c r="I3950" s="66">
        <v>90.127204895019531</v>
      </c>
      <c r="J3950" s="67">
        <v>0</v>
      </c>
    </row>
    <row r="3951" spans="1:10" x14ac:dyDescent="0.25">
      <c r="A3951" s="3" t="str">
        <f t="shared" si="61"/>
        <v>Net Energy Metered StatusNEM CustomerAverage Event Day (5:00pm-6:00pm)14</v>
      </c>
      <c r="B3951" t="s">
        <v>58</v>
      </c>
      <c r="C3951" t="s">
        <v>42</v>
      </c>
      <c r="D3951" t="s">
        <v>164</v>
      </c>
      <c r="E3951" s="65" t="s">
        <v>145</v>
      </c>
      <c r="F3951" s="66">
        <v>-0.58405143022537231</v>
      </c>
      <c r="G3951" s="66">
        <v>-0.50326573848724365</v>
      </c>
      <c r="H3951" s="66">
        <v>1.0115274228155613E-2</v>
      </c>
      <c r="I3951" s="66">
        <v>92.595375061035156</v>
      </c>
      <c r="J3951" s="67">
        <v>0</v>
      </c>
    </row>
    <row r="3952" spans="1:10" x14ac:dyDescent="0.25">
      <c r="A3952" s="3" t="str">
        <f t="shared" si="61"/>
        <v>Net Energy Metered StatusNEM CustomerAverage Event Day (5:00pm-6:00pm)15</v>
      </c>
      <c r="B3952" t="s">
        <v>58</v>
      </c>
      <c r="C3952" t="s">
        <v>42</v>
      </c>
      <c r="D3952" t="s">
        <v>164</v>
      </c>
      <c r="E3952" s="65" t="s">
        <v>146</v>
      </c>
      <c r="F3952" s="66">
        <v>1.475955918431282E-2</v>
      </c>
      <c r="G3952" s="66">
        <v>4.2669650167226791E-2</v>
      </c>
      <c r="H3952" s="66">
        <v>1.4960434287786484E-2</v>
      </c>
      <c r="I3952" s="66">
        <v>94.548629760742188</v>
      </c>
      <c r="J3952" s="67">
        <v>0</v>
      </c>
    </row>
    <row r="3953" spans="1:10" x14ac:dyDescent="0.25">
      <c r="A3953" s="3" t="str">
        <f t="shared" si="61"/>
        <v>Net Energy Metered StatusNEM CustomerAverage Event Day (5:00pm-6:00pm)16</v>
      </c>
      <c r="B3953" t="s">
        <v>58</v>
      </c>
      <c r="C3953" t="s">
        <v>42</v>
      </c>
      <c r="D3953" t="s">
        <v>164</v>
      </c>
      <c r="E3953" s="65" t="s">
        <v>147</v>
      </c>
      <c r="F3953" s="66">
        <v>0.74558919668197632</v>
      </c>
      <c r="G3953" s="66">
        <v>0.77277237176895142</v>
      </c>
      <c r="H3953" s="66">
        <v>1.5484943985939026E-2</v>
      </c>
      <c r="I3953" s="66">
        <v>95.567863464355469</v>
      </c>
      <c r="J3953" s="67">
        <v>0</v>
      </c>
    </row>
    <row r="3954" spans="1:10" x14ac:dyDescent="0.25">
      <c r="A3954" s="3" t="str">
        <f t="shared" si="61"/>
        <v>Net Energy Metered StatusNEM CustomerAverage Event Day (5:00pm-6:00pm)17</v>
      </c>
      <c r="B3954" t="s">
        <v>58</v>
      </c>
      <c r="C3954" t="s">
        <v>42</v>
      </c>
      <c r="D3954" t="s">
        <v>164</v>
      </c>
      <c r="E3954" s="65" t="s">
        <v>148</v>
      </c>
      <c r="F3954" s="66">
        <v>1.6503243446350098</v>
      </c>
      <c r="G3954" s="66">
        <v>1.6108331680297852</v>
      </c>
      <c r="H3954" s="66">
        <v>1.6668185591697693E-2</v>
      </c>
      <c r="I3954" s="66">
        <v>95.564323425292969</v>
      </c>
      <c r="J3954" s="67">
        <v>0</v>
      </c>
    </row>
    <row r="3955" spans="1:10" x14ac:dyDescent="0.25">
      <c r="A3955" s="3" t="str">
        <f t="shared" si="61"/>
        <v>Net Energy Metered StatusNEM CustomerAverage Event Day (5:00pm-6:00pm)18</v>
      </c>
      <c r="B3955" t="s">
        <v>58</v>
      </c>
      <c r="C3955" t="s">
        <v>42</v>
      </c>
      <c r="D3955" t="s">
        <v>164</v>
      </c>
      <c r="E3955" s="65" t="s">
        <v>149</v>
      </c>
      <c r="F3955" s="66">
        <v>2.4852364063262939</v>
      </c>
      <c r="G3955" s="66">
        <v>1.6318002939224243</v>
      </c>
      <c r="H3955" s="66">
        <v>1.6836397349834442E-2</v>
      </c>
      <c r="I3955" s="66">
        <v>94.226081848144531</v>
      </c>
      <c r="J3955" s="67">
        <v>0</v>
      </c>
    </row>
    <row r="3956" spans="1:10" x14ac:dyDescent="0.25">
      <c r="A3956" s="3" t="str">
        <f t="shared" si="61"/>
        <v>Net Energy Metered StatusNEM CustomerAverage Event Day (5:00pm-6:00pm)19</v>
      </c>
      <c r="B3956" t="s">
        <v>58</v>
      </c>
      <c r="C3956" t="s">
        <v>42</v>
      </c>
      <c r="D3956" t="s">
        <v>164</v>
      </c>
      <c r="E3956" s="65" t="s">
        <v>150</v>
      </c>
      <c r="F3956" s="66">
        <v>2.9650580883026123</v>
      </c>
      <c r="G3956" s="66">
        <v>3.0653846263885498</v>
      </c>
      <c r="H3956" s="66">
        <v>1.8694031983613968E-2</v>
      </c>
      <c r="I3956" s="66">
        <v>92.799453735351563</v>
      </c>
      <c r="J3956" s="67">
        <v>0</v>
      </c>
    </row>
    <row r="3957" spans="1:10" x14ac:dyDescent="0.25">
      <c r="A3957" s="3" t="str">
        <f t="shared" si="61"/>
        <v>Net Energy Metered StatusNEM CustomerAverage Event Day (5:00pm-6:00pm)20</v>
      </c>
      <c r="B3957" t="s">
        <v>58</v>
      </c>
      <c r="C3957" t="s">
        <v>42</v>
      </c>
      <c r="D3957" t="s">
        <v>164</v>
      </c>
      <c r="E3957" s="65" t="s">
        <v>151</v>
      </c>
      <c r="F3957" s="66">
        <v>3.1959834098815918</v>
      </c>
      <c r="G3957" s="66">
        <v>3.320401668548584</v>
      </c>
      <c r="H3957" s="66">
        <v>1.7980009317398071E-2</v>
      </c>
      <c r="I3957" s="66">
        <v>90.063774108886719</v>
      </c>
      <c r="J3957" s="67">
        <v>0</v>
      </c>
    </row>
    <row r="3958" spans="1:10" x14ac:dyDescent="0.25">
      <c r="A3958" s="3" t="str">
        <f t="shared" si="61"/>
        <v>Net Energy Metered StatusNEM CustomerAverage Event Day (5:00pm-6:00pm)21</v>
      </c>
      <c r="B3958" t="s">
        <v>58</v>
      </c>
      <c r="C3958" t="s">
        <v>42</v>
      </c>
      <c r="D3958" t="s">
        <v>164</v>
      </c>
      <c r="E3958" s="65" t="s">
        <v>152</v>
      </c>
      <c r="F3958" s="66">
        <v>3.0650551319122314</v>
      </c>
      <c r="G3958" s="66">
        <v>3.1143288612365723</v>
      </c>
      <c r="H3958" s="66">
        <v>1.772024855017662E-2</v>
      </c>
      <c r="I3958" s="66">
        <v>86.148277282714844</v>
      </c>
      <c r="J3958" s="67">
        <v>0</v>
      </c>
    </row>
    <row r="3959" spans="1:10" x14ac:dyDescent="0.25">
      <c r="A3959" s="3" t="str">
        <f t="shared" si="61"/>
        <v>Net Energy Metered StatusNEM CustomerAverage Event Day (5:00pm-6:00pm)22</v>
      </c>
      <c r="B3959" t="s">
        <v>58</v>
      </c>
      <c r="C3959" t="s">
        <v>42</v>
      </c>
      <c r="D3959" t="s">
        <v>164</v>
      </c>
      <c r="E3959" s="65" t="s">
        <v>153</v>
      </c>
      <c r="F3959" s="66">
        <v>2.8422479629516602</v>
      </c>
      <c r="G3959" s="66">
        <v>2.8614277839660645</v>
      </c>
      <c r="H3959" s="66">
        <v>1.8206058070063591E-2</v>
      </c>
      <c r="I3959" s="66">
        <v>82.502845764160156</v>
      </c>
      <c r="J3959" s="67">
        <v>0</v>
      </c>
    </row>
    <row r="3960" spans="1:10" x14ac:dyDescent="0.25">
      <c r="A3960" s="3" t="str">
        <f t="shared" si="61"/>
        <v>Net Energy Metered StatusNEM CustomerAverage Event Day (5:00pm-6:00pm)23</v>
      </c>
      <c r="B3960" t="s">
        <v>58</v>
      </c>
      <c r="C3960" t="s">
        <v>42</v>
      </c>
      <c r="D3960" t="s">
        <v>164</v>
      </c>
      <c r="E3960" s="65" t="s">
        <v>154</v>
      </c>
      <c r="F3960" s="66">
        <v>2.5551271438598633</v>
      </c>
      <c r="G3960" s="66">
        <v>2.5825915336608887</v>
      </c>
      <c r="H3960" s="66">
        <v>1.7031911760568619E-2</v>
      </c>
      <c r="I3960" s="66">
        <v>80.100624084472656</v>
      </c>
      <c r="J3960" s="67">
        <v>0</v>
      </c>
    </row>
    <row r="3961" spans="1:10" x14ac:dyDescent="0.25">
      <c r="A3961" s="3" t="str">
        <f t="shared" si="61"/>
        <v>Net Energy Metered StatusNEM CustomerAverage Event Day (5:00pm-6:00pm)24</v>
      </c>
      <c r="B3961" t="s">
        <v>58</v>
      </c>
      <c r="C3961" t="s">
        <v>42</v>
      </c>
      <c r="D3961" t="s">
        <v>164</v>
      </c>
      <c r="E3961" s="65" t="s">
        <v>155</v>
      </c>
      <c r="F3961" s="66">
        <v>2.2505276203155518</v>
      </c>
      <c r="G3961" s="66">
        <v>2.2532012462615967</v>
      </c>
      <c r="H3961" s="66">
        <v>1.687643863260746E-2</v>
      </c>
      <c r="I3961" s="66">
        <v>77.866401672363281</v>
      </c>
      <c r="J3961" s="67">
        <v>0</v>
      </c>
    </row>
    <row r="3962" spans="1:10" x14ac:dyDescent="0.25">
      <c r="A3962" s="3" t="str">
        <f t="shared" si="61"/>
        <v>SubLAPSCE Central6/17/2021 (5:00pm-6:00pm)1</v>
      </c>
      <c r="B3962" t="s">
        <v>60</v>
      </c>
      <c r="C3962" t="s">
        <v>86</v>
      </c>
      <c r="D3962" t="s">
        <v>160</v>
      </c>
      <c r="E3962" s="65" t="s">
        <v>132</v>
      </c>
      <c r="F3962" s="66">
        <v>1.1181849241256714</v>
      </c>
      <c r="G3962" s="66">
        <v>1.1057838201522827</v>
      </c>
      <c r="H3962" s="66">
        <v>1.7249880358576775E-2</v>
      </c>
      <c r="I3962" s="66">
        <v>74.120269775390625</v>
      </c>
      <c r="J3962" s="67">
        <v>0</v>
      </c>
    </row>
    <row r="3963" spans="1:10" x14ac:dyDescent="0.25">
      <c r="A3963" s="3" t="str">
        <f t="shared" si="61"/>
        <v>SubLAPSCE Central6/17/2021 (5:00pm-6:00pm)2</v>
      </c>
      <c r="B3963" t="s">
        <v>60</v>
      </c>
      <c r="C3963" t="s">
        <v>86</v>
      </c>
      <c r="D3963" t="s">
        <v>160</v>
      </c>
      <c r="E3963" s="65" t="s">
        <v>133</v>
      </c>
      <c r="F3963" s="66">
        <v>0.96642643213272095</v>
      </c>
      <c r="G3963" s="66">
        <v>0.94947671890258789</v>
      </c>
      <c r="H3963" s="66">
        <v>1.5031017363071442E-2</v>
      </c>
      <c r="I3963" s="66">
        <v>72.864463806152344</v>
      </c>
      <c r="J3963" s="67">
        <v>0</v>
      </c>
    </row>
    <row r="3964" spans="1:10" x14ac:dyDescent="0.25">
      <c r="A3964" s="3" t="str">
        <f t="shared" si="61"/>
        <v>SubLAPSCE Central6/17/2021 (5:00pm-6:00pm)3</v>
      </c>
      <c r="B3964" t="s">
        <v>60</v>
      </c>
      <c r="C3964" t="s">
        <v>86</v>
      </c>
      <c r="D3964" t="s">
        <v>160</v>
      </c>
      <c r="E3964" s="65" t="s">
        <v>134</v>
      </c>
      <c r="F3964" s="66">
        <v>0.840110182762146</v>
      </c>
      <c r="G3964" s="66">
        <v>0.84625059366226196</v>
      </c>
      <c r="H3964" s="66">
        <v>1.2125405482947826E-2</v>
      </c>
      <c r="I3964" s="66">
        <v>71.676834106445313</v>
      </c>
      <c r="J3964" s="67">
        <v>0</v>
      </c>
    </row>
    <row r="3965" spans="1:10" x14ac:dyDescent="0.25">
      <c r="A3965" s="3" t="str">
        <f t="shared" si="61"/>
        <v>SubLAPSCE Central6/17/2021 (5:00pm-6:00pm)4</v>
      </c>
      <c r="B3965" t="s">
        <v>60</v>
      </c>
      <c r="C3965" t="s">
        <v>86</v>
      </c>
      <c r="D3965" t="s">
        <v>160</v>
      </c>
      <c r="E3965" s="65" t="s">
        <v>135</v>
      </c>
      <c r="F3965" s="66">
        <v>0.75884902477264404</v>
      </c>
      <c r="G3965" s="66">
        <v>0.77324390411376953</v>
      </c>
      <c r="H3965" s="66">
        <v>1.0882359929382801E-2</v>
      </c>
      <c r="I3965" s="66">
        <v>71.04443359375</v>
      </c>
      <c r="J3965" s="67">
        <v>0</v>
      </c>
    </row>
    <row r="3966" spans="1:10" x14ac:dyDescent="0.25">
      <c r="A3966" s="3" t="str">
        <f t="shared" si="61"/>
        <v>SubLAPSCE Central6/17/2021 (5:00pm-6:00pm)5</v>
      </c>
      <c r="B3966" t="s">
        <v>60</v>
      </c>
      <c r="C3966" t="s">
        <v>86</v>
      </c>
      <c r="D3966" t="s">
        <v>160</v>
      </c>
      <c r="E3966" s="65" t="s">
        <v>136</v>
      </c>
      <c r="F3966" s="66">
        <v>0.71295607089996338</v>
      </c>
      <c r="G3966" s="66">
        <v>0.72865748405456543</v>
      </c>
      <c r="H3966" s="66">
        <v>1.0009001009166241E-2</v>
      </c>
      <c r="I3966" s="66">
        <v>70.100372314453125</v>
      </c>
      <c r="J3966" s="67">
        <v>0</v>
      </c>
    </row>
    <row r="3967" spans="1:10" x14ac:dyDescent="0.25">
      <c r="A3967" s="3" t="str">
        <f t="shared" si="61"/>
        <v>SubLAPSCE Central6/17/2021 (5:00pm-6:00pm)6</v>
      </c>
      <c r="B3967" t="s">
        <v>60</v>
      </c>
      <c r="C3967" t="s">
        <v>86</v>
      </c>
      <c r="D3967" t="s">
        <v>160</v>
      </c>
      <c r="E3967" s="65" t="s">
        <v>137</v>
      </c>
      <c r="F3967" s="66">
        <v>0.70908606052398682</v>
      </c>
      <c r="G3967" s="66">
        <v>0.71655583381652832</v>
      </c>
      <c r="H3967" s="66">
        <v>1.0061031207442284E-2</v>
      </c>
      <c r="I3967" s="66">
        <v>69.668388366699219</v>
      </c>
      <c r="J3967" s="67">
        <v>0</v>
      </c>
    </row>
    <row r="3968" spans="1:10" x14ac:dyDescent="0.25">
      <c r="A3968" s="3" t="str">
        <f t="shared" si="61"/>
        <v>SubLAPSCE Central6/17/2021 (5:00pm-6:00pm)7</v>
      </c>
      <c r="B3968" t="s">
        <v>60</v>
      </c>
      <c r="C3968" t="s">
        <v>86</v>
      </c>
      <c r="D3968" t="s">
        <v>160</v>
      </c>
      <c r="E3968" s="65" t="s">
        <v>138</v>
      </c>
      <c r="F3968" s="66">
        <v>0.69341647624969482</v>
      </c>
      <c r="G3968" s="66">
        <v>0.72265207767486572</v>
      </c>
      <c r="H3968" s="66">
        <v>1.3470156118273735E-2</v>
      </c>
      <c r="I3968" s="66">
        <v>69.220222473144531</v>
      </c>
      <c r="J3968" s="67">
        <v>0</v>
      </c>
    </row>
    <row r="3969" spans="1:10" x14ac:dyDescent="0.25">
      <c r="A3969" s="3" t="str">
        <f t="shared" si="61"/>
        <v>SubLAPSCE Central6/17/2021 (5:00pm-6:00pm)8</v>
      </c>
      <c r="B3969" t="s">
        <v>60</v>
      </c>
      <c r="C3969" t="s">
        <v>86</v>
      </c>
      <c r="D3969" t="s">
        <v>160</v>
      </c>
      <c r="E3969" s="65" t="s">
        <v>139</v>
      </c>
      <c r="F3969" s="66">
        <v>0.73345589637756348</v>
      </c>
      <c r="G3969" s="66">
        <v>0.74204474687576294</v>
      </c>
      <c r="H3969" s="66">
        <v>1.1472325772047043E-2</v>
      </c>
      <c r="I3969" s="66">
        <v>70.088600158691406</v>
      </c>
      <c r="J3969" s="67">
        <v>0</v>
      </c>
    </row>
    <row r="3970" spans="1:10" x14ac:dyDescent="0.25">
      <c r="A3970" s="3" t="str">
        <f t="shared" si="61"/>
        <v>SubLAPSCE Central6/17/2021 (5:00pm-6:00pm)9</v>
      </c>
      <c r="B3970" t="s">
        <v>60</v>
      </c>
      <c r="C3970" t="s">
        <v>86</v>
      </c>
      <c r="D3970" t="s">
        <v>160</v>
      </c>
      <c r="E3970" s="65" t="s">
        <v>140</v>
      </c>
      <c r="F3970" s="66">
        <v>0.7958371639251709</v>
      </c>
      <c r="G3970" s="66">
        <v>0.77591419219970703</v>
      </c>
      <c r="H3970" s="66">
        <v>1.3550873845815659E-2</v>
      </c>
      <c r="I3970" s="66">
        <v>74.833282470703125</v>
      </c>
      <c r="J3970" s="67">
        <v>0</v>
      </c>
    </row>
    <row r="3971" spans="1:10" x14ac:dyDescent="0.25">
      <c r="A3971" s="3" t="str">
        <f t="shared" ref="A3971:A4034" si="62">B3971&amp;C3971&amp;D3971&amp;E3971</f>
        <v>SubLAPSCE Central6/17/2021 (5:00pm-6:00pm)10</v>
      </c>
      <c r="B3971" t="s">
        <v>60</v>
      </c>
      <c r="C3971" t="s">
        <v>86</v>
      </c>
      <c r="D3971" t="s">
        <v>160</v>
      </c>
      <c r="E3971" s="65" t="s">
        <v>141</v>
      </c>
      <c r="F3971" s="66">
        <v>0.84849065542221069</v>
      </c>
      <c r="G3971" s="66">
        <v>0.83981943130493164</v>
      </c>
      <c r="H3971" s="66">
        <v>1.8224311992526054E-2</v>
      </c>
      <c r="I3971" s="66">
        <v>79.549217224121094</v>
      </c>
      <c r="J3971" s="67">
        <v>0</v>
      </c>
    </row>
    <row r="3972" spans="1:10" x14ac:dyDescent="0.25">
      <c r="A3972" s="3" t="str">
        <f t="shared" si="62"/>
        <v>SubLAPSCE Central6/17/2021 (5:00pm-6:00pm)11</v>
      </c>
      <c r="B3972" t="s">
        <v>60</v>
      </c>
      <c r="C3972" t="s">
        <v>86</v>
      </c>
      <c r="D3972" t="s">
        <v>160</v>
      </c>
      <c r="E3972" s="65" t="s">
        <v>142</v>
      </c>
      <c r="F3972" s="66">
        <v>0.98176437616348267</v>
      </c>
      <c r="G3972" s="66">
        <v>0.9673532247543335</v>
      </c>
      <c r="H3972" s="66">
        <v>2.2455314174294472E-2</v>
      </c>
      <c r="I3972" s="66">
        <v>82.982215881347656</v>
      </c>
      <c r="J3972" s="67">
        <v>0</v>
      </c>
    </row>
    <row r="3973" spans="1:10" x14ac:dyDescent="0.25">
      <c r="A3973" s="3" t="str">
        <f t="shared" si="62"/>
        <v>SubLAPSCE Central6/17/2021 (5:00pm-6:00pm)12</v>
      </c>
      <c r="B3973" t="s">
        <v>60</v>
      </c>
      <c r="C3973" t="s">
        <v>86</v>
      </c>
      <c r="D3973" t="s">
        <v>160</v>
      </c>
      <c r="E3973" s="65" t="s">
        <v>143</v>
      </c>
      <c r="F3973" s="66">
        <v>1.2052946090698242</v>
      </c>
      <c r="G3973" s="66">
        <v>1.1958897113800049</v>
      </c>
      <c r="H3973" s="66">
        <v>2.4781767278909683E-2</v>
      </c>
      <c r="I3973" s="66">
        <v>88.396636962890625</v>
      </c>
      <c r="J3973" s="67">
        <v>0</v>
      </c>
    </row>
    <row r="3974" spans="1:10" x14ac:dyDescent="0.25">
      <c r="A3974" s="3" t="str">
        <f t="shared" si="62"/>
        <v>SubLAPSCE Central6/17/2021 (5:00pm-6:00pm)13</v>
      </c>
      <c r="B3974" t="s">
        <v>60</v>
      </c>
      <c r="C3974" t="s">
        <v>86</v>
      </c>
      <c r="D3974" t="s">
        <v>160</v>
      </c>
      <c r="E3974" s="65" t="s">
        <v>144</v>
      </c>
      <c r="F3974" s="66">
        <v>1.5011804103851318</v>
      </c>
      <c r="G3974" s="66">
        <v>1.4869284629821777</v>
      </c>
      <c r="H3974" s="66">
        <v>2.6955224573612213E-2</v>
      </c>
      <c r="I3974" s="66">
        <v>92.316757202148438</v>
      </c>
      <c r="J3974" s="67">
        <v>0</v>
      </c>
    </row>
    <row r="3975" spans="1:10" x14ac:dyDescent="0.25">
      <c r="A3975" s="3" t="str">
        <f t="shared" si="62"/>
        <v>SubLAPSCE Central6/17/2021 (5:00pm-6:00pm)14</v>
      </c>
      <c r="B3975" t="s">
        <v>60</v>
      </c>
      <c r="C3975" t="s">
        <v>86</v>
      </c>
      <c r="D3975" t="s">
        <v>160</v>
      </c>
      <c r="E3975" s="65" t="s">
        <v>145</v>
      </c>
      <c r="F3975" s="66">
        <v>1.7993334531784058</v>
      </c>
      <c r="G3975" s="66">
        <v>1.8123835325241089</v>
      </c>
      <c r="H3975" s="66">
        <v>2.7311353012919426E-2</v>
      </c>
      <c r="I3975" s="66">
        <v>94.982528686523438</v>
      </c>
      <c r="J3975" s="67">
        <v>0</v>
      </c>
    </row>
    <row r="3976" spans="1:10" x14ac:dyDescent="0.25">
      <c r="A3976" s="3" t="str">
        <f t="shared" si="62"/>
        <v>SubLAPSCE Central6/17/2021 (5:00pm-6:00pm)15</v>
      </c>
      <c r="B3976" t="s">
        <v>60</v>
      </c>
      <c r="C3976" t="s">
        <v>86</v>
      </c>
      <c r="D3976" t="s">
        <v>160</v>
      </c>
      <c r="E3976" s="65" t="s">
        <v>146</v>
      </c>
      <c r="F3976" s="66">
        <v>2.1129608154296875</v>
      </c>
      <c r="G3976" s="66">
        <v>2.115053653717041</v>
      </c>
      <c r="H3976" s="66">
        <v>1.5634436160326004E-2</v>
      </c>
      <c r="I3976" s="66">
        <v>97.428276062011719</v>
      </c>
      <c r="J3976" s="67">
        <v>0</v>
      </c>
    </row>
    <row r="3977" spans="1:10" x14ac:dyDescent="0.25">
      <c r="A3977" s="3" t="str">
        <f t="shared" si="62"/>
        <v>SubLAPSCE Central6/17/2021 (5:00pm-6:00pm)16</v>
      </c>
      <c r="B3977" t="s">
        <v>60</v>
      </c>
      <c r="C3977" t="s">
        <v>86</v>
      </c>
      <c r="D3977" t="s">
        <v>160</v>
      </c>
      <c r="E3977" s="65" t="s">
        <v>147</v>
      </c>
      <c r="F3977" s="66">
        <v>2.3596444129943848</v>
      </c>
      <c r="G3977" s="66">
        <v>2.3575515747070313</v>
      </c>
      <c r="H3977" s="66">
        <v>1.5634436160326004E-2</v>
      </c>
      <c r="I3977" s="66">
        <v>97.83056640625</v>
      </c>
      <c r="J3977" s="67">
        <v>0</v>
      </c>
    </row>
    <row r="3978" spans="1:10" x14ac:dyDescent="0.25">
      <c r="A3978" s="3" t="str">
        <f t="shared" si="62"/>
        <v>SubLAPSCE Central6/17/2021 (5:00pm-6:00pm)17</v>
      </c>
      <c r="B3978" t="s">
        <v>60</v>
      </c>
      <c r="C3978" t="s">
        <v>86</v>
      </c>
      <c r="D3978" t="s">
        <v>160</v>
      </c>
      <c r="E3978" s="65" t="s">
        <v>148</v>
      </c>
      <c r="F3978" s="66">
        <v>2.5370078086853027</v>
      </c>
      <c r="G3978" s="66">
        <v>2.5235481262207031</v>
      </c>
      <c r="H3978" s="66">
        <v>2.8224676847457886E-2</v>
      </c>
      <c r="I3978" s="66">
        <v>96.145851135253906</v>
      </c>
      <c r="J3978" s="67">
        <v>0</v>
      </c>
    </row>
    <row r="3979" spans="1:10" x14ac:dyDescent="0.25">
      <c r="A3979" s="3" t="str">
        <f t="shared" si="62"/>
        <v>SubLAPSCE Central6/17/2021 (5:00pm-6:00pm)18</v>
      </c>
      <c r="B3979" t="s">
        <v>60</v>
      </c>
      <c r="C3979" t="s">
        <v>86</v>
      </c>
      <c r="D3979" t="s">
        <v>160</v>
      </c>
      <c r="E3979" s="65" t="s">
        <v>149</v>
      </c>
      <c r="F3979" s="66">
        <v>2.5860753059387207</v>
      </c>
      <c r="G3979" s="66">
        <v>1.7705340385437012</v>
      </c>
      <c r="H3979" s="66">
        <v>3.1419117003679276E-2</v>
      </c>
      <c r="I3979" s="66">
        <v>93.706794738769531</v>
      </c>
      <c r="J3979" s="67">
        <v>0</v>
      </c>
    </row>
    <row r="3980" spans="1:10" x14ac:dyDescent="0.25">
      <c r="A3980" s="3" t="str">
        <f t="shared" si="62"/>
        <v>SubLAPSCE Central6/17/2021 (5:00pm-6:00pm)19</v>
      </c>
      <c r="B3980" t="s">
        <v>60</v>
      </c>
      <c r="C3980" t="s">
        <v>86</v>
      </c>
      <c r="D3980" t="s">
        <v>160</v>
      </c>
      <c r="E3980" s="65" t="s">
        <v>150</v>
      </c>
      <c r="F3980" s="66">
        <v>2.513683557510376</v>
      </c>
      <c r="G3980" s="66">
        <v>2.6318404674530029</v>
      </c>
      <c r="H3980" s="66">
        <v>3.1961135566234589E-2</v>
      </c>
      <c r="I3980" s="66">
        <v>91.385215759277344</v>
      </c>
      <c r="J3980" s="67">
        <v>0</v>
      </c>
    </row>
    <row r="3981" spans="1:10" x14ac:dyDescent="0.25">
      <c r="A3981" s="3" t="str">
        <f t="shared" si="62"/>
        <v>SubLAPSCE Central6/17/2021 (5:00pm-6:00pm)20</v>
      </c>
      <c r="B3981" t="s">
        <v>60</v>
      </c>
      <c r="C3981" t="s">
        <v>86</v>
      </c>
      <c r="D3981" t="s">
        <v>160</v>
      </c>
      <c r="E3981" s="65" t="s">
        <v>151</v>
      </c>
      <c r="F3981" s="66">
        <v>2.2734243869781494</v>
      </c>
      <c r="G3981" s="66">
        <v>2.3916025161743164</v>
      </c>
      <c r="H3981" s="66">
        <v>2.9691502451896667E-2</v>
      </c>
      <c r="I3981" s="66">
        <v>88.354339599609375</v>
      </c>
      <c r="J3981" s="67">
        <v>0</v>
      </c>
    </row>
    <row r="3982" spans="1:10" x14ac:dyDescent="0.25">
      <c r="A3982" s="3" t="str">
        <f t="shared" si="62"/>
        <v>SubLAPSCE Central6/17/2021 (5:00pm-6:00pm)21</v>
      </c>
      <c r="B3982" t="s">
        <v>60</v>
      </c>
      <c r="C3982" t="s">
        <v>86</v>
      </c>
      <c r="D3982" t="s">
        <v>160</v>
      </c>
      <c r="E3982" s="65" t="s">
        <v>152</v>
      </c>
      <c r="F3982" s="66">
        <v>2.0671045780181885</v>
      </c>
      <c r="G3982" s="66">
        <v>2.1344106197357178</v>
      </c>
      <c r="H3982" s="66">
        <v>2.7519004419445992E-2</v>
      </c>
      <c r="I3982" s="66">
        <v>83.948699951171875</v>
      </c>
      <c r="J3982" s="67">
        <v>0</v>
      </c>
    </row>
    <row r="3983" spans="1:10" x14ac:dyDescent="0.25">
      <c r="A3983" s="3" t="str">
        <f t="shared" si="62"/>
        <v>SubLAPSCE Central6/17/2021 (5:00pm-6:00pm)22</v>
      </c>
      <c r="B3983" t="s">
        <v>60</v>
      </c>
      <c r="C3983" t="s">
        <v>86</v>
      </c>
      <c r="D3983" t="s">
        <v>160</v>
      </c>
      <c r="E3983" s="65" t="s">
        <v>153</v>
      </c>
      <c r="F3983" s="66">
        <v>1.9222220182418823</v>
      </c>
      <c r="G3983" s="66">
        <v>1.9517428874969482</v>
      </c>
      <c r="H3983" s="66">
        <v>2.8190907090902328E-2</v>
      </c>
      <c r="I3983" s="66">
        <v>79.830863952636719</v>
      </c>
      <c r="J3983" s="67">
        <v>0</v>
      </c>
    </row>
    <row r="3984" spans="1:10" x14ac:dyDescent="0.25">
      <c r="A3984" s="3" t="str">
        <f t="shared" si="62"/>
        <v>SubLAPSCE Central6/17/2021 (5:00pm-6:00pm)23</v>
      </c>
      <c r="B3984" t="s">
        <v>60</v>
      </c>
      <c r="C3984" t="s">
        <v>86</v>
      </c>
      <c r="D3984" t="s">
        <v>160</v>
      </c>
      <c r="E3984" s="65" t="s">
        <v>154</v>
      </c>
      <c r="F3984" s="66">
        <v>1.6666889190673828</v>
      </c>
      <c r="G3984" s="66">
        <v>1.6838008165359497</v>
      </c>
      <c r="H3984" s="66">
        <v>2.622540108859539E-2</v>
      </c>
      <c r="I3984" s="66">
        <v>77.965751647949219</v>
      </c>
      <c r="J3984" s="67">
        <v>0</v>
      </c>
    </row>
    <row r="3985" spans="1:10" x14ac:dyDescent="0.25">
      <c r="A3985" s="3" t="str">
        <f t="shared" si="62"/>
        <v>SubLAPSCE Central6/17/2021 (5:00pm-6:00pm)24</v>
      </c>
      <c r="B3985" t="s">
        <v>60</v>
      </c>
      <c r="C3985" t="s">
        <v>86</v>
      </c>
      <c r="D3985" t="s">
        <v>160</v>
      </c>
      <c r="E3985" s="65" t="s">
        <v>155</v>
      </c>
      <c r="F3985" s="66">
        <v>1.3902624845504761</v>
      </c>
      <c r="G3985" s="66">
        <v>1.399990439414978</v>
      </c>
      <c r="H3985" s="66">
        <v>2.3347310721874237E-2</v>
      </c>
      <c r="I3985" s="66">
        <v>75.153861999511719</v>
      </c>
      <c r="J3985" s="67">
        <v>0</v>
      </c>
    </row>
    <row r="3986" spans="1:10" x14ac:dyDescent="0.25">
      <c r="A3986" s="3" t="str">
        <f t="shared" si="62"/>
        <v>SubLAPSCE Central7/9/2021 (5:50pm-8:55pm)1</v>
      </c>
      <c r="B3986" t="s">
        <v>60</v>
      </c>
      <c r="C3986" t="s">
        <v>86</v>
      </c>
      <c r="D3986" t="s">
        <v>161</v>
      </c>
      <c r="E3986" s="65" t="s">
        <v>132</v>
      </c>
      <c r="F3986" s="66">
        <v>1.3282488584518433</v>
      </c>
      <c r="G3986" s="66">
        <v>1.2777535915374756</v>
      </c>
      <c r="H3986" s="66">
        <v>1.6542814671993256E-2</v>
      </c>
      <c r="I3986" s="66">
        <v>77.33612060546875</v>
      </c>
      <c r="J3986" s="67">
        <v>0</v>
      </c>
    </row>
    <row r="3987" spans="1:10" x14ac:dyDescent="0.25">
      <c r="A3987" s="3" t="str">
        <f t="shared" si="62"/>
        <v>SubLAPSCE Central7/9/2021 (5:50pm-8:55pm)2</v>
      </c>
      <c r="B3987" t="s">
        <v>60</v>
      </c>
      <c r="C3987" t="s">
        <v>86</v>
      </c>
      <c r="D3987" t="s">
        <v>161</v>
      </c>
      <c r="E3987" s="65" t="s">
        <v>133</v>
      </c>
      <c r="F3987" s="66">
        <v>1.1395937204360962</v>
      </c>
      <c r="G3987" s="66">
        <v>1.1050623655319214</v>
      </c>
      <c r="H3987" s="66">
        <v>1.4306205324828625E-2</v>
      </c>
      <c r="I3987" s="66">
        <v>76.451614379882813</v>
      </c>
      <c r="J3987" s="67">
        <v>0</v>
      </c>
    </row>
    <row r="3988" spans="1:10" x14ac:dyDescent="0.25">
      <c r="A3988" s="3" t="str">
        <f t="shared" si="62"/>
        <v>SubLAPSCE Central7/9/2021 (5:50pm-8:55pm)3</v>
      </c>
      <c r="B3988" t="s">
        <v>60</v>
      </c>
      <c r="C3988" t="s">
        <v>86</v>
      </c>
      <c r="D3988" t="s">
        <v>161</v>
      </c>
      <c r="E3988" s="65" t="s">
        <v>134</v>
      </c>
      <c r="F3988" s="66">
        <v>1.0024510622024536</v>
      </c>
      <c r="G3988" s="66">
        <v>0.97872292995452881</v>
      </c>
      <c r="H3988" s="66">
        <v>1.3040005229413509E-2</v>
      </c>
      <c r="I3988" s="66">
        <v>75.219474792480469</v>
      </c>
      <c r="J3988" s="67">
        <v>0</v>
      </c>
    </row>
    <row r="3989" spans="1:10" x14ac:dyDescent="0.25">
      <c r="A3989" s="3" t="str">
        <f t="shared" si="62"/>
        <v>SubLAPSCE Central7/9/2021 (5:50pm-8:55pm)4</v>
      </c>
      <c r="B3989" t="s">
        <v>60</v>
      </c>
      <c r="C3989" t="s">
        <v>86</v>
      </c>
      <c r="D3989" t="s">
        <v>161</v>
      </c>
      <c r="E3989" s="65" t="s">
        <v>135</v>
      </c>
      <c r="F3989" s="66">
        <v>0.90192478895187378</v>
      </c>
      <c r="G3989" s="66">
        <v>0.89394253492355347</v>
      </c>
      <c r="H3989" s="66">
        <v>1.1786201968789101E-2</v>
      </c>
      <c r="I3989" s="66">
        <v>74.605445861816406</v>
      </c>
      <c r="J3989" s="67">
        <v>0</v>
      </c>
    </row>
    <row r="3990" spans="1:10" x14ac:dyDescent="0.25">
      <c r="A3990" s="3" t="str">
        <f t="shared" si="62"/>
        <v>SubLAPSCE Central7/9/2021 (5:50pm-8:55pm)5</v>
      </c>
      <c r="B3990" t="s">
        <v>60</v>
      </c>
      <c r="C3990" t="s">
        <v>86</v>
      </c>
      <c r="D3990" t="s">
        <v>161</v>
      </c>
      <c r="E3990" s="65" t="s">
        <v>136</v>
      </c>
      <c r="F3990" s="66">
        <v>0.84650862216949463</v>
      </c>
      <c r="G3990" s="66">
        <v>0.8402060866355896</v>
      </c>
      <c r="H3990" s="66">
        <v>1.0471857152879238E-2</v>
      </c>
      <c r="I3990" s="66">
        <v>73.999809265136719</v>
      </c>
      <c r="J3990" s="67">
        <v>0</v>
      </c>
    </row>
    <row r="3991" spans="1:10" x14ac:dyDescent="0.25">
      <c r="A3991" s="3" t="str">
        <f t="shared" si="62"/>
        <v>SubLAPSCE Central7/9/2021 (5:50pm-8:55pm)6</v>
      </c>
      <c r="B3991" t="s">
        <v>60</v>
      </c>
      <c r="C3991" t="s">
        <v>86</v>
      </c>
      <c r="D3991" t="s">
        <v>161</v>
      </c>
      <c r="E3991" s="65" t="s">
        <v>137</v>
      </c>
      <c r="F3991" s="66">
        <v>0.82723760604858398</v>
      </c>
      <c r="G3991" s="66">
        <v>0.8183479905128479</v>
      </c>
      <c r="H3991" s="66">
        <v>9.2029469087719917E-3</v>
      </c>
      <c r="I3991" s="66">
        <v>73.091743469238281</v>
      </c>
      <c r="J3991" s="67">
        <v>0</v>
      </c>
    </row>
    <row r="3992" spans="1:10" x14ac:dyDescent="0.25">
      <c r="A3992" s="3" t="str">
        <f t="shared" si="62"/>
        <v>SubLAPSCE Central7/9/2021 (5:50pm-8:55pm)7</v>
      </c>
      <c r="B3992" t="s">
        <v>60</v>
      </c>
      <c r="C3992" t="s">
        <v>86</v>
      </c>
      <c r="D3992" t="s">
        <v>161</v>
      </c>
      <c r="E3992" s="65" t="s">
        <v>138</v>
      </c>
      <c r="F3992" s="66">
        <v>0.84693431854248047</v>
      </c>
      <c r="G3992" s="66">
        <v>0.82165342569351196</v>
      </c>
      <c r="H3992" s="66">
        <v>1.0361010208725929E-2</v>
      </c>
      <c r="I3992" s="66">
        <v>72.654655456542969</v>
      </c>
      <c r="J3992" s="67">
        <v>0</v>
      </c>
    </row>
    <row r="3993" spans="1:10" x14ac:dyDescent="0.25">
      <c r="A3993" s="3" t="str">
        <f t="shared" si="62"/>
        <v>SubLAPSCE Central7/9/2021 (5:50pm-8:55pm)8</v>
      </c>
      <c r="B3993" t="s">
        <v>60</v>
      </c>
      <c r="C3993" t="s">
        <v>86</v>
      </c>
      <c r="D3993" t="s">
        <v>161</v>
      </c>
      <c r="E3993" s="65" t="s">
        <v>139</v>
      </c>
      <c r="F3993" s="66">
        <v>0.86510264873504639</v>
      </c>
      <c r="G3993" s="66">
        <v>0.85044276714324951</v>
      </c>
      <c r="H3993" s="66">
        <v>1.3119270093739033E-2</v>
      </c>
      <c r="I3993" s="66">
        <v>73.181304931640625</v>
      </c>
      <c r="J3993" s="67">
        <v>0</v>
      </c>
    </row>
    <row r="3994" spans="1:10" x14ac:dyDescent="0.25">
      <c r="A3994" s="3" t="str">
        <f t="shared" si="62"/>
        <v>SubLAPSCE Central7/9/2021 (5:50pm-8:55pm)9</v>
      </c>
      <c r="B3994" t="s">
        <v>60</v>
      </c>
      <c r="C3994" t="s">
        <v>86</v>
      </c>
      <c r="D3994" t="s">
        <v>161</v>
      </c>
      <c r="E3994" s="65" t="s">
        <v>140</v>
      </c>
      <c r="F3994" s="66">
        <v>0.90862840414047241</v>
      </c>
      <c r="G3994" s="66">
        <v>0.91383427381515503</v>
      </c>
      <c r="H3994" s="66">
        <v>1.420885045081377E-2</v>
      </c>
      <c r="I3994" s="66">
        <v>75.718177795410156</v>
      </c>
      <c r="J3994" s="67">
        <v>0</v>
      </c>
    </row>
    <row r="3995" spans="1:10" x14ac:dyDescent="0.25">
      <c r="A3995" s="3" t="str">
        <f t="shared" si="62"/>
        <v>SubLAPSCE Central7/9/2021 (5:50pm-8:55pm)10</v>
      </c>
      <c r="B3995" t="s">
        <v>60</v>
      </c>
      <c r="C3995" t="s">
        <v>86</v>
      </c>
      <c r="D3995" t="s">
        <v>161</v>
      </c>
      <c r="E3995" s="65" t="s">
        <v>141</v>
      </c>
      <c r="F3995" s="66">
        <v>1.0390212535858154</v>
      </c>
      <c r="G3995" s="66">
        <v>1.0221661329269409</v>
      </c>
      <c r="H3995" s="66">
        <v>1.8567558377981186E-2</v>
      </c>
      <c r="I3995" s="66">
        <v>78.894096374511719</v>
      </c>
      <c r="J3995" s="67">
        <v>0</v>
      </c>
    </row>
    <row r="3996" spans="1:10" x14ac:dyDescent="0.25">
      <c r="A3996" s="3" t="str">
        <f t="shared" si="62"/>
        <v>SubLAPSCE Central7/9/2021 (5:50pm-8:55pm)11</v>
      </c>
      <c r="B3996" t="s">
        <v>60</v>
      </c>
      <c r="C3996" t="s">
        <v>86</v>
      </c>
      <c r="D3996" t="s">
        <v>161</v>
      </c>
      <c r="E3996" s="65" t="s">
        <v>142</v>
      </c>
      <c r="F3996" s="66">
        <v>1.2548842430114746</v>
      </c>
      <c r="G3996" s="66">
        <v>1.1868705749511719</v>
      </c>
      <c r="H3996" s="66">
        <v>2.1877655759453773E-2</v>
      </c>
      <c r="I3996" s="66">
        <v>83.535186767578125</v>
      </c>
      <c r="J3996" s="67">
        <v>0</v>
      </c>
    </row>
    <row r="3997" spans="1:10" x14ac:dyDescent="0.25">
      <c r="A3997" s="3" t="str">
        <f t="shared" si="62"/>
        <v>SubLAPSCE Central7/9/2021 (5:50pm-8:55pm)12</v>
      </c>
      <c r="B3997" t="s">
        <v>60</v>
      </c>
      <c r="C3997" t="s">
        <v>86</v>
      </c>
      <c r="D3997" t="s">
        <v>161</v>
      </c>
      <c r="E3997" s="65" t="s">
        <v>143</v>
      </c>
      <c r="F3997" s="66">
        <v>1.4664862155914307</v>
      </c>
      <c r="G3997" s="66">
        <v>1.4241362810134888</v>
      </c>
      <c r="H3997" s="66">
        <v>2.2461898624897003E-2</v>
      </c>
      <c r="I3997" s="66">
        <v>87.147705078125</v>
      </c>
      <c r="J3997" s="67">
        <v>0</v>
      </c>
    </row>
    <row r="3998" spans="1:10" x14ac:dyDescent="0.25">
      <c r="A3998" s="3" t="str">
        <f t="shared" si="62"/>
        <v>SubLAPSCE Central7/9/2021 (5:50pm-8:55pm)13</v>
      </c>
      <c r="B3998" t="s">
        <v>60</v>
      </c>
      <c r="C3998" t="s">
        <v>86</v>
      </c>
      <c r="D3998" t="s">
        <v>161</v>
      </c>
      <c r="E3998" s="65" t="s">
        <v>144</v>
      </c>
      <c r="F3998" s="66">
        <v>1.8159838914871216</v>
      </c>
      <c r="G3998" s="66">
        <v>1.7217613458633423</v>
      </c>
      <c r="H3998" s="66">
        <v>2.4283774197101593E-2</v>
      </c>
      <c r="I3998" s="66">
        <v>90.600662231445313</v>
      </c>
      <c r="J3998" s="67">
        <v>0</v>
      </c>
    </row>
    <row r="3999" spans="1:10" x14ac:dyDescent="0.25">
      <c r="A3999" s="3" t="str">
        <f t="shared" si="62"/>
        <v>SubLAPSCE Central7/9/2021 (5:50pm-8:55pm)14</v>
      </c>
      <c r="B3999" t="s">
        <v>60</v>
      </c>
      <c r="C3999" t="s">
        <v>86</v>
      </c>
      <c r="D3999" t="s">
        <v>161</v>
      </c>
      <c r="E3999" s="65" t="s">
        <v>145</v>
      </c>
      <c r="F3999" s="66">
        <v>2.098299503326416</v>
      </c>
      <c r="G3999" s="66">
        <v>2.00887131690979</v>
      </c>
      <c r="H3999" s="66">
        <v>2.6958055794239044E-2</v>
      </c>
      <c r="I3999" s="66">
        <v>93.681793212890625</v>
      </c>
      <c r="J3999" s="67">
        <v>0</v>
      </c>
    </row>
    <row r="4000" spans="1:10" x14ac:dyDescent="0.25">
      <c r="A4000" s="3" t="str">
        <f t="shared" si="62"/>
        <v>SubLAPSCE Central7/9/2021 (5:50pm-8:55pm)15</v>
      </c>
      <c r="B4000" t="s">
        <v>60</v>
      </c>
      <c r="C4000" t="s">
        <v>86</v>
      </c>
      <c r="D4000" t="s">
        <v>161</v>
      </c>
      <c r="E4000" s="65" t="s">
        <v>146</v>
      </c>
      <c r="F4000" s="66">
        <v>2.3430187702178955</v>
      </c>
      <c r="G4000" s="66">
        <v>2.3537514209747314</v>
      </c>
      <c r="H4000" s="66">
        <v>1.5981931239366531E-2</v>
      </c>
      <c r="I4000" s="66">
        <v>95.693023681640625</v>
      </c>
      <c r="J4000" s="67">
        <v>0</v>
      </c>
    </row>
    <row r="4001" spans="1:10" x14ac:dyDescent="0.25">
      <c r="A4001" s="3" t="str">
        <f t="shared" si="62"/>
        <v>SubLAPSCE Central7/9/2021 (5:50pm-8:55pm)16</v>
      </c>
      <c r="B4001" t="s">
        <v>60</v>
      </c>
      <c r="C4001" t="s">
        <v>86</v>
      </c>
      <c r="D4001" t="s">
        <v>161</v>
      </c>
      <c r="E4001" s="65" t="s">
        <v>147</v>
      </c>
      <c r="F4001" s="66">
        <v>2.689197301864624</v>
      </c>
      <c r="G4001" s="66">
        <v>2.6784646511077881</v>
      </c>
      <c r="H4001" s="66">
        <v>1.5981931239366531E-2</v>
      </c>
      <c r="I4001" s="66">
        <v>97.738876342773438</v>
      </c>
      <c r="J4001" s="67">
        <v>0</v>
      </c>
    </row>
    <row r="4002" spans="1:10" x14ac:dyDescent="0.25">
      <c r="A4002" s="3" t="str">
        <f t="shared" si="62"/>
        <v>SubLAPSCE Central7/9/2021 (5:50pm-8:55pm)17</v>
      </c>
      <c r="B4002" t="s">
        <v>60</v>
      </c>
      <c r="C4002" t="s">
        <v>86</v>
      </c>
      <c r="D4002" t="s">
        <v>161</v>
      </c>
      <c r="E4002" s="65" t="s">
        <v>148</v>
      </c>
      <c r="F4002" s="66">
        <v>2.8906044960021973</v>
      </c>
      <c r="G4002" s="66">
        <v>2.8758120536804199</v>
      </c>
      <c r="H4002" s="66">
        <v>2.6556679978966713E-2</v>
      </c>
      <c r="I4002" s="66">
        <v>98.395301818847656</v>
      </c>
      <c r="J4002" s="67">
        <v>0</v>
      </c>
    </row>
    <row r="4003" spans="1:10" x14ac:dyDescent="0.25">
      <c r="A4003" s="3" t="str">
        <f t="shared" si="62"/>
        <v>SubLAPSCE Central7/9/2021 (5:50pm-8:55pm)18</v>
      </c>
      <c r="B4003" t="s">
        <v>60</v>
      </c>
      <c r="C4003" t="s">
        <v>86</v>
      </c>
      <c r="D4003" t="s">
        <v>161</v>
      </c>
      <c r="E4003" s="65" t="s">
        <v>149</v>
      </c>
      <c r="F4003" s="66">
        <v>2.9539990425109863</v>
      </c>
      <c r="G4003" s="66">
        <v>2.8271749019622803</v>
      </c>
      <c r="H4003" s="66">
        <v>2.9001152142882347E-2</v>
      </c>
      <c r="I4003" s="66">
        <v>97.540924072265625</v>
      </c>
      <c r="J4003" s="67">
        <v>0</v>
      </c>
    </row>
    <row r="4004" spans="1:10" x14ac:dyDescent="0.25">
      <c r="A4004" s="3" t="str">
        <f t="shared" si="62"/>
        <v>SubLAPSCE Central7/9/2021 (5:50pm-8:55pm)19</v>
      </c>
      <c r="B4004" t="s">
        <v>60</v>
      </c>
      <c r="C4004" t="s">
        <v>86</v>
      </c>
      <c r="D4004" t="s">
        <v>161</v>
      </c>
      <c r="E4004" s="65" t="s">
        <v>150</v>
      </c>
      <c r="F4004" s="66">
        <v>2.8976764678955078</v>
      </c>
      <c r="G4004" s="66">
        <v>2.0076835155487061</v>
      </c>
      <c r="H4004" s="66">
        <v>2.8932696208357811E-2</v>
      </c>
      <c r="I4004" s="66">
        <v>95.163749694824219</v>
      </c>
      <c r="J4004" s="67">
        <v>0</v>
      </c>
    </row>
    <row r="4005" spans="1:10" x14ac:dyDescent="0.25">
      <c r="A4005" s="3" t="str">
        <f t="shared" si="62"/>
        <v>SubLAPSCE Central7/9/2021 (5:50pm-8:55pm)20</v>
      </c>
      <c r="B4005" t="s">
        <v>60</v>
      </c>
      <c r="C4005" t="s">
        <v>86</v>
      </c>
      <c r="D4005" t="s">
        <v>161</v>
      </c>
      <c r="E4005" s="65" t="s">
        <v>151</v>
      </c>
      <c r="F4005" s="66">
        <v>2.6379034519195557</v>
      </c>
      <c r="G4005" s="66">
        <v>1.9563356637954712</v>
      </c>
      <c r="H4005" s="66">
        <v>2.555411122739315E-2</v>
      </c>
      <c r="I4005" s="66">
        <v>92.285835266113281</v>
      </c>
      <c r="J4005" s="67">
        <v>0</v>
      </c>
    </row>
    <row r="4006" spans="1:10" x14ac:dyDescent="0.25">
      <c r="A4006" s="3" t="str">
        <f t="shared" si="62"/>
        <v>SubLAPSCE Central7/9/2021 (5:50pm-8:55pm)21</v>
      </c>
      <c r="B4006" t="s">
        <v>60</v>
      </c>
      <c r="C4006" t="s">
        <v>86</v>
      </c>
      <c r="D4006" t="s">
        <v>161</v>
      </c>
      <c r="E4006" s="65" t="s">
        <v>152</v>
      </c>
      <c r="F4006" s="66">
        <v>2.3622922897338867</v>
      </c>
      <c r="G4006" s="66">
        <v>1.8788207769393921</v>
      </c>
      <c r="H4006" s="66">
        <v>2.4445783346891403E-2</v>
      </c>
      <c r="I4006" s="66">
        <v>88.674247741699219</v>
      </c>
      <c r="J4006" s="67">
        <v>0</v>
      </c>
    </row>
    <row r="4007" spans="1:10" x14ac:dyDescent="0.25">
      <c r="A4007" s="3" t="str">
        <f t="shared" si="62"/>
        <v>SubLAPSCE Central7/9/2021 (5:50pm-8:55pm)22</v>
      </c>
      <c r="B4007" t="s">
        <v>60</v>
      </c>
      <c r="C4007" t="s">
        <v>86</v>
      </c>
      <c r="D4007" t="s">
        <v>161</v>
      </c>
      <c r="E4007" s="65" t="s">
        <v>153</v>
      </c>
      <c r="F4007" s="66">
        <v>2.0971143245697021</v>
      </c>
      <c r="G4007" s="66">
        <v>2.6020293235778809</v>
      </c>
      <c r="H4007" s="66">
        <v>2.4084391072392464E-2</v>
      </c>
      <c r="I4007" s="66">
        <v>84.595199584960938</v>
      </c>
      <c r="J4007" s="67">
        <v>0</v>
      </c>
    </row>
    <row r="4008" spans="1:10" x14ac:dyDescent="0.25">
      <c r="A4008" s="3" t="str">
        <f t="shared" si="62"/>
        <v>SubLAPSCE Central7/9/2021 (5:50pm-8:55pm)23</v>
      </c>
      <c r="B4008" t="s">
        <v>60</v>
      </c>
      <c r="C4008" t="s">
        <v>86</v>
      </c>
      <c r="D4008" t="s">
        <v>161</v>
      </c>
      <c r="E4008" s="65" t="s">
        <v>154</v>
      </c>
      <c r="F4008" s="66">
        <v>1.8498835563659668</v>
      </c>
      <c r="G4008" s="66">
        <v>2.2647647857666016</v>
      </c>
      <c r="H4008" s="66">
        <v>2.2235052660107613E-2</v>
      </c>
      <c r="I4008" s="66">
        <v>81.889411926269531</v>
      </c>
      <c r="J4008" s="67">
        <v>0</v>
      </c>
    </row>
    <row r="4009" spans="1:10" x14ac:dyDescent="0.25">
      <c r="A4009" s="3" t="str">
        <f t="shared" si="62"/>
        <v>SubLAPSCE Central7/9/2021 (5:50pm-8:55pm)24</v>
      </c>
      <c r="B4009" t="s">
        <v>60</v>
      </c>
      <c r="C4009" t="s">
        <v>86</v>
      </c>
      <c r="D4009" t="s">
        <v>161</v>
      </c>
      <c r="E4009" s="65" t="s">
        <v>155</v>
      </c>
      <c r="F4009" s="66">
        <v>1.6267051696777344</v>
      </c>
      <c r="G4009" s="66">
        <v>1.8227581977844238</v>
      </c>
      <c r="H4009" s="66">
        <v>1.8461924046278E-2</v>
      </c>
      <c r="I4009" s="66">
        <v>80.060203552246094</v>
      </c>
      <c r="J4009" s="67">
        <v>0</v>
      </c>
    </row>
    <row r="4010" spans="1:10" x14ac:dyDescent="0.25">
      <c r="A4010" s="3" t="str">
        <f t="shared" si="62"/>
        <v>SubLAPSCE Central8/27/2021 (5:00pm-6:00pm)1</v>
      </c>
      <c r="B4010" t="s">
        <v>60</v>
      </c>
      <c r="C4010" t="s">
        <v>86</v>
      </c>
      <c r="D4010" t="s">
        <v>162</v>
      </c>
      <c r="E4010" s="65" t="s">
        <v>132</v>
      </c>
      <c r="F4010" s="66">
        <v>1.1607817411422729</v>
      </c>
      <c r="G4010" s="66">
        <v>1.1754132509231567</v>
      </c>
      <c r="H4010" s="66">
        <v>1.4368768781423569E-2</v>
      </c>
      <c r="I4010" s="66">
        <v>78.370376586914063</v>
      </c>
      <c r="J4010" s="67">
        <v>0</v>
      </c>
    </row>
    <row r="4011" spans="1:10" x14ac:dyDescent="0.25">
      <c r="A4011" s="3" t="str">
        <f t="shared" si="62"/>
        <v>SubLAPSCE Central8/27/2021 (5:00pm-6:00pm)2</v>
      </c>
      <c r="B4011" t="s">
        <v>60</v>
      </c>
      <c r="C4011" t="s">
        <v>86</v>
      </c>
      <c r="D4011" t="s">
        <v>162</v>
      </c>
      <c r="E4011" s="65" t="s">
        <v>133</v>
      </c>
      <c r="F4011" s="66">
        <v>1.0036585330963135</v>
      </c>
      <c r="G4011" s="66">
        <v>0.99971181154251099</v>
      </c>
      <c r="H4011" s="66">
        <v>1.3103185221552849E-2</v>
      </c>
      <c r="I4011" s="66">
        <v>76.497383117675781</v>
      </c>
      <c r="J4011" s="67">
        <v>0</v>
      </c>
    </row>
    <row r="4012" spans="1:10" x14ac:dyDescent="0.25">
      <c r="A4012" s="3" t="str">
        <f t="shared" si="62"/>
        <v>SubLAPSCE Central8/27/2021 (5:00pm-6:00pm)3</v>
      </c>
      <c r="B4012" t="s">
        <v>60</v>
      </c>
      <c r="C4012" t="s">
        <v>86</v>
      </c>
      <c r="D4012" t="s">
        <v>162</v>
      </c>
      <c r="E4012" s="65" t="s">
        <v>134</v>
      </c>
      <c r="F4012" s="66">
        <v>0.87759721279144287</v>
      </c>
      <c r="G4012" s="66">
        <v>0.87739187479019165</v>
      </c>
      <c r="H4012" s="66">
        <v>1.291776355355978E-2</v>
      </c>
      <c r="I4012" s="66">
        <v>74.642929077148438</v>
      </c>
      <c r="J4012" s="67">
        <v>0</v>
      </c>
    </row>
    <row r="4013" spans="1:10" x14ac:dyDescent="0.25">
      <c r="A4013" s="3" t="str">
        <f t="shared" si="62"/>
        <v>SubLAPSCE Central8/27/2021 (5:00pm-6:00pm)4</v>
      </c>
      <c r="B4013" t="s">
        <v>60</v>
      </c>
      <c r="C4013" t="s">
        <v>86</v>
      </c>
      <c r="D4013" t="s">
        <v>162</v>
      </c>
      <c r="E4013" s="65" t="s">
        <v>135</v>
      </c>
      <c r="F4013" s="66">
        <v>0.78216946125030518</v>
      </c>
      <c r="G4013" s="66">
        <v>0.79995673894882202</v>
      </c>
      <c r="H4013" s="66">
        <v>1.0174725204706192E-2</v>
      </c>
      <c r="I4013" s="66">
        <v>73.247161865234375</v>
      </c>
      <c r="J4013" s="67">
        <v>0</v>
      </c>
    </row>
    <row r="4014" spans="1:10" x14ac:dyDescent="0.25">
      <c r="A4014" s="3" t="str">
        <f t="shared" si="62"/>
        <v>SubLAPSCE Central8/27/2021 (5:00pm-6:00pm)5</v>
      </c>
      <c r="B4014" t="s">
        <v>60</v>
      </c>
      <c r="C4014" t="s">
        <v>86</v>
      </c>
      <c r="D4014" t="s">
        <v>162</v>
      </c>
      <c r="E4014" s="65" t="s">
        <v>136</v>
      </c>
      <c r="F4014" s="66">
        <v>0.73500096797943115</v>
      </c>
      <c r="G4014" s="66">
        <v>0.74935919046401978</v>
      </c>
      <c r="H4014" s="66">
        <v>8.3183692768216133E-3</v>
      </c>
      <c r="I4014" s="66">
        <v>71.908973693847656</v>
      </c>
      <c r="J4014" s="67">
        <v>0</v>
      </c>
    </row>
    <row r="4015" spans="1:10" x14ac:dyDescent="0.25">
      <c r="A4015" s="3" t="str">
        <f t="shared" si="62"/>
        <v>SubLAPSCE Central8/27/2021 (5:00pm-6:00pm)6</v>
      </c>
      <c r="B4015" t="s">
        <v>60</v>
      </c>
      <c r="C4015" t="s">
        <v>86</v>
      </c>
      <c r="D4015" t="s">
        <v>162</v>
      </c>
      <c r="E4015" s="65" t="s">
        <v>137</v>
      </c>
      <c r="F4015" s="66">
        <v>0.73364531993865967</v>
      </c>
      <c r="G4015" s="66">
        <v>0.73706299066543579</v>
      </c>
      <c r="H4015" s="66">
        <v>7.2353975847363472E-3</v>
      </c>
      <c r="I4015" s="66">
        <v>71.013191223144531</v>
      </c>
      <c r="J4015" s="67">
        <v>0</v>
      </c>
    </row>
    <row r="4016" spans="1:10" x14ac:dyDescent="0.25">
      <c r="A4016" s="3" t="str">
        <f t="shared" si="62"/>
        <v>SubLAPSCE Central8/27/2021 (5:00pm-6:00pm)7</v>
      </c>
      <c r="B4016" t="s">
        <v>60</v>
      </c>
      <c r="C4016" t="s">
        <v>86</v>
      </c>
      <c r="D4016" t="s">
        <v>162</v>
      </c>
      <c r="E4016" s="65" t="s">
        <v>138</v>
      </c>
      <c r="F4016" s="66">
        <v>0.76762914657592773</v>
      </c>
      <c r="G4016" s="66">
        <v>0.75974369049072266</v>
      </c>
      <c r="H4016" s="66">
        <v>8.4146307781338692E-3</v>
      </c>
      <c r="I4016" s="66">
        <v>69.884674072265625</v>
      </c>
      <c r="J4016" s="67">
        <v>0</v>
      </c>
    </row>
    <row r="4017" spans="1:10" x14ac:dyDescent="0.25">
      <c r="A4017" s="3" t="str">
        <f t="shared" si="62"/>
        <v>SubLAPSCE Central8/27/2021 (5:00pm-6:00pm)8</v>
      </c>
      <c r="B4017" t="s">
        <v>60</v>
      </c>
      <c r="C4017" t="s">
        <v>86</v>
      </c>
      <c r="D4017" t="s">
        <v>162</v>
      </c>
      <c r="E4017" s="65" t="s">
        <v>139</v>
      </c>
      <c r="F4017" s="66">
        <v>0.76077282428741455</v>
      </c>
      <c r="G4017" s="66">
        <v>0.75263816118240356</v>
      </c>
      <c r="H4017" s="66">
        <v>8.8617373257875443E-3</v>
      </c>
      <c r="I4017" s="66">
        <v>69.462776184082031</v>
      </c>
      <c r="J4017" s="67">
        <v>0</v>
      </c>
    </row>
    <row r="4018" spans="1:10" x14ac:dyDescent="0.25">
      <c r="A4018" s="3" t="str">
        <f t="shared" si="62"/>
        <v>SubLAPSCE Central8/27/2021 (5:00pm-6:00pm)9</v>
      </c>
      <c r="B4018" t="s">
        <v>60</v>
      </c>
      <c r="C4018" t="s">
        <v>86</v>
      </c>
      <c r="D4018" t="s">
        <v>162</v>
      </c>
      <c r="E4018" s="65" t="s">
        <v>140</v>
      </c>
      <c r="F4018" s="66">
        <v>0.73434984683990479</v>
      </c>
      <c r="G4018" s="66">
        <v>0.73464035987854004</v>
      </c>
      <c r="H4018" s="66">
        <v>1.3708670623600483E-2</v>
      </c>
      <c r="I4018" s="66">
        <v>72.885566711425781</v>
      </c>
      <c r="J4018" s="67">
        <v>0</v>
      </c>
    </row>
    <row r="4019" spans="1:10" x14ac:dyDescent="0.25">
      <c r="A4019" s="3" t="str">
        <f t="shared" si="62"/>
        <v>SubLAPSCE Central8/27/2021 (5:00pm-6:00pm)10</v>
      </c>
      <c r="B4019" t="s">
        <v>60</v>
      </c>
      <c r="C4019" t="s">
        <v>86</v>
      </c>
      <c r="D4019" t="s">
        <v>162</v>
      </c>
      <c r="E4019" s="65" t="s">
        <v>141</v>
      </c>
      <c r="F4019" s="66">
        <v>0.76093816757202148</v>
      </c>
      <c r="G4019" s="66">
        <v>0.75216835737228394</v>
      </c>
      <c r="H4019" s="66">
        <v>1.6127783805131912E-2</v>
      </c>
      <c r="I4019" s="66">
        <v>79.650421142578125</v>
      </c>
      <c r="J4019" s="67">
        <v>0</v>
      </c>
    </row>
    <row r="4020" spans="1:10" x14ac:dyDescent="0.25">
      <c r="A4020" s="3" t="str">
        <f t="shared" si="62"/>
        <v>SubLAPSCE Central8/27/2021 (5:00pm-6:00pm)11</v>
      </c>
      <c r="B4020" t="s">
        <v>60</v>
      </c>
      <c r="C4020" t="s">
        <v>86</v>
      </c>
      <c r="D4020" t="s">
        <v>162</v>
      </c>
      <c r="E4020" s="65" t="s">
        <v>142</v>
      </c>
      <c r="F4020" s="66">
        <v>0.86616045236587524</v>
      </c>
      <c r="G4020" s="66">
        <v>0.85715585947036743</v>
      </c>
      <c r="H4020" s="66">
        <v>1.8056368455290794E-2</v>
      </c>
      <c r="I4020" s="66">
        <v>86.000534057617188</v>
      </c>
      <c r="J4020" s="67">
        <v>0</v>
      </c>
    </row>
    <row r="4021" spans="1:10" x14ac:dyDescent="0.25">
      <c r="A4021" s="3" t="str">
        <f t="shared" si="62"/>
        <v>SubLAPSCE Central8/27/2021 (5:00pm-6:00pm)12</v>
      </c>
      <c r="B4021" t="s">
        <v>60</v>
      </c>
      <c r="C4021" t="s">
        <v>86</v>
      </c>
      <c r="D4021" t="s">
        <v>162</v>
      </c>
      <c r="E4021" s="65" t="s">
        <v>143</v>
      </c>
      <c r="F4021" s="66">
        <v>1.104334831237793</v>
      </c>
      <c r="G4021" s="66">
        <v>1.0938223600387573</v>
      </c>
      <c r="H4021" s="66">
        <v>2.1346278488636017E-2</v>
      </c>
      <c r="I4021" s="66">
        <v>90.738166809082031</v>
      </c>
      <c r="J4021" s="67">
        <v>0</v>
      </c>
    </row>
    <row r="4022" spans="1:10" x14ac:dyDescent="0.25">
      <c r="A4022" s="3" t="str">
        <f t="shared" si="62"/>
        <v>SubLAPSCE Central8/27/2021 (5:00pm-6:00pm)13</v>
      </c>
      <c r="B4022" t="s">
        <v>60</v>
      </c>
      <c r="C4022" t="s">
        <v>86</v>
      </c>
      <c r="D4022" t="s">
        <v>162</v>
      </c>
      <c r="E4022" s="65" t="s">
        <v>144</v>
      </c>
      <c r="F4022" s="66">
        <v>1.4548642635345459</v>
      </c>
      <c r="G4022" s="66">
        <v>1.4447041749954224</v>
      </c>
      <c r="H4022" s="66">
        <v>2.5499032810330391E-2</v>
      </c>
      <c r="I4022" s="66">
        <v>95.240196228027344</v>
      </c>
      <c r="J4022" s="67">
        <v>0</v>
      </c>
    </row>
    <row r="4023" spans="1:10" x14ac:dyDescent="0.25">
      <c r="A4023" s="3" t="str">
        <f t="shared" si="62"/>
        <v>SubLAPSCE Central8/27/2021 (5:00pm-6:00pm)14</v>
      </c>
      <c r="B4023" t="s">
        <v>60</v>
      </c>
      <c r="C4023" t="s">
        <v>86</v>
      </c>
      <c r="D4023" t="s">
        <v>162</v>
      </c>
      <c r="E4023" s="65" t="s">
        <v>145</v>
      </c>
      <c r="F4023" s="66">
        <v>1.9033143520355225</v>
      </c>
      <c r="G4023" s="66">
        <v>1.8640276193618774</v>
      </c>
      <c r="H4023" s="66">
        <v>2.4956269189715385E-2</v>
      </c>
      <c r="I4023" s="66">
        <v>98.73443603515625</v>
      </c>
      <c r="J4023" s="67">
        <v>0</v>
      </c>
    </row>
    <row r="4024" spans="1:10" x14ac:dyDescent="0.25">
      <c r="A4024" s="3" t="str">
        <f t="shared" si="62"/>
        <v>SubLAPSCE Central8/27/2021 (5:00pm-6:00pm)15</v>
      </c>
      <c r="B4024" t="s">
        <v>60</v>
      </c>
      <c r="C4024" t="s">
        <v>86</v>
      </c>
      <c r="D4024" t="s">
        <v>162</v>
      </c>
      <c r="E4024" s="65" t="s">
        <v>146</v>
      </c>
      <c r="F4024" s="66">
        <v>2.2817163467407227</v>
      </c>
      <c r="G4024" s="66">
        <v>2.2857308387756348</v>
      </c>
      <c r="H4024" s="66">
        <v>1.5297095291316509E-2</v>
      </c>
      <c r="I4024" s="66">
        <v>101.06098937988281</v>
      </c>
      <c r="J4024" s="67">
        <v>0</v>
      </c>
    </row>
    <row r="4025" spans="1:10" x14ac:dyDescent="0.25">
      <c r="A4025" s="3" t="str">
        <f t="shared" si="62"/>
        <v>SubLAPSCE Central8/27/2021 (5:00pm-6:00pm)16</v>
      </c>
      <c r="B4025" t="s">
        <v>60</v>
      </c>
      <c r="C4025" t="s">
        <v>86</v>
      </c>
      <c r="D4025" t="s">
        <v>162</v>
      </c>
      <c r="E4025" s="65" t="s">
        <v>147</v>
      </c>
      <c r="F4025" s="66">
        <v>2.7060642242431641</v>
      </c>
      <c r="G4025" s="66">
        <v>2.702049732208252</v>
      </c>
      <c r="H4025" s="66">
        <v>1.5297095291316509E-2</v>
      </c>
      <c r="I4025" s="66">
        <v>102.64239501953125</v>
      </c>
      <c r="J4025" s="67">
        <v>0</v>
      </c>
    </row>
    <row r="4026" spans="1:10" x14ac:dyDescent="0.25">
      <c r="A4026" s="3" t="str">
        <f t="shared" si="62"/>
        <v>SubLAPSCE Central8/27/2021 (5:00pm-6:00pm)17</v>
      </c>
      <c r="B4026" t="s">
        <v>60</v>
      </c>
      <c r="C4026" t="s">
        <v>86</v>
      </c>
      <c r="D4026" t="s">
        <v>162</v>
      </c>
      <c r="E4026" s="65" t="s">
        <v>148</v>
      </c>
      <c r="F4026" s="66">
        <v>3.0162642002105713</v>
      </c>
      <c r="G4026" s="66">
        <v>3.0143404006958008</v>
      </c>
      <c r="H4026" s="66">
        <v>2.9957946389913559E-2</v>
      </c>
      <c r="I4026" s="66">
        <v>102.77780151367188</v>
      </c>
      <c r="J4026" s="67">
        <v>0</v>
      </c>
    </row>
    <row r="4027" spans="1:10" x14ac:dyDescent="0.25">
      <c r="A4027" s="3" t="str">
        <f t="shared" si="62"/>
        <v>SubLAPSCE Central8/27/2021 (5:00pm-6:00pm)18</v>
      </c>
      <c r="B4027" t="s">
        <v>60</v>
      </c>
      <c r="C4027" t="s">
        <v>86</v>
      </c>
      <c r="D4027" t="s">
        <v>162</v>
      </c>
      <c r="E4027" s="65" t="s">
        <v>149</v>
      </c>
      <c r="F4027" s="66">
        <v>3.104609489440918</v>
      </c>
      <c r="G4027" s="66">
        <v>2.1334319114685059</v>
      </c>
      <c r="H4027" s="66">
        <v>2.9256105422973633E-2</v>
      </c>
      <c r="I4027" s="66">
        <v>101.70869445800781</v>
      </c>
      <c r="J4027" s="67">
        <v>0</v>
      </c>
    </row>
    <row r="4028" spans="1:10" x14ac:dyDescent="0.25">
      <c r="A4028" s="3" t="str">
        <f t="shared" si="62"/>
        <v>SubLAPSCE Central8/27/2021 (5:00pm-6:00pm)19</v>
      </c>
      <c r="B4028" t="s">
        <v>60</v>
      </c>
      <c r="C4028" t="s">
        <v>86</v>
      </c>
      <c r="D4028" t="s">
        <v>162</v>
      </c>
      <c r="E4028" s="65" t="s">
        <v>150</v>
      </c>
      <c r="F4028" s="66">
        <v>2.9789915084838867</v>
      </c>
      <c r="G4028" s="66">
        <v>3.1339485645294189</v>
      </c>
      <c r="H4028" s="66">
        <v>3.1158257275819778E-2</v>
      </c>
      <c r="I4028" s="66">
        <v>99.480949401855469</v>
      </c>
      <c r="J4028" s="67">
        <v>0</v>
      </c>
    </row>
    <row r="4029" spans="1:10" x14ac:dyDescent="0.25">
      <c r="A4029" s="3" t="str">
        <f t="shared" si="62"/>
        <v>SubLAPSCE Central8/27/2021 (5:00pm-6:00pm)20</v>
      </c>
      <c r="B4029" t="s">
        <v>60</v>
      </c>
      <c r="C4029" t="s">
        <v>86</v>
      </c>
      <c r="D4029" t="s">
        <v>162</v>
      </c>
      <c r="E4029" s="65" t="s">
        <v>151</v>
      </c>
      <c r="F4029" s="66">
        <v>2.6781470775604248</v>
      </c>
      <c r="G4029" s="66">
        <v>2.8846683502197266</v>
      </c>
      <c r="H4029" s="66">
        <v>2.6814503595232964E-2</v>
      </c>
      <c r="I4029" s="66">
        <v>95.295860290527344</v>
      </c>
      <c r="J4029" s="67">
        <v>0</v>
      </c>
    </row>
    <row r="4030" spans="1:10" x14ac:dyDescent="0.25">
      <c r="A4030" s="3" t="str">
        <f t="shared" si="62"/>
        <v>SubLAPSCE Central8/27/2021 (5:00pm-6:00pm)21</v>
      </c>
      <c r="B4030" t="s">
        <v>60</v>
      </c>
      <c r="C4030" t="s">
        <v>86</v>
      </c>
      <c r="D4030" t="s">
        <v>162</v>
      </c>
      <c r="E4030" s="65" t="s">
        <v>152</v>
      </c>
      <c r="F4030" s="66">
        <v>2.3867371082305908</v>
      </c>
      <c r="G4030" s="66">
        <v>2.5526976585388184</v>
      </c>
      <c r="H4030" s="66">
        <v>2.6752542704343796E-2</v>
      </c>
      <c r="I4030" s="66">
        <v>89.790718078613281</v>
      </c>
      <c r="J4030" s="67">
        <v>0</v>
      </c>
    </row>
    <row r="4031" spans="1:10" x14ac:dyDescent="0.25">
      <c r="A4031" s="3" t="str">
        <f t="shared" si="62"/>
        <v>SubLAPSCE Central8/27/2021 (5:00pm-6:00pm)22</v>
      </c>
      <c r="B4031" t="s">
        <v>60</v>
      </c>
      <c r="C4031" t="s">
        <v>86</v>
      </c>
      <c r="D4031" t="s">
        <v>162</v>
      </c>
      <c r="E4031" s="65" t="s">
        <v>153</v>
      </c>
      <c r="F4031" s="66">
        <v>2.1274168491363525</v>
      </c>
      <c r="G4031" s="66">
        <v>2.2300028800964355</v>
      </c>
      <c r="H4031" s="66">
        <v>2.5412328541278839E-2</v>
      </c>
      <c r="I4031" s="66">
        <v>85.410293579101563</v>
      </c>
      <c r="J4031" s="67">
        <v>0</v>
      </c>
    </row>
    <row r="4032" spans="1:10" x14ac:dyDescent="0.25">
      <c r="A4032" s="3" t="str">
        <f t="shared" si="62"/>
        <v>SubLAPSCE Central8/27/2021 (5:00pm-6:00pm)23</v>
      </c>
      <c r="B4032" t="s">
        <v>60</v>
      </c>
      <c r="C4032" t="s">
        <v>86</v>
      </c>
      <c r="D4032" t="s">
        <v>162</v>
      </c>
      <c r="E4032" s="65" t="s">
        <v>154</v>
      </c>
      <c r="F4032" s="66">
        <v>1.83221435546875</v>
      </c>
      <c r="G4032" s="66">
        <v>1.8904818296432495</v>
      </c>
      <c r="H4032" s="66">
        <v>2.0685713738203049E-2</v>
      </c>
      <c r="I4032" s="66">
        <v>82.305717468261719</v>
      </c>
      <c r="J4032" s="67">
        <v>0</v>
      </c>
    </row>
    <row r="4033" spans="1:10" x14ac:dyDescent="0.25">
      <c r="A4033" s="3" t="str">
        <f t="shared" si="62"/>
        <v>SubLAPSCE Central8/27/2021 (5:00pm-6:00pm)24</v>
      </c>
      <c r="B4033" t="s">
        <v>60</v>
      </c>
      <c r="C4033" t="s">
        <v>86</v>
      </c>
      <c r="D4033" t="s">
        <v>162</v>
      </c>
      <c r="E4033" s="65" t="s">
        <v>155</v>
      </c>
      <c r="F4033" s="66">
        <v>1.5204594135284424</v>
      </c>
      <c r="G4033" s="66">
        <v>1.5692938566207886</v>
      </c>
      <c r="H4033" s="66">
        <v>1.8375299870967865E-2</v>
      </c>
      <c r="I4033" s="66">
        <v>80.142036437988281</v>
      </c>
      <c r="J4033" s="67">
        <v>0</v>
      </c>
    </row>
    <row r="4034" spans="1:10" x14ac:dyDescent="0.25">
      <c r="A4034" s="3" t="str">
        <f t="shared" si="62"/>
        <v>SubLAPSCE Central9/9/2021 (3:58pm-5:00pm)1</v>
      </c>
      <c r="B4034" t="s">
        <v>60</v>
      </c>
      <c r="C4034" t="s">
        <v>86</v>
      </c>
      <c r="D4034" t="s">
        <v>163</v>
      </c>
      <c r="E4034" s="65" t="s">
        <v>132</v>
      </c>
      <c r="F4034" s="66">
        <v>1.2688497304916382</v>
      </c>
      <c r="G4034" s="66">
        <v>1.2642964124679565</v>
      </c>
      <c r="H4034" s="66">
        <v>1.6730021685361862E-2</v>
      </c>
      <c r="I4034" s="66">
        <v>75.086273193359375</v>
      </c>
      <c r="J4034" s="67">
        <v>0</v>
      </c>
    </row>
    <row r="4035" spans="1:10" x14ac:dyDescent="0.25">
      <c r="A4035" s="3" t="str">
        <f t="shared" ref="A4035:A4098" si="63">B4035&amp;C4035&amp;D4035&amp;E4035</f>
        <v>SubLAPSCE Central9/9/2021 (3:58pm-5:00pm)2</v>
      </c>
      <c r="B4035" t="s">
        <v>60</v>
      </c>
      <c r="C4035" t="s">
        <v>86</v>
      </c>
      <c r="D4035" t="s">
        <v>163</v>
      </c>
      <c r="E4035" s="65" t="s">
        <v>133</v>
      </c>
      <c r="F4035" s="66">
        <v>1.0873775482177734</v>
      </c>
      <c r="G4035" s="66">
        <v>1.0932613611221313</v>
      </c>
      <c r="H4035" s="66">
        <v>1.3916506431996822E-2</v>
      </c>
      <c r="I4035" s="66">
        <v>74.27783203125</v>
      </c>
      <c r="J4035" s="67">
        <v>0</v>
      </c>
    </row>
    <row r="4036" spans="1:10" x14ac:dyDescent="0.25">
      <c r="A4036" s="3" t="str">
        <f t="shared" si="63"/>
        <v>SubLAPSCE Central9/9/2021 (3:58pm-5:00pm)3</v>
      </c>
      <c r="B4036" t="s">
        <v>60</v>
      </c>
      <c r="C4036" t="s">
        <v>86</v>
      </c>
      <c r="D4036" t="s">
        <v>163</v>
      </c>
      <c r="E4036" s="65" t="s">
        <v>134</v>
      </c>
      <c r="F4036" s="66">
        <v>0.96933579444885254</v>
      </c>
      <c r="G4036" s="66">
        <v>0.97533762454986572</v>
      </c>
      <c r="H4036" s="66">
        <v>1.2614157050848007E-2</v>
      </c>
      <c r="I4036" s="66">
        <v>73.935066223144531</v>
      </c>
      <c r="J4036" s="67">
        <v>0</v>
      </c>
    </row>
    <row r="4037" spans="1:10" x14ac:dyDescent="0.25">
      <c r="A4037" s="3" t="str">
        <f t="shared" si="63"/>
        <v>SubLAPSCE Central9/9/2021 (3:58pm-5:00pm)4</v>
      </c>
      <c r="B4037" t="s">
        <v>60</v>
      </c>
      <c r="C4037" t="s">
        <v>86</v>
      </c>
      <c r="D4037" t="s">
        <v>163</v>
      </c>
      <c r="E4037" s="65" t="s">
        <v>135</v>
      </c>
      <c r="F4037" s="66">
        <v>0.88123446702957153</v>
      </c>
      <c r="G4037" s="66">
        <v>0.89643955230712891</v>
      </c>
      <c r="H4037" s="66">
        <v>1.1967307887971401E-2</v>
      </c>
      <c r="I4037" s="66">
        <v>73.647735595703125</v>
      </c>
      <c r="J4037" s="67">
        <v>0</v>
      </c>
    </row>
    <row r="4038" spans="1:10" x14ac:dyDescent="0.25">
      <c r="A4038" s="3" t="str">
        <f t="shared" si="63"/>
        <v>SubLAPSCE Central9/9/2021 (3:58pm-5:00pm)5</v>
      </c>
      <c r="B4038" t="s">
        <v>60</v>
      </c>
      <c r="C4038" t="s">
        <v>86</v>
      </c>
      <c r="D4038" t="s">
        <v>163</v>
      </c>
      <c r="E4038" s="65" t="s">
        <v>136</v>
      </c>
      <c r="F4038" s="66">
        <v>0.84012466669082642</v>
      </c>
      <c r="G4038" s="66">
        <v>0.84847211837768555</v>
      </c>
      <c r="H4038" s="66">
        <v>1.0044537484645844E-2</v>
      </c>
      <c r="I4038" s="66">
        <v>73.415176391601563</v>
      </c>
      <c r="J4038" s="67">
        <v>0</v>
      </c>
    </row>
    <row r="4039" spans="1:10" x14ac:dyDescent="0.25">
      <c r="A4039" s="3" t="str">
        <f t="shared" si="63"/>
        <v>SubLAPSCE Central9/9/2021 (3:58pm-5:00pm)6</v>
      </c>
      <c r="B4039" t="s">
        <v>60</v>
      </c>
      <c r="C4039" t="s">
        <v>86</v>
      </c>
      <c r="D4039" t="s">
        <v>163</v>
      </c>
      <c r="E4039" s="65" t="s">
        <v>137</v>
      </c>
      <c r="F4039" s="66">
        <v>0.83046072721481323</v>
      </c>
      <c r="G4039" s="66">
        <v>0.84001028537750244</v>
      </c>
      <c r="H4039" s="66">
        <v>9.5589747652411461E-3</v>
      </c>
      <c r="I4039" s="66">
        <v>73.230857849121094</v>
      </c>
      <c r="J4039" s="67">
        <v>0</v>
      </c>
    </row>
    <row r="4040" spans="1:10" x14ac:dyDescent="0.25">
      <c r="A4040" s="3" t="str">
        <f t="shared" si="63"/>
        <v>SubLAPSCE Central9/9/2021 (3:58pm-5:00pm)7</v>
      </c>
      <c r="B4040" t="s">
        <v>60</v>
      </c>
      <c r="C4040" t="s">
        <v>86</v>
      </c>
      <c r="D4040" t="s">
        <v>163</v>
      </c>
      <c r="E4040" s="65" t="s">
        <v>138</v>
      </c>
      <c r="F4040" s="66">
        <v>0.85368752479553223</v>
      </c>
      <c r="G4040" s="66">
        <v>0.87114578485488892</v>
      </c>
      <c r="H4040" s="66">
        <v>1.0445189662277699E-2</v>
      </c>
      <c r="I4040" s="66">
        <v>73.664756774902344</v>
      </c>
      <c r="J4040" s="67">
        <v>0</v>
      </c>
    </row>
    <row r="4041" spans="1:10" x14ac:dyDescent="0.25">
      <c r="A4041" s="3" t="str">
        <f t="shared" si="63"/>
        <v>SubLAPSCE Central9/9/2021 (3:58pm-5:00pm)8</v>
      </c>
      <c r="B4041" t="s">
        <v>60</v>
      </c>
      <c r="C4041" t="s">
        <v>86</v>
      </c>
      <c r="D4041" t="s">
        <v>163</v>
      </c>
      <c r="E4041" s="65" t="s">
        <v>139</v>
      </c>
      <c r="F4041" s="66">
        <v>0.86542612314224243</v>
      </c>
      <c r="G4041" s="66">
        <v>0.88046121597290039</v>
      </c>
      <c r="H4041" s="66">
        <v>1.0883196257054806E-2</v>
      </c>
      <c r="I4041" s="66">
        <v>73.375572204589844</v>
      </c>
      <c r="J4041" s="67">
        <v>0</v>
      </c>
    </row>
    <row r="4042" spans="1:10" x14ac:dyDescent="0.25">
      <c r="A4042" s="3" t="str">
        <f t="shared" si="63"/>
        <v>SubLAPSCE Central9/9/2021 (3:58pm-5:00pm)9</v>
      </c>
      <c r="B4042" t="s">
        <v>60</v>
      </c>
      <c r="C4042" t="s">
        <v>86</v>
      </c>
      <c r="D4042" t="s">
        <v>163</v>
      </c>
      <c r="E4042" s="65" t="s">
        <v>140</v>
      </c>
      <c r="F4042" s="66">
        <v>0.87849229574203491</v>
      </c>
      <c r="G4042" s="66">
        <v>0.90587770938873291</v>
      </c>
      <c r="H4042" s="66">
        <v>1.3238650746643543E-2</v>
      </c>
      <c r="I4042" s="66">
        <v>74.994392395019531</v>
      </c>
      <c r="J4042" s="67">
        <v>0</v>
      </c>
    </row>
    <row r="4043" spans="1:10" x14ac:dyDescent="0.25">
      <c r="A4043" s="3" t="str">
        <f t="shared" si="63"/>
        <v>SubLAPSCE Central9/9/2021 (3:58pm-5:00pm)10</v>
      </c>
      <c r="B4043" t="s">
        <v>60</v>
      </c>
      <c r="C4043" t="s">
        <v>86</v>
      </c>
      <c r="D4043" t="s">
        <v>163</v>
      </c>
      <c r="E4043" s="65" t="s">
        <v>141</v>
      </c>
      <c r="F4043" s="66">
        <v>0.95587748289108276</v>
      </c>
      <c r="G4043" s="66">
        <v>0.98089599609375</v>
      </c>
      <c r="H4043" s="66">
        <v>1.5081304125487804E-2</v>
      </c>
      <c r="I4043" s="66">
        <v>79.462944030761719</v>
      </c>
      <c r="J4043" s="67">
        <v>0</v>
      </c>
    </row>
    <row r="4044" spans="1:10" x14ac:dyDescent="0.25">
      <c r="A4044" s="3" t="str">
        <f t="shared" si="63"/>
        <v>SubLAPSCE Central9/9/2021 (3:58pm-5:00pm)11</v>
      </c>
      <c r="B4044" t="s">
        <v>60</v>
      </c>
      <c r="C4044" t="s">
        <v>86</v>
      </c>
      <c r="D4044" t="s">
        <v>163</v>
      </c>
      <c r="E4044" s="65" t="s">
        <v>142</v>
      </c>
      <c r="F4044" s="66">
        <v>1.1052908897399902</v>
      </c>
      <c r="G4044" s="66">
        <v>1.1405222415924072</v>
      </c>
      <c r="H4044" s="66">
        <v>2.0058445632457733E-2</v>
      </c>
      <c r="I4044" s="66">
        <v>84.331344604492188</v>
      </c>
      <c r="J4044" s="67">
        <v>0</v>
      </c>
    </row>
    <row r="4045" spans="1:10" x14ac:dyDescent="0.25">
      <c r="A4045" s="3" t="str">
        <f t="shared" si="63"/>
        <v>SubLAPSCE Central9/9/2021 (3:58pm-5:00pm)12</v>
      </c>
      <c r="B4045" t="s">
        <v>60</v>
      </c>
      <c r="C4045" t="s">
        <v>86</v>
      </c>
      <c r="D4045" t="s">
        <v>163</v>
      </c>
      <c r="E4045" s="65" t="s">
        <v>143</v>
      </c>
      <c r="F4045" s="66">
        <v>1.3890535831451416</v>
      </c>
      <c r="G4045" s="66">
        <v>1.399095892906189</v>
      </c>
      <c r="H4045" s="66">
        <v>2.0658472552895546E-2</v>
      </c>
      <c r="I4045" s="66">
        <v>88.629165649414063</v>
      </c>
      <c r="J4045" s="67">
        <v>0</v>
      </c>
    </row>
    <row r="4046" spans="1:10" x14ac:dyDescent="0.25">
      <c r="A4046" s="3" t="str">
        <f t="shared" si="63"/>
        <v>SubLAPSCE Central9/9/2021 (3:58pm-5:00pm)13</v>
      </c>
      <c r="B4046" t="s">
        <v>60</v>
      </c>
      <c r="C4046" t="s">
        <v>86</v>
      </c>
      <c r="D4046" t="s">
        <v>163</v>
      </c>
      <c r="E4046" s="65" t="s">
        <v>144</v>
      </c>
      <c r="F4046" s="66">
        <v>1.7635020017623901</v>
      </c>
      <c r="G4046" s="66">
        <v>1.7620385885238647</v>
      </c>
      <c r="H4046" s="66">
        <v>1.4378368854522705E-2</v>
      </c>
      <c r="I4046" s="66">
        <v>92.054473876953125</v>
      </c>
      <c r="J4046" s="67">
        <v>0</v>
      </c>
    </row>
    <row r="4047" spans="1:10" x14ac:dyDescent="0.25">
      <c r="A4047" s="3" t="str">
        <f t="shared" si="63"/>
        <v>SubLAPSCE Central9/9/2021 (3:58pm-5:00pm)14</v>
      </c>
      <c r="B4047" t="s">
        <v>60</v>
      </c>
      <c r="C4047" t="s">
        <v>86</v>
      </c>
      <c r="D4047" t="s">
        <v>163</v>
      </c>
      <c r="E4047" s="65" t="s">
        <v>145</v>
      </c>
      <c r="F4047" s="66">
        <v>2.1455655097961426</v>
      </c>
      <c r="G4047" s="66">
        <v>2.147028923034668</v>
      </c>
      <c r="H4047" s="66">
        <v>1.4378368854522705E-2</v>
      </c>
      <c r="I4047" s="66">
        <v>95.111228942871094</v>
      </c>
      <c r="J4047" s="67">
        <v>0</v>
      </c>
    </row>
    <row r="4048" spans="1:10" x14ac:dyDescent="0.25">
      <c r="A4048" s="3" t="str">
        <f t="shared" si="63"/>
        <v>SubLAPSCE Central9/9/2021 (3:58pm-5:00pm)15</v>
      </c>
      <c r="B4048" t="s">
        <v>60</v>
      </c>
      <c r="C4048" t="s">
        <v>86</v>
      </c>
      <c r="D4048" t="s">
        <v>163</v>
      </c>
      <c r="E4048" s="65" t="s">
        <v>146</v>
      </c>
      <c r="F4048" s="66">
        <v>2.4574205875396729</v>
      </c>
      <c r="G4048" s="66">
        <v>2.4874060153961182</v>
      </c>
      <c r="H4048" s="66">
        <v>2.6307391002774239E-2</v>
      </c>
      <c r="I4048" s="66">
        <v>97.006462097167969</v>
      </c>
      <c r="J4048" s="67">
        <v>0</v>
      </c>
    </row>
    <row r="4049" spans="1:10" x14ac:dyDescent="0.25">
      <c r="A4049" s="3" t="str">
        <f t="shared" si="63"/>
        <v>SubLAPSCE Central9/9/2021 (3:58pm-5:00pm)16</v>
      </c>
      <c r="B4049" t="s">
        <v>60</v>
      </c>
      <c r="C4049" t="s">
        <v>86</v>
      </c>
      <c r="D4049" t="s">
        <v>163</v>
      </c>
      <c r="E4049" s="65" t="s">
        <v>147</v>
      </c>
      <c r="F4049" s="66">
        <v>2.7726938724517822</v>
      </c>
      <c r="G4049" s="66">
        <v>2.7741963863372803</v>
      </c>
      <c r="H4049" s="66">
        <v>2.9010619968175888E-2</v>
      </c>
      <c r="I4049" s="66">
        <v>98.10809326171875</v>
      </c>
      <c r="J4049" s="67">
        <v>0</v>
      </c>
    </row>
    <row r="4050" spans="1:10" x14ac:dyDescent="0.25">
      <c r="A4050" s="3" t="str">
        <f t="shared" si="63"/>
        <v>SubLAPSCE Central9/9/2021 (3:58pm-5:00pm)17</v>
      </c>
      <c r="B4050" t="s">
        <v>60</v>
      </c>
      <c r="C4050" t="s">
        <v>86</v>
      </c>
      <c r="D4050" t="s">
        <v>163</v>
      </c>
      <c r="E4050" s="65" t="s">
        <v>148</v>
      </c>
      <c r="F4050" s="66">
        <v>2.9480063915252686</v>
      </c>
      <c r="G4050" s="66">
        <v>1.9898957014083862</v>
      </c>
      <c r="H4050" s="66">
        <v>3.078266978263855E-2</v>
      </c>
      <c r="I4050" s="66">
        <v>97.536712646484375</v>
      </c>
      <c r="J4050" s="67">
        <v>0</v>
      </c>
    </row>
    <row r="4051" spans="1:10" x14ac:dyDescent="0.25">
      <c r="A4051" s="3" t="str">
        <f t="shared" si="63"/>
        <v>SubLAPSCE Central9/9/2021 (3:58pm-5:00pm)18</v>
      </c>
      <c r="B4051" t="s">
        <v>60</v>
      </c>
      <c r="C4051" t="s">
        <v>86</v>
      </c>
      <c r="D4051" t="s">
        <v>163</v>
      </c>
      <c r="E4051" s="65" t="s">
        <v>149</v>
      </c>
      <c r="F4051" s="66">
        <v>3.0169460773468018</v>
      </c>
      <c r="G4051" s="66">
        <v>3.0722599029541016</v>
      </c>
      <c r="H4051" s="66">
        <v>3.2324396073818207E-2</v>
      </c>
      <c r="I4051" s="66">
        <v>96.973037719726563</v>
      </c>
      <c r="J4051" s="67">
        <v>0</v>
      </c>
    </row>
    <row r="4052" spans="1:10" x14ac:dyDescent="0.25">
      <c r="A4052" s="3" t="str">
        <f t="shared" si="63"/>
        <v>SubLAPSCE Central9/9/2021 (3:58pm-5:00pm)19</v>
      </c>
      <c r="B4052" t="s">
        <v>60</v>
      </c>
      <c r="C4052" t="s">
        <v>86</v>
      </c>
      <c r="D4052" t="s">
        <v>163</v>
      </c>
      <c r="E4052" s="65" t="s">
        <v>150</v>
      </c>
      <c r="F4052" s="66">
        <v>2.9280438423156738</v>
      </c>
      <c r="G4052" s="66">
        <v>3.022355318069458</v>
      </c>
      <c r="H4052" s="66">
        <v>3.1059321016073227E-2</v>
      </c>
      <c r="I4052" s="66">
        <v>94.661994934082031</v>
      </c>
      <c r="J4052" s="67">
        <v>0</v>
      </c>
    </row>
    <row r="4053" spans="1:10" x14ac:dyDescent="0.25">
      <c r="A4053" s="3" t="str">
        <f t="shared" si="63"/>
        <v>SubLAPSCE Central9/9/2021 (3:58pm-5:00pm)20</v>
      </c>
      <c r="B4053" t="s">
        <v>60</v>
      </c>
      <c r="C4053" t="s">
        <v>86</v>
      </c>
      <c r="D4053" t="s">
        <v>163</v>
      </c>
      <c r="E4053" s="65" t="s">
        <v>151</v>
      </c>
      <c r="F4053" s="66">
        <v>2.6570634841918945</v>
      </c>
      <c r="G4053" s="66">
        <v>2.7341797351837158</v>
      </c>
      <c r="H4053" s="66">
        <v>2.6961006224155426E-2</v>
      </c>
      <c r="I4053" s="66">
        <v>90.879318237304688</v>
      </c>
      <c r="J4053" s="67">
        <v>0</v>
      </c>
    </row>
    <row r="4054" spans="1:10" x14ac:dyDescent="0.25">
      <c r="A4054" s="3" t="str">
        <f t="shared" si="63"/>
        <v>SubLAPSCE Central9/9/2021 (3:58pm-5:00pm)21</v>
      </c>
      <c r="B4054" t="s">
        <v>60</v>
      </c>
      <c r="C4054" t="s">
        <v>86</v>
      </c>
      <c r="D4054" t="s">
        <v>163</v>
      </c>
      <c r="E4054" s="65" t="s">
        <v>152</v>
      </c>
      <c r="F4054" s="66">
        <v>2.4239330291748047</v>
      </c>
      <c r="G4054" s="66">
        <v>2.4984605312347412</v>
      </c>
      <c r="H4054" s="66">
        <v>2.5203486904501915E-2</v>
      </c>
      <c r="I4054" s="66">
        <v>86.993019104003906</v>
      </c>
      <c r="J4054" s="67">
        <v>0</v>
      </c>
    </row>
    <row r="4055" spans="1:10" x14ac:dyDescent="0.25">
      <c r="A4055" s="3" t="str">
        <f t="shared" si="63"/>
        <v>SubLAPSCE Central9/9/2021 (3:58pm-5:00pm)22</v>
      </c>
      <c r="B4055" t="s">
        <v>60</v>
      </c>
      <c r="C4055" t="s">
        <v>86</v>
      </c>
      <c r="D4055" t="s">
        <v>163</v>
      </c>
      <c r="E4055" s="65" t="s">
        <v>153</v>
      </c>
      <c r="F4055" s="66">
        <v>2.1974921226501465</v>
      </c>
      <c r="G4055" s="66">
        <v>2.2333083152770996</v>
      </c>
      <c r="H4055" s="66">
        <v>2.292107418179512E-2</v>
      </c>
      <c r="I4055" s="66">
        <v>84.050773620605469</v>
      </c>
      <c r="J4055" s="67">
        <v>0</v>
      </c>
    </row>
    <row r="4056" spans="1:10" x14ac:dyDescent="0.25">
      <c r="A4056" s="3" t="str">
        <f t="shared" si="63"/>
        <v>SubLAPSCE Central9/9/2021 (3:58pm-5:00pm)23</v>
      </c>
      <c r="B4056" t="s">
        <v>60</v>
      </c>
      <c r="C4056" t="s">
        <v>86</v>
      </c>
      <c r="D4056" t="s">
        <v>163</v>
      </c>
      <c r="E4056" s="65" t="s">
        <v>154</v>
      </c>
      <c r="F4056" s="66">
        <v>1.8734033107757568</v>
      </c>
      <c r="G4056" s="66">
        <v>1.9047040939331055</v>
      </c>
      <c r="H4056" s="66">
        <v>2.1069163456559181E-2</v>
      </c>
      <c r="I4056" s="66">
        <v>81.816452026367188</v>
      </c>
      <c r="J4056" s="67">
        <v>0</v>
      </c>
    </row>
    <row r="4057" spans="1:10" x14ac:dyDescent="0.25">
      <c r="A4057" s="3" t="str">
        <f t="shared" si="63"/>
        <v>SubLAPSCE Central9/9/2021 (3:58pm-5:00pm)24</v>
      </c>
      <c r="B4057" t="s">
        <v>60</v>
      </c>
      <c r="C4057" t="s">
        <v>86</v>
      </c>
      <c r="D4057" t="s">
        <v>163</v>
      </c>
      <c r="E4057" s="65" t="s">
        <v>155</v>
      </c>
      <c r="F4057" s="66">
        <v>1.5398987531661987</v>
      </c>
      <c r="G4057" s="66">
        <v>1.5781464576721191</v>
      </c>
      <c r="H4057" s="66">
        <v>1.9471960142254829E-2</v>
      </c>
      <c r="I4057" s="66">
        <v>79.699958801269531</v>
      </c>
      <c r="J4057" s="67">
        <v>0</v>
      </c>
    </row>
    <row r="4058" spans="1:10" x14ac:dyDescent="0.25">
      <c r="A4058" s="3" t="str">
        <f t="shared" si="63"/>
        <v>SubLAPSCE CentralAverage Event Day (5:00pm-6:00pm)1</v>
      </c>
      <c r="B4058" t="s">
        <v>60</v>
      </c>
      <c r="C4058" t="s">
        <v>86</v>
      </c>
      <c r="D4058" t="s">
        <v>164</v>
      </c>
      <c r="E4058" s="65" t="s">
        <v>132</v>
      </c>
      <c r="F4058" s="66">
        <v>1.1384482383728027</v>
      </c>
      <c r="G4058" s="66">
        <v>1.1291996240615845</v>
      </c>
      <c r="H4058" s="66">
        <v>7.8932493925094604E-3</v>
      </c>
      <c r="I4058" s="66">
        <v>76.362899780273438</v>
      </c>
      <c r="J4058" s="67">
        <v>0</v>
      </c>
    </row>
    <row r="4059" spans="1:10" x14ac:dyDescent="0.25">
      <c r="A4059" s="3" t="str">
        <f t="shared" si="63"/>
        <v>SubLAPSCE CentralAverage Event Day (5:00pm-6:00pm)2</v>
      </c>
      <c r="B4059" t="s">
        <v>60</v>
      </c>
      <c r="C4059" t="s">
        <v>86</v>
      </c>
      <c r="D4059" t="s">
        <v>164</v>
      </c>
      <c r="E4059" s="65" t="s">
        <v>133</v>
      </c>
      <c r="F4059" s="66">
        <v>1.0609413385391235</v>
      </c>
      <c r="G4059" s="66">
        <v>1.0495637655258179</v>
      </c>
      <c r="H4059" s="66">
        <v>6.4567807130515575E-3</v>
      </c>
      <c r="I4059" s="66">
        <v>74.946098327636719</v>
      </c>
      <c r="J4059" s="67">
        <v>0</v>
      </c>
    </row>
    <row r="4060" spans="1:10" x14ac:dyDescent="0.25">
      <c r="A4060" s="3" t="str">
        <f t="shared" si="63"/>
        <v>SubLAPSCE CentralAverage Event Day (5:00pm-6:00pm)3</v>
      </c>
      <c r="B4060" t="s">
        <v>60</v>
      </c>
      <c r="C4060" t="s">
        <v>86</v>
      </c>
      <c r="D4060" t="s">
        <v>164</v>
      </c>
      <c r="E4060" s="65" t="s">
        <v>134</v>
      </c>
      <c r="F4060" s="66">
        <v>0.92764228582382202</v>
      </c>
      <c r="G4060" s="66">
        <v>0.9290316104888916</v>
      </c>
      <c r="H4060" s="66">
        <v>5.719237495213747E-3</v>
      </c>
      <c r="I4060" s="66">
        <v>73.818107604980469</v>
      </c>
      <c r="J4060" s="67">
        <v>0</v>
      </c>
    </row>
    <row r="4061" spans="1:10" x14ac:dyDescent="0.25">
      <c r="A4061" s="3" t="str">
        <f t="shared" si="63"/>
        <v>SubLAPSCE CentralAverage Event Day (5:00pm-6:00pm)4</v>
      </c>
      <c r="B4061" t="s">
        <v>60</v>
      </c>
      <c r="C4061" t="s">
        <v>86</v>
      </c>
      <c r="D4061" t="s">
        <v>164</v>
      </c>
      <c r="E4061" s="65" t="s">
        <v>135</v>
      </c>
      <c r="F4061" s="66">
        <v>0.84063827991485596</v>
      </c>
      <c r="G4061" s="66">
        <v>0.84845596551895142</v>
      </c>
      <c r="H4061" s="66">
        <v>5.0545921549201012E-3</v>
      </c>
      <c r="I4061" s="66">
        <v>73.06829833984375</v>
      </c>
      <c r="J4061" s="67">
        <v>0</v>
      </c>
    </row>
    <row r="4062" spans="1:10" x14ac:dyDescent="0.25">
      <c r="A4062" s="3" t="str">
        <f t="shared" si="63"/>
        <v>SubLAPSCE CentralAverage Event Day (5:00pm-6:00pm)5</v>
      </c>
      <c r="B4062" t="s">
        <v>60</v>
      </c>
      <c r="C4062" t="s">
        <v>86</v>
      </c>
      <c r="D4062" t="s">
        <v>164</v>
      </c>
      <c r="E4062" s="65" t="s">
        <v>136</v>
      </c>
      <c r="F4062" s="66">
        <v>0.79020208120346069</v>
      </c>
      <c r="G4062" s="66">
        <v>0.79947614669799805</v>
      </c>
      <c r="H4062" s="66">
        <v>4.2188325896859169E-3</v>
      </c>
      <c r="I4062" s="66">
        <v>72.201210021972656</v>
      </c>
      <c r="J4062" s="67">
        <v>0</v>
      </c>
    </row>
    <row r="4063" spans="1:10" x14ac:dyDescent="0.25">
      <c r="A4063" s="3" t="str">
        <f t="shared" si="63"/>
        <v>SubLAPSCE CentralAverage Event Day (5:00pm-6:00pm)6</v>
      </c>
      <c r="B4063" t="s">
        <v>60</v>
      </c>
      <c r="C4063" t="s">
        <v>86</v>
      </c>
      <c r="D4063" t="s">
        <v>164</v>
      </c>
      <c r="E4063" s="65" t="s">
        <v>137</v>
      </c>
      <c r="F4063" s="66">
        <v>0.78307878971099854</v>
      </c>
      <c r="G4063" s="66">
        <v>0.78218352794647217</v>
      </c>
      <c r="H4063" s="66">
        <v>4.1170478798449039E-3</v>
      </c>
      <c r="I4063" s="66">
        <v>71.698989868164063</v>
      </c>
      <c r="J4063" s="67">
        <v>0</v>
      </c>
    </row>
    <row r="4064" spans="1:10" x14ac:dyDescent="0.25">
      <c r="A4064" s="3" t="str">
        <f t="shared" si="63"/>
        <v>SubLAPSCE CentralAverage Event Day (5:00pm-6:00pm)7</v>
      </c>
      <c r="B4064" t="s">
        <v>60</v>
      </c>
      <c r="C4064" t="s">
        <v>86</v>
      </c>
      <c r="D4064" t="s">
        <v>164</v>
      </c>
      <c r="E4064" s="65" t="s">
        <v>138</v>
      </c>
      <c r="F4064" s="66">
        <v>0.79054617881774902</v>
      </c>
      <c r="G4064" s="66">
        <v>0.79461866617202759</v>
      </c>
      <c r="H4064" s="66">
        <v>4.6293605118989944E-3</v>
      </c>
      <c r="I4064" s="66">
        <v>71.371101379394531</v>
      </c>
      <c r="J4064" s="67">
        <v>0</v>
      </c>
    </row>
    <row r="4065" spans="1:10" x14ac:dyDescent="0.25">
      <c r="A4065" s="3" t="str">
        <f t="shared" si="63"/>
        <v>SubLAPSCE CentralAverage Event Day (5:00pm-6:00pm)8</v>
      </c>
      <c r="B4065" t="s">
        <v>60</v>
      </c>
      <c r="C4065" t="s">
        <v>86</v>
      </c>
      <c r="D4065" t="s">
        <v>164</v>
      </c>
      <c r="E4065" s="65" t="s">
        <v>139</v>
      </c>
      <c r="F4065" s="66">
        <v>0.81218099594116211</v>
      </c>
      <c r="G4065" s="66">
        <v>0.82155925035476685</v>
      </c>
      <c r="H4065" s="66">
        <v>4.9761501140892506E-3</v>
      </c>
      <c r="I4065" s="66">
        <v>72.181228637695313</v>
      </c>
      <c r="J4065" s="67">
        <v>0</v>
      </c>
    </row>
    <row r="4066" spans="1:10" x14ac:dyDescent="0.25">
      <c r="A4066" s="3" t="str">
        <f t="shared" si="63"/>
        <v>SubLAPSCE CentralAverage Event Day (5:00pm-6:00pm)9</v>
      </c>
      <c r="B4066" t="s">
        <v>60</v>
      </c>
      <c r="C4066" t="s">
        <v>86</v>
      </c>
      <c r="D4066" t="s">
        <v>164</v>
      </c>
      <c r="E4066" s="65" t="s">
        <v>140</v>
      </c>
      <c r="F4066" s="66">
        <v>0.85126692056655884</v>
      </c>
      <c r="G4066" s="66">
        <v>0.85515439510345459</v>
      </c>
      <c r="H4066" s="66">
        <v>6.4803757704794407E-3</v>
      </c>
      <c r="I4066" s="66">
        <v>74.898391723632813</v>
      </c>
      <c r="J4066" s="67">
        <v>0</v>
      </c>
    </row>
    <row r="4067" spans="1:10" x14ac:dyDescent="0.25">
      <c r="A4067" s="3" t="str">
        <f t="shared" si="63"/>
        <v>SubLAPSCE CentralAverage Event Day (5:00pm-6:00pm)10</v>
      </c>
      <c r="B4067" t="s">
        <v>60</v>
      </c>
      <c r="C4067" t="s">
        <v>86</v>
      </c>
      <c r="D4067" t="s">
        <v>164</v>
      </c>
      <c r="E4067" s="65" t="s">
        <v>141</v>
      </c>
      <c r="F4067" s="66">
        <v>0.92215460538864136</v>
      </c>
      <c r="G4067" s="66">
        <v>0.92340308427810669</v>
      </c>
      <c r="H4067" s="66">
        <v>7.6013603247702122E-3</v>
      </c>
      <c r="I4067" s="66">
        <v>79.442726135253906</v>
      </c>
      <c r="J4067" s="67">
        <v>0</v>
      </c>
    </row>
    <row r="4068" spans="1:10" x14ac:dyDescent="0.25">
      <c r="A4068" s="3" t="str">
        <f t="shared" si="63"/>
        <v>SubLAPSCE CentralAverage Event Day (5:00pm-6:00pm)11</v>
      </c>
      <c r="B4068" t="s">
        <v>60</v>
      </c>
      <c r="C4068" t="s">
        <v>86</v>
      </c>
      <c r="D4068" t="s">
        <v>164</v>
      </c>
      <c r="E4068" s="65" t="s">
        <v>142</v>
      </c>
      <c r="F4068" s="66">
        <v>1.0410211086273193</v>
      </c>
      <c r="G4068" s="66">
        <v>1.0600607395172119</v>
      </c>
      <c r="H4068" s="66">
        <v>8.1662004813551903E-3</v>
      </c>
      <c r="I4068" s="66">
        <v>83.924385070800781</v>
      </c>
      <c r="J4068" s="67">
        <v>0</v>
      </c>
    </row>
    <row r="4069" spans="1:10" x14ac:dyDescent="0.25">
      <c r="A4069" s="3" t="str">
        <f t="shared" si="63"/>
        <v>SubLAPSCE CentralAverage Event Day (5:00pm-6:00pm)12</v>
      </c>
      <c r="B4069" t="s">
        <v>60</v>
      </c>
      <c r="C4069" t="s">
        <v>86</v>
      </c>
      <c r="D4069" t="s">
        <v>164</v>
      </c>
      <c r="E4069" s="65" t="s">
        <v>143</v>
      </c>
      <c r="F4069" s="66">
        <v>1.259426474571228</v>
      </c>
      <c r="G4069" s="66">
        <v>1.2909144163131714</v>
      </c>
      <c r="H4069" s="66">
        <v>9.3121342360973358E-3</v>
      </c>
      <c r="I4069" s="66">
        <v>88.525276184082031</v>
      </c>
      <c r="J4069" s="67">
        <v>0</v>
      </c>
    </row>
    <row r="4070" spans="1:10" x14ac:dyDescent="0.25">
      <c r="A4070" s="3" t="str">
        <f t="shared" si="63"/>
        <v>SubLAPSCE CentralAverage Event Day (5:00pm-6:00pm)13</v>
      </c>
      <c r="B4070" t="s">
        <v>60</v>
      </c>
      <c r="C4070" t="s">
        <v>86</v>
      </c>
      <c r="D4070" t="s">
        <v>164</v>
      </c>
      <c r="E4070" s="65" t="s">
        <v>144</v>
      </c>
      <c r="F4070" s="66">
        <v>1.5249992609024048</v>
      </c>
      <c r="G4070" s="66">
        <v>1.5878918170928955</v>
      </c>
      <c r="H4070" s="66">
        <v>7.3971450328826904E-3</v>
      </c>
      <c r="I4070" s="66">
        <v>92.473480224609375</v>
      </c>
      <c r="J4070" s="67">
        <v>0</v>
      </c>
    </row>
    <row r="4071" spans="1:10" x14ac:dyDescent="0.25">
      <c r="A4071" s="3" t="str">
        <f t="shared" si="63"/>
        <v>SubLAPSCE CentralAverage Event Day (5:00pm-6:00pm)14</v>
      </c>
      <c r="B4071" t="s">
        <v>60</v>
      </c>
      <c r="C4071" t="s">
        <v>86</v>
      </c>
      <c r="D4071" t="s">
        <v>164</v>
      </c>
      <c r="E4071" s="65" t="s">
        <v>145</v>
      </c>
      <c r="F4071" s="66">
        <v>1.8539438247680664</v>
      </c>
      <c r="G4071" s="66">
        <v>1.9516502618789673</v>
      </c>
      <c r="H4071" s="66">
        <v>7.2222673334181309E-3</v>
      </c>
      <c r="I4071" s="66">
        <v>95.374046325683594</v>
      </c>
      <c r="J4071" s="67">
        <v>0</v>
      </c>
    </row>
    <row r="4072" spans="1:10" x14ac:dyDescent="0.25">
      <c r="A4072" s="3" t="str">
        <f t="shared" si="63"/>
        <v>SubLAPSCE CentralAverage Event Day (5:00pm-6:00pm)15</v>
      </c>
      <c r="B4072" t="s">
        <v>60</v>
      </c>
      <c r="C4072" t="s">
        <v>86</v>
      </c>
      <c r="D4072" t="s">
        <v>164</v>
      </c>
      <c r="E4072" s="65" t="s">
        <v>146</v>
      </c>
      <c r="F4072" s="66">
        <v>2.2327327728271484</v>
      </c>
      <c r="G4072" s="66">
        <v>2.3110485076904297</v>
      </c>
      <c r="H4072" s="66">
        <v>1.1390683241188526E-2</v>
      </c>
      <c r="I4072" s="66">
        <v>97.841880798339844</v>
      </c>
      <c r="J4072" s="67">
        <v>0</v>
      </c>
    </row>
    <row r="4073" spans="1:10" x14ac:dyDescent="0.25">
      <c r="A4073" s="3" t="str">
        <f t="shared" si="63"/>
        <v>SubLAPSCE CentralAverage Event Day (5:00pm-6:00pm)16</v>
      </c>
      <c r="B4073" t="s">
        <v>60</v>
      </c>
      <c r="C4073" t="s">
        <v>86</v>
      </c>
      <c r="D4073" t="s">
        <v>164</v>
      </c>
      <c r="E4073" s="65" t="s">
        <v>147</v>
      </c>
      <c r="F4073" s="66">
        <v>2.551011323928833</v>
      </c>
      <c r="G4073" s="66">
        <v>2.6108741760253906</v>
      </c>
      <c r="H4073" s="66">
        <v>1.3032110407948494E-2</v>
      </c>
      <c r="I4073" s="66">
        <v>98.987106323242188</v>
      </c>
      <c r="J4073" s="67">
        <v>0</v>
      </c>
    </row>
    <row r="4074" spans="1:10" x14ac:dyDescent="0.25">
      <c r="A4074" s="3" t="str">
        <f t="shared" si="63"/>
        <v>SubLAPSCE CentralAverage Event Day (5:00pm-6:00pm)17</v>
      </c>
      <c r="B4074" t="s">
        <v>60</v>
      </c>
      <c r="C4074" t="s">
        <v>86</v>
      </c>
      <c r="D4074" t="s">
        <v>164</v>
      </c>
      <c r="E4074" s="65" t="s">
        <v>148</v>
      </c>
      <c r="F4074" s="66">
        <v>2.7876372337341309</v>
      </c>
      <c r="G4074" s="66">
        <v>2.7895314693450928</v>
      </c>
      <c r="H4074" s="66">
        <v>1.3865961693227291E-2</v>
      </c>
      <c r="I4074" s="66">
        <v>98.683807373046875</v>
      </c>
      <c r="J4074" s="67">
        <v>0</v>
      </c>
    </row>
    <row r="4075" spans="1:10" x14ac:dyDescent="0.25">
      <c r="A4075" s="3" t="str">
        <f t="shared" si="63"/>
        <v>SubLAPSCE CentralAverage Event Day (5:00pm-6:00pm)18</v>
      </c>
      <c r="B4075" t="s">
        <v>60</v>
      </c>
      <c r="C4075" t="s">
        <v>86</v>
      </c>
      <c r="D4075" t="s">
        <v>164</v>
      </c>
      <c r="E4075" s="65" t="s">
        <v>149</v>
      </c>
      <c r="F4075" s="66">
        <v>2.8744816780090332</v>
      </c>
      <c r="G4075" s="66">
        <v>1.9790809154510498</v>
      </c>
      <c r="H4075" s="66">
        <v>1.408904604613781E-2</v>
      </c>
      <c r="I4075" s="66">
        <v>97.081794738769531</v>
      </c>
      <c r="J4075" s="67">
        <v>0</v>
      </c>
    </row>
    <row r="4076" spans="1:10" x14ac:dyDescent="0.25">
      <c r="A4076" s="3" t="str">
        <f t="shared" si="63"/>
        <v>SubLAPSCE CentralAverage Event Day (5:00pm-6:00pm)19</v>
      </c>
      <c r="B4076" t="s">
        <v>60</v>
      </c>
      <c r="C4076" t="s">
        <v>86</v>
      </c>
      <c r="D4076" t="s">
        <v>164</v>
      </c>
      <c r="E4076" s="65" t="s">
        <v>150</v>
      </c>
      <c r="F4076" s="66">
        <v>2.8146498203277588</v>
      </c>
      <c r="G4076" s="66">
        <v>2.9534316062927246</v>
      </c>
      <c r="H4076" s="66">
        <v>1.4895495027303696E-2</v>
      </c>
      <c r="I4076" s="66">
        <v>96.054130554199219</v>
      </c>
      <c r="J4076" s="67">
        <v>0</v>
      </c>
    </row>
    <row r="4077" spans="1:10" x14ac:dyDescent="0.25">
      <c r="A4077" s="3" t="str">
        <f t="shared" si="63"/>
        <v>SubLAPSCE CentralAverage Event Day (5:00pm-6:00pm)20</v>
      </c>
      <c r="B4077" t="s">
        <v>60</v>
      </c>
      <c r="C4077" t="s">
        <v>86</v>
      </c>
      <c r="D4077" t="s">
        <v>164</v>
      </c>
      <c r="E4077" s="65" t="s">
        <v>151</v>
      </c>
      <c r="F4077" s="66">
        <v>2.6182799339294434</v>
      </c>
      <c r="G4077" s="66">
        <v>2.7750411033630371</v>
      </c>
      <c r="H4077" s="66">
        <v>1.471051387488842E-2</v>
      </c>
      <c r="I4077" s="66">
        <v>92.874961853027344</v>
      </c>
      <c r="J4077" s="67">
        <v>0</v>
      </c>
    </row>
    <row r="4078" spans="1:10" x14ac:dyDescent="0.25">
      <c r="A4078" s="3" t="str">
        <f t="shared" si="63"/>
        <v>SubLAPSCE CentralAverage Event Day (5:00pm-6:00pm)21</v>
      </c>
      <c r="B4078" t="s">
        <v>60</v>
      </c>
      <c r="C4078" t="s">
        <v>86</v>
      </c>
      <c r="D4078" t="s">
        <v>164</v>
      </c>
      <c r="E4078" s="65" t="s">
        <v>152</v>
      </c>
      <c r="F4078" s="66">
        <v>2.3657646179199219</v>
      </c>
      <c r="G4078" s="66">
        <v>2.4817612171173096</v>
      </c>
      <c r="H4078" s="66">
        <v>1.3963161967694759E-2</v>
      </c>
      <c r="I4078" s="66">
        <v>88.306648254394531</v>
      </c>
      <c r="J4078" s="67">
        <v>0</v>
      </c>
    </row>
    <row r="4079" spans="1:10" x14ac:dyDescent="0.25">
      <c r="A4079" s="3" t="str">
        <f t="shared" si="63"/>
        <v>SubLAPSCE CentralAverage Event Day (5:00pm-6:00pm)22</v>
      </c>
      <c r="B4079" t="s">
        <v>60</v>
      </c>
      <c r="C4079" t="s">
        <v>86</v>
      </c>
      <c r="D4079" t="s">
        <v>164</v>
      </c>
      <c r="E4079" s="65" t="s">
        <v>153</v>
      </c>
      <c r="F4079" s="66">
        <v>2.1544721126556396</v>
      </c>
      <c r="G4079" s="66">
        <v>2.2332115173339844</v>
      </c>
      <c r="H4079" s="66">
        <v>1.3440593145787716E-2</v>
      </c>
      <c r="I4079" s="66">
        <v>84.178199768066406</v>
      </c>
      <c r="J4079" s="67">
        <v>0</v>
      </c>
    </row>
    <row r="4080" spans="1:10" x14ac:dyDescent="0.25">
      <c r="A4080" s="3" t="str">
        <f t="shared" si="63"/>
        <v>SubLAPSCE CentralAverage Event Day (5:00pm-6:00pm)23</v>
      </c>
      <c r="B4080" t="s">
        <v>60</v>
      </c>
      <c r="C4080" t="s">
        <v>86</v>
      </c>
      <c r="D4080" t="s">
        <v>164</v>
      </c>
      <c r="E4080" s="65" t="s">
        <v>154</v>
      </c>
      <c r="F4080" s="66">
        <v>1.8977302312850952</v>
      </c>
      <c r="G4080" s="66">
        <v>1.9417955875396729</v>
      </c>
      <c r="H4080" s="66">
        <v>1.2061427347362041E-2</v>
      </c>
      <c r="I4080" s="66">
        <v>81.522659301757813</v>
      </c>
      <c r="J4080" s="67">
        <v>0</v>
      </c>
    </row>
    <row r="4081" spans="1:10" x14ac:dyDescent="0.25">
      <c r="A4081" s="3" t="str">
        <f t="shared" si="63"/>
        <v>SubLAPSCE CentralAverage Event Day (5:00pm-6:00pm)24</v>
      </c>
      <c r="B4081" t="s">
        <v>60</v>
      </c>
      <c r="C4081" t="s">
        <v>86</v>
      </c>
      <c r="D4081" t="s">
        <v>164</v>
      </c>
      <c r="E4081" s="65" t="s">
        <v>155</v>
      </c>
      <c r="F4081" s="66">
        <v>1.5943827629089355</v>
      </c>
      <c r="G4081" s="66">
        <v>1.6299487352371216</v>
      </c>
      <c r="H4081" s="66">
        <v>1.0818825103342533E-2</v>
      </c>
      <c r="I4081" s="66">
        <v>79.129005432128906</v>
      </c>
      <c r="J4081" s="67">
        <v>0</v>
      </c>
    </row>
    <row r="4082" spans="1:10" x14ac:dyDescent="0.25">
      <c r="A4082" s="3" t="str">
        <f t="shared" si="63"/>
        <v>SubLAPSCE High Desert6/17/2021 (5:00pm-6:00pm)1</v>
      </c>
      <c r="B4082" t="s">
        <v>60</v>
      </c>
      <c r="C4082" t="s">
        <v>87</v>
      </c>
      <c r="D4082" t="s">
        <v>160</v>
      </c>
      <c r="E4082" s="65" t="s">
        <v>132</v>
      </c>
      <c r="F4082" s="66">
        <v>1.3412550687789917</v>
      </c>
      <c r="G4082" s="66">
        <v>1.5290936231613159</v>
      </c>
      <c r="H4082" s="66">
        <v>2.8064774349331856E-2</v>
      </c>
      <c r="I4082" s="66">
        <v>87.455406188964844</v>
      </c>
      <c r="J4082" s="67">
        <v>0</v>
      </c>
    </row>
    <row r="4083" spans="1:10" x14ac:dyDescent="0.25">
      <c r="A4083" s="3" t="str">
        <f t="shared" si="63"/>
        <v>SubLAPSCE High Desert6/17/2021 (5:00pm-6:00pm)2</v>
      </c>
      <c r="B4083" t="s">
        <v>60</v>
      </c>
      <c r="C4083" t="s">
        <v>87</v>
      </c>
      <c r="D4083" t="s">
        <v>160</v>
      </c>
      <c r="E4083" s="65" t="s">
        <v>133</v>
      </c>
      <c r="F4083" s="66">
        <v>1.1390742063522339</v>
      </c>
      <c r="G4083" s="66">
        <v>1.3368966579437256</v>
      </c>
      <c r="H4083" s="66">
        <v>2.5280522182583809E-2</v>
      </c>
      <c r="I4083" s="66">
        <v>84.352775573730469</v>
      </c>
      <c r="J4083" s="67">
        <v>0</v>
      </c>
    </row>
    <row r="4084" spans="1:10" x14ac:dyDescent="0.25">
      <c r="A4084" s="3" t="str">
        <f t="shared" si="63"/>
        <v>SubLAPSCE High Desert6/17/2021 (5:00pm-6:00pm)3</v>
      </c>
      <c r="B4084" t="s">
        <v>60</v>
      </c>
      <c r="C4084" t="s">
        <v>87</v>
      </c>
      <c r="D4084" t="s">
        <v>160</v>
      </c>
      <c r="E4084" s="65" t="s">
        <v>134</v>
      </c>
      <c r="F4084" s="66">
        <v>1.0497938394546509</v>
      </c>
      <c r="G4084" s="66">
        <v>1.1906840801239014</v>
      </c>
      <c r="H4084" s="66">
        <v>2.3096740245819092E-2</v>
      </c>
      <c r="I4084" s="66">
        <v>84.000694274902344</v>
      </c>
      <c r="J4084" s="67">
        <v>0</v>
      </c>
    </row>
    <row r="4085" spans="1:10" x14ac:dyDescent="0.25">
      <c r="A4085" s="3" t="str">
        <f t="shared" si="63"/>
        <v>SubLAPSCE High Desert6/17/2021 (5:00pm-6:00pm)4</v>
      </c>
      <c r="B4085" t="s">
        <v>60</v>
      </c>
      <c r="C4085" t="s">
        <v>87</v>
      </c>
      <c r="D4085" t="s">
        <v>160</v>
      </c>
      <c r="E4085" s="65" t="s">
        <v>135</v>
      </c>
      <c r="F4085" s="66">
        <v>0.98245328664779663</v>
      </c>
      <c r="G4085" s="66">
        <v>1.0851140022277832</v>
      </c>
      <c r="H4085" s="66">
        <v>2.1404759958386421E-2</v>
      </c>
      <c r="I4085" s="66">
        <v>81.927383422851563</v>
      </c>
      <c r="J4085" s="67">
        <v>0</v>
      </c>
    </row>
    <row r="4086" spans="1:10" x14ac:dyDescent="0.25">
      <c r="A4086" s="3" t="str">
        <f t="shared" si="63"/>
        <v>SubLAPSCE High Desert6/17/2021 (5:00pm-6:00pm)5</v>
      </c>
      <c r="B4086" t="s">
        <v>60</v>
      </c>
      <c r="C4086" t="s">
        <v>87</v>
      </c>
      <c r="D4086" t="s">
        <v>160</v>
      </c>
      <c r="E4086" s="65" t="s">
        <v>136</v>
      </c>
      <c r="F4086" s="66">
        <v>0.9371371865272522</v>
      </c>
      <c r="G4086" s="66">
        <v>1.0115998983383179</v>
      </c>
      <c r="H4086" s="66">
        <v>1.9976021721959114E-2</v>
      </c>
      <c r="I4086" s="66">
        <v>80.383216857910156</v>
      </c>
      <c r="J4086" s="67">
        <v>0</v>
      </c>
    </row>
    <row r="4087" spans="1:10" x14ac:dyDescent="0.25">
      <c r="A4087" s="3" t="str">
        <f t="shared" si="63"/>
        <v>SubLAPSCE High Desert6/17/2021 (5:00pm-6:00pm)6</v>
      </c>
      <c r="B4087" t="s">
        <v>60</v>
      </c>
      <c r="C4087" t="s">
        <v>87</v>
      </c>
      <c r="D4087" t="s">
        <v>160</v>
      </c>
      <c r="E4087" s="65" t="s">
        <v>137</v>
      </c>
      <c r="F4087" s="66">
        <v>0.91597014665603638</v>
      </c>
      <c r="G4087" s="66">
        <v>0.97350114583969116</v>
      </c>
      <c r="H4087" s="66">
        <v>1.9845733419060707E-2</v>
      </c>
      <c r="I4087" s="66">
        <v>79.126541137695313</v>
      </c>
      <c r="J4087" s="67">
        <v>0</v>
      </c>
    </row>
    <row r="4088" spans="1:10" x14ac:dyDescent="0.25">
      <c r="A4088" s="3" t="str">
        <f t="shared" si="63"/>
        <v>SubLAPSCE High Desert6/17/2021 (5:00pm-6:00pm)7</v>
      </c>
      <c r="B4088" t="s">
        <v>60</v>
      </c>
      <c r="C4088" t="s">
        <v>87</v>
      </c>
      <c r="D4088" t="s">
        <v>160</v>
      </c>
      <c r="E4088" s="65" t="s">
        <v>138</v>
      </c>
      <c r="F4088" s="66">
        <v>0.87931764125823975</v>
      </c>
      <c r="G4088" s="66">
        <v>0.94770359992980957</v>
      </c>
      <c r="H4088" s="66">
        <v>1.9984813407063484E-2</v>
      </c>
      <c r="I4088" s="66">
        <v>78.160491943359375</v>
      </c>
      <c r="J4088" s="67">
        <v>0</v>
      </c>
    </row>
    <row r="4089" spans="1:10" x14ac:dyDescent="0.25">
      <c r="A4089" s="3" t="str">
        <f t="shared" si="63"/>
        <v>SubLAPSCE High Desert6/17/2021 (5:00pm-6:00pm)8</v>
      </c>
      <c r="B4089" t="s">
        <v>60</v>
      </c>
      <c r="C4089" t="s">
        <v>87</v>
      </c>
      <c r="D4089" t="s">
        <v>160</v>
      </c>
      <c r="E4089" s="65" t="s">
        <v>139</v>
      </c>
      <c r="F4089" s="66">
        <v>0.84515088796615601</v>
      </c>
      <c r="G4089" s="66">
        <v>0.92723089456558228</v>
      </c>
      <c r="H4089" s="66">
        <v>2.172190323472023E-2</v>
      </c>
      <c r="I4089" s="66">
        <v>78.763404846191406</v>
      </c>
      <c r="J4089" s="67">
        <v>0</v>
      </c>
    </row>
    <row r="4090" spans="1:10" x14ac:dyDescent="0.25">
      <c r="A4090" s="3" t="str">
        <f t="shared" si="63"/>
        <v>SubLAPSCE High Desert6/17/2021 (5:00pm-6:00pm)9</v>
      </c>
      <c r="B4090" t="s">
        <v>60</v>
      </c>
      <c r="C4090" t="s">
        <v>87</v>
      </c>
      <c r="D4090" t="s">
        <v>160</v>
      </c>
      <c r="E4090" s="65" t="s">
        <v>140</v>
      </c>
      <c r="F4090" s="66">
        <v>0.88084679841995239</v>
      </c>
      <c r="G4090" s="66">
        <v>0.93875741958618164</v>
      </c>
      <c r="H4090" s="66">
        <v>2.5035476312041283E-2</v>
      </c>
      <c r="I4090" s="66">
        <v>81.352859497070313</v>
      </c>
      <c r="J4090" s="67">
        <v>0</v>
      </c>
    </row>
    <row r="4091" spans="1:10" x14ac:dyDescent="0.25">
      <c r="A4091" s="3" t="str">
        <f t="shared" si="63"/>
        <v>SubLAPSCE High Desert6/17/2021 (5:00pm-6:00pm)10</v>
      </c>
      <c r="B4091" t="s">
        <v>60</v>
      </c>
      <c r="C4091" t="s">
        <v>87</v>
      </c>
      <c r="D4091" t="s">
        <v>160</v>
      </c>
      <c r="E4091" s="65" t="s">
        <v>141</v>
      </c>
      <c r="F4091" s="66">
        <v>0.96161186695098877</v>
      </c>
      <c r="G4091" s="66">
        <v>0.96973973512649536</v>
      </c>
      <c r="H4091" s="66">
        <v>2.9638733714818954E-2</v>
      </c>
      <c r="I4091" s="66">
        <v>83.803321838378906</v>
      </c>
      <c r="J4091" s="67">
        <v>0</v>
      </c>
    </row>
    <row r="4092" spans="1:10" x14ac:dyDescent="0.25">
      <c r="A4092" s="3" t="str">
        <f t="shared" si="63"/>
        <v>SubLAPSCE High Desert6/17/2021 (5:00pm-6:00pm)11</v>
      </c>
      <c r="B4092" t="s">
        <v>60</v>
      </c>
      <c r="C4092" t="s">
        <v>87</v>
      </c>
      <c r="D4092" t="s">
        <v>160</v>
      </c>
      <c r="E4092" s="65" t="s">
        <v>142</v>
      </c>
      <c r="F4092" s="66">
        <v>1.1988641023635864</v>
      </c>
      <c r="G4092" s="66">
        <v>1.1719411611557007</v>
      </c>
      <c r="H4092" s="66">
        <v>3.2289981842041016E-2</v>
      </c>
      <c r="I4092" s="66">
        <v>92.733634948730469</v>
      </c>
      <c r="J4092" s="67">
        <v>0</v>
      </c>
    </row>
    <row r="4093" spans="1:10" x14ac:dyDescent="0.25">
      <c r="A4093" s="3" t="str">
        <f t="shared" si="63"/>
        <v>SubLAPSCE High Desert6/17/2021 (5:00pm-6:00pm)12</v>
      </c>
      <c r="B4093" t="s">
        <v>60</v>
      </c>
      <c r="C4093" t="s">
        <v>87</v>
      </c>
      <c r="D4093" t="s">
        <v>160</v>
      </c>
      <c r="E4093" s="65" t="s">
        <v>143</v>
      </c>
      <c r="F4093" s="66">
        <v>1.4976960420608521</v>
      </c>
      <c r="G4093" s="66">
        <v>1.4684220552444458</v>
      </c>
      <c r="H4093" s="66">
        <v>3.4672100096940994E-2</v>
      </c>
      <c r="I4093" s="66">
        <v>98.443763732910156</v>
      </c>
      <c r="J4093" s="67">
        <v>0</v>
      </c>
    </row>
    <row r="4094" spans="1:10" x14ac:dyDescent="0.25">
      <c r="A4094" s="3" t="str">
        <f t="shared" si="63"/>
        <v>SubLAPSCE High Desert6/17/2021 (5:00pm-6:00pm)13</v>
      </c>
      <c r="B4094" t="s">
        <v>60</v>
      </c>
      <c r="C4094" t="s">
        <v>87</v>
      </c>
      <c r="D4094" t="s">
        <v>160</v>
      </c>
      <c r="E4094" s="65" t="s">
        <v>144</v>
      </c>
      <c r="F4094" s="66">
        <v>1.8738648891448975</v>
      </c>
      <c r="G4094" s="66">
        <v>1.8443183898925781</v>
      </c>
      <c r="H4094" s="66">
        <v>3.5048007965087891E-2</v>
      </c>
      <c r="I4094" s="66">
        <v>102.99349212646484</v>
      </c>
      <c r="J4094" s="67">
        <v>0</v>
      </c>
    </row>
    <row r="4095" spans="1:10" x14ac:dyDescent="0.25">
      <c r="A4095" s="3" t="str">
        <f t="shared" si="63"/>
        <v>SubLAPSCE High Desert6/17/2021 (5:00pm-6:00pm)14</v>
      </c>
      <c r="B4095" t="s">
        <v>60</v>
      </c>
      <c r="C4095" t="s">
        <v>87</v>
      </c>
      <c r="D4095" t="s">
        <v>160</v>
      </c>
      <c r="E4095" s="65" t="s">
        <v>145</v>
      </c>
      <c r="F4095" s="66">
        <v>2.2006235122680664</v>
      </c>
      <c r="G4095" s="66">
        <v>2.1231799125671387</v>
      </c>
      <c r="H4095" s="66">
        <v>3.1237496063113213E-2</v>
      </c>
      <c r="I4095" s="66">
        <v>105.01516723632813</v>
      </c>
      <c r="J4095" s="67">
        <v>0</v>
      </c>
    </row>
    <row r="4096" spans="1:10" x14ac:dyDescent="0.25">
      <c r="A4096" s="3" t="str">
        <f t="shared" si="63"/>
        <v>SubLAPSCE High Desert6/17/2021 (5:00pm-6:00pm)15</v>
      </c>
      <c r="B4096" t="s">
        <v>60</v>
      </c>
      <c r="C4096" t="s">
        <v>87</v>
      </c>
      <c r="D4096" t="s">
        <v>160</v>
      </c>
      <c r="E4096" s="65" t="s">
        <v>146</v>
      </c>
      <c r="F4096" s="66">
        <v>2.439450740814209</v>
      </c>
      <c r="G4096" s="66">
        <v>2.3910150527954102</v>
      </c>
      <c r="H4096" s="66">
        <v>1.6688810661435127E-2</v>
      </c>
      <c r="I4096" s="66">
        <v>106.34323883056641</v>
      </c>
      <c r="J4096" s="67">
        <v>0</v>
      </c>
    </row>
    <row r="4097" spans="1:10" x14ac:dyDescent="0.25">
      <c r="A4097" s="3" t="str">
        <f t="shared" si="63"/>
        <v>SubLAPSCE High Desert6/17/2021 (5:00pm-6:00pm)16</v>
      </c>
      <c r="B4097" t="s">
        <v>60</v>
      </c>
      <c r="C4097" t="s">
        <v>87</v>
      </c>
      <c r="D4097" t="s">
        <v>160</v>
      </c>
      <c r="E4097" s="65" t="s">
        <v>147</v>
      </c>
      <c r="F4097" s="66">
        <v>2.6395039558410645</v>
      </c>
      <c r="G4097" s="66">
        <v>2.6879396438598633</v>
      </c>
      <c r="H4097" s="66">
        <v>1.6688810661435127E-2</v>
      </c>
      <c r="I4097" s="66">
        <v>106.63887786865234</v>
      </c>
      <c r="J4097" s="67">
        <v>0</v>
      </c>
    </row>
    <row r="4098" spans="1:10" x14ac:dyDescent="0.25">
      <c r="A4098" s="3" t="str">
        <f t="shared" si="63"/>
        <v>SubLAPSCE High Desert6/17/2021 (5:00pm-6:00pm)17</v>
      </c>
      <c r="B4098" t="s">
        <v>60</v>
      </c>
      <c r="C4098" t="s">
        <v>87</v>
      </c>
      <c r="D4098" t="s">
        <v>160</v>
      </c>
      <c r="E4098" s="65" t="s">
        <v>148</v>
      </c>
      <c r="F4098" s="66">
        <v>2.8606300354003906</v>
      </c>
      <c r="G4098" s="66">
        <v>2.8506076335906982</v>
      </c>
      <c r="H4098" s="66">
        <v>3.1508002430200577E-2</v>
      </c>
      <c r="I4098" s="66">
        <v>106.22461700439453</v>
      </c>
      <c r="J4098" s="67">
        <v>0</v>
      </c>
    </row>
    <row r="4099" spans="1:10" x14ac:dyDescent="0.25">
      <c r="A4099" s="3" t="str">
        <f t="shared" ref="A4099:A4162" si="64">B4099&amp;C4099&amp;D4099&amp;E4099</f>
        <v>SubLAPSCE High Desert6/17/2021 (5:00pm-6:00pm)18</v>
      </c>
      <c r="B4099" t="s">
        <v>60</v>
      </c>
      <c r="C4099" t="s">
        <v>87</v>
      </c>
      <c r="D4099" t="s">
        <v>160</v>
      </c>
      <c r="E4099" s="65" t="s">
        <v>149</v>
      </c>
      <c r="F4099" s="66">
        <v>3.013991117477417</v>
      </c>
      <c r="G4099" s="66">
        <v>1.9342020750045776</v>
      </c>
      <c r="H4099" s="66">
        <v>3.8259584456682205E-2</v>
      </c>
      <c r="I4099" s="66">
        <v>104.47462463378906</v>
      </c>
      <c r="J4099" s="67">
        <v>0</v>
      </c>
    </row>
    <row r="4100" spans="1:10" x14ac:dyDescent="0.25">
      <c r="A4100" s="3" t="str">
        <f t="shared" si="64"/>
        <v>SubLAPSCE High Desert6/17/2021 (5:00pm-6:00pm)19</v>
      </c>
      <c r="B4100" t="s">
        <v>60</v>
      </c>
      <c r="C4100" t="s">
        <v>87</v>
      </c>
      <c r="D4100" t="s">
        <v>160</v>
      </c>
      <c r="E4100" s="65" t="s">
        <v>150</v>
      </c>
      <c r="F4100" s="66">
        <v>3.0546448230743408</v>
      </c>
      <c r="G4100" s="66">
        <v>2.8563768863677979</v>
      </c>
      <c r="H4100" s="66">
        <v>3.8425352424383163E-2</v>
      </c>
      <c r="I4100" s="66">
        <v>101.68925476074219</v>
      </c>
      <c r="J4100" s="67">
        <v>0</v>
      </c>
    </row>
    <row r="4101" spans="1:10" x14ac:dyDescent="0.25">
      <c r="A4101" s="3" t="str">
        <f t="shared" si="64"/>
        <v>SubLAPSCE High Desert6/17/2021 (5:00pm-6:00pm)20</v>
      </c>
      <c r="B4101" t="s">
        <v>60</v>
      </c>
      <c r="C4101" t="s">
        <v>87</v>
      </c>
      <c r="D4101" t="s">
        <v>160</v>
      </c>
      <c r="E4101" s="65" t="s">
        <v>151</v>
      </c>
      <c r="F4101" s="66">
        <v>2.9103374481201172</v>
      </c>
      <c r="G4101" s="66">
        <v>2.7860450744628906</v>
      </c>
      <c r="H4101" s="66">
        <v>3.7023536860942841E-2</v>
      </c>
      <c r="I4101" s="66">
        <v>96.675071716308594</v>
      </c>
      <c r="J4101" s="67">
        <v>0</v>
      </c>
    </row>
    <row r="4102" spans="1:10" x14ac:dyDescent="0.25">
      <c r="A4102" s="3" t="str">
        <f t="shared" si="64"/>
        <v>SubLAPSCE High Desert6/17/2021 (5:00pm-6:00pm)21</v>
      </c>
      <c r="B4102" t="s">
        <v>60</v>
      </c>
      <c r="C4102" t="s">
        <v>87</v>
      </c>
      <c r="D4102" t="s">
        <v>160</v>
      </c>
      <c r="E4102" s="65" t="s">
        <v>152</v>
      </c>
      <c r="F4102" s="66">
        <v>2.64090895652771</v>
      </c>
      <c r="G4102" s="66">
        <v>2.6120600700378418</v>
      </c>
      <c r="H4102" s="66">
        <v>3.4814562648534775E-2</v>
      </c>
      <c r="I4102" s="66">
        <v>94.559242248535156</v>
      </c>
      <c r="J4102" s="67">
        <v>0</v>
      </c>
    </row>
    <row r="4103" spans="1:10" x14ac:dyDescent="0.25">
      <c r="A4103" s="3" t="str">
        <f t="shared" si="64"/>
        <v>SubLAPSCE High Desert6/17/2021 (5:00pm-6:00pm)22</v>
      </c>
      <c r="B4103" t="s">
        <v>60</v>
      </c>
      <c r="C4103" t="s">
        <v>87</v>
      </c>
      <c r="D4103" t="s">
        <v>160</v>
      </c>
      <c r="E4103" s="65" t="s">
        <v>153</v>
      </c>
      <c r="F4103" s="66">
        <v>2.4284164905548096</v>
      </c>
      <c r="G4103" s="66">
        <v>2.3709022998809814</v>
      </c>
      <c r="H4103" s="66">
        <v>3.3632855862379074E-2</v>
      </c>
      <c r="I4103" s="66">
        <v>91.251983642578125</v>
      </c>
      <c r="J4103" s="67">
        <v>0</v>
      </c>
    </row>
    <row r="4104" spans="1:10" x14ac:dyDescent="0.25">
      <c r="A4104" s="3" t="str">
        <f t="shared" si="64"/>
        <v>SubLAPSCE High Desert6/17/2021 (5:00pm-6:00pm)23</v>
      </c>
      <c r="B4104" t="s">
        <v>60</v>
      </c>
      <c r="C4104" t="s">
        <v>87</v>
      </c>
      <c r="D4104" t="s">
        <v>160</v>
      </c>
      <c r="E4104" s="65" t="s">
        <v>154</v>
      </c>
      <c r="F4104" s="66">
        <v>2.1031696796417236</v>
      </c>
      <c r="G4104" s="66">
        <v>2.0484645366668701</v>
      </c>
      <c r="H4104" s="66">
        <v>3.1485103070735931E-2</v>
      </c>
      <c r="I4104" s="66">
        <v>88.952217102050781</v>
      </c>
      <c r="J4104" s="67">
        <v>0</v>
      </c>
    </row>
    <row r="4105" spans="1:10" x14ac:dyDescent="0.25">
      <c r="A4105" s="3" t="str">
        <f t="shared" si="64"/>
        <v>SubLAPSCE High Desert6/17/2021 (5:00pm-6:00pm)24</v>
      </c>
      <c r="B4105" t="s">
        <v>60</v>
      </c>
      <c r="C4105" t="s">
        <v>87</v>
      </c>
      <c r="D4105" t="s">
        <v>160</v>
      </c>
      <c r="E4105" s="65" t="s">
        <v>155</v>
      </c>
      <c r="F4105" s="66">
        <v>1.8077797889709473</v>
      </c>
      <c r="G4105" s="66">
        <v>1.7473803758621216</v>
      </c>
      <c r="H4105" s="66">
        <v>2.8987916186451912E-2</v>
      </c>
      <c r="I4105" s="66">
        <v>86.573966979980469</v>
      </c>
      <c r="J4105" s="67">
        <v>0</v>
      </c>
    </row>
    <row r="4106" spans="1:10" x14ac:dyDescent="0.25">
      <c r="A4106" s="3" t="str">
        <f t="shared" si="64"/>
        <v>SubLAPSCE High Desert7/9/2021 (5:50pm-8:55pm)1</v>
      </c>
      <c r="B4106" t="s">
        <v>60</v>
      </c>
      <c r="C4106" t="s">
        <v>87</v>
      </c>
      <c r="D4106" t="s">
        <v>161</v>
      </c>
      <c r="E4106" s="65" t="s">
        <v>132</v>
      </c>
      <c r="F4106" s="66">
        <v>1.5587738752365112</v>
      </c>
      <c r="G4106" s="66">
        <v>1.6756132841110229</v>
      </c>
      <c r="H4106" s="66">
        <v>2.8140395879745483E-2</v>
      </c>
      <c r="I4106" s="66">
        <v>83.685264587402344</v>
      </c>
      <c r="J4106" s="67">
        <v>0</v>
      </c>
    </row>
    <row r="4107" spans="1:10" x14ac:dyDescent="0.25">
      <c r="A4107" s="3" t="str">
        <f t="shared" si="64"/>
        <v>SubLAPSCE High Desert7/9/2021 (5:50pm-8:55pm)2</v>
      </c>
      <c r="B4107" t="s">
        <v>60</v>
      </c>
      <c r="C4107" t="s">
        <v>87</v>
      </c>
      <c r="D4107" t="s">
        <v>161</v>
      </c>
      <c r="E4107" s="65" t="s">
        <v>133</v>
      </c>
      <c r="F4107" s="66">
        <v>1.3826819658279419</v>
      </c>
      <c r="G4107" s="66">
        <v>1.4863773584365845</v>
      </c>
      <c r="H4107" s="66">
        <v>2.6169948279857635E-2</v>
      </c>
      <c r="I4107" s="66">
        <v>83.237419128417969</v>
      </c>
      <c r="J4107" s="67">
        <v>0</v>
      </c>
    </row>
    <row r="4108" spans="1:10" x14ac:dyDescent="0.25">
      <c r="A4108" s="3" t="str">
        <f t="shared" si="64"/>
        <v>SubLAPSCE High Desert7/9/2021 (5:50pm-8:55pm)3</v>
      </c>
      <c r="B4108" t="s">
        <v>60</v>
      </c>
      <c r="C4108" t="s">
        <v>87</v>
      </c>
      <c r="D4108" t="s">
        <v>161</v>
      </c>
      <c r="E4108" s="65" t="s">
        <v>134</v>
      </c>
      <c r="F4108" s="66">
        <v>1.2318023443222046</v>
      </c>
      <c r="G4108" s="66">
        <v>1.3552064895629883</v>
      </c>
      <c r="H4108" s="66">
        <v>2.3600134998559952E-2</v>
      </c>
      <c r="I4108" s="66">
        <v>82.4468994140625</v>
      </c>
      <c r="J4108" s="67">
        <v>0</v>
      </c>
    </row>
    <row r="4109" spans="1:10" x14ac:dyDescent="0.25">
      <c r="A4109" s="3" t="str">
        <f t="shared" si="64"/>
        <v>SubLAPSCE High Desert7/9/2021 (5:50pm-8:55pm)4</v>
      </c>
      <c r="B4109" t="s">
        <v>60</v>
      </c>
      <c r="C4109" t="s">
        <v>87</v>
      </c>
      <c r="D4109" t="s">
        <v>161</v>
      </c>
      <c r="E4109" s="65" t="s">
        <v>135</v>
      </c>
      <c r="F4109" s="66">
        <v>1.1407467126846313</v>
      </c>
      <c r="G4109" s="66">
        <v>1.2517220973968506</v>
      </c>
      <c r="H4109" s="66">
        <v>2.3186100646853447E-2</v>
      </c>
      <c r="I4109" s="66">
        <v>81.79400634765625</v>
      </c>
      <c r="J4109" s="67">
        <v>0</v>
      </c>
    </row>
    <row r="4110" spans="1:10" x14ac:dyDescent="0.25">
      <c r="A4110" s="3" t="str">
        <f t="shared" si="64"/>
        <v>SubLAPSCE High Desert7/9/2021 (5:50pm-8:55pm)5</v>
      </c>
      <c r="B4110" t="s">
        <v>60</v>
      </c>
      <c r="C4110" t="s">
        <v>87</v>
      </c>
      <c r="D4110" t="s">
        <v>161</v>
      </c>
      <c r="E4110" s="65" t="s">
        <v>136</v>
      </c>
      <c r="F4110" s="66">
        <v>1.0889110565185547</v>
      </c>
      <c r="G4110" s="66">
        <v>1.1780385971069336</v>
      </c>
      <c r="H4110" s="66">
        <v>2.1683905273675919E-2</v>
      </c>
      <c r="I4110" s="66">
        <v>81.7510986328125</v>
      </c>
      <c r="J4110" s="67">
        <v>0</v>
      </c>
    </row>
    <row r="4111" spans="1:10" x14ac:dyDescent="0.25">
      <c r="A4111" s="3" t="str">
        <f t="shared" si="64"/>
        <v>SubLAPSCE High Desert7/9/2021 (5:50pm-8:55pm)6</v>
      </c>
      <c r="B4111" t="s">
        <v>60</v>
      </c>
      <c r="C4111" t="s">
        <v>87</v>
      </c>
      <c r="D4111" t="s">
        <v>161</v>
      </c>
      <c r="E4111" s="65" t="s">
        <v>137</v>
      </c>
      <c r="F4111" s="66">
        <v>1.058893084526062</v>
      </c>
      <c r="G4111" s="66">
        <v>1.1395074129104614</v>
      </c>
      <c r="H4111" s="66">
        <v>2.0964851602911949E-2</v>
      </c>
      <c r="I4111" s="66">
        <v>79.178520202636719</v>
      </c>
      <c r="J4111" s="67">
        <v>0</v>
      </c>
    </row>
    <row r="4112" spans="1:10" x14ac:dyDescent="0.25">
      <c r="A4112" s="3" t="str">
        <f t="shared" si="64"/>
        <v>SubLAPSCE High Desert7/9/2021 (5:50pm-8:55pm)7</v>
      </c>
      <c r="B4112" t="s">
        <v>60</v>
      </c>
      <c r="C4112" t="s">
        <v>87</v>
      </c>
      <c r="D4112" t="s">
        <v>161</v>
      </c>
      <c r="E4112" s="65" t="s">
        <v>138</v>
      </c>
      <c r="F4112" s="66">
        <v>1.0288918018341064</v>
      </c>
      <c r="G4112" s="66">
        <v>1.120124340057373</v>
      </c>
      <c r="H4112" s="66">
        <v>2.1795717999339104E-2</v>
      </c>
      <c r="I4112" s="66">
        <v>78.307655334472656</v>
      </c>
      <c r="J4112" s="67">
        <v>0</v>
      </c>
    </row>
    <row r="4113" spans="1:10" x14ac:dyDescent="0.25">
      <c r="A4113" s="3" t="str">
        <f t="shared" si="64"/>
        <v>SubLAPSCE High Desert7/9/2021 (5:50pm-8:55pm)8</v>
      </c>
      <c r="B4113" t="s">
        <v>60</v>
      </c>
      <c r="C4113" t="s">
        <v>87</v>
      </c>
      <c r="D4113" t="s">
        <v>161</v>
      </c>
      <c r="E4113" s="65" t="s">
        <v>139</v>
      </c>
      <c r="F4113" s="66">
        <v>1.0773731470108032</v>
      </c>
      <c r="G4113" s="66">
        <v>1.1641178131103516</v>
      </c>
      <c r="H4113" s="66">
        <v>2.4630852043628693E-2</v>
      </c>
      <c r="I4113" s="66">
        <v>79.182464599609375</v>
      </c>
      <c r="J4113" s="67">
        <v>0</v>
      </c>
    </row>
    <row r="4114" spans="1:10" x14ac:dyDescent="0.25">
      <c r="A4114" s="3" t="str">
        <f t="shared" si="64"/>
        <v>SubLAPSCE High Desert7/9/2021 (5:50pm-8:55pm)9</v>
      </c>
      <c r="B4114" t="s">
        <v>60</v>
      </c>
      <c r="C4114" t="s">
        <v>87</v>
      </c>
      <c r="D4114" t="s">
        <v>161</v>
      </c>
      <c r="E4114" s="65" t="s">
        <v>140</v>
      </c>
      <c r="F4114" s="66">
        <v>1.1171422004699707</v>
      </c>
      <c r="G4114" s="66">
        <v>1.2427774667739868</v>
      </c>
      <c r="H4114" s="66">
        <v>2.8344839811325073E-2</v>
      </c>
      <c r="I4114" s="66">
        <v>81.858978271484375</v>
      </c>
      <c r="J4114" s="67">
        <v>0</v>
      </c>
    </row>
    <row r="4115" spans="1:10" x14ac:dyDescent="0.25">
      <c r="A4115" s="3" t="str">
        <f t="shared" si="64"/>
        <v>SubLAPSCE High Desert7/9/2021 (5:50pm-8:55pm)10</v>
      </c>
      <c r="B4115" t="s">
        <v>60</v>
      </c>
      <c r="C4115" t="s">
        <v>87</v>
      </c>
      <c r="D4115" t="s">
        <v>161</v>
      </c>
      <c r="E4115" s="65" t="s">
        <v>141</v>
      </c>
      <c r="F4115" s="66">
        <v>1.2623001337051392</v>
      </c>
      <c r="G4115" s="66">
        <v>1.3736535310745239</v>
      </c>
      <c r="H4115" s="66">
        <v>3.5935588181018829E-2</v>
      </c>
      <c r="I4115" s="66">
        <v>86.6468505859375</v>
      </c>
      <c r="J4115" s="67">
        <v>0</v>
      </c>
    </row>
    <row r="4116" spans="1:10" x14ac:dyDescent="0.25">
      <c r="A4116" s="3" t="str">
        <f t="shared" si="64"/>
        <v>SubLAPSCE High Desert7/9/2021 (5:50pm-8:55pm)11</v>
      </c>
      <c r="B4116" t="s">
        <v>60</v>
      </c>
      <c r="C4116" t="s">
        <v>87</v>
      </c>
      <c r="D4116" t="s">
        <v>161</v>
      </c>
      <c r="E4116" s="65" t="s">
        <v>142</v>
      </c>
      <c r="F4116" s="66">
        <v>1.4592999219894409</v>
      </c>
      <c r="G4116" s="66">
        <v>1.684269905090332</v>
      </c>
      <c r="H4116" s="66">
        <v>3.9351172745227814E-2</v>
      </c>
      <c r="I4116" s="66">
        <v>91.053825378417969</v>
      </c>
      <c r="J4116" s="67">
        <v>0</v>
      </c>
    </row>
    <row r="4117" spans="1:10" x14ac:dyDescent="0.25">
      <c r="A4117" s="3" t="str">
        <f t="shared" si="64"/>
        <v>SubLAPSCE High Desert7/9/2021 (5:50pm-8:55pm)12</v>
      </c>
      <c r="B4117" t="s">
        <v>60</v>
      </c>
      <c r="C4117" t="s">
        <v>87</v>
      </c>
      <c r="D4117" t="s">
        <v>161</v>
      </c>
      <c r="E4117" s="65" t="s">
        <v>143</v>
      </c>
      <c r="F4117" s="66">
        <v>1.6197032928466797</v>
      </c>
      <c r="G4117" s="66">
        <v>2.1091344356536865</v>
      </c>
      <c r="H4117" s="66">
        <v>4.2780525982379913E-2</v>
      </c>
      <c r="I4117" s="66">
        <v>97.945297241210938</v>
      </c>
      <c r="J4117" s="67">
        <v>0</v>
      </c>
    </row>
    <row r="4118" spans="1:10" x14ac:dyDescent="0.25">
      <c r="A4118" s="3" t="str">
        <f t="shared" si="64"/>
        <v>SubLAPSCE High Desert7/9/2021 (5:50pm-8:55pm)13</v>
      </c>
      <c r="B4118" t="s">
        <v>60</v>
      </c>
      <c r="C4118" t="s">
        <v>87</v>
      </c>
      <c r="D4118" t="s">
        <v>161</v>
      </c>
      <c r="E4118" s="65" t="s">
        <v>144</v>
      </c>
      <c r="F4118" s="66">
        <v>1.8064004182815552</v>
      </c>
      <c r="G4118" s="66">
        <v>2.2695026397705078</v>
      </c>
      <c r="H4118" s="66">
        <v>4.4876012951135635E-2</v>
      </c>
      <c r="I4118" s="66">
        <v>98.858497619628906</v>
      </c>
      <c r="J4118" s="67">
        <v>0</v>
      </c>
    </row>
    <row r="4119" spans="1:10" x14ac:dyDescent="0.25">
      <c r="A4119" s="3" t="str">
        <f t="shared" si="64"/>
        <v>SubLAPSCE High Desert7/9/2021 (5:50pm-8:55pm)14</v>
      </c>
      <c r="B4119" t="s">
        <v>60</v>
      </c>
      <c r="C4119" t="s">
        <v>87</v>
      </c>
      <c r="D4119" t="s">
        <v>161</v>
      </c>
      <c r="E4119" s="65" t="s">
        <v>145</v>
      </c>
      <c r="F4119" s="66">
        <v>1.9296177625656128</v>
      </c>
      <c r="G4119" s="66">
        <v>2.1712729930877686</v>
      </c>
      <c r="H4119" s="66">
        <v>3.914995864033699E-2</v>
      </c>
      <c r="I4119" s="66">
        <v>94.861602783203125</v>
      </c>
      <c r="J4119" s="67">
        <v>0</v>
      </c>
    </row>
    <row r="4120" spans="1:10" x14ac:dyDescent="0.25">
      <c r="A4120" s="3" t="str">
        <f t="shared" si="64"/>
        <v>SubLAPSCE High Desert7/9/2021 (5:50pm-8:55pm)15</v>
      </c>
      <c r="B4120" t="s">
        <v>60</v>
      </c>
      <c r="C4120" t="s">
        <v>87</v>
      </c>
      <c r="D4120" t="s">
        <v>161</v>
      </c>
      <c r="E4120" s="65" t="s">
        <v>146</v>
      </c>
      <c r="F4120" s="66">
        <v>2.1585006713867188</v>
      </c>
      <c r="G4120" s="66">
        <v>2.1626574993133545</v>
      </c>
      <c r="H4120" s="66">
        <v>1.8307823687791824E-2</v>
      </c>
      <c r="I4120" s="66">
        <v>96.800941467285156</v>
      </c>
      <c r="J4120" s="67">
        <v>0</v>
      </c>
    </row>
    <row r="4121" spans="1:10" x14ac:dyDescent="0.25">
      <c r="A4121" s="3" t="str">
        <f t="shared" si="64"/>
        <v>SubLAPSCE High Desert7/9/2021 (5:50pm-8:55pm)16</v>
      </c>
      <c r="B4121" t="s">
        <v>60</v>
      </c>
      <c r="C4121" t="s">
        <v>87</v>
      </c>
      <c r="D4121" t="s">
        <v>161</v>
      </c>
      <c r="E4121" s="65" t="s">
        <v>147</v>
      </c>
      <c r="F4121" s="66">
        <v>2.4936704635620117</v>
      </c>
      <c r="G4121" s="66">
        <v>2.489513635635376</v>
      </c>
      <c r="H4121" s="66">
        <v>1.8307823687791824E-2</v>
      </c>
      <c r="I4121" s="66">
        <v>101.37069702148438</v>
      </c>
      <c r="J4121" s="67">
        <v>0</v>
      </c>
    </row>
    <row r="4122" spans="1:10" x14ac:dyDescent="0.25">
      <c r="A4122" s="3" t="str">
        <f t="shared" si="64"/>
        <v>SubLAPSCE High Desert7/9/2021 (5:50pm-8:55pm)17</v>
      </c>
      <c r="B4122" t="s">
        <v>60</v>
      </c>
      <c r="C4122" t="s">
        <v>87</v>
      </c>
      <c r="D4122" t="s">
        <v>161</v>
      </c>
      <c r="E4122" s="65" t="s">
        <v>148</v>
      </c>
      <c r="F4122" s="66">
        <v>2.7080180644989014</v>
      </c>
      <c r="G4122" s="66">
        <v>2.7666442394256592</v>
      </c>
      <c r="H4122" s="66">
        <v>3.6193273961544037E-2</v>
      </c>
      <c r="I4122" s="66">
        <v>102.95819091796875</v>
      </c>
      <c r="J4122" s="67">
        <v>0</v>
      </c>
    </row>
    <row r="4123" spans="1:10" x14ac:dyDescent="0.25">
      <c r="A4123" s="3" t="str">
        <f t="shared" si="64"/>
        <v>SubLAPSCE High Desert7/9/2021 (5:50pm-8:55pm)18</v>
      </c>
      <c r="B4123" t="s">
        <v>60</v>
      </c>
      <c r="C4123" t="s">
        <v>87</v>
      </c>
      <c r="D4123" t="s">
        <v>161</v>
      </c>
      <c r="E4123" s="65" t="s">
        <v>149</v>
      </c>
      <c r="F4123" s="66">
        <v>2.9850058555603027</v>
      </c>
      <c r="G4123" s="66">
        <v>2.8134589195251465</v>
      </c>
      <c r="H4123" s="66">
        <v>4.0772054344415665E-2</v>
      </c>
      <c r="I4123" s="66">
        <v>102.42463684082031</v>
      </c>
      <c r="J4123" s="67">
        <v>0</v>
      </c>
    </row>
    <row r="4124" spans="1:10" x14ac:dyDescent="0.25">
      <c r="A4124" s="3" t="str">
        <f t="shared" si="64"/>
        <v>SubLAPSCE High Desert7/9/2021 (5:50pm-8:55pm)19</v>
      </c>
      <c r="B4124" t="s">
        <v>60</v>
      </c>
      <c r="C4124" t="s">
        <v>87</v>
      </c>
      <c r="D4124" t="s">
        <v>161</v>
      </c>
      <c r="E4124" s="65" t="s">
        <v>150</v>
      </c>
      <c r="F4124" s="66">
        <v>3.1169419288635254</v>
      </c>
      <c r="G4124" s="66">
        <v>2.0296871662139893</v>
      </c>
      <c r="H4124" s="66">
        <v>4.3755095452070236E-2</v>
      </c>
      <c r="I4124" s="66">
        <v>101.36713409423828</v>
      </c>
      <c r="J4124" s="67">
        <v>0</v>
      </c>
    </row>
    <row r="4125" spans="1:10" x14ac:dyDescent="0.25">
      <c r="A4125" s="3" t="str">
        <f t="shared" si="64"/>
        <v>SubLAPSCE High Desert7/9/2021 (5:50pm-8:55pm)20</v>
      </c>
      <c r="B4125" t="s">
        <v>60</v>
      </c>
      <c r="C4125" t="s">
        <v>87</v>
      </c>
      <c r="D4125" t="s">
        <v>161</v>
      </c>
      <c r="E4125" s="65" t="s">
        <v>151</v>
      </c>
      <c r="F4125" s="66">
        <v>2.9542250633239746</v>
      </c>
      <c r="G4125" s="66">
        <v>2.0537281036376953</v>
      </c>
      <c r="H4125" s="66">
        <v>4.1903916746377945E-2</v>
      </c>
      <c r="I4125" s="66">
        <v>99.172019958496094</v>
      </c>
      <c r="J4125" s="67">
        <v>0</v>
      </c>
    </row>
    <row r="4126" spans="1:10" x14ac:dyDescent="0.25">
      <c r="A4126" s="3" t="str">
        <f t="shared" si="64"/>
        <v>SubLAPSCE High Desert7/9/2021 (5:50pm-8:55pm)21</v>
      </c>
      <c r="B4126" t="s">
        <v>60</v>
      </c>
      <c r="C4126" t="s">
        <v>87</v>
      </c>
      <c r="D4126" t="s">
        <v>161</v>
      </c>
      <c r="E4126" s="65" t="s">
        <v>152</v>
      </c>
      <c r="F4126" s="66">
        <v>2.6887500286102295</v>
      </c>
      <c r="G4126" s="66">
        <v>2.0266010761260986</v>
      </c>
      <c r="H4126" s="66">
        <v>4.1959673166275024E-2</v>
      </c>
      <c r="I4126" s="66">
        <v>95.515846252441406</v>
      </c>
      <c r="J4126" s="67">
        <v>0</v>
      </c>
    </row>
    <row r="4127" spans="1:10" x14ac:dyDescent="0.25">
      <c r="A4127" s="3" t="str">
        <f t="shared" si="64"/>
        <v>SubLAPSCE High Desert7/9/2021 (5:50pm-8:55pm)22</v>
      </c>
      <c r="B4127" t="s">
        <v>60</v>
      </c>
      <c r="C4127" t="s">
        <v>87</v>
      </c>
      <c r="D4127" t="s">
        <v>161</v>
      </c>
      <c r="E4127" s="65" t="s">
        <v>153</v>
      </c>
      <c r="F4127" s="66">
        <v>2.4961822032928467</v>
      </c>
      <c r="G4127" s="66">
        <v>2.8778595924377441</v>
      </c>
      <c r="H4127" s="66">
        <v>4.1835285723209381E-2</v>
      </c>
      <c r="I4127" s="66">
        <v>91.024620056152344</v>
      </c>
      <c r="J4127" s="67">
        <v>0</v>
      </c>
    </row>
    <row r="4128" spans="1:10" x14ac:dyDescent="0.25">
      <c r="A4128" s="3" t="str">
        <f t="shared" si="64"/>
        <v>SubLAPSCE High Desert7/9/2021 (5:50pm-8:55pm)23</v>
      </c>
      <c r="B4128" t="s">
        <v>60</v>
      </c>
      <c r="C4128" t="s">
        <v>87</v>
      </c>
      <c r="D4128" t="s">
        <v>161</v>
      </c>
      <c r="E4128" s="65" t="s">
        <v>154</v>
      </c>
      <c r="F4128" s="66">
        <v>2.1989908218383789</v>
      </c>
      <c r="G4128" s="66">
        <v>2.6764326095581055</v>
      </c>
      <c r="H4128" s="66">
        <v>3.9087824523448944E-2</v>
      </c>
      <c r="I4128" s="66">
        <v>87.940681457519531</v>
      </c>
      <c r="J4128" s="67">
        <v>0</v>
      </c>
    </row>
    <row r="4129" spans="1:10" x14ac:dyDescent="0.25">
      <c r="A4129" s="3" t="str">
        <f t="shared" si="64"/>
        <v>SubLAPSCE High Desert7/9/2021 (5:50pm-8:55pm)24</v>
      </c>
      <c r="B4129" t="s">
        <v>60</v>
      </c>
      <c r="C4129" t="s">
        <v>87</v>
      </c>
      <c r="D4129" t="s">
        <v>161</v>
      </c>
      <c r="E4129" s="65" t="s">
        <v>155</v>
      </c>
      <c r="F4129" s="66">
        <v>1.9048423767089844</v>
      </c>
      <c r="G4129" s="66">
        <v>2.2004067897796631</v>
      </c>
      <c r="H4129" s="66">
        <v>3.557833656668663E-2</v>
      </c>
      <c r="I4129" s="66">
        <v>85.858856201171875</v>
      </c>
      <c r="J4129" s="67">
        <v>0</v>
      </c>
    </row>
    <row r="4130" spans="1:10" x14ac:dyDescent="0.25">
      <c r="A4130" s="3" t="str">
        <f t="shared" si="64"/>
        <v>SubLAPSCE High Desert8/27/2021 (5:00pm-6:00pm)1</v>
      </c>
      <c r="B4130" t="s">
        <v>60</v>
      </c>
      <c r="C4130" t="s">
        <v>87</v>
      </c>
      <c r="D4130" t="s">
        <v>162</v>
      </c>
      <c r="E4130" s="65" t="s">
        <v>132</v>
      </c>
      <c r="F4130" s="66">
        <v>1.1120797395706177</v>
      </c>
      <c r="G4130" s="66">
        <v>1.1321407556533813</v>
      </c>
      <c r="H4130" s="66">
        <v>2.3792605847120285E-2</v>
      </c>
      <c r="I4130" s="66">
        <v>78.585258483886719</v>
      </c>
      <c r="J4130" s="67">
        <v>0</v>
      </c>
    </row>
    <row r="4131" spans="1:10" x14ac:dyDescent="0.25">
      <c r="A4131" s="3" t="str">
        <f t="shared" si="64"/>
        <v>SubLAPSCE High Desert8/27/2021 (5:00pm-6:00pm)2</v>
      </c>
      <c r="B4131" t="s">
        <v>60</v>
      </c>
      <c r="C4131" t="s">
        <v>87</v>
      </c>
      <c r="D4131" t="s">
        <v>162</v>
      </c>
      <c r="E4131" s="65" t="s">
        <v>133</v>
      </c>
      <c r="F4131" s="66">
        <v>0.96064168214797974</v>
      </c>
      <c r="G4131" s="66">
        <v>0.97958403825759888</v>
      </c>
      <c r="H4131" s="66">
        <v>2.0963171496987343E-2</v>
      </c>
      <c r="I4131" s="66">
        <v>76.002143859863281</v>
      </c>
      <c r="J4131" s="67">
        <v>0</v>
      </c>
    </row>
    <row r="4132" spans="1:10" x14ac:dyDescent="0.25">
      <c r="A4132" s="3" t="str">
        <f t="shared" si="64"/>
        <v>SubLAPSCE High Desert8/27/2021 (5:00pm-6:00pm)3</v>
      </c>
      <c r="B4132" t="s">
        <v>60</v>
      </c>
      <c r="C4132" t="s">
        <v>87</v>
      </c>
      <c r="D4132" t="s">
        <v>162</v>
      </c>
      <c r="E4132" s="65" t="s">
        <v>134</v>
      </c>
      <c r="F4132" s="66">
        <v>0.86428284645080566</v>
      </c>
      <c r="G4132" s="66">
        <v>0.88280636072158813</v>
      </c>
      <c r="H4132" s="66">
        <v>1.9763372838497162E-2</v>
      </c>
      <c r="I4132" s="66">
        <v>72.770111083984375</v>
      </c>
      <c r="J4132" s="67">
        <v>0</v>
      </c>
    </row>
    <row r="4133" spans="1:10" x14ac:dyDescent="0.25">
      <c r="A4133" s="3" t="str">
        <f t="shared" si="64"/>
        <v>SubLAPSCE High Desert8/27/2021 (5:00pm-6:00pm)4</v>
      </c>
      <c r="B4133" t="s">
        <v>60</v>
      </c>
      <c r="C4133" t="s">
        <v>87</v>
      </c>
      <c r="D4133" t="s">
        <v>162</v>
      </c>
      <c r="E4133" s="65" t="s">
        <v>135</v>
      </c>
      <c r="F4133" s="66">
        <v>0.79868805408477783</v>
      </c>
      <c r="G4133" s="66">
        <v>0.82409369945526123</v>
      </c>
      <c r="H4133" s="66">
        <v>1.7941460013389587E-2</v>
      </c>
      <c r="I4133" s="66">
        <v>71.302360534667969</v>
      </c>
      <c r="J4133" s="67">
        <v>0</v>
      </c>
    </row>
    <row r="4134" spans="1:10" x14ac:dyDescent="0.25">
      <c r="A4134" s="3" t="str">
        <f t="shared" si="64"/>
        <v>SubLAPSCE High Desert8/27/2021 (5:00pm-6:00pm)5</v>
      </c>
      <c r="B4134" t="s">
        <v>60</v>
      </c>
      <c r="C4134" t="s">
        <v>87</v>
      </c>
      <c r="D4134" t="s">
        <v>162</v>
      </c>
      <c r="E4134" s="65" t="s">
        <v>136</v>
      </c>
      <c r="F4134" s="66">
        <v>0.76678758859634399</v>
      </c>
      <c r="G4134" s="66">
        <v>0.78471225500106812</v>
      </c>
      <c r="H4134" s="66">
        <v>1.646738313138485E-2</v>
      </c>
      <c r="I4134" s="66">
        <v>69.45745849609375</v>
      </c>
      <c r="J4134" s="67">
        <v>0</v>
      </c>
    </row>
    <row r="4135" spans="1:10" x14ac:dyDescent="0.25">
      <c r="A4135" s="3" t="str">
        <f t="shared" si="64"/>
        <v>SubLAPSCE High Desert8/27/2021 (5:00pm-6:00pm)6</v>
      </c>
      <c r="B4135" t="s">
        <v>60</v>
      </c>
      <c r="C4135" t="s">
        <v>87</v>
      </c>
      <c r="D4135" t="s">
        <v>162</v>
      </c>
      <c r="E4135" s="65" t="s">
        <v>137</v>
      </c>
      <c r="F4135" s="66">
        <v>0.78720188140869141</v>
      </c>
      <c r="G4135" s="66">
        <v>0.79123526811599731</v>
      </c>
      <c r="H4135" s="66">
        <v>1.4796552248299122E-2</v>
      </c>
      <c r="I4135" s="66">
        <v>67.97003173828125</v>
      </c>
      <c r="J4135" s="67">
        <v>0</v>
      </c>
    </row>
    <row r="4136" spans="1:10" x14ac:dyDescent="0.25">
      <c r="A4136" s="3" t="str">
        <f t="shared" si="64"/>
        <v>SubLAPSCE High Desert8/27/2021 (5:00pm-6:00pm)7</v>
      </c>
      <c r="B4136" t="s">
        <v>60</v>
      </c>
      <c r="C4136" t="s">
        <v>87</v>
      </c>
      <c r="D4136" t="s">
        <v>162</v>
      </c>
      <c r="E4136" s="65" t="s">
        <v>138</v>
      </c>
      <c r="F4136" s="66">
        <v>0.78300243616104126</v>
      </c>
      <c r="G4136" s="66">
        <v>0.78966706991195679</v>
      </c>
      <c r="H4136" s="66">
        <v>1.4050545170903206E-2</v>
      </c>
      <c r="I4136" s="66">
        <v>67.308731079101563</v>
      </c>
      <c r="J4136" s="67">
        <v>0</v>
      </c>
    </row>
    <row r="4137" spans="1:10" x14ac:dyDescent="0.25">
      <c r="A4137" s="3" t="str">
        <f t="shared" si="64"/>
        <v>SubLAPSCE High Desert8/27/2021 (5:00pm-6:00pm)8</v>
      </c>
      <c r="B4137" t="s">
        <v>60</v>
      </c>
      <c r="C4137" t="s">
        <v>87</v>
      </c>
      <c r="D4137" t="s">
        <v>162</v>
      </c>
      <c r="E4137" s="65" t="s">
        <v>139</v>
      </c>
      <c r="F4137" s="66">
        <v>0.70059698820114136</v>
      </c>
      <c r="G4137" s="66">
        <v>0.71637183427810669</v>
      </c>
      <c r="H4137" s="66">
        <v>1.4618689194321632E-2</v>
      </c>
      <c r="I4137" s="66">
        <v>67.616653442382813</v>
      </c>
      <c r="J4137" s="67">
        <v>0</v>
      </c>
    </row>
    <row r="4138" spans="1:10" x14ac:dyDescent="0.25">
      <c r="A4138" s="3" t="str">
        <f t="shared" si="64"/>
        <v>SubLAPSCE High Desert8/27/2021 (5:00pm-6:00pm)9</v>
      </c>
      <c r="B4138" t="s">
        <v>60</v>
      </c>
      <c r="C4138" t="s">
        <v>87</v>
      </c>
      <c r="D4138" t="s">
        <v>162</v>
      </c>
      <c r="E4138" s="65" t="s">
        <v>140</v>
      </c>
      <c r="F4138" s="66">
        <v>0.58524578809738159</v>
      </c>
      <c r="G4138" s="66">
        <v>0.62558263540267944</v>
      </c>
      <c r="H4138" s="66">
        <v>2.0418498665094376E-2</v>
      </c>
      <c r="I4138" s="66">
        <v>68.896896362304688</v>
      </c>
      <c r="J4138" s="67">
        <v>0</v>
      </c>
    </row>
    <row r="4139" spans="1:10" x14ac:dyDescent="0.25">
      <c r="A4139" s="3" t="str">
        <f t="shared" si="64"/>
        <v>SubLAPSCE High Desert8/27/2021 (5:00pm-6:00pm)10</v>
      </c>
      <c r="B4139" t="s">
        <v>60</v>
      </c>
      <c r="C4139" t="s">
        <v>87</v>
      </c>
      <c r="D4139" t="s">
        <v>162</v>
      </c>
      <c r="E4139" s="65" t="s">
        <v>141</v>
      </c>
      <c r="F4139" s="66">
        <v>0.54600608348846436</v>
      </c>
      <c r="G4139" s="66">
        <v>0.57181572914123535</v>
      </c>
      <c r="H4139" s="66">
        <v>2.3105835542082787E-2</v>
      </c>
      <c r="I4139" s="66">
        <v>74.33770751953125</v>
      </c>
      <c r="J4139" s="67">
        <v>0</v>
      </c>
    </row>
    <row r="4140" spans="1:10" x14ac:dyDescent="0.25">
      <c r="A4140" s="3" t="str">
        <f t="shared" si="64"/>
        <v>SubLAPSCE High Desert8/27/2021 (5:00pm-6:00pm)11</v>
      </c>
      <c r="B4140" t="s">
        <v>60</v>
      </c>
      <c r="C4140" t="s">
        <v>87</v>
      </c>
      <c r="D4140" t="s">
        <v>162</v>
      </c>
      <c r="E4140" s="65" t="s">
        <v>142</v>
      </c>
      <c r="F4140" s="66">
        <v>0.56294345855712891</v>
      </c>
      <c r="G4140" s="66">
        <v>0.60149621963500977</v>
      </c>
      <c r="H4140" s="66">
        <v>2.5314299389719963E-2</v>
      </c>
      <c r="I4140" s="66">
        <v>80.089912414550781</v>
      </c>
      <c r="J4140" s="67">
        <v>0</v>
      </c>
    </row>
    <row r="4141" spans="1:10" x14ac:dyDescent="0.25">
      <c r="A4141" s="3" t="str">
        <f t="shared" si="64"/>
        <v>SubLAPSCE High Desert8/27/2021 (5:00pm-6:00pm)12</v>
      </c>
      <c r="B4141" t="s">
        <v>60</v>
      </c>
      <c r="C4141" t="s">
        <v>87</v>
      </c>
      <c r="D4141" t="s">
        <v>162</v>
      </c>
      <c r="E4141" s="65" t="s">
        <v>143</v>
      </c>
      <c r="F4141" s="66">
        <v>0.66350829601287842</v>
      </c>
      <c r="G4141" s="66">
        <v>0.74101090431213379</v>
      </c>
      <c r="H4141" s="66">
        <v>3.3744238317012787E-2</v>
      </c>
      <c r="I4141" s="66">
        <v>85.534896850585938</v>
      </c>
      <c r="J4141" s="67">
        <v>0</v>
      </c>
    </row>
    <row r="4142" spans="1:10" x14ac:dyDescent="0.25">
      <c r="A4142" s="3" t="str">
        <f t="shared" si="64"/>
        <v>SubLAPSCE High Desert8/27/2021 (5:00pm-6:00pm)13</v>
      </c>
      <c r="B4142" t="s">
        <v>60</v>
      </c>
      <c r="C4142" t="s">
        <v>87</v>
      </c>
      <c r="D4142" t="s">
        <v>162</v>
      </c>
      <c r="E4142" s="65" t="s">
        <v>144</v>
      </c>
      <c r="F4142" s="66">
        <v>0.87345129251480103</v>
      </c>
      <c r="G4142" s="66">
        <v>0.98381191492080688</v>
      </c>
      <c r="H4142" s="66">
        <v>3.6245815455913544E-2</v>
      </c>
      <c r="I4142" s="66">
        <v>90.260490417480469</v>
      </c>
      <c r="J4142" s="67">
        <v>0</v>
      </c>
    </row>
    <row r="4143" spans="1:10" x14ac:dyDescent="0.25">
      <c r="A4143" s="3" t="str">
        <f t="shared" si="64"/>
        <v>SubLAPSCE High Desert8/27/2021 (5:00pm-6:00pm)14</v>
      </c>
      <c r="B4143" t="s">
        <v>60</v>
      </c>
      <c r="C4143" t="s">
        <v>87</v>
      </c>
      <c r="D4143" t="s">
        <v>162</v>
      </c>
      <c r="E4143" s="65" t="s">
        <v>145</v>
      </c>
      <c r="F4143" s="66">
        <v>1.2039613723754883</v>
      </c>
      <c r="G4143" s="66">
        <v>1.2808458805084229</v>
      </c>
      <c r="H4143" s="66">
        <v>3.6275848746299744E-2</v>
      </c>
      <c r="I4143" s="66">
        <v>93.641799926757813</v>
      </c>
      <c r="J4143" s="67">
        <v>0</v>
      </c>
    </row>
    <row r="4144" spans="1:10" x14ac:dyDescent="0.25">
      <c r="A4144" s="3" t="str">
        <f t="shared" si="64"/>
        <v>SubLAPSCE High Desert8/27/2021 (5:00pm-6:00pm)15</v>
      </c>
      <c r="B4144" t="s">
        <v>60</v>
      </c>
      <c r="C4144" t="s">
        <v>87</v>
      </c>
      <c r="D4144" t="s">
        <v>162</v>
      </c>
      <c r="E4144" s="65" t="s">
        <v>146</v>
      </c>
      <c r="F4144" s="66">
        <v>1.6161735057830811</v>
      </c>
      <c r="G4144" s="66">
        <v>1.6263105869293213</v>
      </c>
      <c r="H4144" s="66">
        <v>2.0775711163878441E-2</v>
      </c>
      <c r="I4144" s="66">
        <v>96.693511962890625</v>
      </c>
      <c r="J4144" s="67">
        <v>0</v>
      </c>
    </row>
    <row r="4145" spans="1:10" x14ac:dyDescent="0.25">
      <c r="A4145" s="3" t="str">
        <f t="shared" si="64"/>
        <v>SubLAPSCE High Desert8/27/2021 (5:00pm-6:00pm)16</v>
      </c>
      <c r="B4145" t="s">
        <v>60</v>
      </c>
      <c r="C4145" t="s">
        <v>87</v>
      </c>
      <c r="D4145" t="s">
        <v>162</v>
      </c>
      <c r="E4145" s="65" t="s">
        <v>147</v>
      </c>
      <c r="F4145" s="66">
        <v>1.9513188600540161</v>
      </c>
      <c r="G4145" s="66">
        <v>1.9411816596984863</v>
      </c>
      <c r="H4145" s="66">
        <v>2.0775711163878441E-2</v>
      </c>
      <c r="I4145" s="66">
        <v>98.423301696777344</v>
      </c>
      <c r="J4145" s="67">
        <v>0</v>
      </c>
    </row>
    <row r="4146" spans="1:10" x14ac:dyDescent="0.25">
      <c r="A4146" s="3" t="str">
        <f t="shared" si="64"/>
        <v>SubLAPSCE High Desert8/27/2021 (5:00pm-6:00pm)17</v>
      </c>
      <c r="B4146" t="s">
        <v>60</v>
      </c>
      <c r="C4146" t="s">
        <v>87</v>
      </c>
      <c r="D4146" t="s">
        <v>162</v>
      </c>
      <c r="E4146" s="65" t="s">
        <v>148</v>
      </c>
      <c r="F4146" s="66">
        <v>2.2797839641571045</v>
      </c>
      <c r="G4146" s="66">
        <v>2.2232933044433594</v>
      </c>
      <c r="H4146" s="66">
        <v>3.823649138212204E-2</v>
      </c>
      <c r="I4146" s="66">
        <v>98.10369873046875</v>
      </c>
      <c r="J4146" s="67">
        <v>0</v>
      </c>
    </row>
    <row r="4147" spans="1:10" x14ac:dyDescent="0.25">
      <c r="A4147" s="3" t="str">
        <f t="shared" si="64"/>
        <v>SubLAPSCE High Desert8/27/2021 (5:00pm-6:00pm)18</v>
      </c>
      <c r="B4147" t="s">
        <v>60</v>
      </c>
      <c r="C4147" t="s">
        <v>87</v>
      </c>
      <c r="D4147" t="s">
        <v>162</v>
      </c>
      <c r="E4147" s="65" t="s">
        <v>149</v>
      </c>
      <c r="F4147" s="66">
        <v>2.4245970249176025</v>
      </c>
      <c r="G4147" s="66">
        <v>1.6901766061782837</v>
      </c>
      <c r="H4147" s="66">
        <v>4.4261984527111053E-2</v>
      </c>
      <c r="I4147" s="66">
        <v>97.76519775390625</v>
      </c>
      <c r="J4147" s="67">
        <v>0</v>
      </c>
    </row>
    <row r="4148" spans="1:10" x14ac:dyDescent="0.25">
      <c r="A4148" s="3" t="str">
        <f t="shared" si="64"/>
        <v>SubLAPSCE High Desert8/27/2021 (5:00pm-6:00pm)19</v>
      </c>
      <c r="B4148" t="s">
        <v>60</v>
      </c>
      <c r="C4148" t="s">
        <v>87</v>
      </c>
      <c r="D4148" t="s">
        <v>162</v>
      </c>
      <c r="E4148" s="65" t="s">
        <v>150</v>
      </c>
      <c r="F4148" s="66">
        <v>2.458737850189209</v>
      </c>
      <c r="G4148" s="66">
        <v>2.593454122543335</v>
      </c>
      <c r="H4148" s="66">
        <v>4.6773876994848251E-2</v>
      </c>
      <c r="I4148" s="66">
        <v>96.126884460449219</v>
      </c>
      <c r="J4148" s="67">
        <v>0</v>
      </c>
    </row>
    <row r="4149" spans="1:10" x14ac:dyDescent="0.25">
      <c r="A4149" s="3" t="str">
        <f t="shared" si="64"/>
        <v>SubLAPSCE High Desert8/27/2021 (5:00pm-6:00pm)20</v>
      </c>
      <c r="B4149" t="s">
        <v>60</v>
      </c>
      <c r="C4149" t="s">
        <v>87</v>
      </c>
      <c r="D4149" t="s">
        <v>162</v>
      </c>
      <c r="E4149" s="65" t="s">
        <v>151</v>
      </c>
      <c r="F4149" s="66">
        <v>2.2846522331237793</v>
      </c>
      <c r="G4149" s="66">
        <v>2.4333484172821045</v>
      </c>
      <c r="H4149" s="66">
        <v>4.635031521320343E-2</v>
      </c>
      <c r="I4149" s="66">
        <v>94.326385498046875</v>
      </c>
      <c r="J4149" s="67">
        <v>0</v>
      </c>
    </row>
    <row r="4150" spans="1:10" x14ac:dyDescent="0.25">
      <c r="A4150" s="3" t="str">
        <f t="shared" si="64"/>
        <v>SubLAPSCE High Desert8/27/2021 (5:00pm-6:00pm)21</v>
      </c>
      <c r="B4150" t="s">
        <v>60</v>
      </c>
      <c r="C4150" t="s">
        <v>87</v>
      </c>
      <c r="D4150" t="s">
        <v>162</v>
      </c>
      <c r="E4150" s="65" t="s">
        <v>152</v>
      </c>
      <c r="F4150" s="66">
        <v>2.1640567779541016</v>
      </c>
      <c r="G4150" s="66">
        <v>2.2186212539672852</v>
      </c>
      <c r="H4150" s="66">
        <v>4.3601170182228088E-2</v>
      </c>
      <c r="I4150" s="66">
        <v>90.948074340820313</v>
      </c>
      <c r="J4150" s="67">
        <v>0</v>
      </c>
    </row>
    <row r="4151" spans="1:10" x14ac:dyDescent="0.25">
      <c r="A4151" s="3" t="str">
        <f t="shared" si="64"/>
        <v>SubLAPSCE High Desert8/27/2021 (5:00pm-6:00pm)22</v>
      </c>
      <c r="B4151" t="s">
        <v>60</v>
      </c>
      <c r="C4151" t="s">
        <v>87</v>
      </c>
      <c r="D4151" t="s">
        <v>162</v>
      </c>
      <c r="E4151" s="65" t="s">
        <v>153</v>
      </c>
      <c r="F4151" s="66">
        <v>2.0069010257720947</v>
      </c>
      <c r="G4151" s="66">
        <v>1.9949206113815308</v>
      </c>
      <c r="H4151" s="66">
        <v>3.9551082998514175E-2</v>
      </c>
      <c r="I4151" s="66">
        <v>88.5101318359375</v>
      </c>
      <c r="J4151" s="67">
        <v>0</v>
      </c>
    </row>
    <row r="4152" spans="1:10" x14ac:dyDescent="0.25">
      <c r="A4152" s="3" t="str">
        <f t="shared" si="64"/>
        <v>SubLAPSCE High Desert8/27/2021 (5:00pm-6:00pm)23</v>
      </c>
      <c r="B4152" t="s">
        <v>60</v>
      </c>
      <c r="C4152" t="s">
        <v>87</v>
      </c>
      <c r="D4152" t="s">
        <v>162</v>
      </c>
      <c r="E4152" s="65" t="s">
        <v>154</v>
      </c>
      <c r="F4152" s="66">
        <v>1.7341299057006836</v>
      </c>
      <c r="G4152" s="66">
        <v>1.7253777980804443</v>
      </c>
      <c r="H4152" s="66">
        <v>3.7149380892515182E-2</v>
      </c>
      <c r="I4152" s="66">
        <v>87.042938232421875</v>
      </c>
      <c r="J4152" s="67">
        <v>0</v>
      </c>
    </row>
    <row r="4153" spans="1:10" x14ac:dyDescent="0.25">
      <c r="A4153" s="3" t="str">
        <f t="shared" si="64"/>
        <v>SubLAPSCE High Desert8/27/2021 (5:00pm-6:00pm)24</v>
      </c>
      <c r="B4153" t="s">
        <v>60</v>
      </c>
      <c r="C4153" t="s">
        <v>87</v>
      </c>
      <c r="D4153" t="s">
        <v>162</v>
      </c>
      <c r="E4153" s="65" t="s">
        <v>155</v>
      </c>
      <c r="F4153" s="66">
        <v>1.4651541709899902</v>
      </c>
      <c r="G4153" s="66">
        <v>1.4741619825363159</v>
      </c>
      <c r="H4153" s="66">
        <v>3.1045924872159958E-2</v>
      </c>
      <c r="I4153" s="66">
        <v>84.918975830078125</v>
      </c>
      <c r="J4153" s="67">
        <v>0</v>
      </c>
    </row>
    <row r="4154" spans="1:10" x14ac:dyDescent="0.25">
      <c r="A4154" s="3" t="str">
        <f t="shared" si="64"/>
        <v>SubLAPSCE High Desert9/9/2021 (3:58pm-5:00pm)1</v>
      </c>
      <c r="B4154" t="s">
        <v>60</v>
      </c>
      <c r="C4154" t="s">
        <v>87</v>
      </c>
      <c r="D4154" t="s">
        <v>163</v>
      </c>
      <c r="E4154" s="65" t="s">
        <v>132</v>
      </c>
      <c r="F4154" s="66">
        <v>1.3731117248535156</v>
      </c>
      <c r="G4154" s="66">
        <v>1.5238480567932129</v>
      </c>
      <c r="H4154" s="66">
        <v>2.7369773015379906E-2</v>
      </c>
      <c r="I4154" s="66">
        <v>86.076637268066406</v>
      </c>
      <c r="J4154" s="67">
        <v>0</v>
      </c>
    </row>
    <row r="4155" spans="1:10" x14ac:dyDescent="0.25">
      <c r="A4155" s="3" t="str">
        <f t="shared" si="64"/>
        <v>SubLAPSCE High Desert9/9/2021 (3:58pm-5:00pm)2</v>
      </c>
      <c r="B4155" t="s">
        <v>60</v>
      </c>
      <c r="C4155" t="s">
        <v>87</v>
      </c>
      <c r="D4155" t="s">
        <v>163</v>
      </c>
      <c r="E4155" s="65" t="s">
        <v>133</v>
      </c>
      <c r="F4155" s="66">
        <v>1.2354038953781128</v>
      </c>
      <c r="G4155" s="66">
        <v>1.3490992784500122</v>
      </c>
      <c r="H4155" s="66">
        <v>2.3359460756182671E-2</v>
      </c>
      <c r="I4155" s="66">
        <v>84.699348449707031</v>
      </c>
      <c r="J4155" s="67">
        <v>0</v>
      </c>
    </row>
    <row r="4156" spans="1:10" x14ac:dyDescent="0.25">
      <c r="A4156" s="3" t="str">
        <f t="shared" si="64"/>
        <v>SubLAPSCE High Desert9/9/2021 (3:58pm-5:00pm)3</v>
      </c>
      <c r="B4156" t="s">
        <v>60</v>
      </c>
      <c r="C4156" t="s">
        <v>87</v>
      </c>
      <c r="D4156" t="s">
        <v>163</v>
      </c>
      <c r="E4156" s="65" t="s">
        <v>134</v>
      </c>
      <c r="F4156" s="66">
        <v>1.0976449251174927</v>
      </c>
      <c r="G4156" s="66">
        <v>1.2353231906890869</v>
      </c>
      <c r="H4156" s="66">
        <v>2.1293343976140022E-2</v>
      </c>
      <c r="I4156" s="66">
        <v>83.107063293457031</v>
      </c>
      <c r="J4156" s="67">
        <v>0</v>
      </c>
    </row>
    <row r="4157" spans="1:10" x14ac:dyDescent="0.25">
      <c r="A4157" s="3" t="str">
        <f t="shared" si="64"/>
        <v>SubLAPSCE High Desert9/9/2021 (3:58pm-5:00pm)4</v>
      </c>
      <c r="B4157" t="s">
        <v>60</v>
      </c>
      <c r="C4157" t="s">
        <v>87</v>
      </c>
      <c r="D4157" t="s">
        <v>163</v>
      </c>
      <c r="E4157" s="65" t="s">
        <v>135</v>
      </c>
      <c r="F4157" s="66">
        <v>1.0204148292541504</v>
      </c>
      <c r="G4157" s="66">
        <v>1.1528834104537964</v>
      </c>
      <c r="H4157" s="66">
        <v>1.9572708755731583E-2</v>
      </c>
      <c r="I4157" s="66">
        <v>81.088005065917969</v>
      </c>
      <c r="J4157" s="67">
        <v>0</v>
      </c>
    </row>
    <row r="4158" spans="1:10" x14ac:dyDescent="0.25">
      <c r="A4158" s="3" t="str">
        <f t="shared" si="64"/>
        <v>SubLAPSCE High Desert9/9/2021 (3:58pm-5:00pm)5</v>
      </c>
      <c r="B4158" t="s">
        <v>60</v>
      </c>
      <c r="C4158" t="s">
        <v>87</v>
      </c>
      <c r="D4158" t="s">
        <v>163</v>
      </c>
      <c r="E4158" s="65" t="s">
        <v>136</v>
      </c>
      <c r="F4158" s="66">
        <v>0.96818220615386963</v>
      </c>
      <c r="G4158" s="66">
        <v>1.1024191379547119</v>
      </c>
      <c r="H4158" s="66">
        <v>1.8836745992302895E-2</v>
      </c>
      <c r="I4158" s="66">
        <v>80.699378967285156</v>
      </c>
      <c r="J4158" s="67">
        <v>0</v>
      </c>
    </row>
    <row r="4159" spans="1:10" x14ac:dyDescent="0.25">
      <c r="A4159" s="3" t="str">
        <f t="shared" si="64"/>
        <v>SubLAPSCE High Desert9/9/2021 (3:58pm-5:00pm)6</v>
      </c>
      <c r="B4159" t="s">
        <v>60</v>
      </c>
      <c r="C4159" t="s">
        <v>87</v>
      </c>
      <c r="D4159" t="s">
        <v>163</v>
      </c>
      <c r="E4159" s="65" t="s">
        <v>137</v>
      </c>
      <c r="F4159" s="66">
        <v>0.98069638013839722</v>
      </c>
      <c r="G4159" s="66">
        <v>1.0788049697875977</v>
      </c>
      <c r="H4159" s="66">
        <v>1.8014922738075256E-2</v>
      </c>
      <c r="I4159" s="66">
        <v>82.12371826171875</v>
      </c>
      <c r="J4159" s="67">
        <v>0</v>
      </c>
    </row>
    <row r="4160" spans="1:10" x14ac:dyDescent="0.25">
      <c r="A4160" s="3" t="str">
        <f t="shared" si="64"/>
        <v>SubLAPSCE High Desert9/9/2021 (3:58pm-5:00pm)7</v>
      </c>
      <c r="B4160" t="s">
        <v>60</v>
      </c>
      <c r="C4160" t="s">
        <v>87</v>
      </c>
      <c r="D4160" t="s">
        <v>163</v>
      </c>
      <c r="E4160" s="65" t="s">
        <v>138</v>
      </c>
      <c r="F4160" s="66">
        <v>0.97418838739395142</v>
      </c>
      <c r="G4160" s="66">
        <v>1.0657472610473633</v>
      </c>
      <c r="H4160" s="66">
        <v>1.8899386748671532E-2</v>
      </c>
      <c r="I4160" s="66">
        <v>79.508171081542969</v>
      </c>
      <c r="J4160" s="67">
        <v>0</v>
      </c>
    </row>
    <row r="4161" spans="1:10" x14ac:dyDescent="0.25">
      <c r="A4161" s="3" t="str">
        <f t="shared" si="64"/>
        <v>SubLAPSCE High Desert9/9/2021 (3:58pm-5:00pm)8</v>
      </c>
      <c r="B4161" t="s">
        <v>60</v>
      </c>
      <c r="C4161" t="s">
        <v>87</v>
      </c>
      <c r="D4161" t="s">
        <v>163</v>
      </c>
      <c r="E4161" s="65" t="s">
        <v>139</v>
      </c>
      <c r="F4161" s="66">
        <v>0.92966198921203613</v>
      </c>
      <c r="G4161" s="66">
        <v>1.0265781879425049</v>
      </c>
      <c r="H4161" s="66">
        <v>2.1042229607701302E-2</v>
      </c>
      <c r="I4161" s="66">
        <v>75.840682983398438</v>
      </c>
      <c r="J4161" s="67">
        <v>0</v>
      </c>
    </row>
    <row r="4162" spans="1:10" x14ac:dyDescent="0.25">
      <c r="A4162" s="3" t="str">
        <f t="shared" si="64"/>
        <v>SubLAPSCE High Desert9/9/2021 (3:58pm-5:00pm)9</v>
      </c>
      <c r="B4162" t="s">
        <v>60</v>
      </c>
      <c r="C4162" t="s">
        <v>87</v>
      </c>
      <c r="D4162" t="s">
        <v>163</v>
      </c>
      <c r="E4162" s="65" t="s">
        <v>140</v>
      </c>
      <c r="F4162" s="66">
        <v>0.9343712329864502</v>
      </c>
      <c r="G4162" s="66">
        <v>1.0231666564941406</v>
      </c>
      <c r="H4162" s="66">
        <v>2.3226061835885048E-2</v>
      </c>
      <c r="I4162" s="66">
        <v>77.67572021484375</v>
      </c>
      <c r="J4162" s="67">
        <v>0</v>
      </c>
    </row>
    <row r="4163" spans="1:10" x14ac:dyDescent="0.25">
      <c r="A4163" s="3" t="str">
        <f t="shared" ref="A4163:A4226" si="65">B4163&amp;C4163&amp;D4163&amp;E4163</f>
        <v>SubLAPSCE High Desert9/9/2021 (3:58pm-5:00pm)10</v>
      </c>
      <c r="B4163" t="s">
        <v>60</v>
      </c>
      <c r="C4163" t="s">
        <v>87</v>
      </c>
      <c r="D4163" t="s">
        <v>163</v>
      </c>
      <c r="E4163" s="65" t="s">
        <v>141</v>
      </c>
      <c r="F4163" s="66">
        <v>1.0104461908340454</v>
      </c>
      <c r="G4163" s="66">
        <v>1.0861730575561523</v>
      </c>
      <c r="H4163" s="66">
        <v>2.5891384109854698E-2</v>
      </c>
      <c r="I4163" s="66">
        <v>81.517326354980469</v>
      </c>
      <c r="J4163" s="67">
        <v>0</v>
      </c>
    </row>
    <row r="4164" spans="1:10" x14ac:dyDescent="0.25">
      <c r="A4164" s="3" t="str">
        <f t="shared" si="65"/>
        <v>SubLAPSCE High Desert9/9/2021 (3:58pm-5:00pm)11</v>
      </c>
      <c r="B4164" t="s">
        <v>60</v>
      </c>
      <c r="C4164" t="s">
        <v>87</v>
      </c>
      <c r="D4164" t="s">
        <v>163</v>
      </c>
      <c r="E4164" s="65" t="s">
        <v>142</v>
      </c>
      <c r="F4164" s="66">
        <v>1.1897790431976318</v>
      </c>
      <c r="G4164" s="66">
        <v>1.241239070892334</v>
      </c>
      <c r="H4164" s="66">
        <v>2.8568767011165619E-2</v>
      </c>
      <c r="I4164" s="66">
        <v>87.479660034179688</v>
      </c>
      <c r="J4164" s="67">
        <v>0</v>
      </c>
    </row>
    <row r="4165" spans="1:10" x14ac:dyDescent="0.25">
      <c r="A4165" s="3" t="str">
        <f t="shared" si="65"/>
        <v>SubLAPSCE High Desert9/9/2021 (3:58pm-5:00pm)12</v>
      </c>
      <c r="B4165" t="s">
        <v>60</v>
      </c>
      <c r="C4165" t="s">
        <v>87</v>
      </c>
      <c r="D4165" t="s">
        <v>163</v>
      </c>
      <c r="E4165" s="65" t="s">
        <v>143</v>
      </c>
      <c r="F4165" s="66">
        <v>1.4158685207366943</v>
      </c>
      <c r="G4165" s="66">
        <v>1.5040147304534912</v>
      </c>
      <c r="H4165" s="66">
        <v>2.7916338294744492E-2</v>
      </c>
      <c r="I4165" s="66">
        <v>91.741279602050781</v>
      </c>
      <c r="J4165" s="67">
        <v>0</v>
      </c>
    </row>
    <row r="4166" spans="1:10" x14ac:dyDescent="0.25">
      <c r="A4166" s="3" t="str">
        <f t="shared" si="65"/>
        <v>SubLAPSCE High Desert9/9/2021 (3:58pm-5:00pm)13</v>
      </c>
      <c r="B4166" t="s">
        <v>60</v>
      </c>
      <c r="C4166" t="s">
        <v>87</v>
      </c>
      <c r="D4166" t="s">
        <v>163</v>
      </c>
      <c r="E4166" s="65" t="s">
        <v>144</v>
      </c>
      <c r="F4166" s="66">
        <v>1.6761783361434937</v>
      </c>
      <c r="G4166" s="66">
        <v>1.7924619913101196</v>
      </c>
      <c r="H4166" s="66">
        <v>1.6626060009002686E-2</v>
      </c>
      <c r="I4166" s="66">
        <v>94.533309936523438</v>
      </c>
      <c r="J4166" s="67">
        <v>0</v>
      </c>
    </row>
    <row r="4167" spans="1:10" x14ac:dyDescent="0.25">
      <c r="A4167" s="3" t="str">
        <f t="shared" si="65"/>
        <v>SubLAPSCE High Desert9/9/2021 (3:58pm-5:00pm)14</v>
      </c>
      <c r="B4167" t="s">
        <v>60</v>
      </c>
      <c r="C4167" t="s">
        <v>87</v>
      </c>
      <c r="D4167" t="s">
        <v>163</v>
      </c>
      <c r="E4167" s="65" t="s">
        <v>145</v>
      </c>
      <c r="F4167" s="66">
        <v>1.9475314617156982</v>
      </c>
      <c r="G4167" s="66">
        <v>1.8312479257583618</v>
      </c>
      <c r="H4167" s="66">
        <v>1.6626060009002686E-2</v>
      </c>
      <c r="I4167" s="66">
        <v>93.810722351074219</v>
      </c>
      <c r="J4167" s="67">
        <v>0</v>
      </c>
    </row>
    <row r="4168" spans="1:10" x14ac:dyDescent="0.25">
      <c r="A4168" s="3" t="str">
        <f t="shared" si="65"/>
        <v>SubLAPSCE High Desert9/9/2021 (3:58pm-5:00pm)15</v>
      </c>
      <c r="B4168" t="s">
        <v>60</v>
      </c>
      <c r="C4168" t="s">
        <v>87</v>
      </c>
      <c r="D4168" t="s">
        <v>163</v>
      </c>
      <c r="E4168" s="65" t="s">
        <v>146</v>
      </c>
      <c r="F4168" s="66">
        <v>2.2550678253173828</v>
      </c>
      <c r="G4168" s="66">
        <v>2.0790286064147949</v>
      </c>
      <c r="H4168" s="66">
        <v>3.1034348532557487E-2</v>
      </c>
      <c r="I4168" s="66">
        <v>93.647636413574219</v>
      </c>
      <c r="J4168" s="67">
        <v>0</v>
      </c>
    </row>
    <row r="4169" spans="1:10" x14ac:dyDescent="0.25">
      <c r="A4169" s="3" t="str">
        <f t="shared" si="65"/>
        <v>SubLAPSCE High Desert9/9/2021 (3:58pm-5:00pm)16</v>
      </c>
      <c r="B4169" t="s">
        <v>60</v>
      </c>
      <c r="C4169" t="s">
        <v>87</v>
      </c>
      <c r="D4169" t="s">
        <v>163</v>
      </c>
      <c r="E4169" s="65" t="s">
        <v>147</v>
      </c>
      <c r="F4169" s="66">
        <v>2.5416519641876221</v>
      </c>
      <c r="G4169" s="66">
        <v>2.1936752796173096</v>
      </c>
      <c r="H4169" s="66">
        <v>3.5230167210102081E-2</v>
      </c>
      <c r="I4169" s="66">
        <v>94.3714599609375</v>
      </c>
      <c r="J4169" s="67">
        <v>0</v>
      </c>
    </row>
    <row r="4170" spans="1:10" x14ac:dyDescent="0.25">
      <c r="A4170" s="3" t="str">
        <f t="shared" si="65"/>
        <v>SubLAPSCE High Desert9/9/2021 (3:58pm-5:00pm)17</v>
      </c>
      <c r="B4170" t="s">
        <v>60</v>
      </c>
      <c r="C4170" t="s">
        <v>87</v>
      </c>
      <c r="D4170" t="s">
        <v>163</v>
      </c>
      <c r="E4170" s="65" t="s">
        <v>148</v>
      </c>
      <c r="F4170" s="66">
        <v>2.7303082942962646</v>
      </c>
      <c r="G4170" s="66">
        <v>1.5265734195709229</v>
      </c>
      <c r="H4170" s="66">
        <v>3.8438349962234497E-2</v>
      </c>
      <c r="I4170" s="66">
        <v>86.793098449707031</v>
      </c>
      <c r="J4170" s="67">
        <v>0</v>
      </c>
    </row>
    <row r="4171" spans="1:10" x14ac:dyDescent="0.25">
      <c r="A4171" s="3" t="str">
        <f t="shared" si="65"/>
        <v>SubLAPSCE High Desert9/9/2021 (3:58pm-5:00pm)18</v>
      </c>
      <c r="B4171" t="s">
        <v>60</v>
      </c>
      <c r="C4171" t="s">
        <v>87</v>
      </c>
      <c r="D4171" t="s">
        <v>163</v>
      </c>
      <c r="E4171" s="65" t="s">
        <v>149</v>
      </c>
      <c r="F4171" s="66">
        <v>2.7700150012969971</v>
      </c>
      <c r="G4171" s="66">
        <v>2.5477521419525146</v>
      </c>
      <c r="H4171" s="66">
        <v>3.8489546626806259E-2</v>
      </c>
      <c r="I4171" s="66">
        <v>89.1474609375</v>
      </c>
      <c r="J4171" s="67">
        <v>0</v>
      </c>
    </row>
    <row r="4172" spans="1:10" x14ac:dyDescent="0.25">
      <c r="A4172" s="3" t="str">
        <f t="shared" si="65"/>
        <v>SubLAPSCE High Desert9/9/2021 (3:58pm-5:00pm)19</v>
      </c>
      <c r="B4172" t="s">
        <v>60</v>
      </c>
      <c r="C4172" t="s">
        <v>87</v>
      </c>
      <c r="D4172" t="s">
        <v>163</v>
      </c>
      <c r="E4172" s="65" t="s">
        <v>150</v>
      </c>
      <c r="F4172" s="66">
        <v>2.6612503528594971</v>
      </c>
      <c r="G4172" s="66">
        <v>2.5647671222686768</v>
      </c>
      <c r="H4172" s="66">
        <v>3.7355639040470123E-2</v>
      </c>
      <c r="I4172" s="66">
        <v>90.863426208496094</v>
      </c>
      <c r="J4172" s="67">
        <v>0</v>
      </c>
    </row>
    <row r="4173" spans="1:10" x14ac:dyDescent="0.25">
      <c r="A4173" s="3" t="str">
        <f t="shared" si="65"/>
        <v>SubLAPSCE High Desert9/9/2021 (3:58pm-5:00pm)20</v>
      </c>
      <c r="B4173" t="s">
        <v>60</v>
      </c>
      <c r="C4173" t="s">
        <v>87</v>
      </c>
      <c r="D4173" t="s">
        <v>163</v>
      </c>
      <c r="E4173" s="65" t="s">
        <v>151</v>
      </c>
      <c r="F4173" s="66">
        <v>2.5058650970458984</v>
      </c>
      <c r="G4173" s="66">
        <v>2.428441047668457</v>
      </c>
      <c r="H4173" s="66">
        <v>3.5057671368122101E-2</v>
      </c>
      <c r="I4173" s="66">
        <v>90.769454956054688</v>
      </c>
      <c r="J4173" s="67">
        <v>0</v>
      </c>
    </row>
    <row r="4174" spans="1:10" x14ac:dyDescent="0.25">
      <c r="A4174" s="3" t="str">
        <f t="shared" si="65"/>
        <v>SubLAPSCE High Desert9/9/2021 (3:58pm-5:00pm)21</v>
      </c>
      <c r="B4174" t="s">
        <v>60</v>
      </c>
      <c r="C4174" t="s">
        <v>87</v>
      </c>
      <c r="D4174" t="s">
        <v>163</v>
      </c>
      <c r="E4174" s="65" t="s">
        <v>152</v>
      </c>
      <c r="F4174" s="66">
        <v>2.3492796421051025</v>
      </c>
      <c r="G4174" s="66">
        <v>2.2994489669799805</v>
      </c>
      <c r="H4174" s="66">
        <v>3.3133845776319504E-2</v>
      </c>
      <c r="I4174" s="66">
        <v>88.758934020996094</v>
      </c>
      <c r="J4174" s="67">
        <v>0</v>
      </c>
    </row>
    <row r="4175" spans="1:10" x14ac:dyDescent="0.25">
      <c r="A4175" s="3" t="str">
        <f t="shared" si="65"/>
        <v>SubLAPSCE High Desert9/9/2021 (3:58pm-5:00pm)22</v>
      </c>
      <c r="B4175" t="s">
        <v>60</v>
      </c>
      <c r="C4175" t="s">
        <v>87</v>
      </c>
      <c r="D4175" t="s">
        <v>163</v>
      </c>
      <c r="E4175" s="65" t="s">
        <v>153</v>
      </c>
      <c r="F4175" s="66">
        <v>2.1051452159881592</v>
      </c>
      <c r="G4175" s="66">
        <v>2.0870285034179688</v>
      </c>
      <c r="H4175" s="66">
        <v>3.2748468220233917E-2</v>
      </c>
      <c r="I4175" s="66">
        <v>85.826179504394531</v>
      </c>
      <c r="J4175" s="67">
        <v>0</v>
      </c>
    </row>
    <row r="4176" spans="1:10" x14ac:dyDescent="0.25">
      <c r="A4176" s="3" t="str">
        <f t="shared" si="65"/>
        <v>SubLAPSCE High Desert9/9/2021 (3:58pm-5:00pm)23</v>
      </c>
      <c r="B4176" t="s">
        <v>60</v>
      </c>
      <c r="C4176" t="s">
        <v>87</v>
      </c>
      <c r="D4176" t="s">
        <v>163</v>
      </c>
      <c r="E4176" s="65" t="s">
        <v>154</v>
      </c>
      <c r="F4176" s="66">
        <v>1.8664381504058838</v>
      </c>
      <c r="G4176" s="66">
        <v>1.7996097803115845</v>
      </c>
      <c r="H4176" s="66">
        <v>2.934601716697216E-2</v>
      </c>
      <c r="I4176" s="66">
        <v>83.804977416992188</v>
      </c>
      <c r="J4176" s="67">
        <v>0</v>
      </c>
    </row>
    <row r="4177" spans="1:10" x14ac:dyDescent="0.25">
      <c r="A4177" s="3" t="str">
        <f t="shared" si="65"/>
        <v>SubLAPSCE High Desert9/9/2021 (3:58pm-5:00pm)24</v>
      </c>
      <c r="B4177" t="s">
        <v>60</v>
      </c>
      <c r="C4177" t="s">
        <v>87</v>
      </c>
      <c r="D4177" t="s">
        <v>163</v>
      </c>
      <c r="E4177" s="65" t="s">
        <v>155</v>
      </c>
      <c r="F4177" s="66">
        <v>1.5723965167999268</v>
      </c>
      <c r="G4177" s="66">
        <v>1.5432054996490479</v>
      </c>
      <c r="H4177" s="66">
        <v>2.7314441278576851E-2</v>
      </c>
      <c r="I4177" s="66">
        <v>81.927085876464844</v>
      </c>
      <c r="J4177" s="67">
        <v>0</v>
      </c>
    </row>
    <row r="4178" spans="1:10" x14ac:dyDescent="0.25">
      <c r="A4178" s="3" t="str">
        <f t="shared" si="65"/>
        <v>SubLAPSCE High DesertAverage Event Day (5:00pm-6:00pm)1</v>
      </c>
      <c r="B4178" t="s">
        <v>60</v>
      </c>
      <c r="C4178" t="s">
        <v>87</v>
      </c>
      <c r="D4178" t="s">
        <v>164</v>
      </c>
      <c r="E4178" s="65" t="s">
        <v>132</v>
      </c>
      <c r="F4178" s="66">
        <v>1.2473217248916626</v>
      </c>
      <c r="G4178" s="66">
        <v>1.3842601776123047</v>
      </c>
      <c r="H4178" s="66">
        <v>1.135075930505991E-2</v>
      </c>
      <c r="I4178" s="66">
        <v>83.130241394042969</v>
      </c>
      <c r="J4178" s="67">
        <v>0</v>
      </c>
    </row>
    <row r="4179" spans="1:10" x14ac:dyDescent="0.25">
      <c r="A4179" s="3" t="str">
        <f t="shared" si="65"/>
        <v>SubLAPSCE High DesertAverage Event Day (5:00pm-6:00pm)2</v>
      </c>
      <c r="B4179" t="s">
        <v>60</v>
      </c>
      <c r="C4179" t="s">
        <v>87</v>
      </c>
      <c r="D4179" t="s">
        <v>164</v>
      </c>
      <c r="E4179" s="65" t="s">
        <v>133</v>
      </c>
      <c r="F4179" s="66">
        <v>1.1603990793228149</v>
      </c>
      <c r="G4179" s="66">
        <v>1.2993179559707642</v>
      </c>
      <c r="H4179" s="66">
        <v>9.8185772076249123E-3</v>
      </c>
      <c r="I4179" s="66">
        <v>82.23388671875</v>
      </c>
      <c r="J4179" s="67">
        <v>0</v>
      </c>
    </row>
    <row r="4180" spans="1:10" x14ac:dyDescent="0.25">
      <c r="A4180" s="3" t="str">
        <f t="shared" si="65"/>
        <v>SubLAPSCE High DesertAverage Event Day (5:00pm-6:00pm)3</v>
      </c>
      <c r="B4180" t="s">
        <v>60</v>
      </c>
      <c r="C4180" t="s">
        <v>87</v>
      </c>
      <c r="D4180" t="s">
        <v>164</v>
      </c>
      <c r="E4180" s="65" t="s">
        <v>134</v>
      </c>
      <c r="F4180" s="66">
        <v>1.0599147081375122</v>
      </c>
      <c r="G4180" s="66">
        <v>1.1690061092376709</v>
      </c>
      <c r="H4180" s="66">
        <v>8.8122533634305E-3</v>
      </c>
      <c r="I4180" s="66">
        <v>80.839637756347656</v>
      </c>
      <c r="J4180" s="67">
        <v>0</v>
      </c>
    </row>
    <row r="4181" spans="1:10" x14ac:dyDescent="0.25">
      <c r="A4181" s="3" t="str">
        <f t="shared" si="65"/>
        <v>SubLAPSCE High DesertAverage Event Day (5:00pm-6:00pm)4</v>
      </c>
      <c r="B4181" t="s">
        <v>60</v>
      </c>
      <c r="C4181" t="s">
        <v>87</v>
      </c>
      <c r="D4181" t="s">
        <v>164</v>
      </c>
      <c r="E4181" s="65" t="s">
        <v>135</v>
      </c>
      <c r="F4181" s="66">
        <v>0.98187506198883057</v>
      </c>
      <c r="G4181" s="66">
        <v>1.0810090303421021</v>
      </c>
      <c r="H4181" s="66">
        <v>8.0296285450458527E-3</v>
      </c>
      <c r="I4181" s="66">
        <v>79.545013427734375</v>
      </c>
      <c r="J4181" s="67">
        <v>0</v>
      </c>
    </row>
    <row r="4182" spans="1:10" x14ac:dyDescent="0.25">
      <c r="A4182" s="3" t="str">
        <f t="shared" si="65"/>
        <v>SubLAPSCE High DesertAverage Event Day (5:00pm-6:00pm)5</v>
      </c>
      <c r="B4182" t="s">
        <v>60</v>
      </c>
      <c r="C4182" t="s">
        <v>87</v>
      </c>
      <c r="D4182" t="s">
        <v>164</v>
      </c>
      <c r="E4182" s="65" t="s">
        <v>136</v>
      </c>
      <c r="F4182" s="66">
        <v>0.93907803297042847</v>
      </c>
      <c r="G4182" s="66">
        <v>1.022517204284668</v>
      </c>
      <c r="H4182" s="66">
        <v>7.3806494474411011E-3</v>
      </c>
      <c r="I4182" s="66">
        <v>77.550682067871094</v>
      </c>
      <c r="J4182" s="67">
        <v>0</v>
      </c>
    </row>
    <row r="4183" spans="1:10" x14ac:dyDescent="0.25">
      <c r="A4183" s="3" t="str">
        <f t="shared" si="65"/>
        <v>SubLAPSCE High DesertAverage Event Day (5:00pm-6:00pm)6</v>
      </c>
      <c r="B4183" t="s">
        <v>60</v>
      </c>
      <c r="C4183" t="s">
        <v>87</v>
      </c>
      <c r="D4183" t="s">
        <v>164</v>
      </c>
      <c r="E4183" s="65" t="s">
        <v>137</v>
      </c>
      <c r="F4183" s="66">
        <v>0.92210453748703003</v>
      </c>
      <c r="G4183" s="66">
        <v>0.99710190296173096</v>
      </c>
      <c r="H4183" s="66">
        <v>7.1082925423979759E-3</v>
      </c>
      <c r="I4183" s="66">
        <v>76.548599243164063</v>
      </c>
      <c r="J4183" s="67">
        <v>0</v>
      </c>
    </row>
    <row r="4184" spans="1:10" x14ac:dyDescent="0.25">
      <c r="A4184" s="3" t="str">
        <f t="shared" si="65"/>
        <v>SubLAPSCE High DesertAverage Event Day (5:00pm-6:00pm)7</v>
      </c>
      <c r="B4184" t="s">
        <v>60</v>
      </c>
      <c r="C4184" t="s">
        <v>87</v>
      </c>
      <c r="D4184" t="s">
        <v>164</v>
      </c>
      <c r="E4184" s="65" t="s">
        <v>138</v>
      </c>
      <c r="F4184" s="66">
        <v>0.93023288249969482</v>
      </c>
      <c r="G4184" s="66">
        <v>0.99536341428756714</v>
      </c>
      <c r="H4184" s="66">
        <v>7.3070889338850975E-3</v>
      </c>
      <c r="I4184" s="66">
        <v>76.711784362792969</v>
      </c>
      <c r="J4184" s="67">
        <v>0</v>
      </c>
    </row>
    <row r="4185" spans="1:10" x14ac:dyDescent="0.25">
      <c r="A4185" s="3" t="str">
        <f t="shared" si="65"/>
        <v>SubLAPSCE High DesertAverage Event Day (5:00pm-6:00pm)8</v>
      </c>
      <c r="B4185" t="s">
        <v>60</v>
      </c>
      <c r="C4185" t="s">
        <v>87</v>
      </c>
      <c r="D4185" t="s">
        <v>164</v>
      </c>
      <c r="E4185" s="65" t="s">
        <v>139</v>
      </c>
      <c r="F4185" s="66">
        <v>0.90731525421142578</v>
      </c>
      <c r="G4185" s="66">
        <v>0.98853743076324463</v>
      </c>
      <c r="H4185" s="66">
        <v>7.9929735511541367E-3</v>
      </c>
      <c r="I4185" s="66">
        <v>76.96563720703125</v>
      </c>
      <c r="J4185" s="67">
        <v>0</v>
      </c>
    </row>
    <row r="4186" spans="1:10" x14ac:dyDescent="0.25">
      <c r="A4186" s="3" t="str">
        <f t="shared" si="65"/>
        <v>SubLAPSCE High DesertAverage Event Day (5:00pm-6:00pm)9</v>
      </c>
      <c r="B4186" t="s">
        <v>60</v>
      </c>
      <c r="C4186" t="s">
        <v>87</v>
      </c>
      <c r="D4186" t="s">
        <v>164</v>
      </c>
      <c r="E4186" s="65" t="s">
        <v>140</v>
      </c>
      <c r="F4186" s="66">
        <v>0.89373427629470825</v>
      </c>
      <c r="G4186" s="66">
        <v>0.99215143918991089</v>
      </c>
      <c r="H4186" s="66">
        <v>9.4351563602685928E-3</v>
      </c>
      <c r="I4186" s="66">
        <v>78.234230041503906</v>
      </c>
      <c r="J4186" s="67">
        <v>0</v>
      </c>
    </row>
    <row r="4187" spans="1:10" x14ac:dyDescent="0.25">
      <c r="A4187" s="3" t="str">
        <f t="shared" si="65"/>
        <v>SubLAPSCE High DesertAverage Event Day (5:00pm-6:00pm)10</v>
      </c>
      <c r="B4187" t="s">
        <v>60</v>
      </c>
      <c r="C4187" t="s">
        <v>87</v>
      </c>
      <c r="D4187" t="s">
        <v>164</v>
      </c>
      <c r="E4187" s="65" t="s">
        <v>141</v>
      </c>
      <c r="F4187" s="66">
        <v>0.93557542562484741</v>
      </c>
      <c r="G4187" s="66">
        <v>1.0638437271118164</v>
      </c>
      <c r="H4187" s="66">
        <v>1.101762056350708E-2</v>
      </c>
      <c r="I4187" s="66">
        <v>81.763771057128906</v>
      </c>
      <c r="J4187" s="67">
        <v>0</v>
      </c>
    </row>
    <row r="4188" spans="1:10" x14ac:dyDescent="0.25">
      <c r="A4188" s="3" t="str">
        <f t="shared" si="65"/>
        <v>SubLAPSCE High DesertAverage Event Day (5:00pm-6:00pm)11</v>
      </c>
      <c r="B4188" t="s">
        <v>60</v>
      </c>
      <c r="C4188" t="s">
        <v>87</v>
      </c>
      <c r="D4188" t="s">
        <v>164</v>
      </c>
      <c r="E4188" s="65" t="s">
        <v>142</v>
      </c>
      <c r="F4188" s="66">
        <v>1.0111930370330811</v>
      </c>
      <c r="G4188" s="66">
        <v>1.2447859048843384</v>
      </c>
      <c r="H4188" s="66">
        <v>1.2212363071739674E-2</v>
      </c>
      <c r="I4188" s="66">
        <v>88.136001586914063</v>
      </c>
      <c r="J4188" s="67">
        <v>0</v>
      </c>
    </row>
    <row r="4189" spans="1:10" x14ac:dyDescent="0.25">
      <c r="A4189" s="3" t="str">
        <f t="shared" si="65"/>
        <v>SubLAPSCE High DesertAverage Event Day (5:00pm-6:00pm)12</v>
      </c>
      <c r="B4189" t="s">
        <v>60</v>
      </c>
      <c r="C4189" t="s">
        <v>87</v>
      </c>
      <c r="D4189" t="s">
        <v>164</v>
      </c>
      <c r="E4189" s="65" t="s">
        <v>143</v>
      </c>
      <c r="F4189" s="66">
        <v>1.144307017326355</v>
      </c>
      <c r="G4189" s="66">
        <v>1.4332383871078491</v>
      </c>
      <c r="H4189" s="66">
        <v>1.2362337671220303E-2</v>
      </c>
      <c r="I4189" s="66">
        <v>92.638664245605469</v>
      </c>
      <c r="J4189" s="67">
        <v>0</v>
      </c>
    </row>
    <row r="4190" spans="1:10" x14ac:dyDescent="0.25">
      <c r="A4190" s="3" t="str">
        <f t="shared" si="65"/>
        <v>SubLAPSCE High DesertAverage Event Day (5:00pm-6:00pm)13</v>
      </c>
      <c r="B4190" t="s">
        <v>60</v>
      </c>
      <c r="C4190" t="s">
        <v>87</v>
      </c>
      <c r="D4190" t="s">
        <v>164</v>
      </c>
      <c r="E4190" s="65" t="s">
        <v>144</v>
      </c>
      <c r="F4190" s="66">
        <v>1.2745277881622314</v>
      </c>
      <c r="G4190" s="66">
        <v>1.62916100025177</v>
      </c>
      <c r="H4190" s="66">
        <v>9.9008986726403236E-3</v>
      </c>
      <c r="I4190" s="66">
        <v>95.014999389648438</v>
      </c>
      <c r="J4190" s="67">
        <v>0</v>
      </c>
    </row>
    <row r="4191" spans="1:10" x14ac:dyDescent="0.25">
      <c r="A4191" s="3" t="str">
        <f t="shared" si="65"/>
        <v>SubLAPSCE High DesertAverage Event Day (5:00pm-6:00pm)14</v>
      </c>
      <c r="B4191" t="s">
        <v>60</v>
      </c>
      <c r="C4191" t="s">
        <v>87</v>
      </c>
      <c r="D4191" t="s">
        <v>164</v>
      </c>
      <c r="E4191" s="65" t="s">
        <v>145</v>
      </c>
      <c r="F4191" s="66">
        <v>1.554190993309021</v>
      </c>
      <c r="G4191" s="66">
        <v>1.8427228927612305</v>
      </c>
      <c r="H4191" s="66">
        <v>1.0200870223343372E-2</v>
      </c>
      <c r="I4191" s="66">
        <v>97.543235778808594</v>
      </c>
      <c r="J4191" s="67">
        <v>0</v>
      </c>
    </row>
    <row r="4192" spans="1:10" x14ac:dyDescent="0.25">
      <c r="A4192" s="3" t="str">
        <f t="shared" si="65"/>
        <v>SubLAPSCE High DesertAverage Event Day (5:00pm-6:00pm)15</v>
      </c>
      <c r="B4192" t="s">
        <v>60</v>
      </c>
      <c r="C4192" t="s">
        <v>87</v>
      </c>
      <c r="D4192" t="s">
        <v>164</v>
      </c>
      <c r="E4192" s="65" t="s">
        <v>146</v>
      </c>
      <c r="F4192" s="66">
        <v>1.951180100440979</v>
      </c>
      <c r="G4192" s="66">
        <v>2.0878984928131104</v>
      </c>
      <c r="H4192" s="66">
        <v>1.3900438323616982E-2</v>
      </c>
      <c r="I4192" s="66">
        <v>99.604225158691406</v>
      </c>
      <c r="J4192" s="67">
        <v>0</v>
      </c>
    </row>
    <row r="4193" spans="1:10" x14ac:dyDescent="0.25">
      <c r="A4193" s="3" t="str">
        <f t="shared" si="65"/>
        <v>SubLAPSCE High DesertAverage Event Day (5:00pm-6:00pm)16</v>
      </c>
      <c r="B4193" t="s">
        <v>60</v>
      </c>
      <c r="C4193" t="s">
        <v>87</v>
      </c>
      <c r="D4193" t="s">
        <v>164</v>
      </c>
      <c r="E4193" s="65" t="s">
        <v>147</v>
      </c>
      <c r="F4193" s="66">
        <v>2.2387700080871582</v>
      </c>
      <c r="G4193" s="66">
        <v>2.3721323013305664</v>
      </c>
      <c r="H4193" s="66">
        <v>1.5536423772573471E-2</v>
      </c>
      <c r="I4193" s="66">
        <v>100.46565246582031</v>
      </c>
      <c r="J4193" s="67">
        <v>0</v>
      </c>
    </row>
    <row r="4194" spans="1:10" x14ac:dyDescent="0.25">
      <c r="A4194" s="3" t="str">
        <f t="shared" si="65"/>
        <v>SubLAPSCE High DesertAverage Event Day (5:00pm-6:00pm)17</v>
      </c>
      <c r="B4194" t="s">
        <v>60</v>
      </c>
      <c r="C4194" t="s">
        <v>87</v>
      </c>
      <c r="D4194" t="s">
        <v>164</v>
      </c>
      <c r="E4194" s="65" t="s">
        <v>148</v>
      </c>
      <c r="F4194" s="66">
        <v>2.5129575729370117</v>
      </c>
      <c r="G4194" s="66">
        <v>2.5233964920043945</v>
      </c>
      <c r="H4194" s="66">
        <v>1.5769194811582565E-2</v>
      </c>
      <c r="I4194" s="66">
        <v>100.32656860351563</v>
      </c>
      <c r="J4194" s="67">
        <v>0</v>
      </c>
    </row>
    <row r="4195" spans="1:10" x14ac:dyDescent="0.25">
      <c r="A4195" s="3" t="str">
        <f t="shared" si="65"/>
        <v>SubLAPSCE High DesertAverage Event Day (5:00pm-6:00pm)18</v>
      </c>
      <c r="B4195" t="s">
        <v>60</v>
      </c>
      <c r="C4195" t="s">
        <v>87</v>
      </c>
      <c r="D4195" t="s">
        <v>164</v>
      </c>
      <c r="E4195" s="65" t="s">
        <v>149</v>
      </c>
      <c r="F4195" s="66">
        <v>2.70729660987854</v>
      </c>
      <c r="G4195" s="66">
        <v>1.7968735694885254</v>
      </c>
      <c r="H4195" s="66">
        <v>1.834510825574398E-2</v>
      </c>
      <c r="I4195" s="66">
        <v>97.657211303710938</v>
      </c>
      <c r="J4195" s="67">
        <v>0</v>
      </c>
    </row>
    <row r="4196" spans="1:10" x14ac:dyDescent="0.25">
      <c r="A4196" s="3" t="str">
        <f t="shared" si="65"/>
        <v>SubLAPSCE High DesertAverage Event Day (5:00pm-6:00pm)19</v>
      </c>
      <c r="B4196" t="s">
        <v>60</v>
      </c>
      <c r="C4196" t="s">
        <v>87</v>
      </c>
      <c r="D4196" t="s">
        <v>164</v>
      </c>
      <c r="E4196" s="65" t="s">
        <v>150</v>
      </c>
      <c r="F4196" s="66">
        <v>2.7517578601837158</v>
      </c>
      <c r="G4196" s="66">
        <v>2.6674826145172119</v>
      </c>
      <c r="H4196" s="66">
        <v>1.831117644906044E-2</v>
      </c>
      <c r="I4196" s="66">
        <v>95.705978393554688</v>
      </c>
      <c r="J4196" s="67">
        <v>0</v>
      </c>
    </row>
    <row r="4197" spans="1:10" x14ac:dyDescent="0.25">
      <c r="A4197" s="3" t="str">
        <f t="shared" si="65"/>
        <v>SubLAPSCE High DesertAverage Event Day (5:00pm-6:00pm)20</v>
      </c>
      <c r="B4197" t="s">
        <v>60</v>
      </c>
      <c r="C4197" t="s">
        <v>87</v>
      </c>
      <c r="D4197" t="s">
        <v>164</v>
      </c>
      <c r="E4197" s="65" t="s">
        <v>151</v>
      </c>
      <c r="F4197" s="66">
        <v>2.6162624359130859</v>
      </c>
      <c r="G4197" s="66">
        <v>2.5963456630706787</v>
      </c>
      <c r="H4197" s="66">
        <v>1.7145657911896706E-2</v>
      </c>
      <c r="I4197" s="66">
        <v>93.978157043457031</v>
      </c>
      <c r="J4197" s="67">
        <v>0</v>
      </c>
    </row>
    <row r="4198" spans="1:10" x14ac:dyDescent="0.25">
      <c r="A4198" s="3" t="str">
        <f t="shared" si="65"/>
        <v>SubLAPSCE High DesertAverage Event Day (5:00pm-6:00pm)21</v>
      </c>
      <c r="B4198" t="s">
        <v>60</v>
      </c>
      <c r="C4198" t="s">
        <v>87</v>
      </c>
      <c r="D4198" t="s">
        <v>164</v>
      </c>
      <c r="E4198" s="65" t="s">
        <v>152</v>
      </c>
      <c r="F4198" s="66">
        <v>2.4196751117706299</v>
      </c>
      <c r="G4198" s="66">
        <v>2.4213404655456543</v>
      </c>
      <c r="H4198" s="66">
        <v>1.6470063477754593E-2</v>
      </c>
      <c r="I4198" s="66">
        <v>92.113243103027344</v>
      </c>
      <c r="J4198" s="67">
        <v>0</v>
      </c>
    </row>
    <row r="4199" spans="1:10" x14ac:dyDescent="0.25">
      <c r="A4199" s="3" t="str">
        <f t="shared" si="65"/>
        <v>SubLAPSCE High DesertAverage Event Day (5:00pm-6:00pm)22</v>
      </c>
      <c r="B4199" t="s">
        <v>60</v>
      </c>
      <c r="C4199" t="s">
        <v>87</v>
      </c>
      <c r="D4199" t="s">
        <v>164</v>
      </c>
      <c r="E4199" s="65" t="s">
        <v>153</v>
      </c>
      <c r="F4199" s="66">
        <v>2.23177170753479</v>
      </c>
      <c r="G4199" s="66">
        <v>2.2230212688446045</v>
      </c>
      <c r="H4199" s="66">
        <v>1.5602107159793377E-2</v>
      </c>
      <c r="I4199" s="66">
        <v>89.521858215332031</v>
      </c>
      <c r="J4199" s="67">
        <v>0</v>
      </c>
    </row>
    <row r="4200" spans="1:10" x14ac:dyDescent="0.25">
      <c r="A4200" s="3" t="str">
        <f t="shared" si="65"/>
        <v>SubLAPSCE High DesertAverage Event Day (5:00pm-6:00pm)23</v>
      </c>
      <c r="B4200" t="s">
        <v>60</v>
      </c>
      <c r="C4200" t="s">
        <v>87</v>
      </c>
      <c r="D4200" t="s">
        <v>164</v>
      </c>
      <c r="E4200" s="65" t="s">
        <v>154</v>
      </c>
      <c r="F4200" s="66">
        <v>1.955919623374939</v>
      </c>
      <c r="G4200" s="66">
        <v>1.9544247388839722</v>
      </c>
      <c r="H4200" s="66">
        <v>1.4700681902468204E-2</v>
      </c>
      <c r="I4200" s="66">
        <v>87.288070678710938</v>
      </c>
      <c r="J4200" s="67">
        <v>0</v>
      </c>
    </row>
    <row r="4201" spans="1:10" x14ac:dyDescent="0.25">
      <c r="A4201" s="3" t="str">
        <f t="shared" si="65"/>
        <v>SubLAPSCE High DesertAverage Event Day (5:00pm-6:00pm)24</v>
      </c>
      <c r="B4201" t="s">
        <v>60</v>
      </c>
      <c r="C4201" t="s">
        <v>87</v>
      </c>
      <c r="D4201" t="s">
        <v>164</v>
      </c>
      <c r="E4201" s="65" t="s">
        <v>155</v>
      </c>
      <c r="F4201" s="66">
        <v>1.6869871616363525</v>
      </c>
      <c r="G4201" s="66">
        <v>1.6743389368057251</v>
      </c>
      <c r="H4201" s="66">
        <v>1.3251991011202335E-2</v>
      </c>
      <c r="I4201" s="66">
        <v>85.111869812011719</v>
      </c>
      <c r="J4201" s="67">
        <v>0</v>
      </c>
    </row>
    <row r="4202" spans="1:10" x14ac:dyDescent="0.25">
      <c r="A4202" s="3" t="str">
        <f t="shared" si="65"/>
        <v>SubLAPSCE Low Desert10/14/2020 (6:00pm-7:00pm)1</v>
      </c>
      <c r="B4202" t="s">
        <v>60</v>
      </c>
      <c r="C4202" t="s">
        <v>88</v>
      </c>
      <c r="D4202" t="s">
        <v>158</v>
      </c>
      <c r="E4202" s="65" t="s">
        <v>132</v>
      </c>
      <c r="F4202" s="66">
        <v>0.58043587207794189</v>
      </c>
      <c r="G4202" s="66">
        <v>0.62142664194107056</v>
      </c>
      <c r="H4202" s="66">
        <v>6.8549573421478271E-2</v>
      </c>
      <c r="I4202" s="66">
        <v>77.665641784667969</v>
      </c>
      <c r="J4202" s="67">
        <v>0</v>
      </c>
    </row>
    <row r="4203" spans="1:10" x14ac:dyDescent="0.25">
      <c r="A4203" s="3" t="str">
        <f t="shared" si="65"/>
        <v>SubLAPSCE Low Desert10/14/2020 (6:00pm-7:00pm)2</v>
      </c>
      <c r="B4203" t="s">
        <v>60</v>
      </c>
      <c r="C4203" t="s">
        <v>88</v>
      </c>
      <c r="D4203" t="s">
        <v>158</v>
      </c>
      <c r="E4203" s="65" t="s">
        <v>133</v>
      </c>
      <c r="F4203" s="66">
        <v>0.58749556541442871</v>
      </c>
      <c r="G4203" s="66">
        <v>0.56203228235244751</v>
      </c>
      <c r="H4203" s="66">
        <v>5.1810566335916519E-2</v>
      </c>
      <c r="I4203" s="66">
        <v>75.059127807617188</v>
      </c>
      <c r="J4203" s="67">
        <v>0</v>
      </c>
    </row>
    <row r="4204" spans="1:10" x14ac:dyDescent="0.25">
      <c r="A4204" s="3" t="str">
        <f t="shared" si="65"/>
        <v>SubLAPSCE Low Desert10/14/2020 (6:00pm-7:00pm)3</v>
      </c>
      <c r="B4204" t="s">
        <v>60</v>
      </c>
      <c r="C4204" t="s">
        <v>88</v>
      </c>
      <c r="D4204" t="s">
        <v>158</v>
      </c>
      <c r="E4204" s="65" t="s">
        <v>134</v>
      </c>
      <c r="F4204" s="66">
        <v>0.48530903458595276</v>
      </c>
      <c r="G4204" s="66">
        <v>0.52072310447692871</v>
      </c>
      <c r="H4204" s="66">
        <v>4.7595247626304626E-2</v>
      </c>
      <c r="I4204" s="66">
        <v>73.853538513183594</v>
      </c>
      <c r="J4204" s="67">
        <v>0</v>
      </c>
    </row>
    <row r="4205" spans="1:10" x14ac:dyDescent="0.25">
      <c r="A4205" s="3" t="str">
        <f t="shared" si="65"/>
        <v>SubLAPSCE Low Desert10/14/2020 (6:00pm-7:00pm)4</v>
      </c>
      <c r="B4205" t="s">
        <v>60</v>
      </c>
      <c r="C4205" t="s">
        <v>88</v>
      </c>
      <c r="D4205" t="s">
        <v>158</v>
      </c>
      <c r="E4205" s="65" t="s">
        <v>135</v>
      </c>
      <c r="F4205" s="66">
        <v>0.50252079963684082</v>
      </c>
      <c r="G4205" s="66">
        <v>0.48587486147880554</v>
      </c>
      <c r="H4205" s="66">
        <v>4.2292170226573944E-2</v>
      </c>
      <c r="I4205" s="66">
        <v>70.268669128417969</v>
      </c>
      <c r="J4205" s="67">
        <v>0</v>
      </c>
    </row>
    <row r="4206" spans="1:10" x14ac:dyDescent="0.25">
      <c r="A4206" s="3" t="str">
        <f t="shared" si="65"/>
        <v>SubLAPSCE Low Desert10/14/2020 (6:00pm-7:00pm)5</v>
      </c>
      <c r="B4206" t="s">
        <v>60</v>
      </c>
      <c r="C4206" t="s">
        <v>88</v>
      </c>
      <c r="D4206" t="s">
        <v>158</v>
      </c>
      <c r="E4206" s="65" t="s">
        <v>136</v>
      </c>
      <c r="F4206" s="66">
        <v>0.49692624807357788</v>
      </c>
      <c r="G4206" s="66">
        <v>0.50759434700012207</v>
      </c>
      <c r="H4206" s="66">
        <v>4.503815621137619E-2</v>
      </c>
      <c r="I4206" s="66">
        <v>68.564666748046875</v>
      </c>
      <c r="J4206" s="67">
        <v>0</v>
      </c>
    </row>
    <row r="4207" spans="1:10" x14ac:dyDescent="0.25">
      <c r="A4207" s="3" t="str">
        <f t="shared" si="65"/>
        <v>SubLAPSCE Low Desert10/14/2020 (6:00pm-7:00pm)6</v>
      </c>
      <c r="B4207" t="s">
        <v>60</v>
      </c>
      <c r="C4207" t="s">
        <v>88</v>
      </c>
      <c r="D4207" t="s">
        <v>158</v>
      </c>
      <c r="E4207" s="65" t="s">
        <v>137</v>
      </c>
      <c r="F4207" s="66">
        <v>0.51924890279769897</v>
      </c>
      <c r="G4207" s="66">
        <v>0.51032561063766479</v>
      </c>
      <c r="H4207" s="66">
        <v>4.0342964231967926E-2</v>
      </c>
      <c r="I4207" s="66">
        <v>66.429847717285156</v>
      </c>
      <c r="J4207" s="67">
        <v>0</v>
      </c>
    </row>
    <row r="4208" spans="1:10" x14ac:dyDescent="0.25">
      <c r="A4208" s="3" t="str">
        <f t="shared" si="65"/>
        <v>SubLAPSCE Low Desert10/14/2020 (6:00pm-7:00pm)7</v>
      </c>
      <c r="B4208" t="s">
        <v>60</v>
      </c>
      <c r="C4208" t="s">
        <v>88</v>
      </c>
      <c r="D4208" t="s">
        <v>158</v>
      </c>
      <c r="E4208" s="65" t="s">
        <v>138</v>
      </c>
      <c r="F4208" s="66">
        <v>0.57121258974075317</v>
      </c>
      <c r="G4208" s="66">
        <v>0.56050771474838257</v>
      </c>
      <c r="H4208" s="66">
        <v>5.238182470202446E-2</v>
      </c>
      <c r="I4208" s="66">
        <v>65.998359680175781</v>
      </c>
      <c r="J4208" s="67">
        <v>0</v>
      </c>
    </row>
    <row r="4209" spans="1:10" x14ac:dyDescent="0.25">
      <c r="A4209" s="3" t="str">
        <f t="shared" si="65"/>
        <v>SubLAPSCE Low Desert10/14/2020 (6:00pm-7:00pm)8</v>
      </c>
      <c r="B4209" t="s">
        <v>60</v>
      </c>
      <c r="C4209" t="s">
        <v>88</v>
      </c>
      <c r="D4209" t="s">
        <v>158</v>
      </c>
      <c r="E4209" s="65" t="s">
        <v>139</v>
      </c>
      <c r="F4209" s="66">
        <v>0.525005042552948</v>
      </c>
      <c r="G4209" s="66">
        <v>0.47354051470756531</v>
      </c>
      <c r="H4209" s="66">
        <v>7.0637688040733337E-2</v>
      </c>
      <c r="I4209" s="66">
        <v>63.369895935058594</v>
      </c>
      <c r="J4209" s="67">
        <v>0</v>
      </c>
    </row>
    <row r="4210" spans="1:10" x14ac:dyDescent="0.25">
      <c r="A4210" s="3" t="str">
        <f t="shared" si="65"/>
        <v>SubLAPSCE Low Desert10/14/2020 (6:00pm-7:00pm)9</v>
      </c>
      <c r="B4210" t="s">
        <v>60</v>
      </c>
      <c r="C4210" t="s">
        <v>88</v>
      </c>
      <c r="D4210" t="s">
        <v>158</v>
      </c>
      <c r="E4210" s="65" t="s">
        <v>140</v>
      </c>
      <c r="F4210" s="66">
        <v>0.42604464292526245</v>
      </c>
      <c r="G4210" s="66">
        <v>0.37130153179168701</v>
      </c>
      <c r="H4210" s="66">
        <v>8.6922407150268555E-2</v>
      </c>
      <c r="I4210" s="66">
        <v>66.388816833496094</v>
      </c>
      <c r="J4210" s="67">
        <v>0</v>
      </c>
    </row>
    <row r="4211" spans="1:10" x14ac:dyDescent="0.25">
      <c r="A4211" s="3" t="str">
        <f t="shared" si="65"/>
        <v>SubLAPSCE Low Desert10/14/2020 (6:00pm-7:00pm)10</v>
      </c>
      <c r="B4211" t="s">
        <v>60</v>
      </c>
      <c r="C4211" t="s">
        <v>88</v>
      </c>
      <c r="D4211" t="s">
        <v>158</v>
      </c>
      <c r="E4211" s="65" t="s">
        <v>141</v>
      </c>
      <c r="F4211" s="66">
        <v>0.34233754873275757</v>
      </c>
      <c r="G4211" s="66">
        <v>0.29828256368637085</v>
      </c>
      <c r="H4211" s="66">
        <v>9.550195187330246E-2</v>
      </c>
      <c r="I4211" s="66">
        <v>71.368721008300781</v>
      </c>
      <c r="J4211" s="67">
        <v>0</v>
      </c>
    </row>
    <row r="4212" spans="1:10" x14ac:dyDescent="0.25">
      <c r="A4212" s="3" t="str">
        <f t="shared" si="65"/>
        <v>SubLAPSCE Low Desert10/14/2020 (6:00pm-7:00pm)11</v>
      </c>
      <c r="B4212" t="s">
        <v>60</v>
      </c>
      <c r="C4212" t="s">
        <v>88</v>
      </c>
      <c r="D4212" t="s">
        <v>158</v>
      </c>
      <c r="E4212" s="65" t="s">
        <v>142</v>
      </c>
      <c r="F4212" s="66">
        <v>0.34763753414154053</v>
      </c>
      <c r="G4212" s="66">
        <v>0.27034410834312439</v>
      </c>
      <c r="H4212" s="66">
        <v>0.12688040733337402</v>
      </c>
      <c r="I4212" s="66">
        <v>77.684104919433594</v>
      </c>
      <c r="J4212" s="67">
        <v>0</v>
      </c>
    </row>
    <row r="4213" spans="1:10" x14ac:dyDescent="0.25">
      <c r="A4213" s="3" t="str">
        <f t="shared" si="65"/>
        <v>SubLAPSCE Low Desert10/14/2020 (6:00pm-7:00pm)12</v>
      </c>
      <c r="B4213" t="s">
        <v>60</v>
      </c>
      <c r="C4213" t="s">
        <v>88</v>
      </c>
      <c r="D4213" t="s">
        <v>158</v>
      </c>
      <c r="E4213" s="65" t="s">
        <v>143</v>
      </c>
      <c r="F4213" s="66">
        <v>0.46678394079208374</v>
      </c>
      <c r="G4213" s="66">
        <v>0.36364001035690308</v>
      </c>
      <c r="H4213" s="66">
        <v>0.14905849099159241</v>
      </c>
      <c r="I4213" s="66">
        <v>83.804618835449219</v>
      </c>
      <c r="J4213" s="67">
        <v>0</v>
      </c>
    </row>
    <row r="4214" spans="1:10" x14ac:dyDescent="0.25">
      <c r="A4214" s="3" t="str">
        <f t="shared" si="65"/>
        <v>SubLAPSCE Low Desert10/14/2020 (6:00pm-7:00pm)13</v>
      </c>
      <c r="B4214" t="s">
        <v>60</v>
      </c>
      <c r="C4214" t="s">
        <v>88</v>
      </c>
      <c r="D4214" t="s">
        <v>158</v>
      </c>
      <c r="E4214" s="65" t="s">
        <v>144</v>
      </c>
      <c r="F4214" s="66">
        <v>0.61201328039169312</v>
      </c>
      <c r="G4214" s="66">
        <v>0.60857129096984863</v>
      </c>
      <c r="H4214" s="66">
        <v>0.15434134006500244</v>
      </c>
      <c r="I4214" s="66">
        <v>87.812309265136719</v>
      </c>
      <c r="J4214" s="67">
        <v>0</v>
      </c>
    </row>
    <row r="4215" spans="1:10" x14ac:dyDescent="0.25">
      <c r="A4215" s="3" t="str">
        <f t="shared" si="65"/>
        <v>SubLAPSCE Low Desert10/14/2020 (6:00pm-7:00pm)14</v>
      </c>
      <c r="B4215" t="s">
        <v>60</v>
      </c>
      <c r="C4215" t="s">
        <v>88</v>
      </c>
      <c r="D4215" t="s">
        <v>158</v>
      </c>
      <c r="E4215" s="65" t="s">
        <v>145</v>
      </c>
      <c r="F4215" s="66">
        <v>0.84998422861099243</v>
      </c>
      <c r="G4215" s="66">
        <v>0.90978151559829712</v>
      </c>
      <c r="H4215" s="66">
        <v>0.15460227429866791</v>
      </c>
      <c r="I4215" s="66">
        <v>92.409744262695313</v>
      </c>
      <c r="J4215" s="67">
        <v>0</v>
      </c>
    </row>
    <row r="4216" spans="1:10" x14ac:dyDescent="0.25">
      <c r="A4216" s="3" t="str">
        <f t="shared" si="65"/>
        <v>SubLAPSCE Low Desert10/14/2020 (6:00pm-7:00pm)15</v>
      </c>
      <c r="B4216" t="s">
        <v>60</v>
      </c>
      <c r="C4216" t="s">
        <v>88</v>
      </c>
      <c r="D4216" t="s">
        <v>158</v>
      </c>
      <c r="E4216" s="65" t="s">
        <v>146</v>
      </c>
      <c r="F4216" s="66">
        <v>1.1835906505584717</v>
      </c>
      <c r="G4216" s="66">
        <v>1.238950252532959</v>
      </c>
      <c r="H4216" s="66">
        <v>0.14716556668281555</v>
      </c>
      <c r="I4216" s="66">
        <v>96.500511169433594</v>
      </c>
      <c r="J4216" s="67">
        <v>0</v>
      </c>
    </row>
    <row r="4217" spans="1:10" x14ac:dyDescent="0.25">
      <c r="A4217" s="3" t="str">
        <f t="shared" si="65"/>
        <v>SubLAPSCE Low Desert10/14/2020 (6:00pm-7:00pm)16</v>
      </c>
      <c r="B4217" t="s">
        <v>60</v>
      </c>
      <c r="C4217" t="s">
        <v>88</v>
      </c>
      <c r="D4217" t="s">
        <v>158</v>
      </c>
      <c r="E4217" s="65" t="s">
        <v>147</v>
      </c>
      <c r="F4217" s="66">
        <v>1.5850492715835571</v>
      </c>
      <c r="G4217" s="66">
        <v>1.5134836435317993</v>
      </c>
      <c r="H4217" s="66">
        <v>8.4728792309761047E-2</v>
      </c>
      <c r="I4217" s="66">
        <v>98.602561950683594</v>
      </c>
      <c r="J4217" s="67">
        <v>0</v>
      </c>
    </row>
    <row r="4218" spans="1:10" x14ac:dyDescent="0.25">
      <c r="A4218" s="3" t="str">
        <f t="shared" si="65"/>
        <v>SubLAPSCE Low Desert10/14/2020 (6:00pm-7:00pm)17</v>
      </c>
      <c r="B4218" t="s">
        <v>60</v>
      </c>
      <c r="C4218" t="s">
        <v>88</v>
      </c>
      <c r="D4218" t="s">
        <v>158</v>
      </c>
      <c r="E4218" s="65" t="s">
        <v>148</v>
      </c>
      <c r="F4218" s="66">
        <v>1.7322297096252441</v>
      </c>
      <c r="G4218" s="66">
        <v>1.803795337677002</v>
      </c>
      <c r="H4218" s="66">
        <v>8.4728792309761047E-2</v>
      </c>
      <c r="I4218" s="66">
        <v>100.99282073974609</v>
      </c>
      <c r="J4218" s="67">
        <v>0</v>
      </c>
    </row>
    <row r="4219" spans="1:10" x14ac:dyDescent="0.25">
      <c r="A4219" s="3" t="str">
        <f t="shared" si="65"/>
        <v>SubLAPSCE Low Desert10/14/2020 (6:00pm-7:00pm)18</v>
      </c>
      <c r="B4219" t="s">
        <v>60</v>
      </c>
      <c r="C4219" t="s">
        <v>88</v>
      </c>
      <c r="D4219" t="s">
        <v>158</v>
      </c>
      <c r="E4219" s="65" t="s">
        <v>149</v>
      </c>
      <c r="F4219" s="66">
        <v>1.8339762687683105</v>
      </c>
      <c r="G4219" s="66">
        <v>1.8930671215057373</v>
      </c>
      <c r="H4219" s="66">
        <v>0.16298897564411163</v>
      </c>
      <c r="I4219" s="66">
        <v>100.19077301025391</v>
      </c>
      <c r="J4219" s="67">
        <v>0</v>
      </c>
    </row>
    <row r="4220" spans="1:10" x14ac:dyDescent="0.25">
      <c r="A4220" s="3" t="str">
        <f t="shared" si="65"/>
        <v>SubLAPSCE Low Desert10/14/2020 (6:00pm-7:00pm)19</v>
      </c>
      <c r="B4220" t="s">
        <v>60</v>
      </c>
      <c r="C4220" t="s">
        <v>88</v>
      </c>
      <c r="D4220" t="s">
        <v>158</v>
      </c>
      <c r="E4220" s="65" t="s">
        <v>150</v>
      </c>
      <c r="F4220" s="66">
        <v>1.7194684743881226</v>
      </c>
      <c r="G4220" s="66">
        <v>1.3656481504440308</v>
      </c>
      <c r="H4220" s="66">
        <v>0.14666509628295898</v>
      </c>
      <c r="I4220" s="66">
        <v>97.768714904785156</v>
      </c>
      <c r="J4220" s="67">
        <v>0</v>
      </c>
    </row>
    <row r="4221" spans="1:10" x14ac:dyDescent="0.25">
      <c r="A4221" s="3" t="str">
        <f t="shared" si="65"/>
        <v>SubLAPSCE Low Desert10/14/2020 (6:00pm-7:00pm)20</v>
      </c>
      <c r="B4221" t="s">
        <v>60</v>
      </c>
      <c r="C4221" t="s">
        <v>88</v>
      </c>
      <c r="D4221" t="s">
        <v>158</v>
      </c>
      <c r="E4221" s="65" t="s">
        <v>151</v>
      </c>
      <c r="F4221" s="66">
        <v>1.5100475549697876</v>
      </c>
      <c r="G4221" s="66">
        <v>1.5522763729095459</v>
      </c>
      <c r="H4221" s="66">
        <v>0.13748517632484436</v>
      </c>
      <c r="I4221" s="66">
        <v>92.05999755859375</v>
      </c>
      <c r="J4221" s="67">
        <v>0</v>
      </c>
    </row>
    <row r="4222" spans="1:10" x14ac:dyDescent="0.25">
      <c r="A4222" s="3" t="str">
        <f t="shared" si="65"/>
        <v>SubLAPSCE Low Desert10/14/2020 (6:00pm-7:00pm)21</v>
      </c>
      <c r="B4222" t="s">
        <v>60</v>
      </c>
      <c r="C4222" t="s">
        <v>88</v>
      </c>
      <c r="D4222" t="s">
        <v>158</v>
      </c>
      <c r="E4222" s="65" t="s">
        <v>152</v>
      </c>
      <c r="F4222" s="66">
        <v>1.3388551473617554</v>
      </c>
      <c r="G4222" s="66">
        <v>1.2879143953323364</v>
      </c>
      <c r="H4222" s="66">
        <v>0.14543664455413818</v>
      </c>
      <c r="I4222" s="66">
        <v>88.561538696289063</v>
      </c>
      <c r="J4222" s="67">
        <v>0</v>
      </c>
    </row>
    <row r="4223" spans="1:10" x14ac:dyDescent="0.25">
      <c r="A4223" s="3" t="str">
        <f t="shared" si="65"/>
        <v>SubLAPSCE Low Desert10/14/2020 (6:00pm-7:00pm)22</v>
      </c>
      <c r="B4223" t="s">
        <v>60</v>
      </c>
      <c r="C4223" t="s">
        <v>88</v>
      </c>
      <c r="D4223" t="s">
        <v>158</v>
      </c>
      <c r="E4223" s="65" t="s">
        <v>153</v>
      </c>
      <c r="F4223" s="66">
        <v>1.1026195287704468</v>
      </c>
      <c r="G4223" s="66">
        <v>1.0497773885726929</v>
      </c>
      <c r="H4223" s="66">
        <v>0.11885301023721695</v>
      </c>
      <c r="I4223" s="66">
        <v>85.367691040039063</v>
      </c>
      <c r="J4223" s="67">
        <v>0</v>
      </c>
    </row>
    <row r="4224" spans="1:10" x14ac:dyDescent="0.25">
      <c r="A4224" s="3" t="str">
        <f t="shared" si="65"/>
        <v>SubLAPSCE Low Desert10/14/2020 (6:00pm-7:00pm)23</v>
      </c>
      <c r="B4224" t="s">
        <v>60</v>
      </c>
      <c r="C4224" t="s">
        <v>88</v>
      </c>
      <c r="D4224" t="s">
        <v>158</v>
      </c>
      <c r="E4224" s="65" t="s">
        <v>154</v>
      </c>
      <c r="F4224" s="66">
        <v>0.87750935554504395</v>
      </c>
      <c r="G4224" s="66">
        <v>0.89900821447372437</v>
      </c>
      <c r="H4224" s="66">
        <v>9.4412893056869507E-2</v>
      </c>
      <c r="I4224" s="66">
        <v>83.566154479980469</v>
      </c>
      <c r="J4224" s="67">
        <v>0</v>
      </c>
    </row>
    <row r="4225" spans="1:10" x14ac:dyDescent="0.25">
      <c r="A4225" s="3" t="str">
        <f t="shared" si="65"/>
        <v>SubLAPSCE Low Desert10/14/2020 (6:00pm-7:00pm)24</v>
      </c>
      <c r="B4225" t="s">
        <v>60</v>
      </c>
      <c r="C4225" t="s">
        <v>88</v>
      </c>
      <c r="D4225" t="s">
        <v>158</v>
      </c>
      <c r="E4225" s="65" t="s">
        <v>155</v>
      </c>
      <c r="F4225" s="66">
        <v>0.83168584108352661</v>
      </c>
      <c r="G4225" s="66">
        <v>0.76788049936294556</v>
      </c>
      <c r="H4225" s="66">
        <v>9.0832889080047607E-2</v>
      </c>
      <c r="I4225" s="66">
        <v>79.175895690917969</v>
      </c>
      <c r="J4225" s="67">
        <v>0</v>
      </c>
    </row>
    <row r="4226" spans="1:10" x14ac:dyDescent="0.25">
      <c r="A4226" s="3" t="str">
        <f t="shared" si="65"/>
        <v>SubLAPSCE Low Desert10/15/2020 (6:00pm-7:00pm)1</v>
      </c>
      <c r="B4226" t="s">
        <v>60</v>
      </c>
      <c r="C4226" t="s">
        <v>88</v>
      </c>
      <c r="D4226" t="s">
        <v>159</v>
      </c>
      <c r="E4226" s="65" t="s">
        <v>132</v>
      </c>
      <c r="F4226" s="66">
        <v>0.54530036449432373</v>
      </c>
      <c r="G4226" s="66">
        <v>0.67023897171020508</v>
      </c>
      <c r="H4226" s="66">
        <v>9.5305107533931732E-2</v>
      </c>
      <c r="I4226" s="66">
        <v>76.470771789550781</v>
      </c>
      <c r="J4226" s="67">
        <v>0</v>
      </c>
    </row>
    <row r="4227" spans="1:10" x14ac:dyDescent="0.25">
      <c r="A4227" s="3" t="str">
        <f t="shared" ref="A4227:A4290" si="66">B4227&amp;C4227&amp;D4227&amp;E4227</f>
        <v>SubLAPSCE Low Desert10/15/2020 (6:00pm-7:00pm)2</v>
      </c>
      <c r="B4227" t="s">
        <v>60</v>
      </c>
      <c r="C4227" t="s">
        <v>88</v>
      </c>
      <c r="D4227" t="s">
        <v>159</v>
      </c>
      <c r="E4227" s="65" t="s">
        <v>133</v>
      </c>
      <c r="F4227" s="66">
        <v>0.56337231397628784</v>
      </c>
      <c r="G4227" s="66">
        <v>0.63174360990524292</v>
      </c>
      <c r="H4227" s="66">
        <v>0.12204067409038544</v>
      </c>
      <c r="I4227" s="66">
        <v>75.474357604980469</v>
      </c>
      <c r="J4227" s="67">
        <v>0</v>
      </c>
    </row>
    <row r="4228" spans="1:10" x14ac:dyDescent="0.25">
      <c r="A4228" s="3" t="str">
        <f t="shared" si="66"/>
        <v>SubLAPSCE Low Desert10/15/2020 (6:00pm-7:00pm)3</v>
      </c>
      <c r="B4228" t="s">
        <v>60</v>
      </c>
      <c r="C4228" t="s">
        <v>88</v>
      </c>
      <c r="D4228" t="s">
        <v>159</v>
      </c>
      <c r="E4228" s="65" t="s">
        <v>134</v>
      </c>
      <c r="F4228" s="66">
        <v>0.56739741563796997</v>
      </c>
      <c r="G4228" s="66">
        <v>0.56929230690002441</v>
      </c>
      <c r="H4228" s="66">
        <v>8.7255276739597321E-2</v>
      </c>
      <c r="I4228" s="66">
        <v>77.948562622070313</v>
      </c>
      <c r="J4228" s="67">
        <v>0</v>
      </c>
    </row>
    <row r="4229" spans="1:10" x14ac:dyDescent="0.25">
      <c r="A4229" s="3" t="str">
        <f t="shared" si="66"/>
        <v>SubLAPSCE Low Desert10/15/2020 (6:00pm-7:00pm)4</v>
      </c>
      <c r="B4229" t="s">
        <v>60</v>
      </c>
      <c r="C4229" t="s">
        <v>88</v>
      </c>
      <c r="D4229" t="s">
        <v>159</v>
      </c>
      <c r="E4229" s="65" t="s">
        <v>135</v>
      </c>
      <c r="F4229" s="66">
        <v>0.53647994995117188</v>
      </c>
      <c r="G4229" s="66">
        <v>0.54896771907806396</v>
      </c>
      <c r="H4229" s="66">
        <v>7.126927375793457E-2</v>
      </c>
      <c r="I4229" s="66">
        <v>75.840873718261719</v>
      </c>
      <c r="J4229" s="67">
        <v>0</v>
      </c>
    </row>
    <row r="4230" spans="1:10" x14ac:dyDescent="0.25">
      <c r="A4230" s="3" t="str">
        <f t="shared" si="66"/>
        <v>SubLAPSCE Low Desert10/15/2020 (6:00pm-7:00pm)5</v>
      </c>
      <c r="B4230" t="s">
        <v>60</v>
      </c>
      <c r="C4230" t="s">
        <v>88</v>
      </c>
      <c r="D4230" t="s">
        <v>159</v>
      </c>
      <c r="E4230" s="65" t="s">
        <v>136</v>
      </c>
      <c r="F4230" s="66">
        <v>0.50329220294952393</v>
      </c>
      <c r="G4230" s="66">
        <v>0.57539129257202148</v>
      </c>
      <c r="H4230" s="66">
        <v>6.8720601499080658E-2</v>
      </c>
      <c r="I4230" s="66">
        <v>72.249900817871094</v>
      </c>
      <c r="J4230" s="67">
        <v>0</v>
      </c>
    </row>
    <row r="4231" spans="1:10" x14ac:dyDescent="0.25">
      <c r="A4231" s="3" t="str">
        <f t="shared" si="66"/>
        <v>SubLAPSCE Low Desert10/15/2020 (6:00pm-7:00pm)6</v>
      </c>
      <c r="B4231" t="s">
        <v>60</v>
      </c>
      <c r="C4231" t="s">
        <v>88</v>
      </c>
      <c r="D4231" t="s">
        <v>159</v>
      </c>
      <c r="E4231" s="65" t="s">
        <v>137</v>
      </c>
      <c r="F4231" s="66">
        <v>0.60721743106842041</v>
      </c>
      <c r="G4231" s="66">
        <v>0.5976712703704834</v>
      </c>
      <c r="H4231" s="66">
        <v>7.8705646097660065E-2</v>
      </c>
      <c r="I4231" s="66">
        <v>69.028717041015625</v>
      </c>
      <c r="J4231" s="67">
        <v>0</v>
      </c>
    </row>
    <row r="4232" spans="1:10" x14ac:dyDescent="0.25">
      <c r="A4232" s="3" t="str">
        <f t="shared" si="66"/>
        <v>SubLAPSCE Low Desert10/15/2020 (6:00pm-7:00pm)7</v>
      </c>
      <c r="B4232" t="s">
        <v>60</v>
      </c>
      <c r="C4232" t="s">
        <v>88</v>
      </c>
      <c r="D4232" t="s">
        <v>159</v>
      </c>
      <c r="E4232" s="65" t="s">
        <v>138</v>
      </c>
      <c r="F4232" s="66">
        <v>0.50088608264923096</v>
      </c>
      <c r="G4232" s="66">
        <v>0.57572305202484131</v>
      </c>
      <c r="H4232" s="66">
        <v>8.538297563791275E-2</v>
      </c>
      <c r="I4232" s="66">
        <v>66.991432189941406</v>
      </c>
      <c r="J4232" s="67">
        <v>0</v>
      </c>
    </row>
    <row r="4233" spans="1:10" x14ac:dyDescent="0.25">
      <c r="A4233" s="3" t="str">
        <f t="shared" si="66"/>
        <v>SubLAPSCE Low Desert10/15/2020 (6:00pm-7:00pm)8</v>
      </c>
      <c r="B4233" t="s">
        <v>60</v>
      </c>
      <c r="C4233" t="s">
        <v>88</v>
      </c>
      <c r="D4233" t="s">
        <v>159</v>
      </c>
      <c r="E4233" s="65" t="s">
        <v>139</v>
      </c>
      <c r="F4233" s="66">
        <v>0.61461573839187622</v>
      </c>
      <c r="G4233" s="66">
        <v>0.55855381488800049</v>
      </c>
      <c r="H4233" s="66">
        <v>8.985457569360733E-2</v>
      </c>
      <c r="I4233" s="66">
        <v>66.634307861328125</v>
      </c>
      <c r="J4233" s="67">
        <v>0</v>
      </c>
    </row>
    <row r="4234" spans="1:10" x14ac:dyDescent="0.25">
      <c r="A4234" s="3" t="str">
        <f t="shared" si="66"/>
        <v>SubLAPSCE Low Desert10/15/2020 (6:00pm-7:00pm)9</v>
      </c>
      <c r="B4234" t="s">
        <v>60</v>
      </c>
      <c r="C4234" t="s">
        <v>88</v>
      </c>
      <c r="D4234" t="s">
        <v>159</v>
      </c>
      <c r="E4234" s="65" t="s">
        <v>140</v>
      </c>
      <c r="F4234" s="66">
        <v>0.38499465584754944</v>
      </c>
      <c r="G4234" s="66">
        <v>0.42627385258674622</v>
      </c>
      <c r="H4234" s="66">
        <v>0.14749172329902649</v>
      </c>
      <c r="I4234" s="66">
        <v>66.222152709960938</v>
      </c>
      <c r="J4234" s="67">
        <v>0</v>
      </c>
    </row>
    <row r="4235" spans="1:10" x14ac:dyDescent="0.25">
      <c r="A4235" s="3" t="str">
        <f t="shared" si="66"/>
        <v>SubLAPSCE Low Desert10/15/2020 (6:00pm-7:00pm)10</v>
      </c>
      <c r="B4235" t="s">
        <v>60</v>
      </c>
      <c r="C4235" t="s">
        <v>88</v>
      </c>
      <c r="D4235" t="s">
        <v>159</v>
      </c>
      <c r="E4235" s="65" t="s">
        <v>141</v>
      </c>
      <c r="F4235" s="66">
        <v>0.23681385815143585</v>
      </c>
      <c r="G4235" s="66">
        <v>0.32561692595481873</v>
      </c>
      <c r="H4235" s="66">
        <v>0.1219480112195015</v>
      </c>
      <c r="I4235" s="66">
        <v>70.483131408691406</v>
      </c>
      <c r="J4235" s="67">
        <v>0</v>
      </c>
    </row>
    <row r="4236" spans="1:10" x14ac:dyDescent="0.25">
      <c r="A4236" s="3" t="str">
        <f t="shared" si="66"/>
        <v>SubLAPSCE Low Desert10/15/2020 (6:00pm-7:00pm)11</v>
      </c>
      <c r="B4236" t="s">
        <v>60</v>
      </c>
      <c r="C4236" t="s">
        <v>88</v>
      </c>
      <c r="D4236" t="s">
        <v>159</v>
      </c>
      <c r="E4236" s="65" t="s">
        <v>142</v>
      </c>
      <c r="F4236" s="66">
        <v>0.35651856660842896</v>
      </c>
      <c r="G4236" s="66">
        <v>0.35737743973731995</v>
      </c>
      <c r="H4236" s="66">
        <v>0.15491147339344025</v>
      </c>
      <c r="I4236" s="66">
        <v>77.4871826171875</v>
      </c>
      <c r="J4236" s="67">
        <v>0</v>
      </c>
    </row>
    <row r="4237" spans="1:10" x14ac:dyDescent="0.25">
      <c r="A4237" s="3" t="str">
        <f t="shared" si="66"/>
        <v>SubLAPSCE Low Desert10/15/2020 (6:00pm-7:00pm)12</v>
      </c>
      <c r="B4237" t="s">
        <v>60</v>
      </c>
      <c r="C4237" t="s">
        <v>88</v>
      </c>
      <c r="D4237" t="s">
        <v>159</v>
      </c>
      <c r="E4237" s="65" t="s">
        <v>143</v>
      </c>
      <c r="F4237" s="66">
        <v>0.40756690502166748</v>
      </c>
      <c r="G4237" s="66">
        <v>0.44358256459236145</v>
      </c>
      <c r="H4237" s="66">
        <v>0.20420178771018982</v>
      </c>
      <c r="I4237" s="66">
        <v>84.099998474121094</v>
      </c>
      <c r="J4237" s="67">
        <v>0</v>
      </c>
    </row>
    <row r="4238" spans="1:10" x14ac:dyDescent="0.25">
      <c r="A4238" s="3" t="str">
        <f t="shared" si="66"/>
        <v>SubLAPSCE Low Desert10/15/2020 (6:00pm-7:00pm)13</v>
      </c>
      <c r="B4238" t="s">
        <v>60</v>
      </c>
      <c r="C4238" t="s">
        <v>88</v>
      </c>
      <c r="D4238" t="s">
        <v>159</v>
      </c>
      <c r="E4238" s="65" t="s">
        <v>144</v>
      </c>
      <c r="F4238" s="66">
        <v>0.60280591249465942</v>
      </c>
      <c r="G4238" s="66">
        <v>0.67394512891769409</v>
      </c>
      <c r="H4238" s="66">
        <v>0.20304235816001892</v>
      </c>
      <c r="I4238" s="66">
        <v>88.716407775878906</v>
      </c>
      <c r="J4238" s="67">
        <v>0</v>
      </c>
    </row>
    <row r="4239" spans="1:10" x14ac:dyDescent="0.25">
      <c r="A4239" s="3" t="str">
        <f t="shared" si="66"/>
        <v>SubLAPSCE Low Desert10/15/2020 (6:00pm-7:00pm)14</v>
      </c>
      <c r="B4239" t="s">
        <v>60</v>
      </c>
      <c r="C4239" t="s">
        <v>88</v>
      </c>
      <c r="D4239" t="s">
        <v>159</v>
      </c>
      <c r="E4239" s="65" t="s">
        <v>145</v>
      </c>
      <c r="F4239" s="66">
        <v>1.1256058216094971</v>
      </c>
      <c r="G4239" s="66">
        <v>0.94448000192642212</v>
      </c>
      <c r="H4239" s="66">
        <v>0.21201375126838684</v>
      </c>
      <c r="I4239" s="66">
        <v>93.012306213378906</v>
      </c>
      <c r="J4239" s="67">
        <v>0</v>
      </c>
    </row>
    <row r="4240" spans="1:10" x14ac:dyDescent="0.25">
      <c r="A4240" s="3" t="str">
        <f t="shared" si="66"/>
        <v>SubLAPSCE Low Desert10/15/2020 (6:00pm-7:00pm)15</v>
      </c>
      <c r="B4240" t="s">
        <v>60</v>
      </c>
      <c r="C4240" t="s">
        <v>88</v>
      </c>
      <c r="D4240" t="s">
        <v>159</v>
      </c>
      <c r="E4240" s="65" t="s">
        <v>146</v>
      </c>
      <c r="F4240" s="66">
        <v>1.2130388021469116</v>
      </c>
      <c r="G4240" s="66">
        <v>1.1668082475662231</v>
      </c>
      <c r="H4240" s="66">
        <v>0.19378089904785156</v>
      </c>
      <c r="I4240" s="66">
        <v>95.908714294433594</v>
      </c>
      <c r="J4240" s="67">
        <v>0</v>
      </c>
    </row>
    <row r="4241" spans="1:10" x14ac:dyDescent="0.25">
      <c r="A4241" s="3" t="str">
        <f t="shared" si="66"/>
        <v>SubLAPSCE Low Desert10/15/2020 (6:00pm-7:00pm)16</v>
      </c>
      <c r="B4241" t="s">
        <v>60</v>
      </c>
      <c r="C4241" t="s">
        <v>88</v>
      </c>
      <c r="D4241" t="s">
        <v>159</v>
      </c>
      <c r="E4241" s="65" t="s">
        <v>147</v>
      </c>
      <c r="F4241" s="66">
        <v>1.5237715244293213</v>
      </c>
      <c r="G4241" s="66">
        <v>1.5273928642272949</v>
      </c>
      <c r="H4241" s="66">
        <v>0.10548540204763412</v>
      </c>
      <c r="I4241" s="66">
        <v>98.401023864746094</v>
      </c>
      <c r="J4241" s="67">
        <v>0</v>
      </c>
    </row>
    <row r="4242" spans="1:10" x14ac:dyDescent="0.25">
      <c r="A4242" s="3" t="str">
        <f t="shared" si="66"/>
        <v>SubLAPSCE Low Desert10/15/2020 (6:00pm-7:00pm)17</v>
      </c>
      <c r="B4242" t="s">
        <v>60</v>
      </c>
      <c r="C4242" t="s">
        <v>88</v>
      </c>
      <c r="D4242" t="s">
        <v>159</v>
      </c>
      <c r="E4242" s="65" t="s">
        <v>148</v>
      </c>
      <c r="F4242" s="66">
        <v>1.8108741044998169</v>
      </c>
      <c r="G4242" s="66">
        <v>1.8072527647018433</v>
      </c>
      <c r="H4242" s="66">
        <v>0.10548540204763412</v>
      </c>
      <c r="I4242" s="66">
        <v>99.794357299804688</v>
      </c>
      <c r="J4242" s="67">
        <v>0</v>
      </c>
    </row>
    <row r="4243" spans="1:10" x14ac:dyDescent="0.25">
      <c r="A4243" s="3" t="str">
        <f t="shared" si="66"/>
        <v>SubLAPSCE Low Desert10/15/2020 (6:00pm-7:00pm)18</v>
      </c>
      <c r="B4243" t="s">
        <v>60</v>
      </c>
      <c r="C4243" t="s">
        <v>88</v>
      </c>
      <c r="D4243" t="s">
        <v>159</v>
      </c>
      <c r="E4243" s="65" t="s">
        <v>149</v>
      </c>
      <c r="F4243" s="66">
        <v>1.8831847906112671</v>
      </c>
      <c r="G4243" s="66">
        <v>1.8586200475692749</v>
      </c>
      <c r="H4243" s="66">
        <v>0.20986959338188171</v>
      </c>
      <c r="I4243" s="66">
        <v>100.086669921875</v>
      </c>
      <c r="J4243" s="67">
        <v>0</v>
      </c>
    </row>
    <row r="4244" spans="1:10" x14ac:dyDescent="0.25">
      <c r="A4244" s="3" t="str">
        <f t="shared" si="66"/>
        <v>SubLAPSCE Low Desert10/15/2020 (6:00pm-7:00pm)19</v>
      </c>
      <c r="B4244" t="s">
        <v>60</v>
      </c>
      <c r="C4244" t="s">
        <v>88</v>
      </c>
      <c r="D4244" t="s">
        <v>159</v>
      </c>
      <c r="E4244" s="65" t="s">
        <v>150</v>
      </c>
      <c r="F4244" s="66">
        <v>1.6112018823623657</v>
      </c>
      <c r="G4244" s="66">
        <v>1.3940343856811523</v>
      </c>
      <c r="H4244" s="66">
        <v>0.21171557903289795</v>
      </c>
      <c r="I4244" s="66">
        <v>99.571792602539063</v>
      </c>
      <c r="J4244" s="67">
        <v>0</v>
      </c>
    </row>
    <row r="4245" spans="1:10" x14ac:dyDescent="0.25">
      <c r="A4245" s="3" t="str">
        <f t="shared" si="66"/>
        <v>SubLAPSCE Low Desert10/15/2020 (6:00pm-7:00pm)20</v>
      </c>
      <c r="B4245" t="s">
        <v>60</v>
      </c>
      <c r="C4245" t="s">
        <v>88</v>
      </c>
      <c r="D4245" t="s">
        <v>159</v>
      </c>
      <c r="E4245" s="65" t="s">
        <v>151</v>
      </c>
      <c r="F4245" s="66">
        <v>1.4621474742889404</v>
      </c>
      <c r="G4245" s="66">
        <v>1.7414296865463257</v>
      </c>
      <c r="H4245" s="66">
        <v>0.22503326833248138</v>
      </c>
      <c r="I4245" s="66">
        <v>94.769744873046875</v>
      </c>
      <c r="J4245" s="67">
        <v>0</v>
      </c>
    </row>
    <row r="4246" spans="1:10" x14ac:dyDescent="0.25">
      <c r="A4246" s="3" t="str">
        <f t="shared" si="66"/>
        <v>SubLAPSCE Low Desert10/15/2020 (6:00pm-7:00pm)21</v>
      </c>
      <c r="B4246" t="s">
        <v>60</v>
      </c>
      <c r="C4246" t="s">
        <v>88</v>
      </c>
      <c r="D4246" t="s">
        <v>159</v>
      </c>
      <c r="E4246" s="65" t="s">
        <v>152</v>
      </c>
      <c r="F4246" s="66">
        <v>1.3561768531799316</v>
      </c>
      <c r="G4246" s="66">
        <v>1.4284682273864746</v>
      </c>
      <c r="H4246" s="66">
        <v>0.19945564866065979</v>
      </c>
      <c r="I4246" s="66">
        <v>91.866668701171875</v>
      </c>
      <c r="J4246" s="67">
        <v>0</v>
      </c>
    </row>
    <row r="4247" spans="1:10" x14ac:dyDescent="0.25">
      <c r="A4247" s="3" t="str">
        <f t="shared" si="66"/>
        <v>SubLAPSCE Low Desert10/15/2020 (6:00pm-7:00pm)22</v>
      </c>
      <c r="B4247" t="s">
        <v>60</v>
      </c>
      <c r="C4247" t="s">
        <v>88</v>
      </c>
      <c r="D4247" t="s">
        <v>159</v>
      </c>
      <c r="E4247" s="65" t="s">
        <v>153</v>
      </c>
      <c r="F4247" s="66">
        <v>0.9435083270072937</v>
      </c>
      <c r="G4247" s="66">
        <v>1.229928731918335</v>
      </c>
      <c r="H4247" s="66">
        <v>0.18226656317710876</v>
      </c>
      <c r="I4247" s="66">
        <v>88.170257568359375</v>
      </c>
      <c r="J4247" s="67">
        <v>0</v>
      </c>
    </row>
    <row r="4248" spans="1:10" x14ac:dyDescent="0.25">
      <c r="A4248" s="3" t="str">
        <f t="shared" si="66"/>
        <v>SubLAPSCE Low Desert10/15/2020 (6:00pm-7:00pm)23</v>
      </c>
      <c r="B4248" t="s">
        <v>60</v>
      </c>
      <c r="C4248" t="s">
        <v>88</v>
      </c>
      <c r="D4248" t="s">
        <v>159</v>
      </c>
      <c r="E4248" s="65" t="s">
        <v>154</v>
      </c>
      <c r="F4248" s="66">
        <v>0.92469656467437744</v>
      </c>
      <c r="G4248" s="66">
        <v>1.0238568782806396</v>
      </c>
      <c r="H4248" s="66">
        <v>0.14017821848392487</v>
      </c>
      <c r="I4248" s="66">
        <v>88.64154052734375</v>
      </c>
      <c r="J4248" s="67">
        <v>0</v>
      </c>
    </row>
    <row r="4249" spans="1:10" x14ac:dyDescent="0.25">
      <c r="A4249" s="3" t="str">
        <f t="shared" si="66"/>
        <v>SubLAPSCE Low Desert10/15/2020 (6:00pm-7:00pm)24</v>
      </c>
      <c r="B4249" t="s">
        <v>60</v>
      </c>
      <c r="C4249" t="s">
        <v>88</v>
      </c>
      <c r="D4249" t="s">
        <v>159</v>
      </c>
      <c r="E4249" s="65" t="s">
        <v>155</v>
      </c>
      <c r="F4249" s="66">
        <v>0.90256106853485107</v>
      </c>
      <c r="G4249" s="66">
        <v>0.86802715063095093</v>
      </c>
      <c r="H4249" s="66">
        <v>0.13040791451931</v>
      </c>
      <c r="I4249" s="66">
        <v>85.24359130859375</v>
      </c>
      <c r="J4249" s="67">
        <v>0</v>
      </c>
    </row>
    <row r="4250" spans="1:10" x14ac:dyDescent="0.25">
      <c r="A4250" s="3" t="str">
        <f t="shared" si="66"/>
        <v>SubLAPSCE Low Desert7/9/2021 (5:50pm-8:55pm)1</v>
      </c>
      <c r="B4250" t="s">
        <v>60</v>
      </c>
      <c r="C4250" t="s">
        <v>88</v>
      </c>
      <c r="D4250" t="s">
        <v>161</v>
      </c>
      <c r="E4250" s="65" t="s">
        <v>132</v>
      </c>
      <c r="F4250" s="66">
        <v>1.6341921091079712</v>
      </c>
      <c r="G4250" s="66">
        <v>1.9989326000213623</v>
      </c>
      <c r="H4250" s="66">
        <v>0.20239672064781189</v>
      </c>
      <c r="I4250" s="66">
        <v>92.407302856445313</v>
      </c>
      <c r="J4250" s="67">
        <v>0</v>
      </c>
    </row>
    <row r="4251" spans="1:10" x14ac:dyDescent="0.25">
      <c r="A4251" s="3" t="str">
        <f t="shared" si="66"/>
        <v>SubLAPSCE Low Desert7/9/2021 (5:50pm-8:55pm)2</v>
      </c>
      <c r="B4251" t="s">
        <v>60</v>
      </c>
      <c r="C4251" t="s">
        <v>88</v>
      </c>
      <c r="D4251" t="s">
        <v>161</v>
      </c>
      <c r="E4251" s="65" t="s">
        <v>133</v>
      </c>
      <c r="F4251" s="66">
        <v>1.6205335855484009</v>
      </c>
      <c r="G4251" s="66">
        <v>1.8558505773544312</v>
      </c>
      <c r="H4251" s="66">
        <v>0.22501331567764282</v>
      </c>
      <c r="I4251" s="66">
        <v>92.205055236816406</v>
      </c>
      <c r="J4251" s="67">
        <v>0</v>
      </c>
    </row>
    <row r="4252" spans="1:10" x14ac:dyDescent="0.25">
      <c r="A4252" s="3" t="str">
        <f t="shared" si="66"/>
        <v>SubLAPSCE Low Desert7/9/2021 (5:50pm-8:55pm)3</v>
      </c>
      <c r="B4252" t="s">
        <v>60</v>
      </c>
      <c r="C4252" t="s">
        <v>88</v>
      </c>
      <c r="D4252" t="s">
        <v>161</v>
      </c>
      <c r="E4252" s="65" t="s">
        <v>134</v>
      </c>
      <c r="F4252" s="66">
        <v>1.276466965675354</v>
      </c>
      <c r="G4252" s="66">
        <v>1.8119735717773438</v>
      </c>
      <c r="H4252" s="66">
        <v>0.22973409295082092</v>
      </c>
      <c r="I4252" s="66">
        <v>91.8983154296875</v>
      </c>
      <c r="J4252" s="67">
        <v>0</v>
      </c>
    </row>
    <row r="4253" spans="1:10" x14ac:dyDescent="0.25">
      <c r="A4253" s="3" t="str">
        <f t="shared" si="66"/>
        <v>SubLAPSCE Low Desert7/9/2021 (5:50pm-8:55pm)4</v>
      </c>
      <c r="B4253" t="s">
        <v>60</v>
      </c>
      <c r="C4253" t="s">
        <v>88</v>
      </c>
      <c r="D4253" t="s">
        <v>161</v>
      </c>
      <c r="E4253" s="65" t="s">
        <v>135</v>
      </c>
      <c r="F4253" s="66">
        <v>1.1510637998580933</v>
      </c>
      <c r="G4253" s="66">
        <v>1.6572960615158081</v>
      </c>
      <c r="H4253" s="66">
        <v>0.25174602866172791</v>
      </c>
      <c r="I4253" s="66">
        <v>90.600563049316406</v>
      </c>
      <c r="J4253" s="67">
        <v>0</v>
      </c>
    </row>
    <row r="4254" spans="1:10" x14ac:dyDescent="0.25">
      <c r="A4254" s="3" t="str">
        <f t="shared" si="66"/>
        <v>SubLAPSCE Low Desert7/9/2021 (5:50pm-8:55pm)5</v>
      </c>
      <c r="B4254" t="s">
        <v>60</v>
      </c>
      <c r="C4254" t="s">
        <v>88</v>
      </c>
      <c r="D4254" t="s">
        <v>161</v>
      </c>
      <c r="E4254" s="65" t="s">
        <v>136</v>
      </c>
      <c r="F4254" s="66">
        <v>1.2117232084274292</v>
      </c>
      <c r="G4254" s="66">
        <v>1.5902881622314453</v>
      </c>
      <c r="H4254" s="66">
        <v>0.20674645900726318</v>
      </c>
      <c r="I4254" s="66">
        <v>90.297752380371094</v>
      </c>
      <c r="J4254" s="67">
        <v>0</v>
      </c>
    </row>
    <row r="4255" spans="1:10" x14ac:dyDescent="0.25">
      <c r="A4255" s="3" t="str">
        <f t="shared" si="66"/>
        <v>SubLAPSCE Low Desert7/9/2021 (5:50pm-8:55pm)6</v>
      </c>
      <c r="B4255" t="s">
        <v>60</v>
      </c>
      <c r="C4255" t="s">
        <v>88</v>
      </c>
      <c r="D4255" t="s">
        <v>161</v>
      </c>
      <c r="E4255" s="65" t="s">
        <v>137</v>
      </c>
      <c r="F4255" s="66">
        <v>1.0543166399002075</v>
      </c>
      <c r="G4255" s="66">
        <v>1.4831831455230713</v>
      </c>
      <c r="H4255" s="66">
        <v>0.23549865186214447</v>
      </c>
      <c r="I4255" s="66">
        <v>88.304496765136719</v>
      </c>
      <c r="J4255" s="67">
        <v>0</v>
      </c>
    </row>
    <row r="4256" spans="1:10" x14ac:dyDescent="0.25">
      <c r="A4256" s="3" t="str">
        <f t="shared" si="66"/>
        <v>SubLAPSCE Low Desert7/9/2021 (5:50pm-8:55pm)7</v>
      </c>
      <c r="B4256" t="s">
        <v>60</v>
      </c>
      <c r="C4256" t="s">
        <v>88</v>
      </c>
      <c r="D4256" t="s">
        <v>161</v>
      </c>
      <c r="E4256" s="65" t="s">
        <v>138</v>
      </c>
      <c r="F4256" s="66">
        <v>1.0562795400619507</v>
      </c>
      <c r="G4256" s="66">
        <v>1.4811606407165527</v>
      </c>
      <c r="H4256" s="66">
        <v>0.21050369739532471</v>
      </c>
      <c r="I4256" s="66">
        <v>87.40673828125</v>
      </c>
      <c r="J4256" s="67">
        <v>0</v>
      </c>
    </row>
    <row r="4257" spans="1:10" x14ac:dyDescent="0.25">
      <c r="A4257" s="3" t="str">
        <f t="shared" si="66"/>
        <v>SubLAPSCE Low Desert7/9/2021 (5:50pm-8:55pm)8</v>
      </c>
      <c r="B4257" t="s">
        <v>60</v>
      </c>
      <c r="C4257" t="s">
        <v>88</v>
      </c>
      <c r="D4257" t="s">
        <v>161</v>
      </c>
      <c r="E4257" s="65" t="s">
        <v>139</v>
      </c>
      <c r="F4257" s="66">
        <v>1.1138408184051514</v>
      </c>
      <c r="G4257" s="66">
        <v>1.5656667947769165</v>
      </c>
      <c r="H4257" s="66">
        <v>0.22760294377803802</v>
      </c>
      <c r="I4257" s="66">
        <v>88.7061767578125</v>
      </c>
      <c r="J4257" s="67">
        <v>0</v>
      </c>
    </row>
    <row r="4258" spans="1:10" x14ac:dyDescent="0.25">
      <c r="A4258" s="3" t="str">
        <f t="shared" si="66"/>
        <v>SubLAPSCE Low Desert7/9/2021 (5:50pm-8:55pm)9</v>
      </c>
      <c r="B4258" t="s">
        <v>60</v>
      </c>
      <c r="C4258" t="s">
        <v>88</v>
      </c>
      <c r="D4258" t="s">
        <v>161</v>
      </c>
      <c r="E4258" s="65" t="s">
        <v>140</v>
      </c>
      <c r="F4258" s="66">
        <v>1.5712066888809204</v>
      </c>
      <c r="G4258" s="66">
        <v>1.6986292600631714</v>
      </c>
      <c r="H4258" s="66">
        <v>0.23857292532920837</v>
      </c>
      <c r="I4258" s="66">
        <v>88.723030090332031</v>
      </c>
      <c r="J4258" s="67">
        <v>0</v>
      </c>
    </row>
    <row r="4259" spans="1:10" x14ac:dyDescent="0.25">
      <c r="A4259" s="3" t="str">
        <f t="shared" si="66"/>
        <v>SubLAPSCE Low Desert7/9/2021 (5:50pm-8:55pm)10</v>
      </c>
      <c r="B4259" t="s">
        <v>60</v>
      </c>
      <c r="C4259" t="s">
        <v>88</v>
      </c>
      <c r="D4259" t="s">
        <v>161</v>
      </c>
      <c r="E4259" s="65" t="s">
        <v>141</v>
      </c>
      <c r="F4259" s="66">
        <v>2.0417022705078125</v>
      </c>
      <c r="G4259" s="66">
        <v>1.9258989095687866</v>
      </c>
      <c r="H4259" s="66">
        <v>0.28820881247520447</v>
      </c>
      <c r="I4259" s="66">
        <v>92.820785522460938</v>
      </c>
      <c r="J4259" s="67">
        <v>0</v>
      </c>
    </row>
    <row r="4260" spans="1:10" x14ac:dyDescent="0.25">
      <c r="A4260" s="3" t="str">
        <f t="shared" si="66"/>
        <v>SubLAPSCE Low Desert7/9/2021 (5:50pm-8:55pm)11</v>
      </c>
      <c r="B4260" t="s">
        <v>60</v>
      </c>
      <c r="C4260" t="s">
        <v>88</v>
      </c>
      <c r="D4260" t="s">
        <v>161</v>
      </c>
      <c r="E4260" s="65" t="s">
        <v>142</v>
      </c>
      <c r="F4260" s="66">
        <v>2.2036314010620117</v>
      </c>
      <c r="G4260" s="66">
        <v>2.1448764801025391</v>
      </c>
      <c r="H4260" s="66">
        <v>0.32723799347877502</v>
      </c>
      <c r="I4260" s="66">
        <v>96.529777526855469</v>
      </c>
      <c r="J4260" s="67">
        <v>0</v>
      </c>
    </row>
    <row r="4261" spans="1:10" x14ac:dyDescent="0.25">
      <c r="A4261" s="3" t="str">
        <f t="shared" si="66"/>
        <v>SubLAPSCE Low Desert7/9/2021 (5:50pm-8:55pm)12</v>
      </c>
      <c r="B4261" t="s">
        <v>60</v>
      </c>
      <c r="C4261" t="s">
        <v>88</v>
      </c>
      <c r="D4261" t="s">
        <v>161</v>
      </c>
      <c r="E4261" s="65" t="s">
        <v>143</v>
      </c>
      <c r="F4261" s="66">
        <v>2.2159194946289063</v>
      </c>
      <c r="G4261" s="66">
        <v>2.4577982425689697</v>
      </c>
      <c r="H4261" s="66">
        <v>0.30615508556365967</v>
      </c>
      <c r="I4261" s="66">
        <v>100.33539581298828</v>
      </c>
      <c r="J4261" s="67">
        <v>0</v>
      </c>
    </row>
    <row r="4262" spans="1:10" x14ac:dyDescent="0.25">
      <c r="A4262" s="3" t="str">
        <f t="shared" si="66"/>
        <v>SubLAPSCE Low Desert7/9/2021 (5:50pm-8:55pm)13</v>
      </c>
      <c r="B4262" t="s">
        <v>60</v>
      </c>
      <c r="C4262" t="s">
        <v>88</v>
      </c>
      <c r="D4262" t="s">
        <v>161</v>
      </c>
      <c r="E4262" s="65" t="s">
        <v>144</v>
      </c>
      <c r="F4262" s="66">
        <v>2.7938051223754883</v>
      </c>
      <c r="G4262" s="66">
        <v>2.8194904327392578</v>
      </c>
      <c r="H4262" s="66">
        <v>0.34399691224098206</v>
      </c>
      <c r="I4262" s="66">
        <v>103.83370971679688</v>
      </c>
      <c r="J4262" s="67">
        <v>0</v>
      </c>
    </row>
    <row r="4263" spans="1:10" x14ac:dyDescent="0.25">
      <c r="A4263" s="3" t="str">
        <f t="shared" si="66"/>
        <v>SubLAPSCE Low Desert7/9/2021 (5:50pm-8:55pm)14</v>
      </c>
      <c r="B4263" t="s">
        <v>60</v>
      </c>
      <c r="C4263" t="s">
        <v>88</v>
      </c>
      <c r="D4263" t="s">
        <v>161</v>
      </c>
      <c r="E4263" s="65" t="s">
        <v>145</v>
      </c>
      <c r="F4263" s="66">
        <v>2.94083571434021</v>
      </c>
      <c r="G4263" s="66">
        <v>3.0514984130859375</v>
      </c>
      <c r="H4263" s="66">
        <v>0.32284793257713318</v>
      </c>
      <c r="I4263" s="66">
        <v>106.13876342773438</v>
      </c>
      <c r="J4263" s="67">
        <v>0</v>
      </c>
    </row>
    <row r="4264" spans="1:10" x14ac:dyDescent="0.25">
      <c r="A4264" s="3" t="str">
        <f t="shared" si="66"/>
        <v>SubLAPSCE Low Desert7/9/2021 (5:50pm-8:55pm)15</v>
      </c>
      <c r="B4264" t="s">
        <v>60</v>
      </c>
      <c r="C4264" t="s">
        <v>88</v>
      </c>
      <c r="D4264" t="s">
        <v>161</v>
      </c>
      <c r="E4264" s="65" t="s">
        <v>146</v>
      </c>
      <c r="F4264" s="66">
        <v>3.341407299041748</v>
      </c>
      <c r="G4264" s="66">
        <v>3.2990634441375732</v>
      </c>
      <c r="H4264" s="66">
        <v>0.13014785945415497</v>
      </c>
      <c r="I4264" s="66">
        <v>108.63146209716797</v>
      </c>
      <c r="J4264" s="67">
        <v>0</v>
      </c>
    </row>
    <row r="4265" spans="1:10" x14ac:dyDescent="0.25">
      <c r="A4265" s="3" t="str">
        <f t="shared" si="66"/>
        <v>SubLAPSCE Low Desert7/9/2021 (5:50pm-8:55pm)16</v>
      </c>
      <c r="B4265" t="s">
        <v>60</v>
      </c>
      <c r="C4265" t="s">
        <v>88</v>
      </c>
      <c r="D4265" t="s">
        <v>161</v>
      </c>
      <c r="E4265" s="65" t="s">
        <v>147</v>
      </c>
      <c r="F4265" s="66">
        <v>3.502918004989624</v>
      </c>
      <c r="G4265" s="66">
        <v>3.5452618598937988</v>
      </c>
      <c r="H4265" s="66">
        <v>0.13014785945415497</v>
      </c>
      <c r="I4265" s="66">
        <v>109.63819885253906</v>
      </c>
      <c r="J4265" s="67">
        <v>0</v>
      </c>
    </row>
    <row r="4266" spans="1:10" x14ac:dyDescent="0.25">
      <c r="A4266" s="3" t="str">
        <f t="shared" si="66"/>
        <v>SubLAPSCE Low Desert7/9/2021 (5:50pm-8:55pm)17</v>
      </c>
      <c r="B4266" t="s">
        <v>60</v>
      </c>
      <c r="C4266" t="s">
        <v>88</v>
      </c>
      <c r="D4266" t="s">
        <v>161</v>
      </c>
      <c r="E4266" s="65" t="s">
        <v>148</v>
      </c>
      <c r="F4266" s="66">
        <v>3.8682076930999756</v>
      </c>
      <c r="G4266" s="66">
        <v>3.730374813079834</v>
      </c>
      <c r="H4266" s="66">
        <v>0.28635516762733459</v>
      </c>
      <c r="I4266" s="66">
        <v>111.33370971679688</v>
      </c>
      <c r="J4266" s="67">
        <v>0</v>
      </c>
    </row>
    <row r="4267" spans="1:10" x14ac:dyDescent="0.25">
      <c r="A4267" s="3" t="str">
        <f t="shared" si="66"/>
        <v>SubLAPSCE Low Desert7/9/2021 (5:50pm-8:55pm)18</v>
      </c>
      <c r="B4267" t="s">
        <v>60</v>
      </c>
      <c r="C4267" t="s">
        <v>88</v>
      </c>
      <c r="D4267" t="s">
        <v>161</v>
      </c>
      <c r="E4267" s="65" t="s">
        <v>149</v>
      </c>
      <c r="F4267" s="66">
        <v>4.2082438468933105</v>
      </c>
      <c r="G4267" s="66">
        <v>3.6961309909820557</v>
      </c>
      <c r="H4267" s="66">
        <v>0.35361564159393311</v>
      </c>
      <c r="I4267" s="66">
        <v>110.53202056884766</v>
      </c>
      <c r="J4267" s="67">
        <v>0</v>
      </c>
    </row>
    <row r="4268" spans="1:10" x14ac:dyDescent="0.25">
      <c r="A4268" s="3" t="str">
        <f t="shared" si="66"/>
        <v>SubLAPSCE Low Desert7/9/2021 (5:50pm-8:55pm)19</v>
      </c>
      <c r="B4268" t="s">
        <v>60</v>
      </c>
      <c r="C4268" t="s">
        <v>88</v>
      </c>
      <c r="D4268" t="s">
        <v>161</v>
      </c>
      <c r="E4268" s="65" t="s">
        <v>150</v>
      </c>
      <c r="F4268" s="66">
        <v>4.4121475219726563</v>
      </c>
      <c r="G4268" s="66">
        <v>2.8297152519226074</v>
      </c>
      <c r="H4268" s="66">
        <v>0.37435051798820496</v>
      </c>
      <c r="I4268" s="66">
        <v>110.11180114746094</v>
      </c>
      <c r="J4268" s="67">
        <v>0</v>
      </c>
    </row>
    <row r="4269" spans="1:10" x14ac:dyDescent="0.25">
      <c r="A4269" s="3" t="str">
        <f t="shared" si="66"/>
        <v>SubLAPSCE Low Desert7/9/2021 (5:50pm-8:55pm)20</v>
      </c>
      <c r="B4269" t="s">
        <v>60</v>
      </c>
      <c r="C4269" t="s">
        <v>88</v>
      </c>
      <c r="D4269" t="s">
        <v>161</v>
      </c>
      <c r="E4269" s="65" t="s">
        <v>151</v>
      </c>
      <c r="F4269" s="66">
        <v>4.0982255935668945</v>
      </c>
      <c r="G4269" s="66">
        <v>2.8043444156646729</v>
      </c>
      <c r="H4269" s="66">
        <v>0.37380552291870117</v>
      </c>
      <c r="I4269" s="66">
        <v>108.00505828857422</v>
      </c>
      <c r="J4269" s="67">
        <v>0</v>
      </c>
    </row>
    <row r="4270" spans="1:10" x14ac:dyDescent="0.25">
      <c r="A4270" s="3" t="str">
        <f t="shared" si="66"/>
        <v>SubLAPSCE Low Desert7/9/2021 (5:50pm-8:55pm)21</v>
      </c>
      <c r="B4270" t="s">
        <v>60</v>
      </c>
      <c r="C4270" t="s">
        <v>88</v>
      </c>
      <c r="D4270" t="s">
        <v>161</v>
      </c>
      <c r="E4270" s="65" t="s">
        <v>152</v>
      </c>
      <c r="F4270" s="66">
        <v>3.399437427520752</v>
      </c>
      <c r="G4270" s="66">
        <v>2.6729135513305664</v>
      </c>
      <c r="H4270" s="66">
        <v>0.34911057353019714</v>
      </c>
      <c r="I4270" s="66">
        <v>104.50337219238281</v>
      </c>
      <c r="J4270" s="67">
        <v>0</v>
      </c>
    </row>
    <row r="4271" spans="1:10" x14ac:dyDescent="0.25">
      <c r="A4271" s="3" t="str">
        <f t="shared" si="66"/>
        <v>SubLAPSCE Low Desert7/9/2021 (5:50pm-8:55pm)22</v>
      </c>
      <c r="B4271" t="s">
        <v>60</v>
      </c>
      <c r="C4271" t="s">
        <v>88</v>
      </c>
      <c r="D4271" t="s">
        <v>161</v>
      </c>
      <c r="E4271" s="65" t="s">
        <v>153</v>
      </c>
      <c r="F4271" s="66">
        <v>2.9278521537780762</v>
      </c>
      <c r="G4271" s="66">
        <v>3.4161572456359863</v>
      </c>
      <c r="H4271" s="66">
        <v>0.35469579696655273</v>
      </c>
      <c r="I4271" s="66">
        <v>99.805618286132813</v>
      </c>
      <c r="J4271" s="67">
        <v>0</v>
      </c>
    </row>
    <row r="4272" spans="1:10" x14ac:dyDescent="0.25">
      <c r="A4272" s="3" t="str">
        <f t="shared" si="66"/>
        <v>SubLAPSCE Low Desert7/9/2021 (5:50pm-8:55pm)23</v>
      </c>
      <c r="B4272" t="s">
        <v>60</v>
      </c>
      <c r="C4272" t="s">
        <v>88</v>
      </c>
      <c r="D4272" t="s">
        <v>161</v>
      </c>
      <c r="E4272" s="65" t="s">
        <v>154</v>
      </c>
      <c r="F4272" s="66">
        <v>2.5777525901794434</v>
      </c>
      <c r="G4272" s="66">
        <v>3.0309658050537109</v>
      </c>
      <c r="H4272" s="66">
        <v>0.30359339714050293</v>
      </c>
      <c r="I4272" s="66">
        <v>97.800559997558594</v>
      </c>
      <c r="J4272" s="67">
        <v>0</v>
      </c>
    </row>
    <row r="4273" spans="1:10" x14ac:dyDescent="0.25">
      <c r="A4273" s="3" t="str">
        <f t="shared" si="66"/>
        <v>SubLAPSCE Low Desert7/9/2021 (5:50pm-8:55pm)24</v>
      </c>
      <c r="B4273" t="s">
        <v>60</v>
      </c>
      <c r="C4273" t="s">
        <v>88</v>
      </c>
      <c r="D4273" t="s">
        <v>161</v>
      </c>
      <c r="E4273" s="65" t="s">
        <v>155</v>
      </c>
      <c r="F4273" s="66">
        <v>2.2272522449493408</v>
      </c>
      <c r="G4273" s="66">
        <v>2.5671501159667969</v>
      </c>
      <c r="H4273" s="66">
        <v>0.26632136106491089</v>
      </c>
      <c r="I4273" s="66">
        <v>96.993820190429688</v>
      </c>
      <c r="J4273" s="67">
        <v>0</v>
      </c>
    </row>
    <row r="4274" spans="1:10" x14ac:dyDescent="0.25">
      <c r="A4274" s="3" t="str">
        <f t="shared" si="66"/>
        <v>SubLAPSCE Low Desert8/27/2021 (5:00pm-6:00pm)1</v>
      </c>
      <c r="B4274" t="s">
        <v>60</v>
      </c>
      <c r="C4274" t="s">
        <v>88</v>
      </c>
      <c r="D4274" t="s">
        <v>162</v>
      </c>
      <c r="E4274" s="65" t="s">
        <v>132</v>
      </c>
      <c r="F4274" s="66">
        <v>1.283298134803772</v>
      </c>
      <c r="G4274" s="66">
        <v>1.3407167196273804</v>
      </c>
      <c r="H4274" s="66">
        <v>0.1148751899600029</v>
      </c>
      <c r="I4274" s="66">
        <v>93.509246826171875</v>
      </c>
      <c r="J4274" s="67">
        <v>0</v>
      </c>
    </row>
    <row r="4275" spans="1:10" x14ac:dyDescent="0.25">
      <c r="A4275" s="3" t="str">
        <f t="shared" si="66"/>
        <v>SubLAPSCE Low Desert8/27/2021 (5:00pm-6:00pm)2</v>
      </c>
      <c r="B4275" t="s">
        <v>60</v>
      </c>
      <c r="C4275" t="s">
        <v>88</v>
      </c>
      <c r="D4275" t="s">
        <v>162</v>
      </c>
      <c r="E4275" s="65" t="s">
        <v>133</v>
      </c>
      <c r="F4275" s="66">
        <v>1.059354305267334</v>
      </c>
      <c r="G4275" s="66">
        <v>1.1951560974121094</v>
      </c>
      <c r="H4275" s="66">
        <v>0.10190581530332565</v>
      </c>
      <c r="I4275" s="66">
        <v>91.605781555175781</v>
      </c>
      <c r="J4275" s="67">
        <v>0</v>
      </c>
    </row>
    <row r="4276" spans="1:10" x14ac:dyDescent="0.25">
      <c r="A4276" s="3" t="str">
        <f t="shared" si="66"/>
        <v>SubLAPSCE Low Desert8/27/2021 (5:00pm-6:00pm)3</v>
      </c>
      <c r="B4276" t="s">
        <v>60</v>
      </c>
      <c r="C4276" t="s">
        <v>88</v>
      </c>
      <c r="D4276" t="s">
        <v>162</v>
      </c>
      <c r="E4276" s="65" t="s">
        <v>134</v>
      </c>
      <c r="F4276" s="66">
        <v>1.0545691251754761</v>
      </c>
      <c r="G4276" s="66">
        <v>1.0760346651077271</v>
      </c>
      <c r="H4276" s="66">
        <v>9.798324853181839E-2</v>
      </c>
      <c r="I4276" s="66">
        <v>91.19537353515625</v>
      </c>
      <c r="J4276" s="67">
        <v>0</v>
      </c>
    </row>
    <row r="4277" spans="1:10" x14ac:dyDescent="0.25">
      <c r="A4277" s="3" t="str">
        <f t="shared" si="66"/>
        <v>SubLAPSCE Low Desert8/27/2021 (5:00pm-6:00pm)4</v>
      </c>
      <c r="B4277" t="s">
        <v>60</v>
      </c>
      <c r="C4277" t="s">
        <v>88</v>
      </c>
      <c r="D4277" t="s">
        <v>162</v>
      </c>
      <c r="E4277" s="65" t="s">
        <v>135</v>
      </c>
      <c r="F4277" s="66">
        <v>1.0352547168731689</v>
      </c>
      <c r="G4277" s="66">
        <v>1.0325086116790771</v>
      </c>
      <c r="H4277" s="66">
        <v>7.9698078334331512E-2</v>
      </c>
      <c r="I4277" s="66">
        <v>88.101158142089844</v>
      </c>
      <c r="J4277" s="67">
        <v>0</v>
      </c>
    </row>
    <row r="4278" spans="1:10" x14ac:dyDescent="0.25">
      <c r="A4278" s="3" t="str">
        <f t="shared" si="66"/>
        <v>SubLAPSCE Low Desert8/27/2021 (5:00pm-6:00pm)5</v>
      </c>
      <c r="B4278" t="s">
        <v>60</v>
      </c>
      <c r="C4278" t="s">
        <v>88</v>
      </c>
      <c r="D4278" t="s">
        <v>162</v>
      </c>
      <c r="E4278" s="65" t="s">
        <v>136</v>
      </c>
      <c r="F4278" s="66">
        <v>0.9127461314201355</v>
      </c>
      <c r="G4278" s="66">
        <v>0.95850867033004761</v>
      </c>
      <c r="H4278" s="66">
        <v>6.0245390981435776E-2</v>
      </c>
      <c r="I4278" s="66">
        <v>87.096183776855469</v>
      </c>
      <c r="J4278" s="67">
        <v>0</v>
      </c>
    </row>
    <row r="4279" spans="1:10" x14ac:dyDescent="0.25">
      <c r="A4279" s="3" t="str">
        <f t="shared" si="66"/>
        <v>SubLAPSCE Low Desert8/27/2021 (5:00pm-6:00pm)6</v>
      </c>
      <c r="B4279" t="s">
        <v>60</v>
      </c>
      <c r="C4279" t="s">
        <v>88</v>
      </c>
      <c r="D4279" t="s">
        <v>162</v>
      </c>
      <c r="E4279" s="65" t="s">
        <v>137</v>
      </c>
      <c r="F4279" s="66">
        <v>0.88735693693161011</v>
      </c>
      <c r="G4279" s="66">
        <v>0.94951444864273071</v>
      </c>
      <c r="H4279" s="66">
        <v>7.4154235422611237E-2</v>
      </c>
      <c r="I4279" s="66">
        <v>83.809768676757813</v>
      </c>
      <c r="J4279" s="67">
        <v>0</v>
      </c>
    </row>
    <row r="4280" spans="1:10" x14ac:dyDescent="0.25">
      <c r="A4280" s="3" t="str">
        <f t="shared" si="66"/>
        <v>SubLAPSCE Low Desert8/27/2021 (5:00pm-6:00pm)7</v>
      </c>
      <c r="B4280" t="s">
        <v>60</v>
      </c>
      <c r="C4280" t="s">
        <v>88</v>
      </c>
      <c r="D4280" t="s">
        <v>162</v>
      </c>
      <c r="E4280" s="65" t="s">
        <v>138</v>
      </c>
      <c r="F4280" s="66">
        <v>0.87262082099914551</v>
      </c>
      <c r="G4280" s="66">
        <v>0.96610403060913086</v>
      </c>
      <c r="H4280" s="66">
        <v>7.6524220407009125E-2</v>
      </c>
      <c r="I4280" s="66">
        <v>83.207572937011719</v>
      </c>
      <c r="J4280" s="67">
        <v>0</v>
      </c>
    </row>
    <row r="4281" spans="1:10" x14ac:dyDescent="0.25">
      <c r="A4281" s="3" t="str">
        <f t="shared" si="66"/>
        <v>SubLAPSCE Low Desert8/27/2021 (5:00pm-6:00pm)8</v>
      </c>
      <c r="B4281" t="s">
        <v>60</v>
      </c>
      <c r="C4281" t="s">
        <v>88</v>
      </c>
      <c r="D4281" t="s">
        <v>162</v>
      </c>
      <c r="E4281" s="65" t="s">
        <v>139</v>
      </c>
      <c r="F4281" s="66">
        <v>0.81920236349105835</v>
      </c>
      <c r="G4281" s="66">
        <v>0.90751445293426514</v>
      </c>
      <c r="H4281" s="66">
        <v>9.4335295259952545E-2</v>
      </c>
      <c r="I4281" s="66">
        <v>82.307632446289063</v>
      </c>
      <c r="J4281" s="67">
        <v>0</v>
      </c>
    </row>
    <row r="4282" spans="1:10" x14ac:dyDescent="0.25">
      <c r="A4282" s="3" t="str">
        <f t="shared" si="66"/>
        <v>SubLAPSCE Low Desert8/27/2021 (5:00pm-6:00pm)9</v>
      </c>
      <c r="B4282" t="s">
        <v>60</v>
      </c>
      <c r="C4282" t="s">
        <v>88</v>
      </c>
      <c r="D4282" t="s">
        <v>162</v>
      </c>
      <c r="E4282" s="65" t="s">
        <v>140</v>
      </c>
      <c r="F4282" s="66">
        <v>0.86560976505279541</v>
      </c>
      <c r="G4282" s="66">
        <v>0.95952600240707397</v>
      </c>
      <c r="H4282" s="66">
        <v>0.14071223139762878</v>
      </c>
      <c r="I4282" s="66">
        <v>85.005897521972656</v>
      </c>
      <c r="J4282" s="67">
        <v>0</v>
      </c>
    </row>
    <row r="4283" spans="1:10" x14ac:dyDescent="0.25">
      <c r="A4283" s="3" t="str">
        <f t="shared" si="66"/>
        <v>SubLAPSCE Low Desert8/27/2021 (5:00pm-6:00pm)10</v>
      </c>
      <c r="B4283" t="s">
        <v>60</v>
      </c>
      <c r="C4283" t="s">
        <v>88</v>
      </c>
      <c r="D4283" t="s">
        <v>162</v>
      </c>
      <c r="E4283" s="65" t="s">
        <v>141</v>
      </c>
      <c r="F4283" s="66">
        <v>0.98840802907943726</v>
      </c>
      <c r="G4283" s="66">
        <v>1.0616878271102905</v>
      </c>
      <c r="H4283" s="66">
        <v>0.16725246608257294</v>
      </c>
      <c r="I4283" s="66">
        <v>91.112716674804688</v>
      </c>
      <c r="J4283" s="67">
        <v>0</v>
      </c>
    </row>
    <row r="4284" spans="1:10" x14ac:dyDescent="0.25">
      <c r="A4284" s="3" t="str">
        <f t="shared" si="66"/>
        <v>SubLAPSCE Low Desert8/27/2021 (5:00pm-6:00pm)11</v>
      </c>
      <c r="B4284" t="s">
        <v>60</v>
      </c>
      <c r="C4284" t="s">
        <v>88</v>
      </c>
      <c r="D4284" t="s">
        <v>162</v>
      </c>
      <c r="E4284" s="65" t="s">
        <v>142</v>
      </c>
      <c r="F4284" s="66">
        <v>1.362684965133667</v>
      </c>
      <c r="G4284" s="66">
        <v>1.3767282962799072</v>
      </c>
      <c r="H4284" s="66">
        <v>0.16202881932258606</v>
      </c>
      <c r="I4284" s="66">
        <v>96.232368469238281</v>
      </c>
      <c r="J4284" s="67">
        <v>0</v>
      </c>
    </row>
    <row r="4285" spans="1:10" x14ac:dyDescent="0.25">
      <c r="A4285" s="3" t="str">
        <f t="shared" si="66"/>
        <v>SubLAPSCE Low Desert8/27/2021 (5:00pm-6:00pm)12</v>
      </c>
      <c r="B4285" t="s">
        <v>60</v>
      </c>
      <c r="C4285" t="s">
        <v>88</v>
      </c>
      <c r="D4285" t="s">
        <v>162</v>
      </c>
      <c r="E4285" s="65" t="s">
        <v>143</v>
      </c>
      <c r="F4285" s="66">
        <v>1.7703182697296143</v>
      </c>
      <c r="G4285" s="66">
        <v>1.7530288696289063</v>
      </c>
      <c r="H4285" s="66">
        <v>0.15845702588558197</v>
      </c>
      <c r="I4285" s="66">
        <v>100.93872833251953</v>
      </c>
      <c r="J4285" s="67">
        <v>0</v>
      </c>
    </row>
    <row r="4286" spans="1:10" x14ac:dyDescent="0.25">
      <c r="A4286" s="3" t="str">
        <f t="shared" si="66"/>
        <v>SubLAPSCE Low Desert8/27/2021 (5:00pm-6:00pm)13</v>
      </c>
      <c r="B4286" t="s">
        <v>60</v>
      </c>
      <c r="C4286" t="s">
        <v>88</v>
      </c>
      <c r="D4286" t="s">
        <v>162</v>
      </c>
      <c r="E4286" s="65" t="s">
        <v>144</v>
      </c>
      <c r="F4286" s="66">
        <v>2.1864409446716309</v>
      </c>
      <c r="G4286" s="66">
        <v>2.3510403633117676</v>
      </c>
      <c r="H4286" s="66">
        <v>0.16843502223491669</v>
      </c>
      <c r="I4286" s="66">
        <v>104.54971313476563</v>
      </c>
      <c r="J4286" s="67">
        <v>0</v>
      </c>
    </row>
    <row r="4287" spans="1:10" x14ac:dyDescent="0.25">
      <c r="A4287" s="3" t="str">
        <f t="shared" si="66"/>
        <v>SubLAPSCE Low Desert8/27/2021 (5:00pm-6:00pm)14</v>
      </c>
      <c r="B4287" t="s">
        <v>60</v>
      </c>
      <c r="C4287" t="s">
        <v>88</v>
      </c>
      <c r="D4287" t="s">
        <v>162</v>
      </c>
      <c r="E4287" s="65" t="s">
        <v>145</v>
      </c>
      <c r="F4287" s="66">
        <v>2.7684001922607422</v>
      </c>
      <c r="G4287" s="66">
        <v>2.9100232124328613</v>
      </c>
      <c r="H4287" s="66">
        <v>0.1802392303943634</v>
      </c>
      <c r="I4287" s="66">
        <v>107.55664825439453</v>
      </c>
      <c r="J4287" s="67">
        <v>0</v>
      </c>
    </row>
    <row r="4288" spans="1:10" x14ac:dyDescent="0.25">
      <c r="A4288" s="3" t="str">
        <f t="shared" si="66"/>
        <v>SubLAPSCE Low Desert8/27/2021 (5:00pm-6:00pm)15</v>
      </c>
      <c r="B4288" t="s">
        <v>60</v>
      </c>
      <c r="C4288" t="s">
        <v>88</v>
      </c>
      <c r="D4288" t="s">
        <v>162</v>
      </c>
      <c r="E4288" s="65" t="s">
        <v>146</v>
      </c>
      <c r="F4288" s="66">
        <v>3.2992269992828369</v>
      </c>
      <c r="G4288" s="66">
        <v>3.1713871955871582</v>
      </c>
      <c r="H4288" s="66">
        <v>0.10087244957685471</v>
      </c>
      <c r="I4288" s="66">
        <v>110.35491180419922</v>
      </c>
      <c r="J4288" s="67">
        <v>0</v>
      </c>
    </row>
    <row r="4289" spans="1:10" x14ac:dyDescent="0.25">
      <c r="A4289" s="3" t="str">
        <f t="shared" si="66"/>
        <v>SubLAPSCE Low Desert8/27/2021 (5:00pm-6:00pm)16</v>
      </c>
      <c r="B4289" t="s">
        <v>60</v>
      </c>
      <c r="C4289" t="s">
        <v>88</v>
      </c>
      <c r="D4289" t="s">
        <v>162</v>
      </c>
      <c r="E4289" s="65" t="s">
        <v>147</v>
      </c>
      <c r="F4289" s="66">
        <v>3.3800792694091797</v>
      </c>
      <c r="G4289" s="66">
        <v>3.5079190731048584</v>
      </c>
      <c r="H4289" s="66">
        <v>0.10087244957685471</v>
      </c>
      <c r="I4289" s="66">
        <v>111.75838470458984</v>
      </c>
      <c r="J4289" s="67">
        <v>0</v>
      </c>
    </row>
    <row r="4290" spans="1:10" x14ac:dyDescent="0.25">
      <c r="A4290" s="3" t="str">
        <f t="shared" si="66"/>
        <v>SubLAPSCE Low Desert8/27/2021 (5:00pm-6:00pm)17</v>
      </c>
      <c r="B4290" t="s">
        <v>60</v>
      </c>
      <c r="C4290" t="s">
        <v>88</v>
      </c>
      <c r="D4290" t="s">
        <v>162</v>
      </c>
      <c r="E4290" s="65" t="s">
        <v>148</v>
      </c>
      <c r="F4290" s="66">
        <v>3.5459244251251221</v>
      </c>
      <c r="G4290" s="66">
        <v>3.6816301345825195</v>
      </c>
      <c r="H4290" s="66">
        <v>0.18623168766498566</v>
      </c>
      <c r="I4290" s="66">
        <v>113.24855804443359</v>
      </c>
      <c r="J4290" s="67">
        <v>0</v>
      </c>
    </row>
    <row r="4291" spans="1:10" x14ac:dyDescent="0.25">
      <c r="A4291" s="3" t="str">
        <f t="shared" ref="A4291:A4354" si="67">B4291&amp;C4291&amp;D4291&amp;E4291</f>
        <v>SubLAPSCE Low Desert8/27/2021 (5:00pm-6:00pm)18</v>
      </c>
      <c r="B4291" t="s">
        <v>60</v>
      </c>
      <c r="C4291" t="s">
        <v>88</v>
      </c>
      <c r="D4291" t="s">
        <v>162</v>
      </c>
      <c r="E4291" s="65" t="s">
        <v>149</v>
      </c>
      <c r="F4291" s="66">
        <v>3.5708796977996826</v>
      </c>
      <c r="G4291" s="66">
        <v>2.8773179054260254</v>
      </c>
      <c r="H4291" s="66">
        <v>0.25534218549728394</v>
      </c>
      <c r="I4291" s="66">
        <v>113.93641662597656</v>
      </c>
      <c r="J4291" s="67">
        <v>0</v>
      </c>
    </row>
    <row r="4292" spans="1:10" x14ac:dyDescent="0.25">
      <c r="A4292" s="3" t="str">
        <f t="shared" si="67"/>
        <v>SubLAPSCE Low Desert8/27/2021 (5:00pm-6:00pm)19</v>
      </c>
      <c r="B4292" t="s">
        <v>60</v>
      </c>
      <c r="C4292" t="s">
        <v>88</v>
      </c>
      <c r="D4292" t="s">
        <v>162</v>
      </c>
      <c r="E4292" s="65" t="s">
        <v>150</v>
      </c>
      <c r="F4292" s="66">
        <v>3.43558669090271</v>
      </c>
      <c r="G4292" s="66">
        <v>3.6714682579040527</v>
      </c>
      <c r="H4292" s="66">
        <v>0.21112841367721558</v>
      </c>
      <c r="I4292" s="66">
        <v>112.43294525146484</v>
      </c>
      <c r="J4292" s="67">
        <v>0</v>
      </c>
    </row>
    <row r="4293" spans="1:10" x14ac:dyDescent="0.25">
      <c r="A4293" s="3" t="str">
        <f t="shared" si="67"/>
        <v>SubLAPSCE Low Desert8/27/2021 (5:00pm-6:00pm)20</v>
      </c>
      <c r="B4293" t="s">
        <v>60</v>
      </c>
      <c r="C4293" t="s">
        <v>88</v>
      </c>
      <c r="D4293" t="s">
        <v>162</v>
      </c>
      <c r="E4293" s="65" t="s">
        <v>151</v>
      </c>
      <c r="F4293" s="66">
        <v>2.9566137790679932</v>
      </c>
      <c r="G4293" s="66">
        <v>3.32920241355896</v>
      </c>
      <c r="H4293" s="66">
        <v>0.21620048582553864</v>
      </c>
      <c r="I4293" s="66">
        <v>107.92832183837891</v>
      </c>
      <c r="J4293" s="67">
        <v>0</v>
      </c>
    </row>
    <row r="4294" spans="1:10" x14ac:dyDescent="0.25">
      <c r="A4294" s="3" t="str">
        <f t="shared" si="67"/>
        <v>SubLAPSCE Low Desert8/27/2021 (5:00pm-6:00pm)21</v>
      </c>
      <c r="B4294" t="s">
        <v>60</v>
      </c>
      <c r="C4294" t="s">
        <v>88</v>
      </c>
      <c r="D4294" t="s">
        <v>162</v>
      </c>
      <c r="E4294" s="65" t="s">
        <v>152</v>
      </c>
      <c r="F4294" s="66">
        <v>2.6779942512512207</v>
      </c>
      <c r="G4294" s="66">
        <v>2.8664970397949219</v>
      </c>
      <c r="H4294" s="66">
        <v>0.19818836450576782</v>
      </c>
      <c r="I4294" s="66">
        <v>104.01502990722656</v>
      </c>
      <c r="J4294" s="67">
        <v>0</v>
      </c>
    </row>
    <row r="4295" spans="1:10" x14ac:dyDescent="0.25">
      <c r="A4295" s="3" t="str">
        <f t="shared" si="67"/>
        <v>SubLAPSCE Low Desert8/27/2021 (5:00pm-6:00pm)22</v>
      </c>
      <c r="B4295" t="s">
        <v>60</v>
      </c>
      <c r="C4295" t="s">
        <v>88</v>
      </c>
      <c r="D4295" t="s">
        <v>162</v>
      </c>
      <c r="E4295" s="65" t="s">
        <v>153</v>
      </c>
      <c r="F4295" s="66">
        <v>2.2289197444915771</v>
      </c>
      <c r="G4295" s="66">
        <v>2.4223699569702148</v>
      </c>
      <c r="H4295" s="66">
        <v>0.18591965734958649</v>
      </c>
      <c r="I4295" s="66">
        <v>100.30693817138672</v>
      </c>
      <c r="J4295" s="67">
        <v>0</v>
      </c>
    </row>
    <row r="4296" spans="1:10" x14ac:dyDescent="0.25">
      <c r="A4296" s="3" t="str">
        <f t="shared" si="67"/>
        <v>SubLAPSCE Low Desert8/27/2021 (5:00pm-6:00pm)23</v>
      </c>
      <c r="B4296" t="s">
        <v>60</v>
      </c>
      <c r="C4296" t="s">
        <v>88</v>
      </c>
      <c r="D4296" t="s">
        <v>162</v>
      </c>
      <c r="E4296" s="65" t="s">
        <v>154</v>
      </c>
      <c r="F4296" s="66">
        <v>1.9660614728927612</v>
      </c>
      <c r="G4296" s="66">
        <v>2.09208083152771</v>
      </c>
      <c r="H4296" s="66">
        <v>0.16306951642036438</v>
      </c>
      <c r="I4296" s="66">
        <v>99</v>
      </c>
      <c r="J4296" s="67">
        <v>0</v>
      </c>
    </row>
    <row r="4297" spans="1:10" x14ac:dyDescent="0.25">
      <c r="A4297" s="3" t="str">
        <f t="shared" si="67"/>
        <v>SubLAPSCE Low Desert8/27/2021 (5:00pm-6:00pm)24</v>
      </c>
      <c r="B4297" t="s">
        <v>60</v>
      </c>
      <c r="C4297" t="s">
        <v>88</v>
      </c>
      <c r="D4297" t="s">
        <v>162</v>
      </c>
      <c r="E4297" s="65" t="s">
        <v>155</v>
      </c>
      <c r="F4297" s="66">
        <v>1.6253160238265991</v>
      </c>
      <c r="G4297" s="66">
        <v>1.9445780515670776</v>
      </c>
      <c r="H4297" s="66">
        <v>0.17242060601711273</v>
      </c>
      <c r="I4297" s="66">
        <v>97.398841857910156</v>
      </c>
      <c r="J4297" s="67">
        <v>0</v>
      </c>
    </row>
    <row r="4298" spans="1:10" x14ac:dyDescent="0.25">
      <c r="A4298" s="3" t="str">
        <f t="shared" si="67"/>
        <v>SubLAPSCE Low Desert9/9/2021 (3:58pm-5:00pm)1</v>
      </c>
      <c r="B4298" t="s">
        <v>60</v>
      </c>
      <c r="C4298" t="s">
        <v>88</v>
      </c>
      <c r="D4298" t="s">
        <v>163</v>
      </c>
      <c r="E4298" s="65" t="s">
        <v>132</v>
      </c>
      <c r="F4298" s="66">
        <v>1.2193032503128052</v>
      </c>
      <c r="G4298" s="66">
        <v>1.508439302444458</v>
      </c>
      <c r="H4298" s="66">
        <v>0.18741129338741302</v>
      </c>
      <c r="I4298" s="66">
        <v>91.795372009277344</v>
      </c>
      <c r="J4298" s="67">
        <v>0</v>
      </c>
    </row>
    <row r="4299" spans="1:10" x14ac:dyDescent="0.25">
      <c r="A4299" s="3" t="str">
        <f t="shared" si="67"/>
        <v>SubLAPSCE Low Desert9/9/2021 (3:58pm-5:00pm)2</v>
      </c>
      <c r="B4299" t="s">
        <v>60</v>
      </c>
      <c r="C4299" t="s">
        <v>88</v>
      </c>
      <c r="D4299" t="s">
        <v>163</v>
      </c>
      <c r="E4299" s="65" t="s">
        <v>133</v>
      </c>
      <c r="F4299" s="66">
        <v>1.1861075162887573</v>
      </c>
      <c r="G4299" s="66">
        <v>1.3581849336624146</v>
      </c>
      <c r="H4299" s="66">
        <v>0.16928763687610626</v>
      </c>
      <c r="I4299" s="66">
        <v>88.413871765136719</v>
      </c>
      <c r="J4299" s="67">
        <v>0</v>
      </c>
    </row>
    <row r="4300" spans="1:10" x14ac:dyDescent="0.25">
      <c r="A4300" s="3" t="str">
        <f t="shared" si="67"/>
        <v>SubLAPSCE Low Desert9/9/2021 (3:58pm-5:00pm)3</v>
      </c>
      <c r="B4300" t="s">
        <v>60</v>
      </c>
      <c r="C4300" t="s">
        <v>88</v>
      </c>
      <c r="D4300" t="s">
        <v>163</v>
      </c>
      <c r="E4300" s="65" t="s">
        <v>134</v>
      </c>
      <c r="F4300" s="66">
        <v>1.1251505613327026</v>
      </c>
      <c r="G4300" s="66">
        <v>1.2567398548126221</v>
      </c>
      <c r="H4300" s="66">
        <v>0.15899151563644409</v>
      </c>
      <c r="I4300" s="66">
        <v>88.214454650878906</v>
      </c>
      <c r="J4300" s="67">
        <v>0</v>
      </c>
    </row>
    <row r="4301" spans="1:10" x14ac:dyDescent="0.25">
      <c r="A4301" s="3" t="str">
        <f t="shared" si="67"/>
        <v>SubLAPSCE Low Desert9/9/2021 (3:58pm-5:00pm)4</v>
      </c>
      <c r="B4301" t="s">
        <v>60</v>
      </c>
      <c r="C4301" t="s">
        <v>88</v>
      </c>
      <c r="D4301" t="s">
        <v>163</v>
      </c>
      <c r="E4301" s="65" t="s">
        <v>135</v>
      </c>
      <c r="F4301" s="66">
        <v>1.181282639503479</v>
      </c>
      <c r="G4301" s="66">
        <v>1.1683467626571655</v>
      </c>
      <c r="H4301" s="66">
        <v>0.14732450246810913</v>
      </c>
      <c r="I4301" s="66">
        <v>86.325431823730469</v>
      </c>
      <c r="J4301" s="67">
        <v>0</v>
      </c>
    </row>
    <row r="4302" spans="1:10" x14ac:dyDescent="0.25">
      <c r="A4302" s="3" t="str">
        <f t="shared" si="67"/>
        <v>SubLAPSCE Low Desert9/9/2021 (3:58pm-5:00pm)5</v>
      </c>
      <c r="B4302" t="s">
        <v>60</v>
      </c>
      <c r="C4302" t="s">
        <v>88</v>
      </c>
      <c r="D4302" t="s">
        <v>163</v>
      </c>
      <c r="E4302" s="65" t="s">
        <v>136</v>
      </c>
      <c r="F4302" s="66">
        <v>0.97545605897903442</v>
      </c>
      <c r="G4302" s="66">
        <v>1.1152716875076294</v>
      </c>
      <c r="H4302" s="66">
        <v>0.13416141271591187</v>
      </c>
      <c r="I4302" s="66">
        <v>86.020233154296875</v>
      </c>
      <c r="J4302" s="67">
        <v>0</v>
      </c>
    </row>
    <row r="4303" spans="1:10" x14ac:dyDescent="0.25">
      <c r="A4303" s="3" t="str">
        <f t="shared" si="67"/>
        <v>SubLAPSCE Low Desert9/9/2021 (3:58pm-5:00pm)6</v>
      </c>
      <c r="B4303" t="s">
        <v>60</v>
      </c>
      <c r="C4303" t="s">
        <v>88</v>
      </c>
      <c r="D4303" t="s">
        <v>163</v>
      </c>
      <c r="E4303" s="65" t="s">
        <v>137</v>
      </c>
      <c r="F4303" s="66">
        <v>1.1675715446472168</v>
      </c>
      <c r="G4303" s="66">
        <v>1.0631560087203979</v>
      </c>
      <c r="H4303" s="66">
        <v>0.11875829100608826</v>
      </c>
      <c r="I4303" s="66">
        <v>85.2161865234375</v>
      </c>
      <c r="J4303" s="67">
        <v>0</v>
      </c>
    </row>
    <row r="4304" spans="1:10" x14ac:dyDescent="0.25">
      <c r="A4304" s="3" t="str">
        <f t="shared" si="67"/>
        <v>SubLAPSCE Low Desert9/9/2021 (3:58pm-5:00pm)7</v>
      </c>
      <c r="B4304" t="s">
        <v>60</v>
      </c>
      <c r="C4304" t="s">
        <v>88</v>
      </c>
      <c r="D4304" t="s">
        <v>163</v>
      </c>
      <c r="E4304" s="65" t="s">
        <v>138</v>
      </c>
      <c r="F4304" s="66">
        <v>1.1806639432907104</v>
      </c>
      <c r="G4304" s="66">
        <v>1.0624393224716187</v>
      </c>
      <c r="H4304" s="66">
        <v>0.14377057552337646</v>
      </c>
      <c r="I4304" s="66">
        <v>84.819656372070313</v>
      </c>
      <c r="J4304" s="67">
        <v>0</v>
      </c>
    </row>
    <row r="4305" spans="1:10" x14ac:dyDescent="0.25">
      <c r="A4305" s="3" t="str">
        <f t="shared" si="67"/>
        <v>SubLAPSCE Low Desert9/9/2021 (3:58pm-5:00pm)8</v>
      </c>
      <c r="B4305" t="s">
        <v>60</v>
      </c>
      <c r="C4305" t="s">
        <v>88</v>
      </c>
      <c r="D4305" t="s">
        <v>163</v>
      </c>
      <c r="E4305" s="65" t="s">
        <v>139</v>
      </c>
      <c r="F4305" s="66">
        <v>1.2730855941772461</v>
      </c>
      <c r="G4305" s="66">
        <v>0.93672829866409302</v>
      </c>
      <c r="H4305" s="66">
        <v>0.17487476766109467</v>
      </c>
      <c r="I4305" s="66">
        <v>85.2161865234375</v>
      </c>
      <c r="J4305" s="67">
        <v>0</v>
      </c>
    </row>
    <row r="4306" spans="1:10" x14ac:dyDescent="0.25">
      <c r="A4306" s="3" t="str">
        <f t="shared" si="67"/>
        <v>SubLAPSCE Low Desert9/9/2021 (3:58pm-5:00pm)9</v>
      </c>
      <c r="B4306" t="s">
        <v>60</v>
      </c>
      <c r="C4306" t="s">
        <v>88</v>
      </c>
      <c r="D4306" t="s">
        <v>163</v>
      </c>
      <c r="E4306" s="65" t="s">
        <v>140</v>
      </c>
      <c r="F4306" s="66">
        <v>1.1805437803268433</v>
      </c>
      <c r="G4306" s="66">
        <v>1.0102196931838989</v>
      </c>
      <c r="H4306" s="66">
        <v>0.19841721653938293</v>
      </c>
      <c r="I4306" s="66">
        <v>87.11676025390625</v>
      </c>
      <c r="J4306" s="67">
        <v>0</v>
      </c>
    </row>
    <row r="4307" spans="1:10" x14ac:dyDescent="0.25">
      <c r="A4307" s="3" t="str">
        <f t="shared" si="67"/>
        <v>SubLAPSCE Low Desert9/9/2021 (3:58pm-5:00pm)10</v>
      </c>
      <c r="B4307" t="s">
        <v>60</v>
      </c>
      <c r="C4307" t="s">
        <v>88</v>
      </c>
      <c r="D4307" t="s">
        <v>163</v>
      </c>
      <c r="E4307" s="65" t="s">
        <v>141</v>
      </c>
      <c r="F4307" s="66">
        <v>1.499548077583313</v>
      </c>
      <c r="G4307" s="66">
        <v>1.2016416788101196</v>
      </c>
      <c r="H4307" s="66">
        <v>0.27648386359214783</v>
      </c>
      <c r="I4307" s="66">
        <v>89.829483032226563</v>
      </c>
      <c r="J4307" s="67">
        <v>0</v>
      </c>
    </row>
    <row r="4308" spans="1:10" x14ac:dyDescent="0.25">
      <c r="A4308" s="3" t="str">
        <f t="shared" si="67"/>
        <v>SubLAPSCE Low Desert9/9/2021 (3:58pm-5:00pm)11</v>
      </c>
      <c r="B4308" t="s">
        <v>60</v>
      </c>
      <c r="C4308" t="s">
        <v>88</v>
      </c>
      <c r="D4308" t="s">
        <v>163</v>
      </c>
      <c r="E4308" s="65" t="s">
        <v>142</v>
      </c>
      <c r="F4308" s="66">
        <v>1.7585062980651855</v>
      </c>
      <c r="G4308" s="66">
        <v>1.4848555326461792</v>
      </c>
      <c r="H4308" s="66">
        <v>0.29551547765731812</v>
      </c>
      <c r="I4308" s="66">
        <v>92.7554931640625</v>
      </c>
      <c r="J4308" s="67">
        <v>0</v>
      </c>
    </row>
    <row r="4309" spans="1:10" x14ac:dyDescent="0.25">
      <c r="A4309" s="3" t="str">
        <f t="shared" si="67"/>
        <v>SubLAPSCE Low Desert9/9/2021 (3:58pm-5:00pm)12</v>
      </c>
      <c r="B4309" t="s">
        <v>60</v>
      </c>
      <c r="C4309" t="s">
        <v>88</v>
      </c>
      <c r="D4309" t="s">
        <v>163</v>
      </c>
      <c r="E4309" s="65" t="s">
        <v>143</v>
      </c>
      <c r="F4309" s="66">
        <v>2.026970386505127</v>
      </c>
      <c r="G4309" s="66">
        <v>1.9215028285980225</v>
      </c>
      <c r="H4309" s="66">
        <v>0.25227087736129761</v>
      </c>
      <c r="I4309" s="66">
        <v>96.664161682128906</v>
      </c>
      <c r="J4309" s="67">
        <v>0</v>
      </c>
    </row>
    <row r="4310" spans="1:10" x14ac:dyDescent="0.25">
      <c r="A4310" s="3" t="str">
        <f t="shared" si="67"/>
        <v>SubLAPSCE Low Desert9/9/2021 (3:58pm-5:00pm)13</v>
      </c>
      <c r="B4310" t="s">
        <v>60</v>
      </c>
      <c r="C4310" t="s">
        <v>88</v>
      </c>
      <c r="D4310" t="s">
        <v>163</v>
      </c>
      <c r="E4310" s="65" t="s">
        <v>144</v>
      </c>
      <c r="F4310" s="66">
        <v>2.3905632495880127</v>
      </c>
      <c r="G4310" s="66">
        <v>2.4523584842681885</v>
      </c>
      <c r="H4310" s="66">
        <v>0.10275780409574509</v>
      </c>
      <c r="I4310" s="66">
        <v>100.26647186279297</v>
      </c>
      <c r="J4310" s="67">
        <v>0</v>
      </c>
    </row>
    <row r="4311" spans="1:10" x14ac:dyDescent="0.25">
      <c r="A4311" s="3" t="str">
        <f t="shared" si="67"/>
        <v>SubLAPSCE Low Desert9/9/2021 (3:58pm-5:00pm)14</v>
      </c>
      <c r="B4311" t="s">
        <v>60</v>
      </c>
      <c r="C4311" t="s">
        <v>88</v>
      </c>
      <c r="D4311" t="s">
        <v>163</v>
      </c>
      <c r="E4311" s="65" t="s">
        <v>145</v>
      </c>
      <c r="F4311" s="66">
        <v>2.8325004577636719</v>
      </c>
      <c r="G4311" s="66">
        <v>2.7707052230834961</v>
      </c>
      <c r="H4311" s="66">
        <v>0.10275778919458389</v>
      </c>
      <c r="I4311" s="66">
        <v>102.9693603515625</v>
      </c>
      <c r="J4311" s="67">
        <v>0</v>
      </c>
    </row>
    <row r="4312" spans="1:10" x14ac:dyDescent="0.25">
      <c r="A4312" s="3" t="str">
        <f t="shared" si="67"/>
        <v>SubLAPSCE Low Desert9/9/2021 (3:58pm-5:00pm)15</v>
      </c>
      <c r="B4312" t="s">
        <v>60</v>
      </c>
      <c r="C4312" t="s">
        <v>88</v>
      </c>
      <c r="D4312" t="s">
        <v>163</v>
      </c>
      <c r="E4312" s="65" t="s">
        <v>146</v>
      </c>
      <c r="F4312" s="66">
        <v>3.2223742008209229</v>
      </c>
      <c r="G4312" s="66">
        <v>3.002300500869751</v>
      </c>
      <c r="H4312" s="66">
        <v>0.24971094727516174</v>
      </c>
      <c r="I4312" s="66">
        <v>105.66011810302734</v>
      </c>
      <c r="J4312" s="67">
        <v>0</v>
      </c>
    </row>
    <row r="4313" spans="1:10" x14ac:dyDescent="0.25">
      <c r="A4313" s="3" t="str">
        <f t="shared" si="67"/>
        <v>SubLAPSCE Low Desert9/9/2021 (3:58pm-5:00pm)16</v>
      </c>
      <c r="B4313" t="s">
        <v>60</v>
      </c>
      <c r="C4313" t="s">
        <v>88</v>
      </c>
      <c r="D4313" t="s">
        <v>163</v>
      </c>
      <c r="E4313" s="65" t="s">
        <v>147</v>
      </c>
      <c r="F4313" s="66">
        <v>3.1693804264068604</v>
      </c>
      <c r="G4313" s="66">
        <v>3.2008786201477051</v>
      </c>
      <c r="H4313" s="66">
        <v>0.284075528383255</v>
      </c>
      <c r="I4313" s="66">
        <v>107.45375823974609</v>
      </c>
      <c r="J4313" s="67">
        <v>0</v>
      </c>
    </row>
    <row r="4314" spans="1:10" x14ac:dyDescent="0.25">
      <c r="A4314" s="3" t="str">
        <f t="shared" si="67"/>
        <v>SubLAPSCE Low Desert9/9/2021 (3:58pm-5:00pm)17</v>
      </c>
      <c r="B4314" t="s">
        <v>60</v>
      </c>
      <c r="C4314" t="s">
        <v>88</v>
      </c>
      <c r="D4314" t="s">
        <v>163</v>
      </c>
      <c r="E4314" s="65" t="s">
        <v>148</v>
      </c>
      <c r="F4314" s="66">
        <v>3.3668928146362305</v>
      </c>
      <c r="G4314" s="66">
        <v>2.6598381996154785</v>
      </c>
      <c r="H4314" s="66">
        <v>0.35590645670890808</v>
      </c>
      <c r="I4314" s="66">
        <v>108.93641662597656</v>
      </c>
      <c r="J4314" s="67">
        <v>0</v>
      </c>
    </row>
    <row r="4315" spans="1:10" x14ac:dyDescent="0.25">
      <c r="A4315" s="3" t="str">
        <f t="shared" si="67"/>
        <v>SubLAPSCE Low Desert9/9/2021 (3:58pm-5:00pm)18</v>
      </c>
      <c r="B4315" t="s">
        <v>60</v>
      </c>
      <c r="C4315" t="s">
        <v>88</v>
      </c>
      <c r="D4315" t="s">
        <v>163</v>
      </c>
      <c r="E4315" s="65" t="s">
        <v>149</v>
      </c>
      <c r="F4315" s="66">
        <v>3.3140368461608887</v>
      </c>
      <c r="G4315" s="66">
        <v>3.5999190807342529</v>
      </c>
      <c r="H4315" s="66">
        <v>0.31753271818161011</v>
      </c>
      <c r="I4315" s="66">
        <v>109.0306396484375</v>
      </c>
      <c r="J4315" s="67">
        <v>0</v>
      </c>
    </row>
    <row r="4316" spans="1:10" x14ac:dyDescent="0.25">
      <c r="A4316" s="3" t="str">
        <f t="shared" si="67"/>
        <v>SubLAPSCE Low Desert9/9/2021 (3:58pm-5:00pm)19</v>
      </c>
      <c r="B4316" t="s">
        <v>60</v>
      </c>
      <c r="C4316" t="s">
        <v>88</v>
      </c>
      <c r="D4316" t="s">
        <v>163</v>
      </c>
      <c r="E4316" s="65" t="s">
        <v>150</v>
      </c>
      <c r="F4316" s="66">
        <v>3.05544114112854</v>
      </c>
      <c r="G4316" s="66">
        <v>3.4076416492462158</v>
      </c>
      <c r="H4316" s="66">
        <v>0.24856741726398468</v>
      </c>
      <c r="I4316" s="66">
        <v>108.12081146240234</v>
      </c>
      <c r="J4316" s="67">
        <v>0</v>
      </c>
    </row>
    <row r="4317" spans="1:10" x14ac:dyDescent="0.25">
      <c r="A4317" s="3" t="str">
        <f t="shared" si="67"/>
        <v>SubLAPSCE Low Desert9/9/2021 (3:58pm-5:00pm)20</v>
      </c>
      <c r="B4317" t="s">
        <v>60</v>
      </c>
      <c r="C4317" t="s">
        <v>88</v>
      </c>
      <c r="D4317" t="s">
        <v>163</v>
      </c>
      <c r="E4317" s="65" t="s">
        <v>151</v>
      </c>
      <c r="F4317" s="66">
        <v>2.7752294540405273</v>
      </c>
      <c r="G4317" s="66">
        <v>3.0312831401824951</v>
      </c>
      <c r="H4317" s="66">
        <v>0.25555005669593811</v>
      </c>
      <c r="I4317" s="66">
        <v>104.51792144775391</v>
      </c>
      <c r="J4317" s="67">
        <v>0</v>
      </c>
    </row>
    <row r="4318" spans="1:10" x14ac:dyDescent="0.25">
      <c r="A4318" s="3" t="str">
        <f t="shared" si="67"/>
        <v>SubLAPSCE Low Desert9/9/2021 (3:58pm-5:00pm)21</v>
      </c>
      <c r="B4318" t="s">
        <v>60</v>
      </c>
      <c r="C4318" t="s">
        <v>88</v>
      </c>
      <c r="D4318" t="s">
        <v>163</v>
      </c>
      <c r="E4318" s="65" t="s">
        <v>152</v>
      </c>
      <c r="F4318" s="66">
        <v>2.1886105537414551</v>
      </c>
      <c r="G4318" s="66">
        <v>2.5658960342407227</v>
      </c>
      <c r="H4318" s="66">
        <v>0.25175195932388306</v>
      </c>
      <c r="I4318" s="66">
        <v>100.01792144775391</v>
      </c>
      <c r="J4318" s="67">
        <v>0</v>
      </c>
    </row>
    <row r="4319" spans="1:10" x14ac:dyDescent="0.25">
      <c r="A4319" s="3" t="str">
        <f t="shared" si="67"/>
        <v>SubLAPSCE Low Desert9/9/2021 (3:58pm-5:00pm)22</v>
      </c>
      <c r="B4319" t="s">
        <v>60</v>
      </c>
      <c r="C4319" t="s">
        <v>88</v>
      </c>
      <c r="D4319" t="s">
        <v>163</v>
      </c>
      <c r="E4319" s="65" t="s">
        <v>153</v>
      </c>
      <c r="F4319" s="66">
        <v>2.1536989212036133</v>
      </c>
      <c r="G4319" s="66">
        <v>2.2835721969604492</v>
      </c>
      <c r="H4319" s="66">
        <v>0.24908335506916046</v>
      </c>
      <c r="I4319" s="66">
        <v>96.223701477050781</v>
      </c>
      <c r="J4319" s="67">
        <v>0</v>
      </c>
    </row>
    <row r="4320" spans="1:10" x14ac:dyDescent="0.25">
      <c r="A4320" s="3" t="str">
        <f t="shared" si="67"/>
        <v>SubLAPSCE Low Desert9/9/2021 (3:58pm-5:00pm)23</v>
      </c>
      <c r="B4320" t="s">
        <v>60</v>
      </c>
      <c r="C4320" t="s">
        <v>88</v>
      </c>
      <c r="D4320" t="s">
        <v>163</v>
      </c>
      <c r="E4320" s="65" t="s">
        <v>154</v>
      </c>
      <c r="F4320" s="66">
        <v>2.1366169452667236</v>
      </c>
      <c r="G4320" s="66">
        <v>1.9247514009475708</v>
      </c>
      <c r="H4320" s="66">
        <v>0.18420861661434174</v>
      </c>
      <c r="I4320" s="66">
        <v>95.0196533203125</v>
      </c>
      <c r="J4320" s="67">
        <v>0</v>
      </c>
    </row>
    <row r="4321" spans="1:10" x14ac:dyDescent="0.25">
      <c r="A4321" s="3" t="str">
        <f t="shared" si="67"/>
        <v>SubLAPSCE Low Desert9/9/2021 (3:58pm-5:00pm)24</v>
      </c>
      <c r="B4321" t="s">
        <v>60</v>
      </c>
      <c r="C4321" t="s">
        <v>88</v>
      </c>
      <c r="D4321" t="s">
        <v>163</v>
      </c>
      <c r="E4321" s="65" t="s">
        <v>155</v>
      </c>
      <c r="F4321" s="66">
        <v>1.873235821723938</v>
      </c>
      <c r="G4321" s="66">
        <v>1.7383352518081665</v>
      </c>
      <c r="H4321" s="66">
        <v>0.18345127999782562</v>
      </c>
      <c r="I4321" s="66">
        <v>93.9127197265625</v>
      </c>
      <c r="J4321" s="67">
        <v>0</v>
      </c>
    </row>
    <row r="4322" spans="1:10" x14ac:dyDescent="0.25">
      <c r="A4322" s="3" t="str">
        <f t="shared" si="67"/>
        <v>SubLAPSCE Low DesertAverage Event Day (5:00pm-6:00pm)1</v>
      </c>
      <c r="B4322" t="s">
        <v>60</v>
      </c>
      <c r="C4322" t="s">
        <v>88</v>
      </c>
      <c r="D4322" t="s">
        <v>164</v>
      </c>
      <c r="E4322" s="65" t="s">
        <v>132</v>
      </c>
      <c r="F4322" s="66">
        <v>1.6354532241821289</v>
      </c>
      <c r="G4322" s="66">
        <v>1.6019526720046997</v>
      </c>
      <c r="H4322" s="66">
        <v>7.610032707452774E-2</v>
      </c>
      <c r="I4322" s="66">
        <v>92.847862243652344</v>
      </c>
      <c r="J4322" s="67">
        <v>0</v>
      </c>
    </row>
    <row r="4323" spans="1:10" x14ac:dyDescent="0.25">
      <c r="A4323" s="3" t="str">
        <f t="shared" si="67"/>
        <v>SubLAPSCE Low DesertAverage Event Day (5:00pm-6:00pm)2</v>
      </c>
      <c r="B4323" t="s">
        <v>60</v>
      </c>
      <c r="C4323" t="s">
        <v>88</v>
      </c>
      <c r="D4323" t="s">
        <v>164</v>
      </c>
      <c r="E4323" s="65" t="s">
        <v>133</v>
      </c>
      <c r="F4323" s="66">
        <v>1.3524771928787231</v>
      </c>
      <c r="G4323" s="66">
        <v>1.5081169605255127</v>
      </c>
      <c r="H4323" s="66">
        <v>6.4256288111209869E-2</v>
      </c>
      <c r="I4323" s="66">
        <v>91.767745971679688</v>
      </c>
      <c r="J4323" s="67">
        <v>0</v>
      </c>
    </row>
    <row r="4324" spans="1:10" x14ac:dyDescent="0.25">
      <c r="A4324" s="3" t="str">
        <f t="shared" si="67"/>
        <v>SubLAPSCE Low DesertAverage Event Day (5:00pm-6:00pm)3</v>
      </c>
      <c r="B4324" t="s">
        <v>60</v>
      </c>
      <c r="C4324" t="s">
        <v>88</v>
      </c>
      <c r="D4324" t="s">
        <v>164</v>
      </c>
      <c r="E4324" s="65" t="s">
        <v>134</v>
      </c>
      <c r="F4324" s="66">
        <v>1.2406144142150879</v>
      </c>
      <c r="G4324" s="66">
        <v>1.3666387796401978</v>
      </c>
      <c r="H4324" s="66">
        <v>6.1969146132469177E-2</v>
      </c>
      <c r="I4324" s="66">
        <v>90.074996948242188</v>
      </c>
      <c r="J4324" s="67">
        <v>0</v>
      </c>
    </row>
    <row r="4325" spans="1:10" x14ac:dyDescent="0.25">
      <c r="A4325" s="3" t="str">
        <f t="shared" si="67"/>
        <v>SubLAPSCE Low DesertAverage Event Day (5:00pm-6:00pm)4</v>
      </c>
      <c r="B4325" t="s">
        <v>60</v>
      </c>
      <c r="C4325" t="s">
        <v>88</v>
      </c>
      <c r="D4325" t="s">
        <v>164</v>
      </c>
      <c r="E4325" s="65" t="s">
        <v>135</v>
      </c>
      <c r="F4325" s="66">
        <v>1.2139161825180054</v>
      </c>
      <c r="G4325" s="66">
        <v>1.2960139513015747</v>
      </c>
      <c r="H4325" s="66">
        <v>5.4935075342655182E-2</v>
      </c>
      <c r="I4325" s="66">
        <v>88.884735107421875</v>
      </c>
      <c r="J4325" s="67">
        <v>0</v>
      </c>
    </row>
    <row r="4326" spans="1:10" x14ac:dyDescent="0.25">
      <c r="A4326" s="3" t="str">
        <f t="shared" si="67"/>
        <v>SubLAPSCE Low DesertAverage Event Day (5:00pm-6:00pm)5</v>
      </c>
      <c r="B4326" t="s">
        <v>60</v>
      </c>
      <c r="C4326" t="s">
        <v>88</v>
      </c>
      <c r="D4326" t="s">
        <v>164</v>
      </c>
      <c r="E4326" s="65" t="s">
        <v>136</v>
      </c>
      <c r="F4326" s="66">
        <v>1.1505739688873291</v>
      </c>
      <c r="G4326" s="66">
        <v>1.2060164213180542</v>
      </c>
      <c r="H4326" s="66">
        <v>5.6099928915500641E-2</v>
      </c>
      <c r="I4326" s="66">
        <v>87.252174377441406</v>
      </c>
      <c r="J4326" s="67">
        <v>0</v>
      </c>
    </row>
    <row r="4327" spans="1:10" x14ac:dyDescent="0.25">
      <c r="A4327" s="3" t="str">
        <f t="shared" si="67"/>
        <v>SubLAPSCE Low DesertAverage Event Day (5:00pm-6:00pm)6</v>
      </c>
      <c r="B4327" t="s">
        <v>60</v>
      </c>
      <c r="C4327" t="s">
        <v>88</v>
      </c>
      <c r="D4327" t="s">
        <v>164</v>
      </c>
      <c r="E4327" s="65" t="s">
        <v>137</v>
      </c>
      <c r="F4327" s="66">
        <v>1.0873793363571167</v>
      </c>
      <c r="G4327" s="66">
        <v>1.1848369836807251</v>
      </c>
      <c r="H4327" s="66">
        <v>5.1652934402227402E-2</v>
      </c>
      <c r="I4327" s="66">
        <v>85.761428833007813</v>
      </c>
      <c r="J4327" s="67">
        <v>0</v>
      </c>
    </row>
    <row r="4328" spans="1:10" x14ac:dyDescent="0.25">
      <c r="A4328" s="3" t="str">
        <f t="shared" si="67"/>
        <v>SubLAPSCE Low DesertAverage Event Day (5:00pm-6:00pm)7</v>
      </c>
      <c r="B4328" t="s">
        <v>60</v>
      </c>
      <c r="C4328" t="s">
        <v>88</v>
      </c>
      <c r="D4328" t="s">
        <v>164</v>
      </c>
      <c r="E4328" s="65" t="s">
        <v>138</v>
      </c>
      <c r="F4328" s="66">
        <v>1.1507095098495483</v>
      </c>
      <c r="G4328" s="66">
        <v>1.2018142938613892</v>
      </c>
      <c r="H4328" s="66">
        <v>5.3798876702785492E-2</v>
      </c>
      <c r="I4328" s="66">
        <v>85.738571166992188</v>
      </c>
      <c r="J4328" s="67">
        <v>0</v>
      </c>
    </row>
    <row r="4329" spans="1:10" x14ac:dyDescent="0.25">
      <c r="A4329" s="3" t="str">
        <f t="shared" si="67"/>
        <v>SubLAPSCE Low DesertAverage Event Day (5:00pm-6:00pm)8</v>
      </c>
      <c r="B4329" t="s">
        <v>60</v>
      </c>
      <c r="C4329" t="s">
        <v>88</v>
      </c>
      <c r="D4329" t="s">
        <v>164</v>
      </c>
      <c r="E4329" s="65" t="s">
        <v>139</v>
      </c>
      <c r="F4329" s="66">
        <v>1.2684769630432129</v>
      </c>
      <c r="G4329" s="66">
        <v>1.2274007797241211</v>
      </c>
      <c r="H4329" s="66">
        <v>5.7171199470758438E-2</v>
      </c>
      <c r="I4329" s="66">
        <v>85.316261291503906</v>
      </c>
      <c r="J4329" s="67">
        <v>0</v>
      </c>
    </row>
    <row r="4330" spans="1:10" x14ac:dyDescent="0.25">
      <c r="A4330" s="3" t="str">
        <f t="shared" si="67"/>
        <v>SubLAPSCE Low DesertAverage Event Day (5:00pm-6:00pm)9</v>
      </c>
      <c r="B4330" t="s">
        <v>60</v>
      </c>
      <c r="C4330" t="s">
        <v>88</v>
      </c>
      <c r="D4330" t="s">
        <v>164</v>
      </c>
      <c r="E4330" s="65" t="s">
        <v>140</v>
      </c>
      <c r="F4330" s="66">
        <v>1.4215437173843384</v>
      </c>
      <c r="G4330" s="66">
        <v>1.280271053314209</v>
      </c>
      <c r="H4330" s="66">
        <v>6.8718507885932922E-2</v>
      </c>
      <c r="I4330" s="66">
        <v>87.730003356933594</v>
      </c>
      <c r="J4330" s="67">
        <v>0</v>
      </c>
    </row>
    <row r="4331" spans="1:10" x14ac:dyDescent="0.25">
      <c r="A4331" s="3" t="str">
        <f t="shared" si="67"/>
        <v>SubLAPSCE Low DesertAverage Event Day (5:00pm-6:00pm)10</v>
      </c>
      <c r="B4331" t="s">
        <v>60</v>
      </c>
      <c r="C4331" t="s">
        <v>88</v>
      </c>
      <c r="D4331" t="s">
        <v>164</v>
      </c>
      <c r="E4331" s="65" t="s">
        <v>141</v>
      </c>
      <c r="F4331" s="66">
        <v>1.5322438478469849</v>
      </c>
      <c r="G4331" s="66">
        <v>1.4126487970352173</v>
      </c>
      <c r="H4331" s="66">
        <v>9.0617246925830841E-2</v>
      </c>
      <c r="I4331" s="66">
        <v>91.633590698242188</v>
      </c>
      <c r="J4331" s="67">
        <v>0</v>
      </c>
    </row>
    <row r="4332" spans="1:10" x14ac:dyDescent="0.25">
      <c r="A4332" s="3" t="str">
        <f t="shared" si="67"/>
        <v>SubLAPSCE Low DesertAverage Event Day (5:00pm-6:00pm)11</v>
      </c>
      <c r="B4332" t="s">
        <v>60</v>
      </c>
      <c r="C4332" t="s">
        <v>88</v>
      </c>
      <c r="D4332" t="s">
        <v>164</v>
      </c>
      <c r="E4332" s="65" t="s">
        <v>142</v>
      </c>
      <c r="F4332" s="66">
        <v>1.8279048204421997</v>
      </c>
      <c r="G4332" s="66">
        <v>1.6861566305160522</v>
      </c>
      <c r="H4332" s="66">
        <v>9.5886439085006714E-2</v>
      </c>
      <c r="I4332" s="66">
        <v>95.512214660644531</v>
      </c>
      <c r="J4332" s="67">
        <v>0</v>
      </c>
    </row>
    <row r="4333" spans="1:10" x14ac:dyDescent="0.25">
      <c r="A4333" s="3" t="str">
        <f t="shared" si="67"/>
        <v>SubLAPSCE Low DesertAverage Event Day (5:00pm-6:00pm)12</v>
      </c>
      <c r="B4333" t="s">
        <v>60</v>
      </c>
      <c r="C4333" t="s">
        <v>88</v>
      </c>
      <c r="D4333" t="s">
        <v>164</v>
      </c>
      <c r="E4333" s="65" t="s">
        <v>143</v>
      </c>
      <c r="F4333" s="66">
        <v>2.1882359981536865</v>
      </c>
      <c r="G4333" s="66">
        <v>2.0267620086669922</v>
      </c>
      <c r="H4333" s="66">
        <v>8.821830153465271E-2</v>
      </c>
      <c r="I4333" s="66">
        <v>99.220420837402344</v>
      </c>
      <c r="J4333" s="67">
        <v>0</v>
      </c>
    </row>
    <row r="4334" spans="1:10" x14ac:dyDescent="0.25">
      <c r="A4334" s="3" t="str">
        <f t="shared" si="67"/>
        <v>SubLAPSCE Low DesertAverage Event Day (5:00pm-6:00pm)13</v>
      </c>
      <c r="B4334" t="s">
        <v>60</v>
      </c>
      <c r="C4334" t="s">
        <v>88</v>
      </c>
      <c r="D4334" t="s">
        <v>164</v>
      </c>
      <c r="E4334" s="65" t="s">
        <v>144</v>
      </c>
      <c r="F4334" s="66">
        <v>2.542421817779541</v>
      </c>
      <c r="G4334" s="66">
        <v>2.447169303894043</v>
      </c>
      <c r="H4334" s="66">
        <v>6.5537191927433014E-2</v>
      </c>
      <c r="I4334" s="66">
        <v>102.48606872558594</v>
      </c>
      <c r="J4334" s="67">
        <v>0</v>
      </c>
    </row>
    <row r="4335" spans="1:10" x14ac:dyDescent="0.25">
      <c r="A4335" s="3" t="str">
        <f t="shared" si="67"/>
        <v>SubLAPSCE Low DesertAverage Event Day (5:00pm-6:00pm)14</v>
      </c>
      <c r="B4335" t="s">
        <v>60</v>
      </c>
      <c r="C4335" t="s">
        <v>88</v>
      </c>
      <c r="D4335" t="s">
        <v>164</v>
      </c>
      <c r="E4335" s="65" t="s">
        <v>145</v>
      </c>
      <c r="F4335" s="66">
        <v>2.9872522354125977</v>
      </c>
      <c r="G4335" s="66">
        <v>2.8910787105560303</v>
      </c>
      <c r="H4335" s="66">
        <v>6.6354595124721527E-2</v>
      </c>
      <c r="I4335" s="66">
        <v>105.51488494873047</v>
      </c>
      <c r="J4335" s="67">
        <v>0</v>
      </c>
    </row>
    <row r="4336" spans="1:10" x14ac:dyDescent="0.25">
      <c r="A4336" s="3" t="str">
        <f t="shared" si="67"/>
        <v>SubLAPSCE Low DesertAverage Event Day (5:00pm-6:00pm)15</v>
      </c>
      <c r="B4336" t="s">
        <v>60</v>
      </c>
      <c r="C4336" t="s">
        <v>88</v>
      </c>
      <c r="D4336" t="s">
        <v>164</v>
      </c>
      <c r="E4336" s="65" t="s">
        <v>146</v>
      </c>
      <c r="F4336" s="66">
        <v>3.239210844039917</v>
      </c>
      <c r="G4336" s="66">
        <v>3.1661043167114258</v>
      </c>
      <c r="H4336" s="66">
        <v>8.0979183316230774E-2</v>
      </c>
      <c r="I4336" s="66">
        <v>107.67308807373047</v>
      </c>
      <c r="J4336" s="67">
        <v>0</v>
      </c>
    </row>
    <row r="4337" spans="1:10" x14ac:dyDescent="0.25">
      <c r="A4337" s="3" t="str">
        <f t="shared" si="67"/>
        <v>SubLAPSCE Low DesertAverage Event Day (5:00pm-6:00pm)16</v>
      </c>
      <c r="B4337" t="s">
        <v>60</v>
      </c>
      <c r="C4337" t="s">
        <v>88</v>
      </c>
      <c r="D4337" t="s">
        <v>164</v>
      </c>
      <c r="E4337" s="65" t="s">
        <v>147</v>
      </c>
      <c r="F4337" s="66">
        <v>3.4962561130523682</v>
      </c>
      <c r="G4337" s="66">
        <v>3.4165546894073486</v>
      </c>
      <c r="H4337" s="66">
        <v>0.10310091078281403</v>
      </c>
      <c r="I4337" s="66">
        <v>109.60076141357422</v>
      </c>
      <c r="J4337" s="67">
        <v>0</v>
      </c>
    </row>
    <row r="4338" spans="1:10" x14ac:dyDescent="0.25">
      <c r="A4338" s="3" t="str">
        <f t="shared" si="67"/>
        <v>SubLAPSCE Low DesertAverage Event Day (5:00pm-6:00pm)17</v>
      </c>
      <c r="B4338" t="s">
        <v>60</v>
      </c>
      <c r="C4338" t="s">
        <v>88</v>
      </c>
      <c r="D4338" t="s">
        <v>164</v>
      </c>
      <c r="E4338" s="65" t="s">
        <v>148</v>
      </c>
      <c r="F4338" s="66">
        <v>3.5449173450469971</v>
      </c>
      <c r="G4338" s="66">
        <v>3.5278346538543701</v>
      </c>
      <c r="H4338" s="66">
        <v>0.11057209223508835</v>
      </c>
      <c r="I4338" s="66">
        <v>110.41259765625</v>
      </c>
      <c r="J4338" s="67">
        <v>0</v>
      </c>
    </row>
    <row r="4339" spans="1:10" x14ac:dyDescent="0.25">
      <c r="A4339" s="3" t="str">
        <f t="shared" si="67"/>
        <v>SubLAPSCE Low DesertAverage Event Day (5:00pm-6:00pm)18</v>
      </c>
      <c r="B4339" t="s">
        <v>60</v>
      </c>
      <c r="C4339" t="s">
        <v>88</v>
      </c>
      <c r="D4339" t="s">
        <v>164</v>
      </c>
      <c r="E4339" s="65" t="s">
        <v>149</v>
      </c>
      <c r="F4339" s="66">
        <v>3.6257023811340332</v>
      </c>
      <c r="G4339" s="66">
        <v>2.7893459796905518</v>
      </c>
      <c r="H4339" s="66">
        <v>0.16490575671195984</v>
      </c>
      <c r="I4339" s="66">
        <v>110.9864501953125</v>
      </c>
      <c r="J4339" s="67">
        <v>0</v>
      </c>
    </row>
    <row r="4340" spans="1:10" x14ac:dyDescent="0.25">
      <c r="A4340" s="3" t="str">
        <f t="shared" si="67"/>
        <v>SubLAPSCE Low DesertAverage Event Day (5:00pm-6:00pm)19</v>
      </c>
      <c r="B4340" t="s">
        <v>60</v>
      </c>
      <c r="C4340" t="s">
        <v>88</v>
      </c>
      <c r="D4340" t="s">
        <v>164</v>
      </c>
      <c r="E4340" s="65" t="s">
        <v>150</v>
      </c>
      <c r="F4340" s="66">
        <v>3.0452289581298828</v>
      </c>
      <c r="G4340" s="66">
        <v>3.6356935501098633</v>
      </c>
      <c r="H4340" s="66">
        <v>0.14214505255222321</v>
      </c>
      <c r="I4340" s="66">
        <v>110.73178863525391</v>
      </c>
      <c r="J4340" s="67">
        <v>0</v>
      </c>
    </row>
    <row r="4341" spans="1:10" x14ac:dyDescent="0.25">
      <c r="A4341" s="3" t="str">
        <f t="shared" si="67"/>
        <v>SubLAPSCE Low DesertAverage Event Day (5:00pm-6:00pm)20</v>
      </c>
      <c r="B4341" t="s">
        <v>60</v>
      </c>
      <c r="C4341" t="s">
        <v>88</v>
      </c>
      <c r="D4341" t="s">
        <v>164</v>
      </c>
      <c r="E4341" s="65" t="s">
        <v>151</v>
      </c>
      <c r="F4341" s="66">
        <v>2.7043361663818359</v>
      </c>
      <c r="G4341" s="66">
        <v>3.3684220314025879</v>
      </c>
      <c r="H4341" s="66">
        <v>0.13332834839820862</v>
      </c>
      <c r="I4341" s="66">
        <v>108.02456665039063</v>
      </c>
      <c r="J4341" s="67">
        <v>0</v>
      </c>
    </row>
    <row r="4342" spans="1:10" x14ac:dyDescent="0.25">
      <c r="A4342" s="3" t="str">
        <f t="shared" si="67"/>
        <v>SubLAPSCE Low DesertAverage Event Day (5:00pm-6:00pm)21</v>
      </c>
      <c r="B4342" t="s">
        <v>60</v>
      </c>
      <c r="C4342" t="s">
        <v>88</v>
      </c>
      <c r="D4342" t="s">
        <v>164</v>
      </c>
      <c r="E4342" s="65" t="s">
        <v>152</v>
      </c>
      <c r="F4342" s="66">
        <v>2.4379184246063232</v>
      </c>
      <c r="G4342" s="66">
        <v>2.948890209197998</v>
      </c>
      <c r="H4342" s="66">
        <v>0.12599138915538788</v>
      </c>
      <c r="I4342" s="66">
        <v>104.26647186279297</v>
      </c>
      <c r="J4342" s="67">
        <v>0</v>
      </c>
    </row>
    <row r="4343" spans="1:10" x14ac:dyDescent="0.25">
      <c r="A4343" s="3" t="str">
        <f t="shared" si="67"/>
        <v>SubLAPSCE Low DesertAverage Event Day (5:00pm-6:00pm)22</v>
      </c>
      <c r="B4343" t="s">
        <v>60</v>
      </c>
      <c r="C4343" t="s">
        <v>88</v>
      </c>
      <c r="D4343" t="s">
        <v>164</v>
      </c>
      <c r="E4343" s="65" t="s">
        <v>153</v>
      </c>
      <c r="F4343" s="66">
        <v>2.0750136375427246</v>
      </c>
      <c r="G4343" s="66">
        <v>2.4941329956054688</v>
      </c>
      <c r="H4343" s="66">
        <v>0.12417265027761459</v>
      </c>
      <c r="I4343" s="66">
        <v>100.16242980957031</v>
      </c>
      <c r="J4343" s="67">
        <v>0</v>
      </c>
    </row>
    <row r="4344" spans="1:10" x14ac:dyDescent="0.25">
      <c r="A4344" s="3" t="str">
        <f t="shared" si="67"/>
        <v>SubLAPSCE Low DesertAverage Event Day (5:00pm-6:00pm)23</v>
      </c>
      <c r="B4344" t="s">
        <v>60</v>
      </c>
      <c r="C4344" t="s">
        <v>88</v>
      </c>
      <c r="D4344" t="s">
        <v>164</v>
      </c>
      <c r="E4344" s="65" t="s">
        <v>154</v>
      </c>
      <c r="F4344" s="66">
        <v>1.9001301527023315</v>
      </c>
      <c r="G4344" s="66">
        <v>2.1878266334533691</v>
      </c>
      <c r="H4344" s="66">
        <v>0.10665012151002884</v>
      </c>
      <c r="I4344" s="66">
        <v>97.611846923828125</v>
      </c>
      <c r="J4344" s="67">
        <v>0</v>
      </c>
    </row>
    <row r="4345" spans="1:10" x14ac:dyDescent="0.25">
      <c r="A4345" s="3" t="str">
        <f t="shared" si="67"/>
        <v>SubLAPSCE Low DesertAverage Event Day (5:00pm-6:00pm)24</v>
      </c>
      <c r="B4345" t="s">
        <v>60</v>
      </c>
      <c r="C4345" t="s">
        <v>88</v>
      </c>
      <c r="D4345" t="s">
        <v>164</v>
      </c>
      <c r="E4345" s="65" t="s">
        <v>155</v>
      </c>
      <c r="F4345" s="66">
        <v>1.696523904800415</v>
      </c>
      <c r="G4345" s="66">
        <v>1.9346647262573242</v>
      </c>
      <c r="H4345" s="66">
        <v>9.6547089517116547E-2</v>
      </c>
      <c r="I4345" s="66">
        <v>96.209251403808594</v>
      </c>
      <c r="J4345" s="67">
        <v>0</v>
      </c>
    </row>
    <row r="4346" spans="1:10" x14ac:dyDescent="0.25">
      <c r="A4346" s="3" t="str">
        <f t="shared" si="67"/>
        <v>SubLAPSCE North6/17/2021 (5:00pm-6:00pm)1</v>
      </c>
      <c r="B4346" t="s">
        <v>60</v>
      </c>
      <c r="C4346" t="s">
        <v>89</v>
      </c>
      <c r="D4346" t="s">
        <v>160</v>
      </c>
      <c r="E4346" s="65" t="s">
        <v>132</v>
      </c>
      <c r="F4346" s="66">
        <v>1.4029228687286377</v>
      </c>
      <c r="G4346" s="66">
        <v>1.5058298110961914</v>
      </c>
      <c r="H4346" s="66">
        <v>2.2283341735601425E-2</v>
      </c>
      <c r="I4346" s="66">
        <v>81.896453857421875</v>
      </c>
      <c r="J4346" s="67">
        <v>0</v>
      </c>
    </row>
    <row r="4347" spans="1:10" x14ac:dyDescent="0.25">
      <c r="A4347" s="3" t="str">
        <f t="shared" si="67"/>
        <v>SubLAPSCE North6/17/2021 (5:00pm-6:00pm)2</v>
      </c>
      <c r="B4347" t="s">
        <v>60</v>
      </c>
      <c r="C4347" t="s">
        <v>89</v>
      </c>
      <c r="D4347" t="s">
        <v>160</v>
      </c>
      <c r="E4347" s="65" t="s">
        <v>133</v>
      </c>
      <c r="F4347" s="66">
        <v>1.2324486970901489</v>
      </c>
      <c r="G4347" s="66">
        <v>1.3003718852996826</v>
      </c>
      <c r="H4347" s="66">
        <v>1.9519828259944916E-2</v>
      </c>
      <c r="I4347" s="66">
        <v>79.741828918457031</v>
      </c>
      <c r="J4347" s="67">
        <v>0</v>
      </c>
    </row>
    <row r="4348" spans="1:10" x14ac:dyDescent="0.25">
      <c r="A4348" s="3" t="str">
        <f t="shared" si="67"/>
        <v>SubLAPSCE North6/17/2021 (5:00pm-6:00pm)3</v>
      </c>
      <c r="B4348" t="s">
        <v>60</v>
      </c>
      <c r="C4348" t="s">
        <v>89</v>
      </c>
      <c r="D4348" t="s">
        <v>160</v>
      </c>
      <c r="E4348" s="65" t="s">
        <v>134</v>
      </c>
      <c r="F4348" s="66">
        <v>1.0928438901901245</v>
      </c>
      <c r="G4348" s="66">
        <v>1.1562325954437256</v>
      </c>
      <c r="H4348" s="66">
        <v>1.7796315252780914E-2</v>
      </c>
      <c r="I4348" s="66">
        <v>78.099479675292969</v>
      </c>
      <c r="J4348" s="67">
        <v>0</v>
      </c>
    </row>
    <row r="4349" spans="1:10" x14ac:dyDescent="0.25">
      <c r="A4349" s="3" t="str">
        <f t="shared" si="67"/>
        <v>SubLAPSCE North6/17/2021 (5:00pm-6:00pm)4</v>
      </c>
      <c r="B4349" t="s">
        <v>60</v>
      </c>
      <c r="C4349" t="s">
        <v>89</v>
      </c>
      <c r="D4349" t="s">
        <v>160</v>
      </c>
      <c r="E4349" s="65" t="s">
        <v>135</v>
      </c>
      <c r="F4349" s="66">
        <v>1.0072623491287231</v>
      </c>
      <c r="G4349" s="66">
        <v>1.0445756912231445</v>
      </c>
      <c r="H4349" s="66">
        <v>1.6639269888401031E-2</v>
      </c>
      <c r="I4349" s="66">
        <v>76.85552978515625</v>
      </c>
      <c r="J4349" s="67">
        <v>0</v>
      </c>
    </row>
    <row r="4350" spans="1:10" x14ac:dyDescent="0.25">
      <c r="A4350" s="3" t="str">
        <f t="shared" si="67"/>
        <v>SubLAPSCE North6/17/2021 (5:00pm-6:00pm)5</v>
      </c>
      <c r="B4350" t="s">
        <v>60</v>
      </c>
      <c r="C4350" t="s">
        <v>89</v>
      </c>
      <c r="D4350" t="s">
        <v>160</v>
      </c>
      <c r="E4350" s="65" t="s">
        <v>136</v>
      </c>
      <c r="F4350" s="66">
        <v>0.91530478000640869</v>
      </c>
      <c r="G4350" s="66">
        <v>0.97223210334777832</v>
      </c>
      <c r="H4350" s="66">
        <v>1.5147761441767216E-2</v>
      </c>
      <c r="I4350" s="66">
        <v>76.198783874511719</v>
      </c>
      <c r="J4350" s="67">
        <v>0</v>
      </c>
    </row>
    <row r="4351" spans="1:10" x14ac:dyDescent="0.25">
      <c r="A4351" s="3" t="str">
        <f t="shared" si="67"/>
        <v>SubLAPSCE North6/17/2021 (5:00pm-6:00pm)6</v>
      </c>
      <c r="B4351" t="s">
        <v>60</v>
      </c>
      <c r="C4351" t="s">
        <v>89</v>
      </c>
      <c r="D4351" t="s">
        <v>160</v>
      </c>
      <c r="E4351" s="65" t="s">
        <v>137</v>
      </c>
      <c r="F4351" s="66">
        <v>0.88697528839111328</v>
      </c>
      <c r="G4351" s="66">
        <v>0.94630074501037598</v>
      </c>
      <c r="H4351" s="66">
        <v>1.4716973528265953E-2</v>
      </c>
      <c r="I4351" s="66">
        <v>75.54071044921875</v>
      </c>
      <c r="J4351" s="67">
        <v>0</v>
      </c>
    </row>
    <row r="4352" spans="1:10" x14ac:dyDescent="0.25">
      <c r="A4352" s="3" t="str">
        <f t="shared" si="67"/>
        <v>SubLAPSCE North6/17/2021 (5:00pm-6:00pm)7</v>
      </c>
      <c r="B4352" t="s">
        <v>60</v>
      </c>
      <c r="C4352" t="s">
        <v>89</v>
      </c>
      <c r="D4352" t="s">
        <v>160</v>
      </c>
      <c r="E4352" s="65" t="s">
        <v>138</v>
      </c>
      <c r="F4352" s="66">
        <v>0.88291400671005249</v>
      </c>
      <c r="G4352" s="66">
        <v>0.93095189332962036</v>
      </c>
      <c r="H4352" s="66">
        <v>1.4925009571015835E-2</v>
      </c>
      <c r="I4352" s="66">
        <v>73.780845642089844</v>
      </c>
      <c r="J4352" s="67">
        <v>0</v>
      </c>
    </row>
    <row r="4353" spans="1:10" x14ac:dyDescent="0.25">
      <c r="A4353" s="3" t="str">
        <f t="shared" si="67"/>
        <v>SubLAPSCE North6/17/2021 (5:00pm-6:00pm)8</v>
      </c>
      <c r="B4353" t="s">
        <v>60</v>
      </c>
      <c r="C4353" t="s">
        <v>89</v>
      </c>
      <c r="D4353" t="s">
        <v>160</v>
      </c>
      <c r="E4353" s="65" t="s">
        <v>139</v>
      </c>
      <c r="F4353" s="66">
        <v>0.86823177337646484</v>
      </c>
      <c r="G4353" s="66">
        <v>0.93801480531692505</v>
      </c>
      <c r="H4353" s="66">
        <v>1.6377542167901993E-2</v>
      </c>
      <c r="I4353" s="66">
        <v>73.585662841796875</v>
      </c>
      <c r="J4353" s="67">
        <v>0</v>
      </c>
    </row>
    <row r="4354" spans="1:10" x14ac:dyDescent="0.25">
      <c r="A4354" s="3" t="str">
        <f t="shared" si="67"/>
        <v>SubLAPSCE North6/17/2021 (5:00pm-6:00pm)9</v>
      </c>
      <c r="B4354" t="s">
        <v>60</v>
      </c>
      <c r="C4354" t="s">
        <v>89</v>
      </c>
      <c r="D4354" t="s">
        <v>160</v>
      </c>
      <c r="E4354" s="65" t="s">
        <v>140</v>
      </c>
      <c r="F4354" s="66">
        <v>0.89363527297973633</v>
      </c>
      <c r="G4354" s="66">
        <v>0.94947892427444458</v>
      </c>
      <c r="H4354" s="66">
        <v>1.8913334235548973E-2</v>
      </c>
      <c r="I4354" s="66">
        <v>76.246421813964844</v>
      </c>
      <c r="J4354" s="67">
        <v>0</v>
      </c>
    </row>
    <row r="4355" spans="1:10" x14ac:dyDescent="0.25">
      <c r="A4355" s="3" t="str">
        <f t="shared" ref="A4355:A4418" si="68">B4355&amp;C4355&amp;D4355&amp;E4355</f>
        <v>SubLAPSCE North6/17/2021 (5:00pm-6:00pm)10</v>
      </c>
      <c r="B4355" t="s">
        <v>60</v>
      </c>
      <c r="C4355" t="s">
        <v>89</v>
      </c>
      <c r="D4355" t="s">
        <v>160</v>
      </c>
      <c r="E4355" s="65" t="s">
        <v>141</v>
      </c>
      <c r="F4355" s="66">
        <v>1.0032904148101807</v>
      </c>
      <c r="G4355" s="66">
        <v>1.0471494197845459</v>
      </c>
      <c r="H4355" s="66">
        <v>2.1166164427995682E-2</v>
      </c>
      <c r="I4355" s="66">
        <v>81.787590026855469</v>
      </c>
      <c r="J4355" s="67">
        <v>0</v>
      </c>
    </row>
    <row r="4356" spans="1:10" x14ac:dyDescent="0.25">
      <c r="A4356" s="3" t="str">
        <f t="shared" si="68"/>
        <v>SubLAPSCE North6/17/2021 (5:00pm-6:00pm)11</v>
      </c>
      <c r="B4356" t="s">
        <v>60</v>
      </c>
      <c r="C4356" t="s">
        <v>89</v>
      </c>
      <c r="D4356" t="s">
        <v>160</v>
      </c>
      <c r="E4356" s="65" t="s">
        <v>142</v>
      </c>
      <c r="F4356" s="66">
        <v>1.1448549032211304</v>
      </c>
      <c r="G4356" s="66">
        <v>1.2238497734069824</v>
      </c>
      <c r="H4356" s="66">
        <v>2.4548100307583809E-2</v>
      </c>
      <c r="I4356" s="66">
        <v>86.078628540039063</v>
      </c>
      <c r="J4356" s="67">
        <v>0</v>
      </c>
    </row>
    <row r="4357" spans="1:10" x14ac:dyDescent="0.25">
      <c r="A4357" s="3" t="str">
        <f t="shared" si="68"/>
        <v>SubLAPSCE North6/17/2021 (5:00pm-6:00pm)12</v>
      </c>
      <c r="B4357" t="s">
        <v>60</v>
      </c>
      <c r="C4357" t="s">
        <v>89</v>
      </c>
      <c r="D4357" t="s">
        <v>160</v>
      </c>
      <c r="E4357" s="65" t="s">
        <v>143</v>
      </c>
      <c r="F4357" s="66">
        <v>1.3746083974838257</v>
      </c>
      <c r="G4357" s="66">
        <v>1.3590536117553711</v>
      </c>
      <c r="H4357" s="66">
        <v>2.5873275473713875E-2</v>
      </c>
      <c r="I4357" s="66">
        <v>90.412590026855469</v>
      </c>
      <c r="J4357" s="67">
        <v>0</v>
      </c>
    </row>
    <row r="4358" spans="1:10" x14ac:dyDescent="0.25">
      <c r="A4358" s="3" t="str">
        <f t="shared" si="68"/>
        <v>SubLAPSCE North6/17/2021 (5:00pm-6:00pm)13</v>
      </c>
      <c r="B4358" t="s">
        <v>60</v>
      </c>
      <c r="C4358" t="s">
        <v>89</v>
      </c>
      <c r="D4358" t="s">
        <v>160</v>
      </c>
      <c r="E4358" s="65" t="s">
        <v>144</v>
      </c>
      <c r="F4358" s="66">
        <v>1.7283917665481567</v>
      </c>
      <c r="G4358" s="66">
        <v>1.6497930288314819</v>
      </c>
      <c r="H4358" s="66">
        <v>2.5831457227468491E-2</v>
      </c>
      <c r="I4358" s="66">
        <v>93.493263244628906</v>
      </c>
      <c r="J4358" s="67">
        <v>0</v>
      </c>
    </row>
    <row r="4359" spans="1:10" x14ac:dyDescent="0.25">
      <c r="A4359" s="3" t="str">
        <f t="shared" si="68"/>
        <v>SubLAPSCE North6/17/2021 (5:00pm-6:00pm)14</v>
      </c>
      <c r="B4359" t="s">
        <v>60</v>
      </c>
      <c r="C4359" t="s">
        <v>89</v>
      </c>
      <c r="D4359" t="s">
        <v>160</v>
      </c>
      <c r="E4359" s="65" t="s">
        <v>145</v>
      </c>
      <c r="F4359" s="66">
        <v>2.0859763622283936</v>
      </c>
      <c r="G4359" s="66">
        <v>2.0199918746948242</v>
      </c>
      <c r="H4359" s="66">
        <v>2.3668281733989716E-2</v>
      </c>
      <c r="I4359" s="66">
        <v>96.961097717285156</v>
      </c>
      <c r="J4359" s="67">
        <v>0</v>
      </c>
    </row>
    <row r="4360" spans="1:10" x14ac:dyDescent="0.25">
      <c r="A4360" s="3" t="str">
        <f t="shared" si="68"/>
        <v>SubLAPSCE North6/17/2021 (5:00pm-6:00pm)15</v>
      </c>
      <c r="B4360" t="s">
        <v>60</v>
      </c>
      <c r="C4360" t="s">
        <v>89</v>
      </c>
      <c r="D4360" t="s">
        <v>160</v>
      </c>
      <c r="E4360" s="65" t="s">
        <v>146</v>
      </c>
      <c r="F4360" s="66">
        <v>2.3914096355438232</v>
      </c>
      <c r="G4360" s="66">
        <v>2.3718006610870361</v>
      </c>
      <c r="H4360" s="66">
        <v>1.3172358274459839E-2</v>
      </c>
      <c r="I4360" s="66">
        <v>99.769386291503906</v>
      </c>
      <c r="J4360" s="67">
        <v>0</v>
      </c>
    </row>
    <row r="4361" spans="1:10" x14ac:dyDescent="0.25">
      <c r="A4361" s="3" t="str">
        <f t="shared" si="68"/>
        <v>SubLAPSCE North6/17/2021 (5:00pm-6:00pm)16</v>
      </c>
      <c r="B4361" t="s">
        <v>60</v>
      </c>
      <c r="C4361" t="s">
        <v>89</v>
      </c>
      <c r="D4361" t="s">
        <v>160</v>
      </c>
      <c r="E4361" s="65" t="s">
        <v>147</v>
      </c>
      <c r="F4361" s="66">
        <v>2.6794190406799316</v>
      </c>
      <c r="G4361" s="66">
        <v>2.6990282535552979</v>
      </c>
      <c r="H4361" s="66">
        <v>1.3172358274459839E-2</v>
      </c>
      <c r="I4361" s="66">
        <v>100.84059143066406</v>
      </c>
      <c r="J4361" s="67">
        <v>0</v>
      </c>
    </row>
    <row r="4362" spans="1:10" x14ac:dyDescent="0.25">
      <c r="A4362" s="3" t="str">
        <f t="shared" si="68"/>
        <v>SubLAPSCE North6/17/2021 (5:00pm-6:00pm)17</v>
      </c>
      <c r="B4362" t="s">
        <v>60</v>
      </c>
      <c r="C4362" t="s">
        <v>89</v>
      </c>
      <c r="D4362" t="s">
        <v>160</v>
      </c>
      <c r="E4362" s="65" t="s">
        <v>148</v>
      </c>
      <c r="F4362" s="66">
        <v>2.912381649017334</v>
      </c>
      <c r="G4362" s="66">
        <v>2.9327101707458496</v>
      </c>
      <c r="H4362" s="66">
        <v>2.4653743952512741E-2</v>
      </c>
      <c r="I4362" s="66">
        <v>100.79203033447266</v>
      </c>
      <c r="J4362" s="67">
        <v>0</v>
      </c>
    </row>
    <row r="4363" spans="1:10" x14ac:dyDescent="0.25">
      <c r="A4363" s="3" t="str">
        <f t="shared" si="68"/>
        <v>SubLAPSCE North6/17/2021 (5:00pm-6:00pm)18</v>
      </c>
      <c r="B4363" t="s">
        <v>60</v>
      </c>
      <c r="C4363" t="s">
        <v>89</v>
      </c>
      <c r="D4363" t="s">
        <v>160</v>
      </c>
      <c r="E4363" s="65" t="s">
        <v>149</v>
      </c>
      <c r="F4363" s="66">
        <v>3.1051549911499023</v>
      </c>
      <c r="G4363" s="66">
        <v>2.1851873397827148</v>
      </c>
      <c r="H4363" s="66">
        <v>2.9141874983906746E-2</v>
      </c>
      <c r="I4363" s="66">
        <v>100.02266693115234</v>
      </c>
      <c r="J4363" s="67">
        <v>0</v>
      </c>
    </row>
    <row r="4364" spans="1:10" x14ac:dyDescent="0.25">
      <c r="A4364" s="3" t="str">
        <f t="shared" si="68"/>
        <v>SubLAPSCE North6/17/2021 (5:00pm-6:00pm)19</v>
      </c>
      <c r="B4364" t="s">
        <v>60</v>
      </c>
      <c r="C4364" t="s">
        <v>89</v>
      </c>
      <c r="D4364" t="s">
        <v>160</v>
      </c>
      <c r="E4364" s="65" t="s">
        <v>150</v>
      </c>
      <c r="F4364" s="66">
        <v>3.144930362701416</v>
      </c>
      <c r="G4364" s="66">
        <v>3.1235690116882324</v>
      </c>
      <c r="H4364" s="66">
        <v>2.9278725385665894E-2</v>
      </c>
      <c r="I4364" s="66">
        <v>98.498626708984375</v>
      </c>
      <c r="J4364" s="67">
        <v>0</v>
      </c>
    </row>
    <row r="4365" spans="1:10" x14ac:dyDescent="0.25">
      <c r="A4365" s="3" t="str">
        <f t="shared" si="68"/>
        <v>SubLAPSCE North6/17/2021 (5:00pm-6:00pm)20</v>
      </c>
      <c r="B4365" t="s">
        <v>60</v>
      </c>
      <c r="C4365" t="s">
        <v>89</v>
      </c>
      <c r="D4365" t="s">
        <v>160</v>
      </c>
      <c r="E4365" s="65" t="s">
        <v>151</v>
      </c>
      <c r="F4365" s="66">
        <v>2.936211109161377</v>
      </c>
      <c r="G4365" s="66">
        <v>3.1085212230682373</v>
      </c>
      <c r="H4365" s="66">
        <v>2.8204904869198799E-2</v>
      </c>
      <c r="I4365" s="66">
        <v>96.180778503417969</v>
      </c>
      <c r="J4365" s="67">
        <v>0</v>
      </c>
    </row>
    <row r="4366" spans="1:10" x14ac:dyDescent="0.25">
      <c r="A4366" s="3" t="str">
        <f t="shared" si="68"/>
        <v>SubLAPSCE North6/17/2021 (5:00pm-6:00pm)21</v>
      </c>
      <c r="B4366" t="s">
        <v>60</v>
      </c>
      <c r="C4366" t="s">
        <v>89</v>
      </c>
      <c r="D4366" t="s">
        <v>160</v>
      </c>
      <c r="E4366" s="65" t="s">
        <v>152</v>
      </c>
      <c r="F4366" s="66">
        <v>2.6561391353607178</v>
      </c>
      <c r="G4366" s="66">
        <v>2.8360052108764648</v>
      </c>
      <c r="H4366" s="66">
        <v>2.6637932285666466E-2</v>
      </c>
      <c r="I4366" s="66">
        <v>93.577247619628906</v>
      </c>
      <c r="J4366" s="67">
        <v>0</v>
      </c>
    </row>
    <row r="4367" spans="1:10" x14ac:dyDescent="0.25">
      <c r="A4367" s="3" t="str">
        <f t="shared" si="68"/>
        <v>SubLAPSCE North6/17/2021 (5:00pm-6:00pm)22</v>
      </c>
      <c r="B4367" t="s">
        <v>60</v>
      </c>
      <c r="C4367" t="s">
        <v>89</v>
      </c>
      <c r="D4367" t="s">
        <v>160</v>
      </c>
      <c r="E4367" s="65" t="s">
        <v>153</v>
      </c>
      <c r="F4367" s="66">
        <v>2.4161603450775146</v>
      </c>
      <c r="G4367" s="66">
        <v>2.597055196762085</v>
      </c>
      <c r="H4367" s="66">
        <v>2.5652619078755379E-2</v>
      </c>
      <c r="I4367" s="66">
        <v>90.385665893554688</v>
      </c>
      <c r="J4367" s="67">
        <v>0</v>
      </c>
    </row>
    <row r="4368" spans="1:10" x14ac:dyDescent="0.25">
      <c r="A4368" s="3" t="str">
        <f t="shared" si="68"/>
        <v>SubLAPSCE North6/17/2021 (5:00pm-6:00pm)23</v>
      </c>
      <c r="B4368" t="s">
        <v>60</v>
      </c>
      <c r="C4368" t="s">
        <v>89</v>
      </c>
      <c r="D4368" t="s">
        <v>160</v>
      </c>
      <c r="E4368" s="65" t="s">
        <v>154</v>
      </c>
      <c r="F4368" s="66">
        <v>2.0994157791137695</v>
      </c>
      <c r="G4368" s="66">
        <v>2.2354018688201904</v>
      </c>
      <c r="H4368" s="66">
        <v>2.4061860516667366E-2</v>
      </c>
      <c r="I4368" s="66">
        <v>87.748291015625</v>
      </c>
      <c r="J4368" s="67">
        <v>0</v>
      </c>
    </row>
    <row r="4369" spans="1:10" x14ac:dyDescent="0.25">
      <c r="A4369" s="3" t="str">
        <f t="shared" si="68"/>
        <v>SubLAPSCE North6/17/2021 (5:00pm-6:00pm)24</v>
      </c>
      <c r="B4369" t="s">
        <v>60</v>
      </c>
      <c r="C4369" t="s">
        <v>89</v>
      </c>
      <c r="D4369" t="s">
        <v>160</v>
      </c>
      <c r="E4369" s="65" t="s">
        <v>155</v>
      </c>
      <c r="F4369" s="66">
        <v>1.7836990356445313</v>
      </c>
      <c r="G4369" s="66">
        <v>1.8874894380569458</v>
      </c>
      <c r="H4369" s="66">
        <v>2.21132542937994E-2</v>
      </c>
      <c r="I4369" s="66">
        <v>84.646553039550781</v>
      </c>
      <c r="J4369" s="67">
        <v>0</v>
      </c>
    </row>
    <row r="4370" spans="1:10" x14ac:dyDescent="0.25">
      <c r="A4370" s="3" t="str">
        <f t="shared" si="68"/>
        <v>SubLAPSCE North7/9/2021 (5:50pm-8:55pm)1</v>
      </c>
      <c r="B4370" t="s">
        <v>60</v>
      </c>
      <c r="C4370" t="s">
        <v>89</v>
      </c>
      <c r="D4370" t="s">
        <v>161</v>
      </c>
      <c r="E4370" s="65" t="s">
        <v>132</v>
      </c>
      <c r="F4370" s="66">
        <v>1.6914746761322021</v>
      </c>
      <c r="G4370" s="66">
        <v>1.7037866115570068</v>
      </c>
      <c r="H4370" s="66">
        <v>2.0008690655231476E-2</v>
      </c>
      <c r="I4370" s="66">
        <v>85.112251281738281</v>
      </c>
      <c r="J4370" s="67">
        <v>0</v>
      </c>
    </row>
    <row r="4371" spans="1:10" x14ac:dyDescent="0.25">
      <c r="A4371" s="3" t="str">
        <f t="shared" si="68"/>
        <v>SubLAPSCE North7/9/2021 (5:50pm-8:55pm)2</v>
      </c>
      <c r="B4371" t="s">
        <v>60</v>
      </c>
      <c r="C4371" t="s">
        <v>89</v>
      </c>
      <c r="D4371" t="s">
        <v>161</v>
      </c>
      <c r="E4371" s="65" t="s">
        <v>133</v>
      </c>
      <c r="F4371" s="66">
        <v>1.4922206401824951</v>
      </c>
      <c r="G4371" s="66">
        <v>1.5076689720153809</v>
      </c>
      <c r="H4371" s="66">
        <v>1.8300632014870644E-2</v>
      </c>
      <c r="I4371" s="66">
        <v>83.540130615234375</v>
      </c>
      <c r="J4371" s="67">
        <v>0</v>
      </c>
    </row>
    <row r="4372" spans="1:10" x14ac:dyDescent="0.25">
      <c r="A4372" s="3" t="str">
        <f t="shared" si="68"/>
        <v>SubLAPSCE North7/9/2021 (5:50pm-8:55pm)3</v>
      </c>
      <c r="B4372" t="s">
        <v>60</v>
      </c>
      <c r="C4372" t="s">
        <v>89</v>
      </c>
      <c r="D4372" t="s">
        <v>161</v>
      </c>
      <c r="E4372" s="65" t="s">
        <v>134</v>
      </c>
      <c r="F4372" s="66">
        <v>1.3218842744827271</v>
      </c>
      <c r="G4372" s="66">
        <v>1.3512560129165649</v>
      </c>
      <c r="H4372" s="66">
        <v>1.6636913642287254E-2</v>
      </c>
      <c r="I4372" s="66">
        <v>81.956832885742188</v>
      </c>
      <c r="J4372" s="67">
        <v>0</v>
      </c>
    </row>
    <row r="4373" spans="1:10" x14ac:dyDescent="0.25">
      <c r="A4373" s="3" t="str">
        <f t="shared" si="68"/>
        <v>SubLAPSCE North7/9/2021 (5:50pm-8:55pm)4</v>
      </c>
      <c r="B4373" t="s">
        <v>60</v>
      </c>
      <c r="C4373" t="s">
        <v>89</v>
      </c>
      <c r="D4373" t="s">
        <v>161</v>
      </c>
      <c r="E4373" s="65" t="s">
        <v>135</v>
      </c>
      <c r="F4373" s="66">
        <v>1.2080909013748169</v>
      </c>
      <c r="G4373" s="66">
        <v>1.2468006610870361</v>
      </c>
      <c r="H4373" s="66">
        <v>1.6039721667766571E-2</v>
      </c>
      <c r="I4373" s="66">
        <v>80.418914794921875</v>
      </c>
      <c r="J4373" s="67">
        <v>0</v>
      </c>
    </row>
    <row r="4374" spans="1:10" x14ac:dyDescent="0.25">
      <c r="A4374" s="3" t="str">
        <f t="shared" si="68"/>
        <v>SubLAPSCE North7/9/2021 (5:50pm-8:55pm)5</v>
      </c>
      <c r="B4374" t="s">
        <v>60</v>
      </c>
      <c r="C4374" t="s">
        <v>89</v>
      </c>
      <c r="D4374" t="s">
        <v>161</v>
      </c>
      <c r="E4374" s="65" t="s">
        <v>136</v>
      </c>
      <c r="F4374" s="66">
        <v>1.1382597684860229</v>
      </c>
      <c r="G4374" s="66">
        <v>1.1702473163604736</v>
      </c>
      <c r="H4374" s="66">
        <v>1.4813611283898354E-2</v>
      </c>
      <c r="I4374" s="66">
        <v>79.917945861816406</v>
      </c>
      <c r="J4374" s="67">
        <v>0</v>
      </c>
    </row>
    <row r="4375" spans="1:10" x14ac:dyDescent="0.25">
      <c r="A4375" s="3" t="str">
        <f t="shared" si="68"/>
        <v>SubLAPSCE North7/9/2021 (5:50pm-8:55pm)6</v>
      </c>
      <c r="B4375" t="s">
        <v>60</v>
      </c>
      <c r="C4375" t="s">
        <v>89</v>
      </c>
      <c r="D4375" t="s">
        <v>161</v>
      </c>
      <c r="E4375" s="65" t="s">
        <v>137</v>
      </c>
      <c r="F4375" s="66">
        <v>1.1154887676239014</v>
      </c>
      <c r="G4375" s="66">
        <v>1.135008692741394</v>
      </c>
      <c r="H4375" s="66">
        <v>1.3836175203323364E-2</v>
      </c>
      <c r="I4375" s="66">
        <v>79.134780883789063</v>
      </c>
      <c r="J4375" s="67">
        <v>0</v>
      </c>
    </row>
    <row r="4376" spans="1:10" x14ac:dyDescent="0.25">
      <c r="A4376" s="3" t="str">
        <f t="shared" si="68"/>
        <v>SubLAPSCE North7/9/2021 (5:50pm-8:55pm)7</v>
      </c>
      <c r="B4376" t="s">
        <v>60</v>
      </c>
      <c r="C4376" t="s">
        <v>89</v>
      </c>
      <c r="D4376" t="s">
        <v>161</v>
      </c>
      <c r="E4376" s="65" t="s">
        <v>138</v>
      </c>
      <c r="F4376" s="66">
        <v>1.1020629405975342</v>
      </c>
      <c r="G4376" s="66">
        <v>1.1215204000473022</v>
      </c>
      <c r="H4376" s="66">
        <v>1.443824078887701E-2</v>
      </c>
      <c r="I4376" s="66">
        <v>77.905876159667969</v>
      </c>
      <c r="J4376" s="67">
        <v>0</v>
      </c>
    </row>
    <row r="4377" spans="1:10" x14ac:dyDescent="0.25">
      <c r="A4377" s="3" t="str">
        <f t="shared" si="68"/>
        <v>SubLAPSCE North7/9/2021 (5:50pm-8:55pm)8</v>
      </c>
      <c r="B4377" t="s">
        <v>60</v>
      </c>
      <c r="C4377" t="s">
        <v>89</v>
      </c>
      <c r="D4377" t="s">
        <v>161</v>
      </c>
      <c r="E4377" s="65" t="s">
        <v>139</v>
      </c>
      <c r="F4377" s="66">
        <v>1.1486955881118774</v>
      </c>
      <c r="G4377" s="66">
        <v>1.1568772792816162</v>
      </c>
      <c r="H4377" s="66">
        <v>1.6329921782016754E-2</v>
      </c>
      <c r="I4377" s="66">
        <v>78.4095458984375</v>
      </c>
      <c r="J4377" s="67">
        <v>0</v>
      </c>
    </row>
    <row r="4378" spans="1:10" x14ac:dyDescent="0.25">
      <c r="A4378" s="3" t="str">
        <f t="shared" si="68"/>
        <v>SubLAPSCE North7/9/2021 (5:50pm-8:55pm)9</v>
      </c>
      <c r="B4378" t="s">
        <v>60</v>
      </c>
      <c r="C4378" t="s">
        <v>89</v>
      </c>
      <c r="D4378" t="s">
        <v>161</v>
      </c>
      <c r="E4378" s="65" t="s">
        <v>140</v>
      </c>
      <c r="F4378" s="66">
        <v>1.2028933763504028</v>
      </c>
      <c r="G4378" s="66">
        <v>1.228157639503479</v>
      </c>
      <c r="H4378" s="66">
        <v>1.8376080319285393E-2</v>
      </c>
      <c r="I4378" s="66">
        <v>81.414382934570313</v>
      </c>
      <c r="J4378" s="67">
        <v>0</v>
      </c>
    </row>
    <row r="4379" spans="1:10" x14ac:dyDescent="0.25">
      <c r="A4379" s="3" t="str">
        <f t="shared" si="68"/>
        <v>SubLAPSCE North7/9/2021 (5:50pm-8:55pm)10</v>
      </c>
      <c r="B4379" t="s">
        <v>60</v>
      </c>
      <c r="C4379" t="s">
        <v>89</v>
      </c>
      <c r="D4379" t="s">
        <v>161</v>
      </c>
      <c r="E4379" s="65" t="s">
        <v>141</v>
      </c>
      <c r="F4379" s="66">
        <v>1.3398159742355347</v>
      </c>
      <c r="G4379" s="66">
        <v>1.3623541593551636</v>
      </c>
      <c r="H4379" s="66">
        <v>2.2272214293479919E-2</v>
      </c>
      <c r="I4379" s="66">
        <v>85.505683898925781</v>
      </c>
      <c r="J4379" s="67">
        <v>0</v>
      </c>
    </row>
    <row r="4380" spans="1:10" x14ac:dyDescent="0.25">
      <c r="A4380" s="3" t="str">
        <f t="shared" si="68"/>
        <v>SubLAPSCE North7/9/2021 (5:50pm-8:55pm)11</v>
      </c>
      <c r="B4380" t="s">
        <v>60</v>
      </c>
      <c r="C4380" t="s">
        <v>89</v>
      </c>
      <c r="D4380" t="s">
        <v>161</v>
      </c>
      <c r="E4380" s="65" t="s">
        <v>142</v>
      </c>
      <c r="F4380" s="66">
        <v>1.5550744533538818</v>
      </c>
      <c r="G4380" s="66">
        <v>1.575151801109314</v>
      </c>
      <c r="H4380" s="66">
        <v>2.5359401479363441E-2</v>
      </c>
      <c r="I4380" s="66">
        <v>89.844329833984375</v>
      </c>
      <c r="J4380" s="67">
        <v>0</v>
      </c>
    </row>
    <row r="4381" spans="1:10" x14ac:dyDescent="0.25">
      <c r="A4381" s="3" t="str">
        <f t="shared" si="68"/>
        <v>SubLAPSCE North7/9/2021 (5:50pm-8:55pm)12</v>
      </c>
      <c r="B4381" t="s">
        <v>60</v>
      </c>
      <c r="C4381" t="s">
        <v>89</v>
      </c>
      <c r="D4381" t="s">
        <v>161</v>
      </c>
      <c r="E4381" s="65" t="s">
        <v>143</v>
      </c>
      <c r="F4381" s="66">
        <v>1.8215845823287964</v>
      </c>
      <c r="G4381" s="66">
        <v>1.9081692695617676</v>
      </c>
      <c r="H4381" s="66">
        <v>2.6589060202240944E-2</v>
      </c>
      <c r="I4381" s="66">
        <v>94.139175415039063</v>
      </c>
      <c r="J4381" s="67">
        <v>0</v>
      </c>
    </row>
    <row r="4382" spans="1:10" x14ac:dyDescent="0.25">
      <c r="A4382" s="3" t="str">
        <f t="shared" si="68"/>
        <v>SubLAPSCE North7/9/2021 (5:50pm-8:55pm)13</v>
      </c>
      <c r="B4382" t="s">
        <v>60</v>
      </c>
      <c r="C4382" t="s">
        <v>89</v>
      </c>
      <c r="D4382" t="s">
        <v>161</v>
      </c>
      <c r="E4382" s="65" t="s">
        <v>144</v>
      </c>
      <c r="F4382" s="66">
        <v>2.2145669460296631</v>
      </c>
      <c r="G4382" s="66">
        <v>2.3048563003540039</v>
      </c>
      <c r="H4382" s="66">
        <v>2.6616649702191353E-2</v>
      </c>
      <c r="I4382" s="66">
        <v>98.058761596679688</v>
      </c>
      <c r="J4382" s="67">
        <v>0</v>
      </c>
    </row>
    <row r="4383" spans="1:10" x14ac:dyDescent="0.25">
      <c r="A4383" s="3" t="str">
        <f t="shared" si="68"/>
        <v>SubLAPSCE North7/9/2021 (5:50pm-8:55pm)14</v>
      </c>
      <c r="B4383" t="s">
        <v>60</v>
      </c>
      <c r="C4383" t="s">
        <v>89</v>
      </c>
      <c r="D4383" t="s">
        <v>161</v>
      </c>
      <c r="E4383" s="65" t="s">
        <v>145</v>
      </c>
      <c r="F4383" s="66">
        <v>2.5426647663116455</v>
      </c>
      <c r="G4383" s="66">
        <v>2.6775438785552979</v>
      </c>
      <c r="H4383" s="66">
        <v>2.4196036159992218E-2</v>
      </c>
      <c r="I4383" s="66">
        <v>100.16435241699219</v>
      </c>
      <c r="J4383" s="67">
        <v>0</v>
      </c>
    </row>
    <row r="4384" spans="1:10" x14ac:dyDescent="0.25">
      <c r="A4384" s="3" t="str">
        <f t="shared" si="68"/>
        <v>SubLAPSCE North7/9/2021 (5:50pm-8:55pm)15</v>
      </c>
      <c r="B4384" t="s">
        <v>60</v>
      </c>
      <c r="C4384" t="s">
        <v>89</v>
      </c>
      <c r="D4384" t="s">
        <v>161</v>
      </c>
      <c r="E4384" s="65" t="s">
        <v>146</v>
      </c>
      <c r="F4384" s="66">
        <v>2.9158530235290527</v>
      </c>
      <c r="G4384" s="66">
        <v>2.932553768157959</v>
      </c>
      <c r="H4384" s="66">
        <v>1.2729506939649582E-2</v>
      </c>
      <c r="I4384" s="66">
        <v>101.27578735351563</v>
      </c>
      <c r="J4384" s="67">
        <v>0</v>
      </c>
    </row>
    <row r="4385" spans="1:10" x14ac:dyDescent="0.25">
      <c r="A4385" s="3" t="str">
        <f t="shared" si="68"/>
        <v>SubLAPSCE North7/9/2021 (5:50pm-8:55pm)16</v>
      </c>
      <c r="B4385" t="s">
        <v>60</v>
      </c>
      <c r="C4385" t="s">
        <v>89</v>
      </c>
      <c r="D4385" t="s">
        <v>161</v>
      </c>
      <c r="E4385" s="65" t="s">
        <v>147</v>
      </c>
      <c r="F4385" s="66">
        <v>3.1981058120727539</v>
      </c>
      <c r="G4385" s="66">
        <v>3.1814050674438477</v>
      </c>
      <c r="H4385" s="66">
        <v>1.2729506939649582E-2</v>
      </c>
      <c r="I4385" s="66">
        <v>102.03572082519531</v>
      </c>
      <c r="J4385" s="67">
        <v>0</v>
      </c>
    </row>
    <row r="4386" spans="1:10" x14ac:dyDescent="0.25">
      <c r="A4386" s="3" t="str">
        <f t="shared" si="68"/>
        <v>SubLAPSCE North7/9/2021 (5:50pm-8:55pm)17</v>
      </c>
      <c r="B4386" t="s">
        <v>60</v>
      </c>
      <c r="C4386" t="s">
        <v>89</v>
      </c>
      <c r="D4386" t="s">
        <v>161</v>
      </c>
      <c r="E4386" s="65" t="s">
        <v>148</v>
      </c>
      <c r="F4386" s="66">
        <v>3.3351218700408936</v>
      </c>
      <c r="G4386" s="66">
        <v>3.3592503070831299</v>
      </c>
      <c r="H4386" s="66">
        <v>2.6225054636597633E-2</v>
      </c>
      <c r="I4386" s="66">
        <v>102.86310577392578</v>
      </c>
      <c r="J4386" s="67">
        <v>0</v>
      </c>
    </row>
    <row r="4387" spans="1:10" x14ac:dyDescent="0.25">
      <c r="A4387" s="3" t="str">
        <f t="shared" si="68"/>
        <v>SubLAPSCE North7/9/2021 (5:50pm-8:55pm)18</v>
      </c>
      <c r="B4387" t="s">
        <v>60</v>
      </c>
      <c r="C4387" t="s">
        <v>89</v>
      </c>
      <c r="D4387" t="s">
        <v>161</v>
      </c>
      <c r="E4387" s="65" t="s">
        <v>149</v>
      </c>
      <c r="F4387" s="66">
        <v>3.5356948375701904</v>
      </c>
      <c r="G4387" s="66">
        <v>3.3955240249633789</v>
      </c>
      <c r="H4387" s="66">
        <v>2.8199983760714531E-2</v>
      </c>
      <c r="I4387" s="66">
        <v>102.27899932861328</v>
      </c>
      <c r="J4387" s="67">
        <v>0</v>
      </c>
    </row>
    <row r="4388" spans="1:10" x14ac:dyDescent="0.25">
      <c r="A4388" s="3" t="str">
        <f t="shared" si="68"/>
        <v>SubLAPSCE North7/9/2021 (5:50pm-8:55pm)19</v>
      </c>
      <c r="B4388" t="s">
        <v>60</v>
      </c>
      <c r="C4388" t="s">
        <v>89</v>
      </c>
      <c r="D4388" t="s">
        <v>161</v>
      </c>
      <c r="E4388" s="65" t="s">
        <v>150</v>
      </c>
      <c r="F4388" s="66">
        <v>3.5189478397369385</v>
      </c>
      <c r="G4388" s="66">
        <v>2.4412920475006104</v>
      </c>
      <c r="H4388" s="66">
        <v>3.0836274847388268E-2</v>
      </c>
      <c r="I4388" s="66">
        <v>101.21040344238281</v>
      </c>
      <c r="J4388" s="67">
        <v>0</v>
      </c>
    </row>
    <row r="4389" spans="1:10" x14ac:dyDescent="0.25">
      <c r="A4389" s="3" t="str">
        <f t="shared" si="68"/>
        <v>SubLAPSCE North7/9/2021 (5:50pm-8:55pm)20</v>
      </c>
      <c r="B4389" t="s">
        <v>60</v>
      </c>
      <c r="C4389" t="s">
        <v>89</v>
      </c>
      <c r="D4389" t="s">
        <v>161</v>
      </c>
      <c r="E4389" s="65" t="s">
        <v>151</v>
      </c>
      <c r="F4389" s="66">
        <v>3.343975305557251</v>
      </c>
      <c r="G4389" s="66">
        <v>2.4304430484771729</v>
      </c>
      <c r="H4389" s="66">
        <v>2.9018361121416092E-2</v>
      </c>
      <c r="I4389" s="66">
        <v>99.849578857421875</v>
      </c>
      <c r="J4389" s="67">
        <v>0</v>
      </c>
    </row>
    <row r="4390" spans="1:10" x14ac:dyDescent="0.25">
      <c r="A4390" s="3" t="str">
        <f t="shared" si="68"/>
        <v>SubLAPSCE North7/9/2021 (5:50pm-8:55pm)21</v>
      </c>
      <c r="B4390" t="s">
        <v>60</v>
      </c>
      <c r="C4390" t="s">
        <v>89</v>
      </c>
      <c r="D4390" t="s">
        <v>161</v>
      </c>
      <c r="E4390" s="65" t="s">
        <v>152</v>
      </c>
      <c r="F4390" s="66">
        <v>3.0989260673522949</v>
      </c>
      <c r="G4390" s="66">
        <v>2.3724384307861328</v>
      </c>
      <c r="H4390" s="66">
        <v>2.8556400910019875E-2</v>
      </c>
      <c r="I4390" s="66">
        <v>96.881538391113281</v>
      </c>
      <c r="J4390" s="67">
        <v>0</v>
      </c>
    </row>
    <row r="4391" spans="1:10" x14ac:dyDescent="0.25">
      <c r="A4391" s="3" t="str">
        <f t="shared" si="68"/>
        <v>SubLAPSCE North7/9/2021 (5:50pm-8:55pm)22</v>
      </c>
      <c r="B4391" t="s">
        <v>60</v>
      </c>
      <c r="C4391" t="s">
        <v>89</v>
      </c>
      <c r="D4391" t="s">
        <v>161</v>
      </c>
      <c r="E4391" s="65" t="s">
        <v>153</v>
      </c>
      <c r="F4391" s="66">
        <v>2.8671536445617676</v>
      </c>
      <c r="G4391" s="66">
        <v>3.3015546798706055</v>
      </c>
      <c r="H4391" s="66">
        <v>2.7680853381752968E-2</v>
      </c>
      <c r="I4391" s="66">
        <v>92.647674560546875</v>
      </c>
      <c r="J4391" s="67">
        <v>0</v>
      </c>
    </row>
    <row r="4392" spans="1:10" x14ac:dyDescent="0.25">
      <c r="A4392" s="3" t="str">
        <f t="shared" si="68"/>
        <v>SubLAPSCE North7/9/2021 (5:50pm-8:55pm)23</v>
      </c>
      <c r="B4392" t="s">
        <v>60</v>
      </c>
      <c r="C4392" t="s">
        <v>89</v>
      </c>
      <c r="D4392" t="s">
        <v>161</v>
      </c>
      <c r="E4392" s="65" t="s">
        <v>154</v>
      </c>
      <c r="F4392" s="66">
        <v>2.525029182434082</v>
      </c>
      <c r="G4392" s="66">
        <v>3.0128655433654785</v>
      </c>
      <c r="H4392" s="66">
        <v>2.6220995932817459E-2</v>
      </c>
      <c r="I4392" s="66">
        <v>90.116096496582031</v>
      </c>
      <c r="J4392" s="67">
        <v>0</v>
      </c>
    </row>
    <row r="4393" spans="1:10" x14ac:dyDescent="0.25">
      <c r="A4393" s="3" t="str">
        <f t="shared" si="68"/>
        <v>SubLAPSCE North7/9/2021 (5:50pm-8:55pm)24</v>
      </c>
      <c r="B4393" t="s">
        <v>60</v>
      </c>
      <c r="C4393" t="s">
        <v>89</v>
      </c>
      <c r="D4393" t="s">
        <v>161</v>
      </c>
      <c r="E4393" s="65" t="s">
        <v>155</v>
      </c>
      <c r="F4393" s="66">
        <v>2.1716239452362061</v>
      </c>
      <c r="G4393" s="66">
        <v>2.5087940692901611</v>
      </c>
      <c r="H4393" s="66">
        <v>2.3502228781580925E-2</v>
      </c>
      <c r="I4393" s="66">
        <v>87.978408813476563</v>
      </c>
      <c r="J4393" s="67">
        <v>0</v>
      </c>
    </row>
    <row r="4394" spans="1:10" x14ac:dyDescent="0.25">
      <c r="A4394" s="3" t="str">
        <f t="shared" si="68"/>
        <v>SubLAPSCE North8/27/2021 (5:00pm-6:00pm)1</v>
      </c>
      <c r="B4394" t="s">
        <v>60</v>
      </c>
      <c r="C4394" t="s">
        <v>89</v>
      </c>
      <c r="D4394" t="s">
        <v>162</v>
      </c>
      <c r="E4394" s="65" t="s">
        <v>132</v>
      </c>
      <c r="F4394" s="66">
        <v>1.1018409729003906</v>
      </c>
      <c r="G4394" s="66">
        <v>1.0760823488235474</v>
      </c>
      <c r="H4394" s="66">
        <v>1.4920253306627274E-2</v>
      </c>
      <c r="I4394" s="66">
        <v>76.211563110351563</v>
      </c>
      <c r="J4394" s="67">
        <v>0</v>
      </c>
    </row>
    <row r="4395" spans="1:10" x14ac:dyDescent="0.25">
      <c r="A4395" s="3" t="str">
        <f t="shared" si="68"/>
        <v>SubLAPSCE North8/27/2021 (5:00pm-6:00pm)2</v>
      </c>
      <c r="B4395" t="s">
        <v>60</v>
      </c>
      <c r="C4395" t="s">
        <v>89</v>
      </c>
      <c r="D4395" t="s">
        <v>162</v>
      </c>
      <c r="E4395" s="65" t="s">
        <v>133</v>
      </c>
      <c r="F4395" s="66">
        <v>0.95674401521682739</v>
      </c>
      <c r="G4395" s="66">
        <v>0.93879556655883789</v>
      </c>
      <c r="H4395" s="66">
        <v>1.3051481917500496E-2</v>
      </c>
      <c r="I4395" s="66">
        <v>73.907424926757813</v>
      </c>
      <c r="J4395" s="67">
        <v>0</v>
      </c>
    </row>
    <row r="4396" spans="1:10" x14ac:dyDescent="0.25">
      <c r="A4396" s="3" t="str">
        <f t="shared" si="68"/>
        <v>SubLAPSCE North8/27/2021 (5:00pm-6:00pm)3</v>
      </c>
      <c r="B4396" t="s">
        <v>60</v>
      </c>
      <c r="C4396" t="s">
        <v>89</v>
      </c>
      <c r="D4396" t="s">
        <v>162</v>
      </c>
      <c r="E4396" s="65" t="s">
        <v>134</v>
      </c>
      <c r="F4396" s="66">
        <v>0.85685807466506958</v>
      </c>
      <c r="G4396" s="66">
        <v>0.83722823858261108</v>
      </c>
      <c r="H4396" s="66">
        <v>1.1623268015682697E-2</v>
      </c>
      <c r="I4396" s="66">
        <v>70.954940795898438</v>
      </c>
      <c r="J4396" s="67">
        <v>0</v>
      </c>
    </row>
    <row r="4397" spans="1:10" x14ac:dyDescent="0.25">
      <c r="A4397" s="3" t="str">
        <f t="shared" si="68"/>
        <v>SubLAPSCE North8/27/2021 (5:00pm-6:00pm)4</v>
      </c>
      <c r="B4397" t="s">
        <v>60</v>
      </c>
      <c r="C4397" t="s">
        <v>89</v>
      </c>
      <c r="D4397" t="s">
        <v>162</v>
      </c>
      <c r="E4397" s="65" t="s">
        <v>135</v>
      </c>
      <c r="F4397" s="66">
        <v>0.81131082773208618</v>
      </c>
      <c r="G4397" s="66">
        <v>0.7785496711730957</v>
      </c>
      <c r="H4397" s="66">
        <v>1.0702264495193958E-2</v>
      </c>
      <c r="I4397" s="66">
        <v>69.725051879882813</v>
      </c>
      <c r="J4397" s="67">
        <v>0</v>
      </c>
    </row>
    <row r="4398" spans="1:10" x14ac:dyDescent="0.25">
      <c r="A4398" s="3" t="str">
        <f t="shared" si="68"/>
        <v>SubLAPSCE North8/27/2021 (5:00pm-6:00pm)5</v>
      </c>
      <c r="B4398" t="s">
        <v>60</v>
      </c>
      <c r="C4398" t="s">
        <v>89</v>
      </c>
      <c r="D4398" t="s">
        <v>162</v>
      </c>
      <c r="E4398" s="65" t="s">
        <v>136</v>
      </c>
      <c r="F4398" s="66">
        <v>0.77553492784500122</v>
      </c>
      <c r="G4398" s="66">
        <v>0.7478824257850647</v>
      </c>
      <c r="H4398" s="66">
        <v>1.0168642736971378E-2</v>
      </c>
      <c r="I4398" s="66">
        <v>67.204078674316406</v>
      </c>
      <c r="J4398" s="67">
        <v>0</v>
      </c>
    </row>
    <row r="4399" spans="1:10" x14ac:dyDescent="0.25">
      <c r="A4399" s="3" t="str">
        <f t="shared" si="68"/>
        <v>SubLAPSCE North8/27/2021 (5:00pm-6:00pm)6</v>
      </c>
      <c r="B4399" t="s">
        <v>60</v>
      </c>
      <c r="C4399" t="s">
        <v>89</v>
      </c>
      <c r="D4399" t="s">
        <v>162</v>
      </c>
      <c r="E4399" s="65" t="s">
        <v>137</v>
      </c>
      <c r="F4399" s="66">
        <v>0.7713768482208252</v>
      </c>
      <c r="G4399" s="66">
        <v>0.75724995136260986</v>
      </c>
      <c r="H4399" s="66">
        <v>9.0977661311626434E-3</v>
      </c>
      <c r="I4399" s="66">
        <v>65.995132446289063</v>
      </c>
      <c r="J4399" s="67">
        <v>0</v>
      </c>
    </row>
    <row r="4400" spans="1:10" x14ac:dyDescent="0.25">
      <c r="A4400" s="3" t="str">
        <f t="shared" si="68"/>
        <v>SubLAPSCE North8/27/2021 (5:00pm-6:00pm)7</v>
      </c>
      <c r="B4400" t="s">
        <v>60</v>
      </c>
      <c r="C4400" t="s">
        <v>89</v>
      </c>
      <c r="D4400" t="s">
        <v>162</v>
      </c>
      <c r="E4400" s="65" t="s">
        <v>138</v>
      </c>
      <c r="F4400" s="66">
        <v>0.78799539804458618</v>
      </c>
      <c r="G4400" s="66">
        <v>0.78514677286148071</v>
      </c>
      <c r="H4400" s="66">
        <v>8.3147501572966576E-3</v>
      </c>
      <c r="I4400" s="66">
        <v>64.490768432617188</v>
      </c>
      <c r="J4400" s="67">
        <v>0</v>
      </c>
    </row>
    <row r="4401" spans="1:10" x14ac:dyDescent="0.25">
      <c r="A4401" s="3" t="str">
        <f t="shared" si="68"/>
        <v>SubLAPSCE North8/27/2021 (5:00pm-6:00pm)8</v>
      </c>
      <c r="B4401" t="s">
        <v>60</v>
      </c>
      <c r="C4401" t="s">
        <v>89</v>
      </c>
      <c r="D4401" t="s">
        <v>162</v>
      </c>
      <c r="E4401" s="65" t="s">
        <v>139</v>
      </c>
      <c r="F4401" s="66">
        <v>0.74378758668899536</v>
      </c>
      <c r="G4401" s="66">
        <v>0.73560667037963867</v>
      </c>
      <c r="H4401" s="66">
        <v>9.7494442015886307E-3</v>
      </c>
      <c r="I4401" s="66">
        <v>63.517295837402344</v>
      </c>
      <c r="J4401" s="67">
        <v>0</v>
      </c>
    </row>
    <row r="4402" spans="1:10" x14ac:dyDescent="0.25">
      <c r="A4402" s="3" t="str">
        <f t="shared" si="68"/>
        <v>SubLAPSCE North8/27/2021 (5:00pm-6:00pm)9</v>
      </c>
      <c r="B4402" t="s">
        <v>60</v>
      </c>
      <c r="C4402" t="s">
        <v>89</v>
      </c>
      <c r="D4402" t="s">
        <v>162</v>
      </c>
      <c r="E4402" s="65" t="s">
        <v>140</v>
      </c>
      <c r="F4402" s="66">
        <v>0.63103163242340088</v>
      </c>
      <c r="G4402" s="66">
        <v>0.63619637489318848</v>
      </c>
      <c r="H4402" s="66">
        <v>1.1486804112792015E-2</v>
      </c>
      <c r="I4402" s="66">
        <v>66.635696411132813</v>
      </c>
      <c r="J4402" s="67">
        <v>0</v>
      </c>
    </row>
    <row r="4403" spans="1:10" x14ac:dyDescent="0.25">
      <c r="A4403" s="3" t="str">
        <f t="shared" si="68"/>
        <v>SubLAPSCE North8/27/2021 (5:00pm-6:00pm)10</v>
      </c>
      <c r="B4403" t="s">
        <v>60</v>
      </c>
      <c r="C4403" t="s">
        <v>89</v>
      </c>
      <c r="D4403" t="s">
        <v>162</v>
      </c>
      <c r="E4403" s="65" t="s">
        <v>141</v>
      </c>
      <c r="F4403" s="66">
        <v>0.57782739400863647</v>
      </c>
      <c r="G4403" s="66">
        <v>0.55079847574234009</v>
      </c>
      <c r="H4403" s="66">
        <v>1.3102942146360874E-2</v>
      </c>
      <c r="I4403" s="66">
        <v>72.533042907714844</v>
      </c>
      <c r="J4403" s="67">
        <v>0</v>
      </c>
    </row>
    <row r="4404" spans="1:10" x14ac:dyDescent="0.25">
      <c r="A4404" s="3" t="str">
        <f t="shared" si="68"/>
        <v>SubLAPSCE North8/27/2021 (5:00pm-6:00pm)11</v>
      </c>
      <c r="B4404" t="s">
        <v>60</v>
      </c>
      <c r="C4404" t="s">
        <v>89</v>
      </c>
      <c r="D4404" t="s">
        <v>162</v>
      </c>
      <c r="E4404" s="65" t="s">
        <v>142</v>
      </c>
      <c r="F4404" s="66">
        <v>0.55212384462356567</v>
      </c>
      <c r="G4404" s="66">
        <v>0.52299952507019043</v>
      </c>
      <c r="H4404" s="66">
        <v>1.5116347931325436E-2</v>
      </c>
      <c r="I4404" s="66">
        <v>78.576881408691406</v>
      </c>
      <c r="J4404" s="67">
        <v>0</v>
      </c>
    </row>
    <row r="4405" spans="1:10" x14ac:dyDescent="0.25">
      <c r="A4405" s="3" t="str">
        <f t="shared" si="68"/>
        <v>SubLAPSCE North8/27/2021 (5:00pm-6:00pm)12</v>
      </c>
      <c r="B4405" t="s">
        <v>60</v>
      </c>
      <c r="C4405" t="s">
        <v>89</v>
      </c>
      <c r="D4405" t="s">
        <v>162</v>
      </c>
      <c r="E4405" s="65" t="s">
        <v>143</v>
      </c>
      <c r="F4405" s="66">
        <v>0.6442294716835022</v>
      </c>
      <c r="G4405" s="66">
        <v>0.60686028003692627</v>
      </c>
      <c r="H4405" s="66">
        <v>1.7438719049096107E-2</v>
      </c>
      <c r="I4405" s="66">
        <v>83.235595703125</v>
      </c>
      <c r="J4405" s="67">
        <v>0</v>
      </c>
    </row>
    <row r="4406" spans="1:10" x14ac:dyDescent="0.25">
      <c r="A4406" s="3" t="str">
        <f t="shared" si="68"/>
        <v>SubLAPSCE North8/27/2021 (5:00pm-6:00pm)13</v>
      </c>
      <c r="B4406" t="s">
        <v>60</v>
      </c>
      <c r="C4406" t="s">
        <v>89</v>
      </c>
      <c r="D4406" t="s">
        <v>162</v>
      </c>
      <c r="E4406" s="65" t="s">
        <v>144</v>
      </c>
      <c r="F4406" s="66">
        <v>0.89518707990646362</v>
      </c>
      <c r="G4406" s="66">
        <v>0.84866422414779663</v>
      </c>
      <c r="H4406" s="66">
        <v>1.9881600514054298E-2</v>
      </c>
      <c r="I4406" s="66">
        <v>87.849555969238281</v>
      </c>
      <c r="J4406" s="67">
        <v>0</v>
      </c>
    </row>
    <row r="4407" spans="1:10" x14ac:dyDescent="0.25">
      <c r="A4407" s="3" t="str">
        <f t="shared" si="68"/>
        <v>SubLAPSCE North8/27/2021 (5:00pm-6:00pm)14</v>
      </c>
      <c r="B4407" t="s">
        <v>60</v>
      </c>
      <c r="C4407" t="s">
        <v>89</v>
      </c>
      <c r="D4407" t="s">
        <v>162</v>
      </c>
      <c r="E4407" s="65" t="s">
        <v>145</v>
      </c>
      <c r="F4407" s="66">
        <v>1.2436740398406982</v>
      </c>
      <c r="G4407" s="66">
        <v>1.1992651224136353</v>
      </c>
      <c r="H4407" s="66">
        <v>2.0435145124793053E-2</v>
      </c>
      <c r="I4407" s="66">
        <v>91.991065979003906</v>
      </c>
      <c r="J4407" s="67">
        <v>0</v>
      </c>
    </row>
    <row r="4408" spans="1:10" x14ac:dyDescent="0.25">
      <c r="A4408" s="3" t="str">
        <f t="shared" si="68"/>
        <v>SubLAPSCE North8/27/2021 (5:00pm-6:00pm)15</v>
      </c>
      <c r="B4408" t="s">
        <v>60</v>
      </c>
      <c r="C4408" t="s">
        <v>89</v>
      </c>
      <c r="D4408" t="s">
        <v>162</v>
      </c>
      <c r="E4408" s="65" t="s">
        <v>146</v>
      </c>
      <c r="F4408" s="66">
        <v>1.6305180788040161</v>
      </c>
      <c r="G4408" s="66">
        <v>1.6210395097732544</v>
      </c>
      <c r="H4408" s="66">
        <v>1.1872178874909878E-2</v>
      </c>
      <c r="I4408" s="66">
        <v>95.48199462890625</v>
      </c>
      <c r="J4408" s="67">
        <v>0</v>
      </c>
    </row>
    <row r="4409" spans="1:10" x14ac:dyDescent="0.25">
      <c r="A4409" s="3" t="str">
        <f t="shared" si="68"/>
        <v>SubLAPSCE North8/27/2021 (5:00pm-6:00pm)16</v>
      </c>
      <c r="B4409" t="s">
        <v>60</v>
      </c>
      <c r="C4409" t="s">
        <v>89</v>
      </c>
      <c r="D4409" t="s">
        <v>162</v>
      </c>
      <c r="E4409" s="65" t="s">
        <v>147</v>
      </c>
      <c r="F4409" s="66">
        <v>2.0383632183074951</v>
      </c>
      <c r="G4409" s="66">
        <v>2.0478417873382568</v>
      </c>
      <c r="H4409" s="66">
        <v>1.1872178874909878E-2</v>
      </c>
      <c r="I4409" s="66">
        <v>97.896293640136719</v>
      </c>
      <c r="J4409" s="67">
        <v>0</v>
      </c>
    </row>
    <row r="4410" spans="1:10" x14ac:dyDescent="0.25">
      <c r="A4410" s="3" t="str">
        <f t="shared" si="68"/>
        <v>SubLAPSCE North8/27/2021 (5:00pm-6:00pm)17</v>
      </c>
      <c r="B4410" t="s">
        <v>60</v>
      </c>
      <c r="C4410" t="s">
        <v>89</v>
      </c>
      <c r="D4410" t="s">
        <v>162</v>
      </c>
      <c r="E4410" s="65" t="s">
        <v>148</v>
      </c>
      <c r="F4410" s="66">
        <v>2.4339144229888916</v>
      </c>
      <c r="G4410" s="66">
        <v>2.4423942565917969</v>
      </c>
      <c r="H4410" s="66">
        <v>2.2199839353561401E-2</v>
      </c>
      <c r="I4410" s="66">
        <v>98.426956176757813</v>
      </c>
      <c r="J4410" s="67">
        <v>0</v>
      </c>
    </row>
    <row r="4411" spans="1:10" x14ac:dyDescent="0.25">
      <c r="A4411" s="3" t="str">
        <f t="shared" si="68"/>
        <v>SubLAPSCE North8/27/2021 (5:00pm-6:00pm)18</v>
      </c>
      <c r="B4411" t="s">
        <v>60</v>
      </c>
      <c r="C4411" t="s">
        <v>89</v>
      </c>
      <c r="D4411" t="s">
        <v>162</v>
      </c>
      <c r="E4411" s="65" t="s">
        <v>149</v>
      </c>
      <c r="F4411" s="66">
        <v>2.6598732471466064</v>
      </c>
      <c r="G4411" s="66">
        <v>1.9790493249893188</v>
      </c>
      <c r="H4411" s="66">
        <v>2.5224518030881882E-2</v>
      </c>
      <c r="I4411" s="66">
        <v>97.880317687988281</v>
      </c>
      <c r="J4411" s="67">
        <v>0</v>
      </c>
    </row>
    <row r="4412" spans="1:10" x14ac:dyDescent="0.25">
      <c r="A4412" s="3" t="str">
        <f t="shared" si="68"/>
        <v>SubLAPSCE North8/27/2021 (5:00pm-6:00pm)19</v>
      </c>
      <c r="B4412" t="s">
        <v>60</v>
      </c>
      <c r="C4412" t="s">
        <v>89</v>
      </c>
      <c r="D4412" t="s">
        <v>162</v>
      </c>
      <c r="E4412" s="65" t="s">
        <v>150</v>
      </c>
      <c r="F4412" s="66">
        <v>2.657914400100708</v>
      </c>
      <c r="G4412" s="66">
        <v>2.78025221824646</v>
      </c>
      <c r="H4412" s="66">
        <v>2.5037221610546112E-2</v>
      </c>
      <c r="I4412" s="66">
        <v>96.675582885742188</v>
      </c>
      <c r="J4412" s="67">
        <v>0</v>
      </c>
    </row>
    <row r="4413" spans="1:10" x14ac:dyDescent="0.25">
      <c r="A4413" s="3" t="str">
        <f t="shared" si="68"/>
        <v>SubLAPSCE North8/27/2021 (5:00pm-6:00pm)20</v>
      </c>
      <c r="B4413" t="s">
        <v>60</v>
      </c>
      <c r="C4413" t="s">
        <v>89</v>
      </c>
      <c r="D4413" t="s">
        <v>162</v>
      </c>
      <c r="E4413" s="65" t="s">
        <v>151</v>
      </c>
      <c r="F4413" s="66">
        <v>2.4135284423828125</v>
      </c>
      <c r="G4413" s="66">
        <v>2.5910532474517822</v>
      </c>
      <c r="H4413" s="66">
        <v>2.4361299350857735E-2</v>
      </c>
      <c r="I4413" s="66">
        <v>94.135711669921875</v>
      </c>
      <c r="J4413" s="67">
        <v>0</v>
      </c>
    </row>
    <row r="4414" spans="1:10" x14ac:dyDescent="0.25">
      <c r="A4414" s="3" t="str">
        <f t="shared" si="68"/>
        <v>SubLAPSCE North8/27/2021 (5:00pm-6:00pm)21</v>
      </c>
      <c r="B4414" t="s">
        <v>60</v>
      </c>
      <c r="C4414" t="s">
        <v>89</v>
      </c>
      <c r="D4414" t="s">
        <v>162</v>
      </c>
      <c r="E4414" s="65" t="s">
        <v>152</v>
      </c>
      <c r="F4414" s="66">
        <v>2.1833288669586182</v>
      </c>
      <c r="G4414" s="66">
        <v>2.2848234176635742</v>
      </c>
      <c r="H4414" s="66">
        <v>2.3297697305679321E-2</v>
      </c>
      <c r="I4414" s="66">
        <v>90.05853271484375</v>
      </c>
      <c r="J4414" s="67">
        <v>0</v>
      </c>
    </row>
    <row r="4415" spans="1:10" x14ac:dyDescent="0.25">
      <c r="A4415" s="3" t="str">
        <f t="shared" si="68"/>
        <v>SubLAPSCE North8/27/2021 (5:00pm-6:00pm)22</v>
      </c>
      <c r="B4415" t="s">
        <v>60</v>
      </c>
      <c r="C4415" t="s">
        <v>89</v>
      </c>
      <c r="D4415" t="s">
        <v>162</v>
      </c>
      <c r="E4415" s="65" t="s">
        <v>153</v>
      </c>
      <c r="F4415" s="66">
        <v>1.9447406530380249</v>
      </c>
      <c r="G4415" s="66">
        <v>2.0080928802490234</v>
      </c>
      <c r="H4415" s="66">
        <v>2.1548552438616753E-2</v>
      </c>
      <c r="I4415" s="66">
        <v>86.487167358398438</v>
      </c>
      <c r="J4415" s="67">
        <v>0</v>
      </c>
    </row>
    <row r="4416" spans="1:10" x14ac:dyDescent="0.25">
      <c r="A4416" s="3" t="str">
        <f t="shared" si="68"/>
        <v>SubLAPSCE North8/27/2021 (5:00pm-6:00pm)23</v>
      </c>
      <c r="B4416" t="s">
        <v>60</v>
      </c>
      <c r="C4416" t="s">
        <v>89</v>
      </c>
      <c r="D4416" t="s">
        <v>162</v>
      </c>
      <c r="E4416" s="65" t="s">
        <v>154</v>
      </c>
      <c r="F4416" s="66">
        <v>1.6554627418518066</v>
      </c>
      <c r="G4416" s="66">
        <v>1.6972006559371948</v>
      </c>
      <c r="H4416" s="66">
        <v>1.9271289929747581E-2</v>
      </c>
      <c r="I4416" s="66">
        <v>83.394218444824219</v>
      </c>
      <c r="J4416" s="67">
        <v>0</v>
      </c>
    </row>
    <row r="4417" spans="1:10" x14ac:dyDescent="0.25">
      <c r="A4417" s="3" t="str">
        <f t="shared" si="68"/>
        <v>SubLAPSCE North8/27/2021 (5:00pm-6:00pm)24</v>
      </c>
      <c r="B4417" t="s">
        <v>60</v>
      </c>
      <c r="C4417" t="s">
        <v>89</v>
      </c>
      <c r="D4417" t="s">
        <v>162</v>
      </c>
      <c r="E4417" s="65" t="s">
        <v>155</v>
      </c>
      <c r="F4417" s="66">
        <v>1.3986287117004395</v>
      </c>
      <c r="G4417" s="66">
        <v>1.4223794937133789</v>
      </c>
      <c r="H4417" s="66">
        <v>1.7337251454591751E-2</v>
      </c>
      <c r="I4417" s="66">
        <v>79.353607177734375</v>
      </c>
      <c r="J4417" s="67">
        <v>0</v>
      </c>
    </row>
    <row r="4418" spans="1:10" x14ac:dyDescent="0.25">
      <c r="A4418" s="3" t="str">
        <f t="shared" si="68"/>
        <v>SubLAPSCE North9/9/2021 (3:58pm-5:00pm)1</v>
      </c>
      <c r="B4418" t="s">
        <v>60</v>
      </c>
      <c r="C4418" t="s">
        <v>89</v>
      </c>
      <c r="D4418" t="s">
        <v>163</v>
      </c>
      <c r="E4418" s="65" t="s">
        <v>132</v>
      </c>
      <c r="F4418" s="66">
        <v>1.5267000198364258</v>
      </c>
      <c r="G4418" s="66">
        <v>1.4499088525772095</v>
      </c>
      <c r="H4418" s="66">
        <v>2.0678130909800529E-2</v>
      </c>
      <c r="I4418" s="66">
        <v>80.662788391113281</v>
      </c>
      <c r="J4418" s="67">
        <v>0</v>
      </c>
    </row>
    <row r="4419" spans="1:10" x14ac:dyDescent="0.25">
      <c r="A4419" s="3" t="str">
        <f t="shared" ref="A4419:A4482" si="69">B4419&amp;C4419&amp;D4419&amp;E4419</f>
        <v>SubLAPSCE North9/9/2021 (3:58pm-5:00pm)2</v>
      </c>
      <c r="B4419" t="s">
        <v>60</v>
      </c>
      <c r="C4419" t="s">
        <v>89</v>
      </c>
      <c r="D4419" t="s">
        <v>163</v>
      </c>
      <c r="E4419" s="65" t="s">
        <v>133</v>
      </c>
      <c r="F4419" s="66">
        <v>1.3538883924484253</v>
      </c>
      <c r="G4419" s="66">
        <v>1.2765036821365356</v>
      </c>
      <c r="H4419" s="66">
        <v>1.7997698858380318E-2</v>
      </c>
      <c r="I4419" s="66">
        <v>79.062332153320313</v>
      </c>
      <c r="J4419" s="67">
        <v>0</v>
      </c>
    </row>
    <row r="4420" spans="1:10" x14ac:dyDescent="0.25">
      <c r="A4420" s="3" t="str">
        <f t="shared" si="69"/>
        <v>SubLAPSCE North9/9/2021 (3:58pm-5:00pm)3</v>
      </c>
      <c r="B4420" t="s">
        <v>60</v>
      </c>
      <c r="C4420" t="s">
        <v>89</v>
      </c>
      <c r="D4420" t="s">
        <v>163</v>
      </c>
      <c r="E4420" s="65" t="s">
        <v>134</v>
      </c>
      <c r="F4420" s="66">
        <v>1.2375144958496094</v>
      </c>
      <c r="G4420" s="66">
        <v>1.1590436697006226</v>
      </c>
      <c r="H4420" s="66">
        <v>1.6582183539867401E-2</v>
      </c>
      <c r="I4420" s="66">
        <v>77.992218017578125</v>
      </c>
      <c r="J4420" s="67">
        <v>0</v>
      </c>
    </row>
    <row r="4421" spans="1:10" x14ac:dyDescent="0.25">
      <c r="A4421" s="3" t="str">
        <f t="shared" si="69"/>
        <v>SubLAPSCE North9/9/2021 (3:58pm-5:00pm)4</v>
      </c>
      <c r="B4421" t="s">
        <v>60</v>
      </c>
      <c r="C4421" t="s">
        <v>89</v>
      </c>
      <c r="D4421" t="s">
        <v>163</v>
      </c>
      <c r="E4421" s="65" t="s">
        <v>135</v>
      </c>
      <c r="F4421" s="66">
        <v>1.1509286165237427</v>
      </c>
      <c r="G4421" s="66">
        <v>1.0622063875198364</v>
      </c>
      <c r="H4421" s="66">
        <v>1.5180042944848537E-2</v>
      </c>
      <c r="I4421" s="66">
        <v>77.135543823242188</v>
      </c>
      <c r="J4421" s="67">
        <v>0</v>
      </c>
    </row>
    <row r="4422" spans="1:10" x14ac:dyDescent="0.25">
      <c r="A4422" s="3" t="str">
        <f t="shared" si="69"/>
        <v>SubLAPSCE North9/9/2021 (3:58pm-5:00pm)5</v>
      </c>
      <c r="B4422" t="s">
        <v>60</v>
      </c>
      <c r="C4422" t="s">
        <v>89</v>
      </c>
      <c r="D4422" t="s">
        <v>163</v>
      </c>
      <c r="E4422" s="65" t="s">
        <v>136</v>
      </c>
      <c r="F4422" s="66">
        <v>1.0826709270477295</v>
      </c>
      <c r="G4422" s="66">
        <v>1.0086263418197632</v>
      </c>
      <c r="H4422" s="66">
        <v>1.4073480851948261E-2</v>
      </c>
      <c r="I4422" s="66">
        <v>76.393638610839844</v>
      </c>
      <c r="J4422" s="67">
        <v>0</v>
      </c>
    </row>
    <row r="4423" spans="1:10" x14ac:dyDescent="0.25">
      <c r="A4423" s="3" t="str">
        <f t="shared" si="69"/>
        <v>SubLAPSCE North9/9/2021 (3:58pm-5:00pm)6</v>
      </c>
      <c r="B4423" t="s">
        <v>60</v>
      </c>
      <c r="C4423" t="s">
        <v>89</v>
      </c>
      <c r="D4423" t="s">
        <v>163</v>
      </c>
      <c r="E4423" s="65" t="s">
        <v>137</v>
      </c>
      <c r="F4423" s="66">
        <v>1.0584405660629272</v>
      </c>
      <c r="G4423" s="66">
        <v>1.0025126934051514</v>
      </c>
      <c r="H4423" s="66">
        <v>1.3267979025840759E-2</v>
      </c>
      <c r="I4423" s="66">
        <v>76.782997131347656</v>
      </c>
      <c r="J4423" s="67">
        <v>0</v>
      </c>
    </row>
    <row r="4424" spans="1:10" x14ac:dyDescent="0.25">
      <c r="A4424" s="3" t="str">
        <f t="shared" si="69"/>
        <v>SubLAPSCE North9/9/2021 (3:58pm-5:00pm)7</v>
      </c>
      <c r="B4424" t="s">
        <v>60</v>
      </c>
      <c r="C4424" t="s">
        <v>89</v>
      </c>
      <c r="D4424" t="s">
        <v>163</v>
      </c>
      <c r="E4424" s="65" t="s">
        <v>138</v>
      </c>
      <c r="F4424" s="66">
        <v>1.0895044803619385</v>
      </c>
      <c r="G4424" s="66">
        <v>1.0209553241729736</v>
      </c>
      <c r="H4424" s="66">
        <v>1.393003948032856E-2</v>
      </c>
      <c r="I4424" s="66">
        <v>75.997306823730469</v>
      </c>
      <c r="J4424" s="67">
        <v>0</v>
      </c>
    </row>
    <row r="4425" spans="1:10" x14ac:dyDescent="0.25">
      <c r="A4425" s="3" t="str">
        <f t="shared" si="69"/>
        <v>SubLAPSCE North9/9/2021 (3:58pm-5:00pm)8</v>
      </c>
      <c r="B4425" t="s">
        <v>60</v>
      </c>
      <c r="C4425" t="s">
        <v>89</v>
      </c>
      <c r="D4425" t="s">
        <v>163</v>
      </c>
      <c r="E4425" s="65" t="s">
        <v>139</v>
      </c>
      <c r="F4425" s="66">
        <v>1.0583189725875854</v>
      </c>
      <c r="G4425" s="66">
        <v>0.99536830186843872</v>
      </c>
      <c r="H4425" s="66">
        <v>1.4931333251297474E-2</v>
      </c>
      <c r="I4425" s="66">
        <v>74.405166625976563</v>
      </c>
      <c r="J4425" s="67">
        <v>0</v>
      </c>
    </row>
    <row r="4426" spans="1:10" x14ac:dyDescent="0.25">
      <c r="A4426" s="3" t="str">
        <f t="shared" si="69"/>
        <v>SubLAPSCE North9/9/2021 (3:58pm-5:00pm)9</v>
      </c>
      <c r="B4426" t="s">
        <v>60</v>
      </c>
      <c r="C4426" t="s">
        <v>89</v>
      </c>
      <c r="D4426" t="s">
        <v>163</v>
      </c>
      <c r="E4426" s="65" t="s">
        <v>140</v>
      </c>
      <c r="F4426" s="66">
        <v>1.0344201326370239</v>
      </c>
      <c r="G4426" s="66">
        <v>0.9748995304107666</v>
      </c>
      <c r="H4426" s="66">
        <v>1.7052965238690376E-2</v>
      </c>
      <c r="I4426" s="66">
        <v>76.102783203125</v>
      </c>
      <c r="J4426" s="67">
        <v>0</v>
      </c>
    </row>
    <row r="4427" spans="1:10" x14ac:dyDescent="0.25">
      <c r="A4427" s="3" t="str">
        <f t="shared" si="69"/>
        <v>SubLAPSCE North9/9/2021 (3:58pm-5:00pm)10</v>
      </c>
      <c r="B4427" t="s">
        <v>60</v>
      </c>
      <c r="C4427" t="s">
        <v>89</v>
      </c>
      <c r="D4427" t="s">
        <v>163</v>
      </c>
      <c r="E4427" s="65" t="s">
        <v>141</v>
      </c>
      <c r="F4427" s="66">
        <v>1.0717792510986328</v>
      </c>
      <c r="G4427" s="66">
        <v>1.029117226600647</v>
      </c>
      <c r="H4427" s="66">
        <v>1.9400659948587418E-2</v>
      </c>
      <c r="I4427" s="66">
        <v>80.310920715332031</v>
      </c>
      <c r="J4427" s="67">
        <v>0</v>
      </c>
    </row>
    <row r="4428" spans="1:10" x14ac:dyDescent="0.25">
      <c r="A4428" s="3" t="str">
        <f t="shared" si="69"/>
        <v>SubLAPSCE North9/9/2021 (3:58pm-5:00pm)11</v>
      </c>
      <c r="B4428" t="s">
        <v>60</v>
      </c>
      <c r="C4428" t="s">
        <v>89</v>
      </c>
      <c r="D4428" t="s">
        <v>163</v>
      </c>
      <c r="E4428" s="65" t="s">
        <v>142</v>
      </c>
      <c r="F4428" s="66">
        <v>1.2369714975357056</v>
      </c>
      <c r="G4428" s="66">
        <v>1.200666069984436</v>
      </c>
      <c r="H4428" s="66">
        <v>2.0721836015582085E-2</v>
      </c>
      <c r="I4428" s="66">
        <v>84.88739013671875</v>
      </c>
      <c r="J4428" s="67">
        <v>0</v>
      </c>
    </row>
    <row r="4429" spans="1:10" x14ac:dyDescent="0.25">
      <c r="A4429" s="3" t="str">
        <f t="shared" si="69"/>
        <v>SubLAPSCE North9/9/2021 (3:58pm-5:00pm)12</v>
      </c>
      <c r="B4429" t="s">
        <v>60</v>
      </c>
      <c r="C4429" t="s">
        <v>89</v>
      </c>
      <c r="D4429" t="s">
        <v>163</v>
      </c>
      <c r="E4429" s="65" t="s">
        <v>143</v>
      </c>
      <c r="F4429" s="66">
        <v>1.5331553220748901</v>
      </c>
      <c r="G4429" s="66">
        <v>1.5163078308105469</v>
      </c>
      <c r="H4429" s="66">
        <v>2.0963143557310104E-2</v>
      </c>
      <c r="I4429" s="66">
        <v>90.243377685546875</v>
      </c>
      <c r="J4429" s="67">
        <v>0</v>
      </c>
    </row>
    <row r="4430" spans="1:10" x14ac:dyDescent="0.25">
      <c r="A4430" s="3" t="str">
        <f t="shared" si="69"/>
        <v>SubLAPSCE North9/9/2021 (3:58pm-5:00pm)13</v>
      </c>
      <c r="B4430" t="s">
        <v>60</v>
      </c>
      <c r="C4430" t="s">
        <v>89</v>
      </c>
      <c r="D4430" t="s">
        <v>163</v>
      </c>
      <c r="E4430" s="65" t="s">
        <v>144</v>
      </c>
      <c r="F4430" s="66">
        <v>1.9434919357299805</v>
      </c>
      <c r="G4430" s="66">
        <v>1.9649982452392578</v>
      </c>
      <c r="H4430" s="66">
        <v>1.2203033082187176E-2</v>
      </c>
      <c r="I4430" s="66">
        <v>94.131690979003906</v>
      </c>
      <c r="J4430" s="67">
        <v>0</v>
      </c>
    </row>
    <row r="4431" spans="1:10" x14ac:dyDescent="0.25">
      <c r="A4431" s="3" t="str">
        <f t="shared" si="69"/>
        <v>SubLAPSCE North9/9/2021 (3:58pm-5:00pm)14</v>
      </c>
      <c r="B4431" t="s">
        <v>60</v>
      </c>
      <c r="C4431" t="s">
        <v>89</v>
      </c>
      <c r="D4431" t="s">
        <v>163</v>
      </c>
      <c r="E4431" s="65" t="s">
        <v>145</v>
      </c>
      <c r="F4431" s="66">
        <v>2.2825250625610352</v>
      </c>
      <c r="G4431" s="66">
        <v>2.2610187530517578</v>
      </c>
      <c r="H4431" s="66">
        <v>1.2203033082187176E-2</v>
      </c>
      <c r="I4431" s="66">
        <v>97.290313720703125</v>
      </c>
      <c r="J4431" s="67">
        <v>0</v>
      </c>
    </row>
    <row r="4432" spans="1:10" x14ac:dyDescent="0.25">
      <c r="A4432" s="3" t="str">
        <f t="shared" si="69"/>
        <v>SubLAPSCE North9/9/2021 (3:58pm-5:00pm)15</v>
      </c>
      <c r="B4432" t="s">
        <v>60</v>
      </c>
      <c r="C4432" t="s">
        <v>89</v>
      </c>
      <c r="D4432" t="s">
        <v>163</v>
      </c>
      <c r="E4432" s="65" t="s">
        <v>146</v>
      </c>
      <c r="F4432" s="66">
        <v>2.6152031421661377</v>
      </c>
      <c r="G4432" s="66">
        <v>2.5634162425994873</v>
      </c>
      <c r="H4432" s="66">
        <v>2.3621814325451851E-2</v>
      </c>
      <c r="I4432" s="66">
        <v>98.869087219238281</v>
      </c>
      <c r="J4432" s="67">
        <v>0</v>
      </c>
    </row>
    <row r="4433" spans="1:10" x14ac:dyDescent="0.25">
      <c r="A4433" s="3" t="str">
        <f t="shared" si="69"/>
        <v>SubLAPSCE North9/9/2021 (3:58pm-5:00pm)16</v>
      </c>
      <c r="B4433" t="s">
        <v>60</v>
      </c>
      <c r="C4433" t="s">
        <v>89</v>
      </c>
      <c r="D4433" t="s">
        <v>163</v>
      </c>
      <c r="E4433" s="65" t="s">
        <v>147</v>
      </c>
      <c r="F4433" s="66">
        <v>2.9680650234222412</v>
      </c>
      <c r="G4433" s="66">
        <v>2.9198782444000244</v>
      </c>
      <c r="H4433" s="66">
        <v>2.6570087298750877E-2</v>
      </c>
      <c r="I4433" s="66">
        <v>99.446456909179688</v>
      </c>
      <c r="J4433" s="67">
        <v>0</v>
      </c>
    </row>
    <row r="4434" spans="1:10" x14ac:dyDescent="0.25">
      <c r="A4434" s="3" t="str">
        <f t="shared" si="69"/>
        <v>SubLAPSCE North9/9/2021 (3:58pm-5:00pm)17</v>
      </c>
      <c r="B4434" t="s">
        <v>60</v>
      </c>
      <c r="C4434" t="s">
        <v>89</v>
      </c>
      <c r="D4434" t="s">
        <v>163</v>
      </c>
      <c r="E4434" s="65" t="s">
        <v>148</v>
      </c>
      <c r="F4434" s="66">
        <v>3.1480598449707031</v>
      </c>
      <c r="G4434" s="66">
        <v>2.2943849563598633</v>
      </c>
      <c r="H4434" s="66">
        <v>2.9365645721554756E-2</v>
      </c>
      <c r="I4434" s="66">
        <v>99.783370971679688</v>
      </c>
      <c r="J4434" s="67">
        <v>0</v>
      </c>
    </row>
    <row r="4435" spans="1:10" x14ac:dyDescent="0.25">
      <c r="A4435" s="3" t="str">
        <f t="shared" si="69"/>
        <v>SubLAPSCE North9/9/2021 (3:58pm-5:00pm)18</v>
      </c>
      <c r="B4435" t="s">
        <v>60</v>
      </c>
      <c r="C4435" t="s">
        <v>89</v>
      </c>
      <c r="D4435" t="s">
        <v>163</v>
      </c>
      <c r="E4435" s="65" t="s">
        <v>149</v>
      </c>
      <c r="F4435" s="66">
        <v>3.1912598609924316</v>
      </c>
      <c r="G4435" s="66">
        <v>3.3839237689971924</v>
      </c>
      <c r="H4435" s="66">
        <v>2.8533585369586945E-2</v>
      </c>
      <c r="I4435" s="66">
        <v>99.183845520019531</v>
      </c>
      <c r="J4435" s="67">
        <v>0</v>
      </c>
    </row>
    <row r="4436" spans="1:10" x14ac:dyDescent="0.25">
      <c r="A4436" s="3" t="str">
        <f t="shared" si="69"/>
        <v>SubLAPSCE North9/9/2021 (3:58pm-5:00pm)19</v>
      </c>
      <c r="B4436" t="s">
        <v>60</v>
      </c>
      <c r="C4436" t="s">
        <v>89</v>
      </c>
      <c r="D4436" t="s">
        <v>163</v>
      </c>
      <c r="E4436" s="65" t="s">
        <v>150</v>
      </c>
      <c r="F4436" s="66">
        <v>3.0612251758575439</v>
      </c>
      <c r="G4436" s="66">
        <v>3.4166712760925293</v>
      </c>
      <c r="H4436" s="66">
        <v>2.7679214254021645E-2</v>
      </c>
      <c r="I4436" s="66">
        <v>97.719314575195313</v>
      </c>
      <c r="J4436" s="67">
        <v>0</v>
      </c>
    </row>
    <row r="4437" spans="1:10" x14ac:dyDescent="0.25">
      <c r="A4437" s="3" t="str">
        <f t="shared" si="69"/>
        <v>SubLAPSCE North9/9/2021 (3:58pm-5:00pm)20</v>
      </c>
      <c r="B4437" t="s">
        <v>60</v>
      </c>
      <c r="C4437" t="s">
        <v>89</v>
      </c>
      <c r="D4437" t="s">
        <v>163</v>
      </c>
      <c r="E4437" s="65" t="s">
        <v>151</v>
      </c>
      <c r="F4437" s="66">
        <v>2.8583993911743164</v>
      </c>
      <c r="G4437" s="66">
        <v>3.1230411529541016</v>
      </c>
      <c r="H4437" s="66">
        <v>2.6215741410851479E-2</v>
      </c>
      <c r="I4437" s="66">
        <v>94.961997985839844</v>
      </c>
      <c r="J4437" s="67">
        <v>0</v>
      </c>
    </row>
    <row r="4438" spans="1:10" x14ac:dyDescent="0.25">
      <c r="A4438" s="3" t="str">
        <f t="shared" si="69"/>
        <v>SubLAPSCE North9/9/2021 (3:58pm-5:00pm)21</v>
      </c>
      <c r="B4438" t="s">
        <v>60</v>
      </c>
      <c r="C4438" t="s">
        <v>89</v>
      </c>
      <c r="D4438" t="s">
        <v>163</v>
      </c>
      <c r="E4438" s="65" t="s">
        <v>152</v>
      </c>
      <c r="F4438" s="66">
        <v>2.6629605293273926</v>
      </c>
      <c r="G4438" s="66">
        <v>2.882514476776123</v>
      </c>
      <c r="H4438" s="66">
        <v>2.5022361427545547E-2</v>
      </c>
      <c r="I4438" s="66">
        <v>91.406455993652344</v>
      </c>
      <c r="J4438" s="67">
        <v>0</v>
      </c>
    </row>
    <row r="4439" spans="1:10" x14ac:dyDescent="0.25">
      <c r="A4439" s="3" t="str">
        <f t="shared" si="69"/>
        <v>SubLAPSCE North9/9/2021 (3:58pm-5:00pm)22</v>
      </c>
      <c r="B4439" t="s">
        <v>60</v>
      </c>
      <c r="C4439" t="s">
        <v>89</v>
      </c>
      <c r="D4439" t="s">
        <v>163</v>
      </c>
      <c r="E4439" s="65" t="s">
        <v>153</v>
      </c>
      <c r="F4439" s="66">
        <v>2.3944699764251709</v>
      </c>
      <c r="G4439" s="66">
        <v>2.574901819229126</v>
      </c>
      <c r="H4439" s="66">
        <v>2.4157699197530746E-2</v>
      </c>
      <c r="I4439" s="66">
        <v>87.383987426757813</v>
      </c>
      <c r="J4439" s="67">
        <v>0</v>
      </c>
    </row>
    <row r="4440" spans="1:10" x14ac:dyDescent="0.25">
      <c r="A4440" s="3" t="str">
        <f t="shared" si="69"/>
        <v>SubLAPSCE North9/9/2021 (3:58pm-5:00pm)23</v>
      </c>
      <c r="B4440" t="s">
        <v>60</v>
      </c>
      <c r="C4440" t="s">
        <v>89</v>
      </c>
      <c r="D4440" t="s">
        <v>163</v>
      </c>
      <c r="E4440" s="65" t="s">
        <v>154</v>
      </c>
      <c r="F4440" s="66">
        <v>2.0758662223815918</v>
      </c>
      <c r="G4440" s="66">
        <v>2.1940453052520752</v>
      </c>
      <c r="H4440" s="66">
        <v>2.2327383980154991E-2</v>
      </c>
      <c r="I4440" s="66">
        <v>84.30767822265625</v>
      </c>
      <c r="J4440" s="67">
        <v>0</v>
      </c>
    </row>
    <row r="4441" spans="1:10" x14ac:dyDescent="0.25">
      <c r="A4441" s="3" t="str">
        <f t="shared" si="69"/>
        <v>SubLAPSCE North9/9/2021 (3:58pm-5:00pm)24</v>
      </c>
      <c r="B4441" t="s">
        <v>60</v>
      </c>
      <c r="C4441" t="s">
        <v>89</v>
      </c>
      <c r="D4441" t="s">
        <v>163</v>
      </c>
      <c r="E4441" s="65" t="s">
        <v>155</v>
      </c>
      <c r="F4441" s="66">
        <v>1.7378581762313843</v>
      </c>
      <c r="G4441" s="66">
        <v>1.8399217128753662</v>
      </c>
      <c r="H4441" s="66">
        <v>2.0831821486353874E-2</v>
      </c>
      <c r="I4441" s="66">
        <v>83.657478332519531</v>
      </c>
      <c r="J4441" s="67">
        <v>0</v>
      </c>
    </row>
    <row r="4442" spans="1:10" x14ac:dyDescent="0.25">
      <c r="A4442" s="3" t="str">
        <f t="shared" si="69"/>
        <v>SubLAPSCE NorthAverage Event Day (5:00pm-6:00pm)1</v>
      </c>
      <c r="B4442" t="s">
        <v>60</v>
      </c>
      <c r="C4442" t="s">
        <v>89</v>
      </c>
      <c r="D4442" t="s">
        <v>164</v>
      </c>
      <c r="E4442" s="65" t="s">
        <v>132</v>
      </c>
      <c r="F4442" s="66">
        <v>1.3268853425979614</v>
      </c>
      <c r="G4442" s="66">
        <v>1.3652019500732422</v>
      </c>
      <c r="H4442" s="66">
        <v>8.7974481284618378E-3</v>
      </c>
      <c r="I4442" s="66">
        <v>80.57623291015625</v>
      </c>
      <c r="J4442" s="67">
        <v>0</v>
      </c>
    </row>
    <row r="4443" spans="1:10" x14ac:dyDescent="0.25">
      <c r="A4443" s="3" t="str">
        <f t="shared" si="69"/>
        <v>SubLAPSCE NorthAverage Event Day (5:00pm-6:00pm)2</v>
      </c>
      <c r="B4443" t="s">
        <v>60</v>
      </c>
      <c r="C4443" t="s">
        <v>89</v>
      </c>
      <c r="D4443" t="s">
        <v>164</v>
      </c>
      <c r="E4443" s="65" t="s">
        <v>133</v>
      </c>
      <c r="F4443" s="66">
        <v>1.2570257186889648</v>
      </c>
      <c r="G4443" s="66">
        <v>1.2606759071350098</v>
      </c>
      <c r="H4443" s="66">
        <v>7.3183481581509113E-3</v>
      </c>
      <c r="I4443" s="66">
        <v>79.082267761230469</v>
      </c>
      <c r="J4443" s="67">
        <v>0</v>
      </c>
    </row>
    <row r="4444" spans="1:10" x14ac:dyDescent="0.25">
      <c r="A4444" s="3" t="str">
        <f t="shared" si="69"/>
        <v>SubLAPSCE NorthAverage Event Day (5:00pm-6:00pm)3</v>
      </c>
      <c r="B4444" t="s">
        <v>60</v>
      </c>
      <c r="C4444" t="s">
        <v>89</v>
      </c>
      <c r="D4444" t="s">
        <v>164</v>
      </c>
      <c r="E4444" s="65" t="s">
        <v>134</v>
      </c>
      <c r="F4444" s="66">
        <v>1.1241974830627441</v>
      </c>
      <c r="G4444" s="66">
        <v>1.1297932863235474</v>
      </c>
      <c r="H4444" s="66">
        <v>6.5771904774010181E-3</v>
      </c>
      <c r="I4444" s="66">
        <v>77.152389526367188</v>
      </c>
      <c r="J4444" s="67">
        <v>0</v>
      </c>
    </row>
    <row r="4445" spans="1:10" x14ac:dyDescent="0.25">
      <c r="A4445" s="3" t="str">
        <f t="shared" si="69"/>
        <v>SubLAPSCE NorthAverage Event Day (5:00pm-6:00pm)4</v>
      </c>
      <c r="B4445" t="s">
        <v>60</v>
      </c>
      <c r="C4445" t="s">
        <v>89</v>
      </c>
      <c r="D4445" t="s">
        <v>164</v>
      </c>
      <c r="E4445" s="65" t="s">
        <v>135</v>
      </c>
      <c r="F4445" s="66">
        <v>1.0424506664276123</v>
      </c>
      <c r="G4445" s="66">
        <v>1.0386197566986084</v>
      </c>
      <c r="H4445" s="66">
        <v>6.0467422008514404E-3</v>
      </c>
      <c r="I4445" s="66">
        <v>76.141426086425781</v>
      </c>
      <c r="J4445" s="67">
        <v>0</v>
      </c>
    </row>
    <row r="4446" spans="1:10" x14ac:dyDescent="0.25">
      <c r="A4446" s="3" t="str">
        <f t="shared" si="69"/>
        <v>SubLAPSCE NorthAverage Event Day (5:00pm-6:00pm)5</v>
      </c>
      <c r="B4446" t="s">
        <v>60</v>
      </c>
      <c r="C4446" t="s">
        <v>89</v>
      </c>
      <c r="D4446" t="s">
        <v>164</v>
      </c>
      <c r="E4446" s="65" t="s">
        <v>136</v>
      </c>
      <c r="F4446" s="66">
        <v>0.98314321041107178</v>
      </c>
      <c r="G4446" s="66">
        <v>0.97984397411346436</v>
      </c>
      <c r="H4446" s="66">
        <v>5.5189430713653564E-3</v>
      </c>
      <c r="I4446" s="66">
        <v>74.942314147949219</v>
      </c>
      <c r="J4446" s="67">
        <v>0</v>
      </c>
    </row>
    <row r="4447" spans="1:10" x14ac:dyDescent="0.25">
      <c r="A4447" s="3" t="str">
        <f t="shared" si="69"/>
        <v>SubLAPSCE NorthAverage Event Day (5:00pm-6:00pm)6</v>
      </c>
      <c r="B4447" t="s">
        <v>60</v>
      </c>
      <c r="C4447" t="s">
        <v>89</v>
      </c>
      <c r="D4447" t="s">
        <v>164</v>
      </c>
      <c r="E4447" s="65" t="s">
        <v>137</v>
      </c>
      <c r="F4447" s="66">
        <v>0.9529273509979248</v>
      </c>
      <c r="G4447" s="66">
        <v>0.95893150568008423</v>
      </c>
      <c r="H4447" s="66">
        <v>5.2719707600772381E-3</v>
      </c>
      <c r="I4447" s="66">
        <v>73.983932495117188</v>
      </c>
      <c r="J4447" s="67">
        <v>0</v>
      </c>
    </row>
    <row r="4448" spans="1:10" x14ac:dyDescent="0.25">
      <c r="A4448" s="3" t="str">
        <f t="shared" si="69"/>
        <v>SubLAPSCE NorthAverage Event Day (5:00pm-6:00pm)7</v>
      </c>
      <c r="B4448" t="s">
        <v>60</v>
      </c>
      <c r="C4448" t="s">
        <v>89</v>
      </c>
      <c r="D4448" t="s">
        <v>164</v>
      </c>
      <c r="E4448" s="65" t="s">
        <v>138</v>
      </c>
      <c r="F4448" s="66">
        <v>0.95762461423873901</v>
      </c>
      <c r="G4448" s="66">
        <v>0.96929377317428589</v>
      </c>
      <c r="H4448" s="66">
        <v>5.3157098591327667E-3</v>
      </c>
      <c r="I4448" s="66">
        <v>73.386993408203125</v>
      </c>
      <c r="J4448" s="67">
        <v>0</v>
      </c>
    </row>
    <row r="4449" spans="1:10" x14ac:dyDescent="0.25">
      <c r="A4449" s="3" t="str">
        <f t="shared" si="69"/>
        <v>SubLAPSCE NorthAverage Event Day (5:00pm-6:00pm)8</v>
      </c>
      <c r="B4449" t="s">
        <v>60</v>
      </c>
      <c r="C4449" t="s">
        <v>89</v>
      </c>
      <c r="D4449" t="s">
        <v>164</v>
      </c>
      <c r="E4449" s="65" t="s">
        <v>139</v>
      </c>
      <c r="F4449" s="66">
        <v>0.96012520790100098</v>
      </c>
      <c r="G4449" s="66">
        <v>0.98128896951675415</v>
      </c>
      <c r="H4449" s="66">
        <v>5.9722075238823891E-3</v>
      </c>
      <c r="I4449" s="66">
        <v>73.656570434570313</v>
      </c>
      <c r="J4449" s="67">
        <v>0</v>
      </c>
    </row>
    <row r="4450" spans="1:10" x14ac:dyDescent="0.25">
      <c r="A4450" s="3" t="str">
        <f t="shared" si="69"/>
        <v>SubLAPSCE NorthAverage Event Day (5:00pm-6:00pm)9</v>
      </c>
      <c r="B4450" t="s">
        <v>60</v>
      </c>
      <c r="C4450" t="s">
        <v>89</v>
      </c>
      <c r="D4450" t="s">
        <v>164</v>
      </c>
      <c r="E4450" s="65" t="s">
        <v>140</v>
      </c>
      <c r="F4450" s="66">
        <v>0.96281737089157104</v>
      </c>
      <c r="G4450" s="66">
        <v>0.98697233200073242</v>
      </c>
      <c r="H4450" s="66">
        <v>6.9335205480456352E-3</v>
      </c>
      <c r="I4450" s="66">
        <v>75.737953186035156</v>
      </c>
      <c r="J4450" s="67">
        <v>0</v>
      </c>
    </row>
    <row r="4451" spans="1:10" x14ac:dyDescent="0.25">
      <c r="A4451" s="3" t="str">
        <f t="shared" si="69"/>
        <v>SubLAPSCE NorthAverage Event Day (5:00pm-6:00pm)10</v>
      </c>
      <c r="B4451" t="s">
        <v>60</v>
      </c>
      <c r="C4451" t="s">
        <v>89</v>
      </c>
      <c r="D4451" t="s">
        <v>164</v>
      </c>
      <c r="E4451" s="65" t="s">
        <v>141</v>
      </c>
      <c r="F4451" s="66">
        <v>1.0199841260910034</v>
      </c>
      <c r="G4451" s="66">
        <v>1.0390406847000122</v>
      </c>
      <c r="H4451" s="66">
        <v>8.0961864441633224E-3</v>
      </c>
      <c r="I4451" s="66">
        <v>80.114883422851563</v>
      </c>
      <c r="J4451" s="67">
        <v>0</v>
      </c>
    </row>
    <row r="4452" spans="1:10" x14ac:dyDescent="0.25">
      <c r="A4452" s="3" t="str">
        <f t="shared" si="69"/>
        <v>SubLAPSCE NorthAverage Event Day (5:00pm-6:00pm)11</v>
      </c>
      <c r="B4452" t="s">
        <v>60</v>
      </c>
      <c r="C4452" t="s">
        <v>89</v>
      </c>
      <c r="D4452" t="s">
        <v>164</v>
      </c>
      <c r="E4452" s="65" t="s">
        <v>142</v>
      </c>
      <c r="F4452" s="66">
        <v>1.1253206729888916</v>
      </c>
      <c r="G4452" s="66">
        <v>1.1741032600402832</v>
      </c>
      <c r="H4452" s="66">
        <v>8.7902741506695747E-3</v>
      </c>
      <c r="I4452" s="66">
        <v>84.819992065429688</v>
      </c>
      <c r="J4452" s="67">
        <v>0</v>
      </c>
    </row>
    <row r="4453" spans="1:10" x14ac:dyDescent="0.25">
      <c r="A4453" s="3" t="str">
        <f t="shared" si="69"/>
        <v>SubLAPSCE NorthAverage Event Day (5:00pm-6:00pm)12</v>
      </c>
      <c r="B4453" t="s">
        <v>60</v>
      </c>
      <c r="C4453" t="s">
        <v>89</v>
      </c>
      <c r="D4453" t="s">
        <v>164</v>
      </c>
      <c r="E4453" s="65" t="s">
        <v>143</v>
      </c>
      <c r="F4453" s="66">
        <v>1.3353735208511353</v>
      </c>
      <c r="G4453" s="66">
        <v>1.3712353706359863</v>
      </c>
      <c r="H4453" s="66">
        <v>8.8032791391015053E-3</v>
      </c>
      <c r="I4453" s="66">
        <v>89.190238952636719</v>
      </c>
      <c r="J4453" s="67">
        <v>0</v>
      </c>
    </row>
    <row r="4454" spans="1:10" x14ac:dyDescent="0.25">
      <c r="A4454" s="3" t="str">
        <f t="shared" si="69"/>
        <v>SubLAPSCE NorthAverage Event Day (5:00pm-6:00pm)13</v>
      </c>
      <c r="B4454" t="s">
        <v>60</v>
      </c>
      <c r="C4454" t="s">
        <v>89</v>
      </c>
      <c r="D4454" t="s">
        <v>164</v>
      </c>
      <c r="E4454" s="65" t="s">
        <v>144</v>
      </c>
      <c r="F4454" s="66">
        <v>1.6277902126312256</v>
      </c>
      <c r="G4454" s="66">
        <v>1.6765990257263184</v>
      </c>
      <c r="H4454" s="66">
        <v>7.8163305297493935E-3</v>
      </c>
      <c r="I4454" s="66">
        <v>92.968116760253906</v>
      </c>
      <c r="J4454" s="67">
        <v>0</v>
      </c>
    </row>
    <row r="4455" spans="1:10" x14ac:dyDescent="0.25">
      <c r="A4455" s="3" t="str">
        <f t="shared" si="69"/>
        <v>SubLAPSCE NorthAverage Event Day (5:00pm-6:00pm)14</v>
      </c>
      <c r="B4455" t="s">
        <v>60</v>
      </c>
      <c r="C4455" t="s">
        <v>89</v>
      </c>
      <c r="D4455" t="s">
        <v>164</v>
      </c>
      <c r="E4455" s="65" t="s">
        <v>145</v>
      </c>
      <c r="F4455" s="66">
        <v>1.9814670085906982</v>
      </c>
      <c r="G4455" s="66">
        <v>2.0324432849884033</v>
      </c>
      <c r="H4455" s="66">
        <v>7.9434225335717201E-3</v>
      </c>
      <c r="I4455" s="66">
        <v>96.115043640136719</v>
      </c>
      <c r="J4455" s="67">
        <v>0</v>
      </c>
    </row>
    <row r="4456" spans="1:10" x14ac:dyDescent="0.25">
      <c r="A4456" s="3" t="str">
        <f t="shared" si="69"/>
        <v>SubLAPSCE NorthAverage Event Day (5:00pm-6:00pm)15</v>
      </c>
      <c r="B4456" t="s">
        <v>60</v>
      </c>
      <c r="C4456" t="s">
        <v>89</v>
      </c>
      <c r="D4456" t="s">
        <v>164</v>
      </c>
      <c r="E4456" s="65" t="s">
        <v>146</v>
      </c>
      <c r="F4456" s="66">
        <v>2.3249187469482422</v>
      </c>
      <c r="G4456" s="66">
        <v>2.3619184494018555</v>
      </c>
      <c r="H4456" s="66">
        <v>1.0418006218969822E-2</v>
      </c>
      <c r="I4456" s="66">
        <v>98.664627075195313</v>
      </c>
      <c r="J4456" s="67">
        <v>0</v>
      </c>
    </row>
    <row r="4457" spans="1:10" x14ac:dyDescent="0.25">
      <c r="A4457" s="3" t="str">
        <f t="shared" si="69"/>
        <v>SubLAPSCE NorthAverage Event Day (5:00pm-6:00pm)16</v>
      </c>
      <c r="B4457" t="s">
        <v>60</v>
      </c>
      <c r="C4457" t="s">
        <v>89</v>
      </c>
      <c r="D4457" t="s">
        <v>164</v>
      </c>
      <c r="E4457" s="65" t="s">
        <v>147</v>
      </c>
      <c r="F4457" s="66">
        <v>2.6535792350769043</v>
      </c>
      <c r="G4457" s="66">
        <v>2.6701383590698242</v>
      </c>
      <c r="H4457" s="66">
        <v>1.1625965125858784E-2</v>
      </c>
      <c r="I4457" s="66">
        <v>100.13240051269531</v>
      </c>
      <c r="J4457" s="67">
        <v>0</v>
      </c>
    </row>
    <row r="4458" spans="1:10" x14ac:dyDescent="0.25">
      <c r="A4458" s="3" t="str">
        <f t="shared" si="69"/>
        <v>SubLAPSCE NorthAverage Event Day (5:00pm-6:00pm)17</v>
      </c>
      <c r="B4458" t="s">
        <v>60</v>
      </c>
      <c r="C4458" t="s">
        <v>89</v>
      </c>
      <c r="D4458" t="s">
        <v>164</v>
      </c>
      <c r="E4458" s="65" t="s">
        <v>148</v>
      </c>
      <c r="F4458" s="66">
        <v>2.9610729217529297</v>
      </c>
      <c r="G4458" s="66">
        <v>2.9244232177734375</v>
      </c>
      <c r="H4458" s="66">
        <v>1.1668371967971325E-2</v>
      </c>
      <c r="I4458" s="66">
        <v>100.24748229980469</v>
      </c>
      <c r="J4458" s="67">
        <v>0</v>
      </c>
    </row>
    <row r="4459" spans="1:10" x14ac:dyDescent="0.25">
      <c r="A4459" s="3" t="str">
        <f t="shared" si="69"/>
        <v>SubLAPSCE NorthAverage Event Day (5:00pm-6:00pm)18</v>
      </c>
      <c r="B4459" t="s">
        <v>60</v>
      </c>
      <c r="C4459" t="s">
        <v>89</v>
      </c>
      <c r="D4459" t="s">
        <v>164</v>
      </c>
      <c r="E4459" s="65" t="s">
        <v>149</v>
      </c>
      <c r="F4459" s="66">
        <v>3.1113758087158203</v>
      </c>
      <c r="G4459" s="66">
        <v>2.2254869937896729</v>
      </c>
      <c r="H4459" s="66">
        <v>1.3754849322140217E-2</v>
      </c>
      <c r="I4459" s="66">
        <v>99.731674194335938</v>
      </c>
      <c r="J4459" s="67">
        <v>0</v>
      </c>
    </row>
    <row r="4460" spans="1:10" x14ac:dyDescent="0.25">
      <c r="A4460" s="3" t="str">
        <f t="shared" si="69"/>
        <v>SubLAPSCE NorthAverage Event Day (5:00pm-6:00pm)19</v>
      </c>
      <c r="B4460" t="s">
        <v>60</v>
      </c>
      <c r="C4460" t="s">
        <v>89</v>
      </c>
      <c r="D4460" t="s">
        <v>164</v>
      </c>
      <c r="E4460" s="65" t="s">
        <v>150</v>
      </c>
      <c r="F4460" s="66">
        <v>2.9504170417785645</v>
      </c>
      <c r="G4460" s="66">
        <v>3.0961332321166992</v>
      </c>
      <c r="H4460" s="66">
        <v>1.4133872464299202E-2</v>
      </c>
      <c r="I4460" s="66">
        <v>98.122711181640625</v>
      </c>
      <c r="J4460" s="67">
        <v>0</v>
      </c>
    </row>
    <row r="4461" spans="1:10" x14ac:dyDescent="0.25">
      <c r="A4461" s="3" t="str">
        <f t="shared" si="69"/>
        <v>SubLAPSCE NorthAverage Event Day (5:00pm-6:00pm)20</v>
      </c>
      <c r="B4461" t="s">
        <v>60</v>
      </c>
      <c r="C4461" t="s">
        <v>89</v>
      </c>
      <c r="D4461" t="s">
        <v>164</v>
      </c>
      <c r="E4461" s="65" t="s">
        <v>151</v>
      </c>
      <c r="F4461" s="66">
        <v>2.7659192085266113</v>
      </c>
      <c r="G4461" s="66">
        <v>3.0393433570861816</v>
      </c>
      <c r="H4461" s="66">
        <v>1.3642586767673492E-2</v>
      </c>
      <c r="I4461" s="66">
        <v>96.013275146484375</v>
      </c>
      <c r="J4461" s="67">
        <v>0</v>
      </c>
    </row>
    <row r="4462" spans="1:10" x14ac:dyDescent="0.25">
      <c r="A4462" s="3" t="str">
        <f t="shared" si="69"/>
        <v>SubLAPSCE NorthAverage Event Day (5:00pm-6:00pm)21</v>
      </c>
      <c r="B4462" t="s">
        <v>60</v>
      </c>
      <c r="C4462" t="s">
        <v>89</v>
      </c>
      <c r="D4462" t="s">
        <v>164</v>
      </c>
      <c r="E4462" s="65" t="s">
        <v>152</v>
      </c>
      <c r="F4462" s="66">
        <v>2.5363578796386719</v>
      </c>
      <c r="G4462" s="66">
        <v>2.7487201690673828</v>
      </c>
      <c r="H4462" s="66">
        <v>1.2854926288127899E-2</v>
      </c>
      <c r="I4462" s="66">
        <v>92.872215270996094</v>
      </c>
      <c r="J4462" s="67">
        <v>0</v>
      </c>
    </row>
    <row r="4463" spans="1:10" x14ac:dyDescent="0.25">
      <c r="A4463" s="3" t="str">
        <f t="shared" si="69"/>
        <v>SubLAPSCE NorthAverage Event Day (5:00pm-6:00pm)22</v>
      </c>
      <c r="B4463" t="s">
        <v>60</v>
      </c>
      <c r="C4463" t="s">
        <v>89</v>
      </c>
      <c r="D4463" t="s">
        <v>164</v>
      </c>
      <c r="E4463" s="65" t="s">
        <v>153</v>
      </c>
      <c r="F4463" s="66">
        <v>2.3168501853942871</v>
      </c>
      <c r="G4463" s="66">
        <v>2.4967703819274902</v>
      </c>
      <c r="H4463" s="66">
        <v>1.2246153317391872E-2</v>
      </c>
      <c r="I4463" s="66">
        <v>89.435012817382813</v>
      </c>
      <c r="J4463" s="67">
        <v>0</v>
      </c>
    </row>
    <row r="4464" spans="1:10" x14ac:dyDescent="0.25">
      <c r="A4464" s="3" t="str">
        <f t="shared" si="69"/>
        <v>SubLAPSCE NorthAverage Event Day (5:00pm-6:00pm)23</v>
      </c>
      <c r="B4464" t="s">
        <v>60</v>
      </c>
      <c r="C4464" t="s">
        <v>89</v>
      </c>
      <c r="D4464" t="s">
        <v>164</v>
      </c>
      <c r="E4464" s="65" t="s">
        <v>154</v>
      </c>
      <c r="F4464" s="66">
        <v>2.0300924777984619</v>
      </c>
      <c r="G4464" s="66">
        <v>2.1697268486022949</v>
      </c>
      <c r="H4464" s="66">
        <v>1.1553655378520489E-2</v>
      </c>
      <c r="I4464" s="66">
        <v>86.189834594726563</v>
      </c>
      <c r="J4464" s="67">
        <v>0</v>
      </c>
    </row>
    <row r="4465" spans="1:10" x14ac:dyDescent="0.25">
      <c r="A4465" s="3" t="str">
        <f t="shared" si="69"/>
        <v>SubLAPSCE NorthAverage Event Day (5:00pm-6:00pm)24</v>
      </c>
      <c r="B4465" t="s">
        <v>60</v>
      </c>
      <c r="C4465" t="s">
        <v>89</v>
      </c>
      <c r="D4465" t="s">
        <v>164</v>
      </c>
      <c r="E4465" s="65" t="s">
        <v>155</v>
      </c>
      <c r="F4465" s="66">
        <v>1.7344281673431396</v>
      </c>
      <c r="G4465" s="66">
        <v>1.8350794315338135</v>
      </c>
      <c r="H4465" s="66">
        <v>1.0212810710072517E-2</v>
      </c>
      <c r="I4465" s="66">
        <v>82.786376953125</v>
      </c>
      <c r="J4465" s="67">
        <v>0</v>
      </c>
    </row>
    <row r="4466" spans="1:10" x14ac:dyDescent="0.25">
      <c r="A4466" s="3" t="str">
        <f t="shared" si="69"/>
        <v>SubLAPSCE Northwest6/17/2021 (5:00pm-6:00pm)1</v>
      </c>
      <c r="B4466" t="s">
        <v>60</v>
      </c>
      <c r="C4466" t="s">
        <v>90</v>
      </c>
      <c r="D4466" t="s">
        <v>160</v>
      </c>
      <c r="E4466" s="65" t="s">
        <v>132</v>
      </c>
      <c r="F4466" s="66">
        <v>1.0301556587219238</v>
      </c>
      <c r="G4466" s="66">
        <v>1.0807512998580933</v>
      </c>
      <c r="H4466" s="66">
        <v>3.3426377922296524E-2</v>
      </c>
      <c r="I4466" s="66">
        <v>63.25836181640625</v>
      </c>
      <c r="J4466" s="67">
        <v>0</v>
      </c>
    </row>
    <row r="4467" spans="1:10" x14ac:dyDescent="0.25">
      <c r="A4467" s="3" t="str">
        <f t="shared" si="69"/>
        <v>SubLAPSCE Northwest6/17/2021 (5:00pm-6:00pm)2</v>
      </c>
      <c r="B4467" t="s">
        <v>60</v>
      </c>
      <c r="C4467" t="s">
        <v>90</v>
      </c>
      <c r="D4467" t="s">
        <v>160</v>
      </c>
      <c r="E4467" s="65" t="s">
        <v>133</v>
      </c>
      <c r="F4467" s="66">
        <v>0.87431985139846802</v>
      </c>
      <c r="G4467" s="66">
        <v>0.9355500340461731</v>
      </c>
      <c r="H4467" s="66">
        <v>3.1785141676664352E-2</v>
      </c>
      <c r="I4467" s="66">
        <v>63.104515075683594</v>
      </c>
      <c r="J4467" s="67">
        <v>0</v>
      </c>
    </row>
    <row r="4468" spans="1:10" x14ac:dyDescent="0.25">
      <c r="A4468" s="3" t="str">
        <f t="shared" si="69"/>
        <v>SubLAPSCE Northwest6/17/2021 (5:00pm-6:00pm)3</v>
      </c>
      <c r="B4468" t="s">
        <v>60</v>
      </c>
      <c r="C4468" t="s">
        <v>90</v>
      </c>
      <c r="D4468" t="s">
        <v>160</v>
      </c>
      <c r="E4468" s="65" t="s">
        <v>134</v>
      </c>
      <c r="F4468" s="66">
        <v>0.7862553596496582</v>
      </c>
      <c r="G4468" s="66">
        <v>0.8233102560043335</v>
      </c>
      <c r="H4468" s="66">
        <v>3.1162289902567863E-2</v>
      </c>
      <c r="I4468" s="66">
        <v>62.649814605712891</v>
      </c>
      <c r="J4468" s="67">
        <v>0</v>
      </c>
    </row>
    <row r="4469" spans="1:10" x14ac:dyDescent="0.25">
      <c r="A4469" s="3" t="str">
        <f t="shared" si="69"/>
        <v>SubLAPSCE Northwest6/17/2021 (5:00pm-6:00pm)4</v>
      </c>
      <c r="B4469" t="s">
        <v>60</v>
      </c>
      <c r="C4469" t="s">
        <v>90</v>
      </c>
      <c r="D4469" t="s">
        <v>160</v>
      </c>
      <c r="E4469" s="65" t="s">
        <v>135</v>
      </c>
      <c r="F4469" s="66">
        <v>0.71861958503723145</v>
      </c>
      <c r="G4469" s="66">
        <v>0.75729525089263916</v>
      </c>
      <c r="H4469" s="66">
        <v>3.2178115099668503E-2</v>
      </c>
      <c r="I4469" s="66">
        <v>61.774398803710938</v>
      </c>
      <c r="J4469" s="67">
        <v>0</v>
      </c>
    </row>
    <row r="4470" spans="1:10" x14ac:dyDescent="0.25">
      <c r="A4470" s="3" t="str">
        <f t="shared" si="69"/>
        <v>SubLAPSCE Northwest6/17/2021 (5:00pm-6:00pm)5</v>
      </c>
      <c r="B4470" t="s">
        <v>60</v>
      </c>
      <c r="C4470" t="s">
        <v>90</v>
      </c>
      <c r="D4470" t="s">
        <v>160</v>
      </c>
      <c r="E4470" s="65" t="s">
        <v>136</v>
      </c>
      <c r="F4470" s="66">
        <v>0.69180727005004883</v>
      </c>
      <c r="G4470" s="66">
        <v>0.71186661720275879</v>
      </c>
      <c r="H4470" s="66">
        <v>2.9634242877364159E-2</v>
      </c>
      <c r="I4470" s="66">
        <v>61.408004760742188</v>
      </c>
      <c r="J4470" s="67">
        <v>0</v>
      </c>
    </row>
    <row r="4471" spans="1:10" x14ac:dyDescent="0.25">
      <c r="A4471" s="3" t="str">
        <f t="shared" si="69"/>
        <v>SubLAPSCE Northwest6/17/2021 (5:00pm-6:00pm)6</v>
      </c>
      <c r="B4471" t="s">
        <v>60</v>
      </c>
      <c r="C4471" t="s">
        <v>90</v>
      </c>
      <c r="D4471" t="s">
        <v>160</v>
      </c>
      <c r="E4471" s="65" t="s">
        <v>137</v>
      </c>
      <c r="F4471" s="66">
        <v>0.6766248345375061</v>
      </c>
      <c r="G4471" s="66">
        <v>0.69519859552383423</v>
      </c>
      <c r="H4471" s="66">
        <v>2.1180547773838043E-2</v>
      </c>
      <c r="I4471" s="66">
        <v>61.2823486328125</v>
      </c>
      <c r="J4471" s="67">
        <v>0</v>
      </c>
    </row>
    <row r="4472" spans="1:10" x14ac:dyDescent="0.25">
      <c r="A4472" s="3" t="str">
        <f t="shared" si="69"/>
        <v>SubLAPSCE Northwest6/17/2021 (5:00pm-6:00pm)7</v>
      </c>
      <c r="B4472" t="s">
        <v>60</v>
      </c>
      <c r="C4472" t="s">
        <v>90</v>
      </c>
      <c r="D4472" t="s">
        <v>160</v>
      </c>
      <c r="E4472" s="65" t="s">
        <v>138</v>
      </c>
      <c r="F4472" s="66">
        <v>0.69894510507583618</v>
      </c>
      <c r="G4472" s="66">
        <v>0.72130495309829712</v>
      </c>
      <c r="H4472" s="66">
        <v>2.0422104746103287E-2</v>
      </c>
      <c r="I4472" s="66">
        <v>61.613502502441406</v>
      </c>
      <c r="J4472" s="67">
        <v>0</v>
      </c>
    </row>
    <row r="4473" spans="1:10" x14ac:dyDescent="0.25">
      <c r="A4473" s="3" t="str">
        <f t="shared" si="69"/>
        <v>SubLAPSCE Northwest6/17/2021 (5:00pm-6:00pm)8</v>
      </c>
      <c r="B4473" t="s">
        <v>60</v>
      </c>
      <c r="C4473" t="s">
        <v>90</v>
      </c>
      <c r="D4473" t="s">
        <v>160</v>
      </c>
      <c r="E4473" s="65" t="s">
        <v>139</v>
      </c>
      <c r="F4473" s="66">
        <v>0.73146802186965942</v>
      </c>
      <c r="G4473" s="66">
        <v>0.75255924463272095</v>
      </c>
      <c r="H4473" s="66">
        <v>2.2153822705149651E-2</v>
      </c>
      <c r="I4473" s="66">
        <v>62.831989288330078</v>
      </c>
      <c r="J4473" s="67">
        <v>0</v>
      </c>
    </row>
    <row r="4474" spans="1:10" x14ac:dyDescent="0.25">
      <c r="A4474" s="3" t="str">
        <f t="shared" si="69"/>
        <v>SubLAPSCE Northwest6/17/2021 (5:00pm-6:00pm)9</v>
      </c>
      <c r="B4474" t="s">
        <v>60</v>
      </c>
      <c r="C4474" t="s">
        <v>90</v>
      </c>
      <c r="D4474" t="s">
        <v>160</v>
      </c>
      <c r="E4474" s="65" t="s">
        <v>140</v>
      </c>
      <c r="F4474" s="66">
        <v>0.76392751932144165</v>
      </c>
      <c r="G4474" s="66">
        <v>0.78684031963348389</v>
      </c>
      <c r="H4474" s="66">
        <v>2.3848431184887886E-2</v>
      </c>
      <c r="I4474" s="66">
        <v>68.809104919433594</v>
      </c>
      <c r="J4474" s="67">
        <v>0</v>
      </c>
    </row>
    <row r="4475" spans="1:10" x14ac:dyDescent="0.25">
      <c r="A4475" s="3" t="str">
        <f t="shared" si="69"/>
        <v>SubLAPSCE Northwest6/17/2021 (5:00pm-6:00pm)10</v>
      </c>
      <c r="B4475" t="s">
        <v>60</v>
      </c>
      <c r="C4475" t="s">
        <v>90</v>
      </c>
      <c r="D4475" t="s">
        <v>160</v>
      </c>
      <c r="E4475" s="65" t="s">
        <v>141</v>
      </c>
      <c r="F4475" s="66">
        <v>0.83027881383895874</v>
      </c>
      <c r="G4475" s="66">
        <v>0.86011946201324463</v>
      </c>
      <c r="H4475" s="66">
        <v>2.9769968241453171E-2</v>
      </c>
      <c r="I4475" s="66">
        <v>76.101364135742188</v>
      </c>
      <c r="J4475" s="67">
        <v>0</v>
      </c>
    </row>
    <row r="4476" spans="1:10" x14ac:dyDescent="0.25">
      <c r="A4476" s="3" t="str">
        <f t="shared" si="69"/>
        <v>SubLAPSCE Northwest6/17/2021 (5:00pm-6:00pm)11</v>
      </c>
      <c r="B4476" t="s">
        <v>60</v>
      </c>
      <c r="C4476" t="s">
        <v>90</v>
      </c>
      <c r="D4476" t="s">
        <v>160</v>
      </c>
      <c r="E4476" s="65" t="s">
        <v>142</v>
      </c>
      <c r="F4476" s="66">
        <v>0.90083646774291992</v>
      </c>
      <c r="G4476" s="66">
        <v>0.98255890607833862</v>
      </c>
      <c r="H4476" s="66">
        <v>3.4906089305877686E-2</v>
      </c>
      <c r="I4476" s="66">
        <v>77.916397094726563</v>
      </c>
      <c r="J4476" s="67">
        <v>0</v>
      </c>
    </row>
    <row r="4477" spans="1:10" x14ac:dyDescent="0.25">
      <c r="A4477" s="3" t="str">
        <f t="shared" si="69"/>
        <v>SubLAPSCE Northwest6/17/2021 (5:00pm-6:00pm)12</v>
      </c>
      <c r="B4477" t="s">
        <v>60</v>
      </c>
      <c r="C4477" t="s">
        <v>90</v>
      </c>
      <c r="D4477" t="s">
        <v>160</v>
      </c>
      <c r="E4477" s="65" t="s">
        <v>143</v>
      </c>
      <c r="F4477" s="66">
        <v>0.9663359522819519</v>
      </c>
      <c r="G4477" s="66">
        <v>1.116968035697937</v>
      </c>
      <c r="H4477" s="66">
        <v>3.8385972380638123E-2</v>
      </c>
      <c r="I4477" s="66">
        <v>79.53485107421875</v>
      </c>
      <c r="J4477" s="67">
        <v>0</v>
      </c>
    </row>
    <row r="4478" spans="1:10" x14ac:dyDescent="0.25">
      <c r="A4478" s="3" t="str">
        <f t="shared" si="69"/>
        <v>SubLAPSCE Northwest6/17/2021 (5:00pm-6:00pm)13</v>
      </c>
      <c r="B4478" t="s">
        <v>60</v>
      </c>
      <c r="C4478" t="s">
        <v>90</v>
      </c>
      <c r="D4478" t="s">
        <v>160</v>
      </c>
      <c r="E4478" s="65" t="s">
        <v>144</v>
      </c>
      <c r="F4478" s="66">
        <v>1.1544557809829712</v>
      </c>
      <c r="G4478" s="66">
        <v>1.2954977750778198</v>
      </c>
      <c r="H4478" s="66">
        <v>4.2847245931625366E-2</v>
      </c>
      <c r="I4478" s="66">
        <v>78.143013000488281</v>
      </c>
      <c r="J4478" s="67">
        <v>0</v>
      </c>
    </row>
    <row r="4479" spans="1:10" x14ac:dyDescent="0.25">
      <c r="A4479" s="3" t="str">
        <f t="shared" si="69"/>
        <v>SubLAPSCE Northwest6/17/2021 (5:00pm-6:00pm)14</v>
      </c>
      <c r="B4479" t="s">
        <v>60</v>
      </c>
      <c r="C4479" t="s">
        <v>90</v>
      </c>
      <c r="D4479" t="s">
        <v>160</v>
      </c>
      <c r="E4479" s="65" t="s">
        <v>145</v>
      </c>
      <c r="F4479" s="66">
        <v>1.4507057666778564</v>
      </c>
      <c r="G4479" s="66">
        <v>1.5322915315628052</v>
      </c>
      <c r="H4479" s="66">
        <v>4.1657149791717529E-2</v>
      </c>
      <c r="I4479" s="66">
        <v>78.716201782226563</v>
      </c>
      <c r="J4479" s="67">
        <v>0</v>
      </c>
    </row>
    <row r="4480" spans="1:10" x14ac:dyDescent="0.25">
      <c r="A4480" s="3" t="str">
        <f t="shared" si="69"/>
        <v>SubLAPSCE Northwest6/17/2021 (5:00pm-6:00pm)15</v>
      </c>
      <c r="B4480" t="s">
        <v>60</v>
      </c>
      <c r="C4480" t="s">
        <v>90</v>
      </c>
      <c r="D4480" t="s">
        <v>160</v>
      </c>
      <c r="E4480" s="65" t="s">
        <v>146</v>
      </c>
      <c r="F4480" s="66">
        <v>1.7284361124038696</v>
      </c>
      <c r="G4480" s="66">
        <v>1.7235370874404907</v>
      </c>
      <c r="H4480" s="66">
        <v>2.3902609944343567E-2</v>
      </c>
      <c r="I4480" s="66">
        <v>80.589424133300781</v>
      </c>
      <c r="J4480" s="67">
        <v>0</v>
      </c>
    </row>
    <row r="4481" spans="1:10" x14ac:dyDescent="0.25">
      <c r="A4481" s="3" t="str">
        <f t="shared" si="69"/>
        <v>SubLAPSCE Northwest6/17/2021 (5:00pm-6:00pm)16</v>
      </c>
      <c r="B4481" t="s">
        <v>60</v>
      </c>
      <c r="C4481" t="s">
        <v>90</v>
      </c>
      <c r="D4481" t="s">
        <v>160</v>
      </c>
      <c r="E4481" s="65" t="s">
        <v>147</v>
      </c>
      <c r="F4481" s="66">
        <v>1.8858013153076172</v>
      </c>
      <c r="G4481" s="66">
        <v>1.8907004594802856</v>
      </c>
      <c r="H4481" s="66">
        <v>2.3902609944343567E-2</v>
      </c>
      <c r="I4481" s="66">
        <v>76.612724304199219</v>
      </c>
      <c r="J4481" s="67">
        <v>0</v>
      </c>
    </row>
    <row r="4482" spans="1:10" x14ac:dyDescent="0.25">
      <c r="A4482" s="3" t="str">
        <f t="shared" si="69"/>
        <v>SubLAPSCE Northwest6/17/2021 (5:00pm-6:00pm)17</v>
      </c>
      <c r="B4482" t="s">
        <v>60</v>
      </c>
      <c r="C4482" t="s">
        <v>90</v>
      </c>
      <c r="D4482" t="s">
        <v>160</v>
      </c>
      <c r="E4482" s="65" t="s">
        <v>148</v>
      </c>
      <c r="F4482" s="66">
        <v>2.0635013580322266</v>
      </c>
      <c r="G4482" s="66">
        <v>2.054755687713623</v>
      </c>
      <c r="H4482" s="66">
        <v>4.6421162784099579E-2</v>
      </c>
      <c r="I4482" s="66">
        <v>75.88824462890625</v>
      </c>
      <c r="J4482" s="67">
        <v>0</v>
      </c>
    </row>
    <row r="4483" spans="1:10" x14ac:dyDescent="0.25">
      <c r="A4483" s="3" t="str">
        <f t="shared" ref="A4483:A4546" si="70">B4483&amp;C4483&amp;D4483&amp;E4483</f>
        <v>SubLAPSCE Northwest6/17/2021 (5:00pm-6:00pm)18</v>
      </c>
      <c r="B4483" t="s">
        <v>60</v>
      </c>
      <c r="C4483" t="s">
        <v>90</v>
      </c>
      <c r="D4483" t="s">
        <v>160</v>
      </c>
      <c r="E4483" s="65" t="s">
        <v>149</v>
      </c>
      <c r="F4483" s="66">
        <v>2.1195886135101318</v>
      </c>
      <c r="G4483" s="66">
        <v>1.7969828844070435</v>
      </c>
      <c r="H4483" s="66">
        <v>5.0602465867996216E-2</v>
      </c>
      <c r="I4483" s="66">
        <v>75.491340637207031</v>
      </c>
      <c r="J4483" s="67">
        <v>0</v>
      </c>
    </row>
    <row r="4484" spans="1:10" x14ac:dyDescent="0.25">
      <c r="A4484" s="3" t="str">
        <f t="shared" si="70"/>
        <v>SubLAPSCE Northwest6/17/2021 (5:00pm-6:00pm)19</v>
      </c>
      <c r="B4484" t="s">
        <v>60</v>
      </c>
      <c r="C4484" t="s">
        <v>90</v>
      </c>
      <c r="D4484" t="s">
        <v>160</v>
      </c>
      <c r="E4484" s="65" t="s">
        <v>150</v>
      </c>
      <c r="F4484" s="66">
        <v>2.0556941032409668</v>
      </c>
      <c r="G4484" s="66">
        <v>2.1639056205749512</v>
      </c>
      <c r="H4484" s="66">
        <v>5.3365804255008698E-2</v>
      </c>
      <c r="I4484" s="66">
        <v>74.039398193359375</v>
      </c>
      <c r="J4484" s="67">
        <v>0</v>
      </c>
    </row>
    <row r="4485" spans="1:10" x14ac:dyDescent="0.25">
      <c r="A4485" s="3" t="str">
        <f t="shared" si="70"/>
        <v>SubLAPSCE Northwest6/17/2021 (5:00pm-6:00pm)20</v>
      </c>
      <c r="B4485" t="s">
        <v>60</v>
      </c>
      <c r="C4485" t="s">
        <v>90</v>
      </c>
      <c r="D4485" t="s">
        <v>160</v>
      </c>
      <c r="E4485" s="65" t="s">
        <v>151</v>
      </c>
      <c r="F4485" s="66">
        <v>1.804254412651062</v>
      </c>
      <c r="G4485" s="66">
        <v>1.9591628313064575</v>
      </c>
      <c r="H4485" s="66">
        <v>5.0134055316448212E-2</v>
      </c>
      <c r="I4485" s="66">
        <v>73.193359375</v>
      </c>
      <c r="J4485" s="67">
        <v>0</v>
      </c>
    </row>
    <row r="4486" spans="1:10" x14ac:dyDescent="0.25">
      <c r="A4486" s="3" t="str">
        <f t="shared" si="70"/>
        <v>SubLAPSCE Northwest6/17/2021 (5:00pm-6:00pm)21</v>
      </c>
      <c r="B4486" t="s">
        <v>60</v>
      </c>
      <c r="C4486" t="s">
        <v>90</v>
      </c>
      <c r="D4486" t="s">
        <v>160</v>
      </c>
      <c r="E4486" s="65" t="s">
        <v>152</v>
      </c>
      <c r="F4486" s="66">
        <v>1.6331640481948853</v>
      </c>
      <c r="G4486" s="66">
        <v>1.7578058242797852</v>
      </c>
      <c r="H4486" s="66">
        <v>4.5513588935136795E-2</v>
      </c>
      <c r="I4486" s="66">
        <v>70.184684753417969</v>
      </c>
      <c r="J4486" s="67">
        <v>0</v>
      </c>
    </row>
    <row r="4487" spans="1:10" x14ac:dyDescent="0.25">
      <c r="A4487" s="3" t="str">
        <f t="shared" si="70"/>
        <v>SubLAPSCE Northwest6/17/2021 (5:00pm-6:00pm)22</v>
      </c>
      <c r="B4487" t="s">
        <v>60</v>
      </c>
      <c r="C4487" t="s">
        <v>90</v>
      </c>
      <c r="D4487" t="s">
        <v>160</v>
      </c>
      <c r="E4487" s="65" t="s">
        <v>153</v>
      </c>
      <c r="F4487" s="66">
        <v>1.5458203554153442</v>
      </c>
      <c r="G4487" s="66">
        <v>1.6320854425430298</v>
      </c>
      <c r="H4487" s="66">
        <v>4.4297169893980026E-2</v>
      </c>
      <c r="I4487" s="66">
        <v>66.329627990722656</v>
      </c>
      <c r="J4487" s="67">
        <v>0</v>
      </c>
    </row>
    <row r="4488" spans="1:10" x14ac:dyDescent="0.25">
      <c r="A4488" s="3" t="str">
        <f t="shared" si="70"/>
        <v>SubLAPSCE Northwest6/17/2021 (5:00pm-6:00pm)23</v>
      </c>
      <c r="B4488" t="s">
        <v>60</v>
      </c>
      <c r="C4488" t="s">
        <v>90</v>
      </c>
      <c r="D4488" t="s">
        <v>160</v>
      </c>
      <c r="E4488" s="65" t="s">
        <v>154</v>
      </c>
      <c r="F4488" s="66">
        <v>1.3516316413879395</v>
      </c>
      <c r="G4488" s="66">
        <v>1.449028491973877</v>
      </c>
      <c r="H4488" s="66">
        <v>4.4201232492923737E-2</v>
      </c>
      <c r="I4488" s="66">
        <v>64.137443542480469</v>
      </c>
      <c r="J4488" s="67">
        <v>0</v>
      </c>
    </row>
    <row r="4489" spans="1:10" x14ac:dyDescent="0.25">
      <c r="A4489" s="3" t="str">
        <f t="shared" si="70"/>
        <v>SubLAPSCE Northwest6/17/2021 (5:00pm-6:00pm)24</v>
      </c>
      <c r="B4489" t="s">
        <v>60</v>
      </c>
      <c r="C4489" t="s">
        <v>90</v>
      </c>
      <c r="D4489" t="s">
        <v>160</v>
      </c>
      <c r="E4489" s="65" t="s">
        <v>155</v>
      </c>
      <c r="F4489" s="66">
        <v>1.1524685621261597</v>
      </c>
      <c r="G4489" s="66">
        <v>1.2082173824310303</v>
      </c>
      <c r="H4489" s="66">
        <v>4.3615482747554779E-2</v>
      </c>
      <c r="I4489" s="66">
        <v>62.674224853515625</v>
      </c>
      <c r="J4489" s="67">
        <v>0</v>
      </c>
    </row>
    <row r="4490" spans="1:10" x14ac:dyDescent="0.25">
      <c r="A4490" s="3" t="str">
        <f t="shared" si="70"/>
        <v>SubLAPSCE Northwest7/9/2021 (5:50pm-8:55pm)1</v>
      </c>
      <c r="B4490" t="s">
        <v>60</v>
      </c>
      <c r="C4490" t="s">
        <v>90</v>
      </c>
      <c r="D4490" t="s">
        <v>161</v>
      </c>
      <c r="E4490" s="65" t="s">
        <v>132</v>
      </c>
      <c r="F4490" s="66">
        <v>0.993785560131073</v>
      </c>
      <c r="G4490" s="66">
        <v>1.0342745780944824</v>
      </c>
      <c r="H4490" s="66">
        <v>3.224419429898262E-2</v>
      </c>
      <c r="I4490" s="66">
        <v>66.889190673828125</v>
      </c>
      <c r="J4490" s="67">
        <v>0</v>
      </c>
    </row>
    <row r="4491" spans="1:10" x14ac:dyDescent="0.25">
      <c r="A4491" s="3" t="str">
        <f t="shared" si="70"/>
        <v>SubLAPSCE Northwest7/9/2021 (5:50pm-8:55pm)2</v>
      </c>
      <c r="B4491" t="s">
        <v>60</v>
      </c>
      <c r="C4491" t="s">
        <v>90</v>
      </c>
      <c r="D4491" t="s">
        <v>161</v>
      </c>
      <c r="E4491" s="65" t="s">
        <v>133</v>
      </c>
      <c r="F4491" s="66">
        <v>0.86923766136169434</v>
      </c>
      <c r="G4491" s="66">
        <v>0.90475922822952271</v>
      </c>
      <c r="H4491" s="66">
        <v>2.8415421023964882E-2</v>
      </c>
      <c r="I4491" s="66">
        <v>66.035758972167969</v>
      </c>
      <c r="J4491" s="67">
        <v>0</v>
      </c>
    </row>
    <row r="4492" spans="1:10" x14ac:dyDescent="0.25">
      <c r="A4492" s="3" t="str">
        <f t="shared" si="70"/>
        <v>SubLAPSCE Northwest7/9/2021 (5:50pm-8:55pm)3</v>
      </c>
      <c r="B4492" t="s">
        <v>60</v>
      </c>
      <c r="C4492" t="s">
        <v>90</v>
      </c>
      <c r="D4492" t="s">
        <v>161</v>
      </c>
      <c r="E4492" s="65" t="s">
        <v>134</v>
      </c>
      <c r="F4492" s="66">
        <v>0.76494008302688599</v>
      </c>
      <c r="G4492" s="66">
        <v>0.81179344654083252</v>
      </c>
      <c r="H4492" s="66">
        <v>2.5694891810417175E-2</v>
      </c>
      <c r="I4492" s="66">
        <v>65.549674987792969</v>
      </c>
      <c r="J4492" s="67">
        <v>0</v>
      </c>
    </row>
    <row r="4493" spans="1:10" x14ac:dyDescent="0.25">
      <c r="A4493" s="3" t="str">
        <f t="shared" si="70"/>
        <v>SubLAPSCE Northwest7/9/2021 (5:50pm-8:55pm)4</v>
      </c>
      <c r="B4493" t="s">
        <v>60</v>
      </c>
      <c r="C4493" t="s">
        <v>90</v>
      </c>
      <c r="D4493" t="s">
        <v>161</v>
      </c>
      <c r="E4493" s="65" t="s">
        <v>135</v>
      </c>
      <c r="F4493" s="66">
        <v>0.69649922847747803</v>
      </c>
      <c r="G4493" s="66">
        <v>0.74770158529281616</v>
      </c>
      <c r="H4493" s="66">
        <v>2.2477651014924049E-2</v>
      </c>
      <c r="I4493" s="66">
        <v>64.608642578125</v>
      </c>
      <c r="J4493" s="67">
        <v>0</v>
      </c>
    </row>
    <row r="4494" spans="1:10" x14ac:dyDescent="0.25">
      <c r="A4494" s="3" t="str">
        <f t="shared" si="70"/>
        <v>SubLAPSCE Northwest7/9/2021 (5:50pm-8:55pm)5</v>
      </c>
      <c r="B4494" t="s">
        <v>60</v>
      </c>
      <c r="C4494" t="s">
        <v>90</v>
      </c>
      <c r="D4494" t="s">
        <v>161</v>
      </c>
      <c r="E4494" s="65" t="s">
        <v>136</v>
      </c>
      <c r="F4494" s="66">
        <v>0.67187231779098511</v>
      </c>
      <c r="G4494" s="66">
        <v>0.70051252841949463</v>
      </c>
      <c r="H4494" s="66">
        <v>1.9841566681861877E-2</v>
      </c>
      <c r="I4494" s="66">
        <v>63.832237243652344</v>
      </c>
      <c r="J4494" s="67">
        <v>0</v>
      </c>
    </row>
    <row r="4495" spans="1:10" x14ac:dyDescent="0.25">
      <c r="A4495" s="3" t="str">
        <f t="shared" si="70"/>
        <v>SubLAPSCE Northwest7/9/2021 (5:50pm-8:55pm)6</v>
      </c>
      <c r="B4495" t="s">
        <v>60</v>
      </c>
      <c r="C4495" t="s">
        <v>90</v>
      </c>
      <c r="D4495" t="s">
        <v>161</v>
      </c>
      <c r="E4495" s="65" t="s">
        <v>137</v>
      </c>
      <c r="F4495" s="66">
        <v>0.64414399862289429</v>
      </c>
      <c r="G4495" s="66">
        <v>0.69274324178695679</v>
      </c>
      <c r="H4495" s="66">
        <v>1.7483668401837349E-2</v>
      </c>
      <c r="I4495" s="66">
        <v>63.550182342529297</v>
      </c>
      <c r="J4495" s="67">
        <v>0</v>
      </c>
    </row>
    <row r="4496" spans="1:10" x14ac:dyDescent="0.25">
      <c r="A4496" s="3" t="str">
        <f t="shared" si="70"/>
        <v>SubLAPSCE Northwest7/9/2021 (5:50pm-8:55pm)7</v>
      </c>
      <c r="B4496" t="s">
        <v>60</v>
      </c>
      <c r="C4496" t="s">
        <v>90</v>
      </c>
      <c r="D4496" t="s">
        <v>161</v>
      </c>
      <c r="E4496" s="65" t="s">
        <v>138</v>
      </c>
      <c r="F4496" s="66">
        <v>0.67237603664398193</v>
      </c>
      <c r="G4496" s="66">
        <v>0.71119922399520874</v>
      </c>
      <c r="H4496" s="66">
        <v>1.5143562108278275E-2</v>
      </c>
      <c r="I4496" s="66">
        <v>63.436317443847656</v>
      </c>
      <c r="J4496" s="67">
        <v>0</v>
      </c>
    </row>
    <row r="4497" spans="1:10" x14ac:dyDescent="0.25">
      <c r="A4497" s="3" t="str">
        <f t="shared" si="70"/>
        <v>SubLAPSCE Northwest7/9/2021 (5:50pm-8:55pm)8</v>
      </c>
      <c r="B4497" t="s">
        <v>60</v>
      </c>
      <c r="C4497" t="s">
        <v>90</v>
      </c>
      <c r="D4497" t="s">
        <v>161</v>
      </c>
      <c r="E4497" s="65" t="s">
        <v>139</v>
      </c>
      <c r="F4497" s="66">
        <v>0.72646886110305786</v>
      </c>
      <c r="G4497" s="66">
        <v>0.7536158561706543</v>
      </c>
      <c r="H4497" s="66">
        <v>1.7682081088423729E-2</v>
      </c>
      <c r="I4497" s="66">
        <v>63.328777313232422</v>
      </c>
      <c r="J4497" s="67">
        <v>0</v>
      </c>
    </row>
    <row r="4498" spans="1:10" x14ac:dyDescent="0.25">
      <c r="A4498" s="3" t="str">
        <f t="shared" si="70"/>
        <v>SubLAPSCE Northwest7/9/2021 (5:50pm-8:55pm)9</v>
      </c>
      <c r="B4498" t="s">
        <v>60</v>
      </c>
      <c r="C4498" t="s">
        <v>90</v>
      </c>
      <c r="D4498" t="s">
        <v>161</v>
      </c>
      <c r="E4498" s="65" t="s">
        <v>140</v>
      </c>
      <c r="F4498" s="66">
        <v>0.72872465848922729</v>
      </c>
      <c r="G4498" s="66">
        <v>0.79448020458221436</v>
      </c>
      <c r="H4498" s="66">
        <v>1.9639892503619194E-2</v>
      </c>
      <c r="I4498" s="66">
        <v>67.003150939941406</v>
      </c>
      <c r="J4498" s="67">
        <v>0</v>
      </c>
    </row>
    <row r="4499" spans="1:10" x14ac:dyDescent="0.25">
      <c r="A4499" s="3" t="str">
        <f t="shared" si="70"/>
        <v>SubLAPSCE Northwest7/9/2021 (5:50pm-8:55pm)10</v>
      </c>
      <c r="B4499" t="s">
        <v>60</v>
      </c>
      <c r="C4499" t="s">
        <v>90</v>
      </c>
      <c r="D4499" t="s">
        <v>161</v>
      </c>
      <c r="E4499" s="65" t="s">
        <v>141</v>
      </c>
      <c r="F4499" s="66">
        <v>0.78489673137664795</v>
      </c>
      <c r="G4499" s="66">
        <v>0.85381847620010376</v>
      </c>
      <c r="H4499" s="66">
        <v>2.5035837665200233E-2</v>
      </c>
      <c r="I4499" s="66">
        <v>71.783058166503906</v>
      </c>
      <c r="J4499" s="67">
        <v>0</v>
      </c>
    </row>
    <row r="4500" spans="1:10" x14ac:dyDescent="0.25">
      <c r="A4500" s="3" t="str">
        <f t="shared" si="70"/>
        <v>SubLAPSCE Northwest7/9/2021 (5:50pm-8:55pm)11</v>
      </c>
      <c r="B4500" t="s">
        <v>60</v>
      </c>
      <c r="C4500" t="s">
        <v>90</v>
      </c>
      <c r="D4500" t="s">
        <v>161</v>
      </c>
      <c r="E4500" s="65" t="s">
        <v>142</v>
      </c>
      <c r="F4500" s="66">
        <v>0.86717790365219116</v>
      </c>
      <c r="G4500" s="66">
        <v>0.97288626432418823</v>
      </c>
      <c r="H4500" s="66">
        <v>3.1321607530117035E-2</v>
      </c>
      <c r="I4500" s="66">
        <v>77.477577209472656</v>
      </c>
      <c r="J4500" s="67">
        <v>0</v>
      </c>
    </row>
    <row r="4501" spans="1:10" x14ac:dyDescent="0.25">
      <c r="A4501" s="3" t="str">
        <f t="shared" si="70"/>
        <v>SubLAPSCE Northwest7/9/2021 (5:50pm-8:55pm)12</v>
      </c>
      <c r="B4501" t="s">
        <v>60</v>
      </c>
      <c r="C4501" t="s">
        <v>90</v>
      </c>
      <c r="D4501" t="s">
        <v>161</v>
      </c>
      <c r="E4501" s="65" t="s">
        <v>143</v>
      </c>
      <c r="F4501" s="66">
        <v>1.0476353168487549</v>
      </c>
      <c r="G4501" s="66">
        <v>1.1464897394180298</v>
      </c>
      <c r="H4501" s="66">
        <v>3.4385800361633301E-2</v>
      </c>
      <c r="I4501" s="66">
        <v>81.848876953125</v>
      </c>
      <c r="J4501" s="67">
        <v>0</v>
      </c>
    </row>
    <row r="4502" spans="1:10" x14ac:dyDescent="0.25">
      <c r="A4502" s="3" t="str">
        <f t="shared" si="70"/>
        <v>SubLAPSCE Northwest7/9/2021 (5:50pm-8:55pm)13</v>
      </c>
      <c r="B4502" t="s">
        <v>60</v>
      </c>
      <c r="C4502" t="s">
        <v>90</v>
      </c>
      <c r="D4502" t="s">
        <v>161</v>
      </c>
      <c r="E4502" s="65" t="s">
        <v>144</v>
      </c>
      <c r="F4502" s="66">
        <v>1.3544939756393433</v>
      </c>
      <c r="G4502" s="66">
        <v>1.3782399892807007</v>
      </c>
      <c r="H4502" s="66">
        <v>3.8007736206054688E-2</v>
      </c>
      <c r="I4502" s="66">
        <v>82.769454956054688</v>
      </c>
      <c r="J4502" s="67">
        <v>0</v>
      </c>
    </row>
    <row r="4503" spans="1:10" x14ac:dyDescent="0.25">
      <c r="A4503" s="3" t="str">
        <f t="shared" si="70"/>
        <v>SubLAPSCE Northwest7/9/2021 (5:50pm-8:55pm)14</v>
      </c>
      <c r="B4503" t="s">
        <v>60</v>
      </c>
      <c r="C4503" t="s">
        <v>90</v>
      </c>
      <c r="D4503" t="s">
        <v>161</v>
      </c>
      <c r="E4503" s="65" t="s">
        <v>145</v>
      </c>
      <c r="F4503" s="66">
        <v>1.5823603868484497</v>
      </c>
      <c r="G4503" s="66">
        <v>1.6200298070907593</v>
      </c>
      <c r="H4503" s="66">
        <v>3.4653358161449432E-2</v>
      </c>
      <c r="I4503" s="66">
        <v>82.53839111328125</v>
      </c>
      <c r="J4503" s="67">
        <v>0</v>
      </c>
    </row>
    <row r="4504" spans="1:10" x14ac:dyDescent="0.25">
      <c r="A4504" s="3" t="str">
        <f t="shared" si="70"/>
        <v>SubLAPSCE Northwest7/9/2021 (5:50pm-8:55pm)15</v>
      </c>
      <c r="B4504" t="s">
        <v>60</v>
      </c>
      <c r="C4504" t="s">
        <v>90</v>
      </c>
      <c r="D4504" t="s">
        <v>161</v>
      </c>
      <c r="E4504" s="65" t="s">
        <v>146</v>
      </c>
      <c r="F4504" s="66">
        <v>1.8712236881256104</v>
      </c>
      <c r="G4504" s="66">
        <v>1.8307751417160034</v>
      </c>
      <c r="H4504" s="66">
        <v>1.9790895283222198E-2</v>
      </c>
      <c r="I4504" s="66">
        <v>82.477493286132813</v>
      </c>
      <c r="J4504" s="67">
        <v>0</v>
      </c>
    </row>
    <row r="4505" spans="1:10" x14ac:dyDescent="0.25">
      <c r="A4505" s="3" t="str">
        <f t="shared" si="70"/>
        <v>SubLAPSCE Northwest7/9/2021 (5:50pm-8:55pm)16</v>
      </c>
      <c r="B4505" t="s">
        <v>60</v>
      </c>
      <c r="C4505" t="s">
        <v>90</v>
      </c>
      <c r="D4505" t="s">
        <v>161</v>
      </c>
      <c r="E4505" s="65" t="s">
        <v>147</v>
      </c>
      <c r="F4505" s="66">
        <v>2.0233631134033203</v>
      </c>
      <c r="G4505" s="66">
        <v>2.0638117790222168</v>
      </c>
      <c r="H4505" s="66">
        <v>1.9790893420577049E-2</v>
      </c>
      <c r="I4505" s="66">
        <v>83.244300842285156</v>
      </c>
      <c r="J4505" s="67">
        <v>0</v>
      </c>
    </row>
    <row r="4506" spans="1:10" x14ac:dyDescent="0.25">
      <c r="A4506" s="3" t="str">
        <f t="shared" si="70"/>
        <v>SubLAPSCE Northwest7/9/2021 (5:50pm-8:55pm)17</v>
      </c>
      <c r="B4506" t="s">
        <v>60</v>
      </c>
      <c r="C4506" t="s">
        <v>90</v>
      </c>
      <c r="D4506" t="s">
        <v>161</v>
      </c>
      <c r="E4506" s="65" t="s">
        <v>148</v>
      </c>
      <c r="F4506" s="66">
        <v>2.1496245861053467</v>
      </c>
      <c r="G4506" s="66">
        <v>2.2863898277282715</v>
      </c>
      <c r="H4506" s="66">
        <v>3.7382692098617554E-2</v>
      </c>
      <c r="I4506" s="66">
        <v>84.22509765625</v>
      </c>
      <c r="J4506" s="67">
        <v>0</v>
      </c>
    </row>
    <row r="4507" spans="1:10" x14ac:dyDescent="0.25">
      <c r="A4507" s="3" t="str">
        <f t="shared" si="70"/>
        <v>SubLAPSCE Northwest7/9/2021 (5:50pm-8:55pm)18</v>
      </c>
      <c r="B4507" t="s">
        <v>60</v>
      </c>
      <c r="C4507" t="s">
        <v>90</v>
      </c>
      <c r="D4507" t="s">
        <v>161</v>
      </c>
      <c r="E4507" s="65" t="s">
        <v>149</v>
      </c>
      <c r="F4507" s="66">
        <v>2.2892768383026123</v>
      </c>
      <c r="G4507" s="66">
        <v>2.3974466323852539</v>
      </c>
      <c r="H4507" s="66">
        <v>4.3343100696802139E-2</v>
      </c>
      <c r="I4507" s="66">
        <v>84.420738220214844</v>
      </c>
      <c r="J4507" s="67">
        <v>0</v>
      </c>
    </row>
    <row r="4508" spans="1:10" x14ac:dyDescent="0.25">
      <c r="A4508" s="3" t="str">
        <f t="shared" si="70"/>
        <v>SubLAPSCE Northwest7/9/2021 (5:50pm-8:55pm)19</v>
      </c>
      <c r="B4508" t="s">
        <v>60</v>
      </c>
      <c r="C4508" t="s">
        <v>90</v>
      </c>
      <c r="D4508" t="s">
        <v>161</v>
      </c>
      <c r="E4508" s="65" t="s">
        <v>150</v>
      </c>
      <c r="F4508" s="66">
        <v>2.2694911956787109</v>
      </c>
      <c r="G4508" s="66">
        <v>2.0399150848388672</v>
      </c>
      <c r="H4508" s="66">
        <v>4.4496018439531326E-2</v>
      </c>
      <c r="I4508" s="66">
        <v>83.722816467285156</v>
      </c>
      <c r="J4508" s="67">
        <v>0</v>
      </c>
    </row>
    <row r="4509" spans="1:10" x14ac:dyDescent="0.25">
      <c r="A4509" s="3" t="str">
        <f t="shared" si="70"/>
        <v>SubLAPSCE Northwest7/9/2021 (5:50pm-8:55pm)20</v>
      </c>
      <c r="B4509" t="s">
        <v>60</v>
      </c>
      <c r="C4509" t="s">
        <v>90</v>
      </c>
      <c r="D4509" t="s">
        <v>161</v>
      </c>
      <c r="E4509" s="65" t="s">
        <v>151</v>
      </c>
      <c r="F4509" s="66">
        <v>2.0176784992218018</v>
      </c>
      <c r="G4509" s="66">
        <v>1.9279701709747314</v>
      </c>
      <c r="H4509" s="66">
        <v>4.2512476444244385E-2</v>
      </c>
      <c r="I4509" s="66">
        <v>80.184852600097656</v>
      </c>
      <c r="J4509" s="67">
        <v>0</v>
      </c>
    </row>
    <row r="4510" spans="1:10" x14ac:dyDescent="0.25">
      <c r="A4510" s="3" t="str">
        <f t="shared" si="70"/>
        <v>SubLAPSCE Northwest7/9/2021 (5:50pm-8:55pm)21</v>
      </c>
      <c r="B4510" t="s">
        <v>60</v>
      </c>
      <c r="C4510" t="s">
        <v>90</v>
      </c>
      <c r="D4510" t="s">
        <v>161</v>
      </c>
      <c r="E4510" s="65" t="s">
        <v>152</v>
      </c>
      <c r="F4510" s="66">
        <v>1.84168541431427</v>
      </c>
      <c r="G4510" s="66">
        <v>1.7689551115036011</v>
      </c>
      <c r="H4510" s="66">
        <v>4.0558494627475739E-2</v>
      </c>
      <c r="I4510" s="66">
        <v>75.35150146484375</v>
      </c>
      <c r="J4510" s="67">
        <v>0</v>
      </c>
    </row>
    <row r="4511" spans="1:10" x14ac:dyDescent="0.25">
      <c r="A4511" s="3" t="str">
        <f t="shared" si="70"/>
        <v>SubLAPSCE Northwest7/9/2021 (5:50pm-8:55pm)22</v>
      </c>
      <c r="B4511" t="s">
        <v>60</v>
      </c>
      <c r="C4511" t="s">
        <v>90</v>
      </c>
      <c r="D4511" t="s">
        <v>161</v>
      </c>
      <c r="E4511" s="65" t="s">
        <v>153</v>
      </c>
      <c r="F4511" s="66">
        <v>1.6930642127990723</v>
      </c>
      <c r="G4511" s="66">
        <v>1.9919490814208984</v>
      </c>
      <c r="H4511" s="66">
        <v>3.9940468966960907E-2</v>
      </c>
      <c r="I4511" s="66">
        <v>71.384490966796875</v>
      </c>
      <c r="J4511" s="67">
        <v>0</v>
      </c>
    </row>
    <row r="4512" spans="1:10" x14ac:dyDescent="0.25">
      <c r="A4512" s="3" t="str">
        <f t="shared" si="70"/>
        <v>SubLAPSCE Northwest7/9/2021 (5:50pm-8:55pm)23</v>
      </c>
      <c r="B4512" t="s">
        <v>60</v>
      </c>
      <c r="C4512" t="s">
        <v>90</v>
      </c>
      <c r="D4512" t="s">
        <v>161</v>
      </c>
      <c r="E4512" s="65" t="s">
        <v>154</v>
      </c>
      <c r="F4512" s="66">
        <v>1.5366078615188599</v>
      </c>
      <c r="G4512" s="66">
        <v>1.7538979053497314</v>
      </c>
      <c r="H4512" s="66">
        <v>3.9918277412652969E-2</v>
      </c>
      <c r="I4512" s="66">
        <v>70.389266967773438</v>
      </c>
      <c r="J4512" s="67">
        <v>0</v>
      </c>
    </row>
    <row r="4513" spans="1:10" x14ac:dyDescent="0.25">
      <c r="A4513" s="3" t="str">
        <f t="shared" si="70"/>
        <v>SubLAPSCE Northwest7/9/2021 (5:50pm-8:55pm)24</v>
      </c>
      <c r="B4513" t="s">
        <v>60</v>
      </c>
      <c r="C4513" t="s">
        <v>90</v>
      </c>
      <c r="D4513" t="s">
        <v>161</v>
      </c>
      <c r="E4513" s="65" t="s">
        <v>155</v>
      </c>
      <c r="F4513" s="66">
        <v>1.2973467111587524</v>
      </c>
      <c r="G4513" s="66">
        <v>1.463469386100769</v>
      </c>
      <c r="H4513" s="66">
        <v>3.5201322287321091E-2</v>
      </c>
      <c r="I4513" s="66">
        <v>69.683143615722656</v>
      </c>
      <c r="J4513" s="67">
        <v>0</v>
      </c>
    </row>
    <row r="4514" spans="1:10" x14ac:dyDescent="0.25">
      <c r="A4514" s="3" t="str">
        <f t="shared" si="70"/>
        <v>SubLAPSCE Northwest8/27/2021 (5:00pm-6:00pm)1</v>
      </c>
      <c r="B4514" t="s">
        <v>60</v>
      </c>
      <c r="C4514" t="s">
        <v>90</v>
      </c>
      <c r="D4514" t="s">
        <v>162</v>
      </c>
      <c r="E4514" s="65" t="s">
        <v>132</v>
      </c>
      <c r="F4514" s="66">
        <v>0.94178503751754761</v>
      </c>
      <c r="G4514" s="66">
        <v>0.93789803981781006</v>
      </c>
      <c r="H4514" s="66">
        <v>2.9016748070716858E-2</v>
      </c>
      <c r="I4514" s="66">
        <v>62.176246643066406</v>
      </c>
      <c r="J4514" s="67">
        <v>0</v>
      </c>
    </row>
    <row r="4515" spans="1:10" x14ac:dyDescent="0.25">
      <c r="A4515" s="3" t="str">
        <f t="shared" si="70"/>
        <v>SubLAPSCE Northwest8/27/2021 (5:00pm-6:00pm)2</v>
      </c>
      <c r="B4515" t="s">
        <v>60</v>
      </c>
      <c r="C4515" t="s">
        <v>90</v>
      </c>
      <c r="D4515" t="s">
        <v>162</v>
      </c>
      <c r="E4515" s="65" t="s">
        <v>133</v>
      </c>
      <c r="F4515" s="66">
        <v>0.80519622564315796</v>
      </c>
      <c r="G4515" s="66">
        <v>0.80950927734375</v>
      </c>
      <c r="H4515" s="66">
        <v>2.5612775236368179E-2</v>
      </c>
      <c r="I4515" s="66">
        <v>60.322196960449219</v>
      </c>
      <c r="J4515" s="67">
        <v>0</v>
      </c>
    </row>
    <row r="4516" spans="1:10" x14ac:dyDescent="0.25">
      <c r="A4516" s="3" t="str">
        <f t="shared" si="70"/>
        <v>SubLAPSCE Northwest8/27/2021 (5:00pm-6:00pm)3</v>
      </c>
      <c r="B4516" t="s">
        <v>60</v>
      </c>
      <c r="C4516" t="s">
        <v>90</v>
      </c>
      <c r="D4516" t="s">
        <v>162</v>
      </c>
      <c r="E4516" s="65" t="s">
        <v>134</v>
      </c>
      <c r="F4516" s="66">
        <v>0.72210812568664551</v>
      </c>
      <c r="G4516" s="66">
        <v>0.73317539691925049</v>
      </c>
      <c r="H4516" s="66">
        <v>2.6030082255601883E-2</v>
      </c>
      <c r="I4516" s="66">
        <v>58.684379577636719</v>
      </c>
      <c r="J4516" s="67">
        <v>0</v>
      </c>
    </row>
    <row r="4517" spans="1:10" x14ac:dyDescent="0.25">
      <c r="A4517" s="3" t="str">
        <f t="shared" si="70"/>
        <v>SubLAPSCE Northwest8/27/2021 (5:00pm-6:00pm)4</v>
      </c>
      <c r="B4517" t="s">
        <v>60</v>
      </c>
      <c r="C4517" t="s">
        <v>90</v>
      </c>
      <c r="D4517" t="s">
        <v>162</v>
      </c>
      <c r="E4517" s="65" t="s">
        <v>135</v>
      </c>
      <c r="F4517" s="66">
        <v>0.66708189249038696</v>
      </c>
      <c r="G4517" s="66">
        <v>0.68739205598831177</v>
      </c>
      <c r="H4517" s="66">
        <v>2.4322152137756348E-2</v>
      </c>
      <c r="I4517" s="66">
        <v>57.359382629394531</v>
      </c>
      <c r="J4517" s="67">
        <v>0</v>
      </c>
    </row>
    <row r="4518" spans="1:10" x14ac:dyDescent="0.25">
      <c r="A4518" s="3" t="str">
        <f t="shared" si="70"/>
        <v>SubLAPSCE Northwest8/27/2021 (5:00pm-6:00pm)5</v>
      </c>
      <c r="B4518" t="s">
        <v>60</v>
      </c>
      <c r="C4518" t="s">
        <v>90</v>
      </c>
      <c r="D4518" t="s">
        <v>162</v>
      </c>
      <c r="E4518" s="65" t="s">
        <v>136</v>
      </c>
      <c r="F4518" s="66">
        <v>0.64531344175338745</v>
      </c>
      <c r="G4518" s="66">
        <v>0.65098172426223755</v>
      </c>
      <c r="H4518" s="66">
        <v>1.8072647973895073E-2</v>
      </c>
      <c r="I4518" s="66">
        <v>56.614467620849609</v>
      </c>
      <c r="J4518" s="67">
        <v>0</v>
      </c>
    </row>
    <row r="4519" spans="1:10" x14ac:dyDescent="0.25">
      <c r="A4519" s="3" t="str">
        <f t="shared" si="70"/>
        <v>SubLAPSCE Northwest8/27/2021 (5:00pm-6:00pm)6</v>
      </c>
      <c r="B4519" t="s">
        <v>60</v>
      </c>
      <c r="C4519" t="s">
        <v>90</v>
      </c>
      <c r="D4519" t="s">
        <v>162</v>
      </c>
      <c r="E4519" s="65" t="s">
        <v>137</v>
      </c>
      <c r="F4519" s="66">
        <v>0.64394956827163696</v>
      </c>
      <c r="G4519" s="66">
        <v>0.64521914720535278</v>
      </c>
      <c r="H4519" s="66">
        <v>1.5838775783777237E-2</v>
      </c>
      <c r="I4519" s="66">
        <v>55.493755340576172</v>
      </c>
      <c r="J4519" s="67">
        <v>0</v>
      </c>
    </row>
    <row r="4520" spans="1:10" x14ac:dyDescent="0.25">
      <c r="A4520" s="3" t="str">
        <f t="shared" si="70"/>
        <v>SubLAPSCE Northwest8/27/2021 (5:00pm-6:00pm)7</v>
      </c>
      <c r="B4520" t="s">
        <v>60</v>
      </c>
      <c r="C4520" t="s">
        <v>90</v>
      </c>
      <c r="D4520" t="s">
        <v>162</v>
      </c>
      <c r="E4520" s="65" t="s">
        <v>138</v>
      </c>
      <c r="F4520" s="66">
        <v>0.68047177791595459</v>
      </c>
      <c r="G4520" s="66">
        <v>0.69917184114456177</v>
      </c>
      <c r="H4520" s="66">
        <v>1.3104117475450039E-2</v>
      </c>
      <c r="I4520" s="66">
        <v>55.282722473144531</v>
      </c>
      <c r="J4520" s="67">
        <v>0</v>
      </c>
    </row>
    <row r="4521" spans="1:10" x14ac:dyDescent="0.25">
      <c r="A4521" s="3" t="str">
        <f t="shared" si="70"/>
        <v>SubLAPSCE Northwest8/27/2021 (5:00pm-6:00pm)8</v>
      </c>
      <c r="B4521" t="s">
        <v>60</v>
      </c>
      <c r="C4521" t="s">
        <v>90</v>
      </c>
      <c r="D4521" t="s">
        <v>162</v>
      </c>
      <c r="E4521" s="65" t="s">
        <v>139</v>
      </c>
      <c r="F4521" s="66">
        <v>0.71302342414855957</v>
      </c>
      <c r="G4521" s="66">
        <v>0.72512024641036987</v>
      </c>
      <c r="H4521" s="66">
        <v>1.2854325585067272E-2</v>
      </c>
      <c r="I4521" s="66">
        <v>55.827762603759766</v>
      </c>
      <c r="J4521" s="67">
        <v>0</v>
      </c>
    </row>
    <row r="4522" spans="1:10" x14ac:dyDescent="0.25">
      <c r="A4522" s="3" t="str">
        <f t="shared" si="70"/>
        <v>SubLAPSCE Northwest8/27/2021 (5:00pm-6:00pm)9</v>
      </c>
      <c r="B4522" t="s">
        <v>60</v>
      </c>
      <c r="C4522" t="s">
        <v>90</v>
      </c>
      <c r="D4522" t="s">
        <v>162</v>
      </c>
      <c r="E4522" s="65" t="s">
        <v>140</v>
      </c>
      <c r="F4522" s="66">
        <v>0.67267179489135742</v>
      </c>
      <c r="G4522" s="66">
        <v>0.69371575117111206</v>
      </c>
      <c r="H4522" s="66">
        <v>1.3930891640484333E-2</v>
      </c>
      <c r="I4522" s="66">
        <v>59.997814178466797</v>
      </c>
      <c r="J4522" s="67">
        <v>0</v>
      </c>
    </row>
    <row r="4523" spans="1:10" x14ac:dyDescent="0.25">
      <c r="A4523" s="3" t="str">
        <f t="shared" si="70"/>
        <v>SubLAPSCE Northwest8/27/2021 (5:00pm-6:00pm)10</v>
      </c>
      <c r="B4523" t="s">
        <v>60</v>
      </c>
      <c r="C4523" t="s">
        <v>90</v>
      </c>
      <c r="D4523" t="s">
        <v>162</v>
      </c>
      <c r="E4523" s="65" t="s">
        <v>141</v>
      </c>
      <c r="F4523" s="66">
        <v>0.63627350330352783</v>
      </c>
      <c r="G4523" s="66">
        <v>0.66614162921905518</v>
      </c>
      <c r="H4523" s="66">
        <v>1.71396154910326E-2</v>
      </c>
      <c r="I4523" s="66">
        <v>68.63116455078125</v>
      </c>
      <c r="J4523" s="67">
        <v>0</v>
      </c>
    </row>
    <row r="4524" spans="1:10" x14ac:dyDescent="0.25">
      <c r="A4524" s="3" t="str">
        <f t="shared" si="70"/>
        <v>SubLAPSCE Northwest8/27/2021 (5:00pm-6:00pm)11</v>
      </c>
      <c r="B4524" t="s">
        <v>60</v>
      </c>
      <c r="C4524" t="s">
        <v>90</v>
      </c>
      <c r="D4524" t="s">
        <v>162</v>
      </c>
      <c r="E4524" s="65" t="s">
        <v>142</v>
      </c>
      <c r="F4524" s="66">
        <v>0.58101564645767212</v>
      </c>
      <c r="G4524" s="66">
        <v>0.66123539209365845</v>
      </c>
      <c r="H4524" s="66">
        <v>2.114599384367466E-2</v>
      </c>
      <c r="I4524" s="66">
        <v>74.94207763671875</v>
      </c>
      <c r="J4524" s="67">
        <v>0</v>
      </c>
    </row>
    <row r="4525" spans="1:10" x14ac:dyDescent="0.25">
      <c r="A4525" s="3" t="str">
        <f t="shared" si="70"/>
        <v>SubLAPSCE Northwest8/27/2021 (5:00pm-6:00pm)12</v>
      </c>
      <c r="B4525" t="s">
        <v>60</v>
      </c>
      <c r="C4525" t="s">
        <v>90</v>
      </c>
      <c r="D4525" t="s">
        <v>162</v>
      </c>
      <c r="E4525" s="65" t="s">
        <v>143</v>
      </c>
      <c r="F4525" s="66">
        <v>0.60819387435913086</v>
      </c>
      <c r="G4525" s="66">
        <v>0.71204912662506104</v>
      </c>
      <c r="H4525" s="66">
        <v>2.4958357214927673E-2</v>
      </c>
      <c r="I4525" s="66">
        <v>79.83013916015625</v>
      </c>
      <c r="J4525" s="67">
        <v>0</v>
      </c>
    </row>
    <row r="4526" spans="1:10" x14ac:dyDescent="0.25">
      <c r="A4526" s="3" t="str">
        <f t="shared" si="70"/>
        <v>SubLAPSCE Northwest8/27/2021 (5:00pm-6:00pm)13</v>
      </c>
      <c r="B4526" t="s">
        <v>60</v>
      </c>
      <c r="C4526" t="s">
        <v>90</v>
      </c>
      <c r="D4526" t="s">
        <v>162</v>
      </c>
      <c r="E4526" s="65" t="s">
        <v>144</v>
      </c>
      <c r="F4526" s="66">
        <v>0.74414187669754028</v>
      </c>
      <c r="G4526" s="66">
        <v>0.87069165706634521</v>
      </c>
      <c r="H4526" s="66">
        <v>2.847437746822834E-2</v>
      </c>
      <c r="I4526" s="66">
        <v>82.194107055664063</v>
      </c>
      <c r="J4526" s="67">
        <v>0</v>
      </c>
    </row>
    <row r="4527" spans="1:10" x14ac:dyDescent="0.25">
      <c r="A4527" s="3" t="str">
        <f t="shared" si="70"/>
        <v>SubLAPSCE Northwest8/27/2021 (5:00pm-6:00pm)14</v>
      </c>
      <c r="B4527" t="s">
        <v>60</v>
      </c>
      <c r="C4527" t="s">
        <v>90</v>
      </c>
      <c r="D4527" t="s">
        <v>162</v>
      </c>
      <c r="E4527" s="65" t="s">
        <v>145</v>
      </c>
      <c r="F4527" s="66">
        <v>1.0010068416595459</v>
      </c>
      <c r="G4527" s="66">
        <v>1.1040269136428833</v>
      </c>
      <c r="H4527" s="66">
        <v>3.138694167137146E-2</v>
      </c>
      <c r="I4527" s="66">
        <v>83.441734313964844</v>
      </c>
      <c r="J4527" s="67">
        <v>0</v>
      </c>
    </row>
    <row r="4528" spans="1:10" x14ac:dyDescent="0.25">
      <c r="A4528" s="3" t="str">
        <f t="shared" si="70"/>
        <v>SubLAPSCE Northwest8/27/2021 (5:00pm-6:00pm)15</v>
      </c>
      <c r="B4528" t="s">
        <v>60</v>
      </c>
      <c r="C4528" t="s">
        <v>90</v>
      </c>
      <c r="D4528" t="s">
        <v>162</v>
      </c>
      <c r="E4528" s="65" t="s">
        <v>146</v>
      </c>
      <c r="F4528" s="66">
        <v>1.3504841327667236</v>
      </c>
      <c r="G4528" s="66">
        <v>1.3655315637588501</v>
      </c>
      <c r="H4528" s="66">
        <v>1.8939808011054993E-2</v>
      </c>
      <c r="I4528" s="66">
        <v>82.932754516601563</v>
      </c>
      <c r="J4528" s="67">
        <v>0</v>
      </c>
    </row>
    <row r="4529" spans="1:10" x14ac:dyDescent="0.25">
      <c r="A4529" s="3" t="str">
        <f t="shared" si="70"/>
        <v>SubLAPSCE Northwest8/27/2021 (5:00pm-6:00pm)16</v>
      </c>
      <c r="B4529" t="s">
        <v>60</v>
      </c>
      <c r="C4529" t="s">
        <v>90</v>
      </c>
      <c r="D4529" t="s">
        <v>162</v>
      </c>
      <c r="E4529" s="65" t="s">
        <v>147</v>
      </c>
      <c r="F4529" s="66">
        <v>1.6969064474105835</v>
      </c>
      <c r="G4529" s="66">
        <v>1.681859016418457</v>
      </c>
      <c r="H4529" s="66">
        <v>1.8939808011054993E-2</v>
      </c>
      <c r="I4529" s="66">
        <v>82.688140869140625</v>
      </c>
      <c r="J4529" s="67">
        <v>0</v>
      </c>
    </row>
    <row r="4530" spans="1:10" x14ac:dyDescent="0.25">
      <c r="A4530" s="3" t="str">
        <f t="shared" si="70"/>
        <v>SubLAPSCE Northwest8/27/2021 (5:00pm-6:00pm)17</v>
      </c>
      <c r="B4530" t="s">
        <v>60</v>
      </c>
      <c r="C4530" t="s">
        <v>90</v>
      </c>
      <c r="D4530" t="s">
        <v>162</v>
      </c>
      <c r="E4530" s="65" t="s">
        <v>148</v>
      </c>
      <c r="F4530" s="66">
        <v>2.0170412063598633</v>
      </c>
      <c r="G4530" s="66">
        <v>1.9639859199523926</v>
      </c>
      <c r="H4530" s="66">
        <v>3.7243641912937164E-2</v>
      </c>
      <c r="I4530" s="66">
        <v>82.15765380859375</v>
      </c>
      <c r="J4530" s="67">
        <v>0</v>
      </c>
    </row>
    <row r="4531" spans="1:10" x14ac:dyDescent="0.25">
      <c r="A4531" s="3" t="str">
        <f t="shared" si="70"/>
        <v>SubLAPSCE Northwest8/27/2021 (5:00pm-6:00pm)18</v>
      </c>
      <c r="B4531" t="s">
        <v>60</v>
      </c>
      <c r="C4531" t="s">
        <v>90</v>
      </c>
      <c r="D4531" t="s">
        <v>162</v>
      </c>
      <c r="E4531" s="65" t="s">
        <v>149</v>
      </c>
      <c r="F4531" s="66">
        <v>2.2015867233276367</v>
      </c>
      <c r="G4531" s="66">
        <v>1.8448091745376587</v>
      </c>
      <c r="H4531" s="66">
        <v>4.1663892567157745E-2</v>
      </c>
      <c r="I4531" s="66">
        <v>81.482444763183594</v>
      </c>
      <c r="J4531" s="67">
        <v>0</v>
      </c>
    </row>
    <row r="4532" spans="1:10" x14ac:dyDescent="0.25">
      <c r="A4532" s="3" t="str">
        <f t="shared" si="70"/>
        <v>SubLAPSCE Northwest8/27/2021 (5:00pm-6:00pm)19</v>
      </c>
      <c r="B4532" t="s">
        <v>60</v>
      </c>
      <c r="C4532" t="s">
        <v>90</v>
      </c>
      <c r="D4532" t="s">
        <v>162</v>
      </c>
      <c r="E4532" s="65" t="s">
        <v>150</v>
      </c>
      <c r="F4532" s="66">
        <v>2.1126947402954102</v>
      </c>
      <c r="G4532" s="66">
        <v>2.1825754642486572</v>
      </c>
      <c r="H4532" s="66">
        <v>4.1296716779470444E-2</v>
      </c>
      <c r="I4532" s="66">
        <v>79.883827209472656</v>
      </c>
      <c r="J4532" s="67">
        <v>0</v>
      </c>
    </row>
    <row r="4533" spans="1:10" x14ac:dyDescent="0.25">
      <c r="A4533" s="3" t="str">
        <f t="shared" si="70"/>
        <v>SubLAPSCE Northwest8/27/2021 (5:00pm-6:00pm)20</v>
      </c>
      <c r="B4533" t="s">
        <v>60</v>
      </c>
      <c r="C4533" t="s">
        <v>90</v>
      </c>
      <c r="D4533" t="s">
        <v>162</v>
      </c>
      <c r="E4533" s="65" t="s">
        <v>151</v>
      </c>
      <c r="F4533" s="66">
        <v>1.8907079696655273</v>
      </c>
      <c r="G4533" s="66">
        <v>1.934117317199707</v>
      </c>
      <c r="H4533" s="66">
        <v>3.9586622267961502E-2</v>
      </c>
      <c r="I4533" s="66">
        <v>76.816139221191406</v>
      </c>
      <c r="J4533" s="67">
        <v>0</v>
      </c>
    </row>
    <row r="4534" spans="1:10" x14ac:dyDescent="0.25">
      <c r="A4534" s="3" t="str">
        <f t="shared" si="70"/>
        <v>SubLAPSCE Northwest8/27/2021 (5:00pm-6:00pm)21</v>
      </c>
      <c r="B4534" t="s">
        <v>60</v>
      </c>
      <c r="C4534" t="s">
        <v>90</v>
      </c>
      <c r="D4534" t="s">
        <v>162</v>
      </c>
      <c r="E4534" s="65" t="s">
        <v>152</v>
      </c>
      <c r="F4534" s="66">
        <v>1.7027285099029541</v>
      </c>
      <c r="G4534" s="66">
        <v>1.7448049783706665</v>
      </c>
      <c r="H4534" s="66">
        <v>3.7972122430801392E-2</v>
      </c>
      <c r="I4534" s="66">
        <v>71.512062072753906</v>
      </c>
      <c r="J4534" s="67">
        <v>0</v>
      </c>
    </row>
    <row r="4535" spans="1:10" x14ac:dyDescent="0.25">
      <c r="A4535" s="3" t="str">
        <f t="shared" si="70"/>
        <v>SubLAPSCE Northwest8/27/2021 (5:00pm-6:00pm)22</v>
      </c>
      <c r="B4535" t="s">
        <v>60</v>
      </c>
      <c r="C4535" t="s">
        <v>90</v>
      </c>
      <c r="D4535" t="s">
        <v>162</v>
      </c>
      <c r="E4535" s="65" t="s">
        <v>153</v>
      </c>
      <c r="F4535" s="66">
        <v>1.4865521192550659</v>
      </c>
      <c r="G4535" s="66">
        <v>1.5587559938430786</v>
      </c>
      <c r="H4535" s="66">
        <v>3.6311477422714233E-2</v>
      </c>
      <c r="I4535" s="66">
        <v>68.051162719726563</v>
      </c>
      <c r="J4535" s="67">
        <v>0</v>
      </c>
    </row>
    <row r="4536" spans="1:10" x14ac:dyDescent="0.25">
      <c r="A4536" s="3" t="str">
        <f t="shared" si="70"/>
        <v>SubLAPSCE Northwest8/27/2021 (5:00pm-6:00pm)23</v>
      </c>
      <c r="B4536" t="s">
        <v>60</v>
      </c>
      <c r="C4536" t="s">
        <v>90</v>
      </c>
      <c r="D4536" t="s">
        <v>162</v>
      </c>
      <c r="E4536" s="65" t="s">
        <v>154</v>
      </c>
      <c r="F4536" s="66">
        <v>1.3318824768066406</v>
      </c>
      <c r="G4536" s="66">
        <v>1.3609445095062256</v>
      </c>
      <c r="H4536" s="66">
        <v>3.4541938453912735E-2</v>
      </c>
      <c r="I4536" s="66">
        <v>65.242103576660156</v>
      </c>
      <c r="J4536" s="67">
        <v>0</v>
      </c>
    </row>
    <row r="4537" spans="1:10" x14ac:dyDescent="0.25">
      <c r="A4537" s="3" t="str">
        <f t="shared" si="70"/>
        <v>SubLAPSCE Northwest8/27/2021 (5:00pm-6:00pm)24</v>
      </c>
      <c r="B4537" t="s">
        <v>60</v>
      </c>
      <c r="C4537" t="s">
        <v>90</v>
      </c>
      <c r="D4537" t="s">
        <v>162</v>
      </c>
      <c r="E4537" s="65" t="s">
        <v>155</v>
      </c>
      <c r="F4537" s="66">
        <v>1.1156625747680664</v>
      </c>
      <c r="G4537" s="66">
        <v>1.1507236957550049</v>
      </c>
      <c r="H4537" s="66">
        <v>3.1893208622932434E-2</v>
      </c>
      <c r="I4537" s="66">
        <v>63.286491394042969</v>
      </c>
      <c r="J4537" s="67">
        <v>0</v>
      </c>
    </row>
    <row r="4538" spans="1:10" x14ac:dyDescent="0.25">
      <c r="A4538" s="3" t="str">
        <f t="shared" si="70"/>
        <v>SubLAPSCE Northwest9/9/2021 (3:58pm-5:00pm)1</v>
      </c>
      <c r="B4538" t="s">
        <v>60</v>
      </c>
      <c r="C4538" t="s">
        <v>90</v>
      </c>
      <c r="D4538" t="s">
        <v>163</v>
      </c>
      <c r="E4538" s="65" t="s">
        <v>132</v>
      </c>
      <c r="F4538" s="66">
        <v>0.97011387348175049</v>
      </c>
      <c r="G4538" s="66">
        <v>0.94341146945953369</v>
      </c>
      <c r="H4538" s="66">
        <v>3.3456213772296906E-2</v>
      </c>
      <c r="I4538" s="66">
        <v>61.431190490722656</v>
      </c>
      <c r="J4538" s="67">
        <v>0</v>
      </c>
    </row>
    <row r="4539" spans="1:10" x14ac:dyDescent="0.25">
      <c r="A4539" s="3" t="str">
        <f t="shared" si="70"/>
        <v>SubLAPSCE Northwest9/9/2021 (3:58pm-5:00pm)2</v>
      </c>
      <c r="B4539" t="s">
        <v>60</v>
      </c>
      <c r="C4539" t="s">
        <v>90</v>
      </c>
      <c r="D4539" t="s">
        <v>163</v>
      </c>
      <c r="E4539" s="65" t="s">
        <v>133</v>
      </c>
      <c r="F4539" s="66">
        <v>0.84999322891235352</v>
      </c>
      <c r="G4539" s="66">
        <v>0.83842587471008301</v>
      </c>
      <c r="H4539" s="66">
        <v>3.0898857861757278E-2</v>
      </c>
      <c r="I4539" s="66">
        <v>62.28131103515625</v>
      </c>
      <c r="J4539" s="67">
        <v>0</v>
      </c>
    </row>
    <row r="4540" spans="1:10" x14ac:dyDescent="0.25">
      <c r="A4540" s="3" t="str">
        <f t="shared" si="70"/>
        <v>SubLAPSCE Northwest9/9/2021 (3:58pm-5:00pm)3</v>
      </c>
      <c r="B4540" t="s">
        <v>60</v>
      </c>
      <c r="C4540" t="s">
        <v>90</v>
      </c>
      <c r="D4540" t="s">
        <v>163</v>
      </c>
      <c r="E4540" s="65" t="s">
        <v>134</v>
      </c>
      <c r="F4540" s="66">
        <v>0.7633286714553833</v>
      </c>
      <c r="G4540" s="66">
        <v>0.75711828470230103</v>
      </c>
      <c r="H4540" s="66">
        <v>2.673608809709549E-2</v>
      </c>
      <c r="I4540" s="66">
        <v>62.290870666503906</v>
      </c>
      <c r="J4540" s="67">
        <v>0</v>
      </c>
    </row>
    <row r="4541" spans="1:10" x14ac:dyDescent="0.25">
      <c r="A4541" s="3" t="str">
        <f t="shared" si="70"/>
        <v>SubLAPSCE Northwest9/9/2021 (3:58pm-5:00pm)4</v>
      </c>
      <c r="B4541" t="s">
        <v>60</v>
      </c>
      <c r="C4541" t="s">
        <v>90</v>
      </c>
      <c r="D4541" t="s">
        <v>163</v>
      </c>
      <c r="E4541" s="65" t="s">
        <v>135</v>
      </c>
      <c r="F4541" s="66">
        <v>0.70523250102996826</v>
      </c>
      <c r="G4541" s="66">
        <v>0.70536518096923828</v>
      </c>
      <c r="H4541" s="66">
        <v>2.5084134191274643E-2</v>
      </c>
      <c r="I4541" s="66">
        <v>62.108058929443359</v>
      </c>
      <c r="J4541" s="67">
        <v>0</v>
      </c>
    </row>
    <row r="4542" spans="1:10" x14ac:dyDescent="0.25">
      <c r="A4542" s="3" t="str">
        <f t="shared" si="70"/>
        <v>SubLAPSCE Northwest9/9/2021 (3:58pm-5:00pm)5</v>
      </c>
      <c r="B4542" t="s">
        <v>60</v>
      </c>
      <c r="C4542" t="s">
        <v>90</v>
      </c>
      <c r="D4542" t="s">
        <v>163</v>
      </c>
      <c r="E4542" s="65" t="s">
        <v>136</v>
      </c>
      <c r="F4542" s="66">
        <v>0.67685139179229736</v>
      </c>
      <c r="G4542" s="66">
        <v>0.67527139186859131</v>
      </c>
      <c r="H4542" s="66">
        <v>1.9943492487072945E-2</v>
      </c>
      <c r="I4542" s="66">
        <v>62.299160003662109</v>
      </c>
      <c r="J4542" s="67">
        <v>0</v>
      </c>
    </row>
    <row r="4543" spans="1:10" x14ac:dyDescent="0.25">
      <c r="A4543" s="3" t="str">
        <f t="shared" si="70"/>
        <v>SubLAPSCE Northwest9/9/2021 (3:58pm-5:00pm)6</v>
      </c>
      <c r="B4543" t="s">
        <v>60</v>
      </c>
      <c r="C4543" t="s">
        <v>90</v>
      </c>
      <c r="D4543" t="s">
        <v>163</v>
      </c>
      <c r="E4543" s="65" t="s">
        <v>137</v>
      </c>
      <c r="F4543" s="66">
        <v>0.66534167528152466</v>
      </c>
      <c r="G4543" s="66">
        <v>0.68152594566345215</v>
      </c>
      <c r="H4543" s="66">
        <v>1.6978781670331955E-2</v>
      </c>
      <c r="I4543" s="66">
        <v>63.646778106689453</v>
      </c>
      <c r="J4543" s="67">
        <v>0</v>
      </c>
    </row>
    <row r="4544" spans="1:10" x14ac:dyDescent="0.25">
      <c r="A4544" s="3" t="str">
        <f t="shared" si="70"/>
        <v>SubLAPSCE Northwest9/9/2021 (3:58pm-5:00pm)7</v>
      </c>
      <c r="B4544" t="s">
        <v>60</v>
      </c>
      <c r="C4544" t="s">
        <v>90</v>
      </c>
      <c r="D4544" t="s">
        <v>163</v>
      </c>
      <c r="E4544" s="65" t="s">
        <v>138</v>
      </c>
      <c r="F4544" s="66">
        <v>0.73696267604827881</v>
      </c>
      <c r="G4544" s="66">
        <v>0.74708980321884155</v>
      </c>
      <c r="H4544" s="66">
        <v>1.4902951195836067E-2</v>
      </c>
      <c r="I4544" s="66">
        <v>64.327194213867188</v>
      </c>
      <c r="J4544" s="67">
        <v>0</v>
      </c>
    </row>
    <row r="4545" spans="1:10" x14ac:dyDescent="0.25">
      <c r="A4545" s="3" t="str">
        <f t="shared" si="70"/>
        <v>SubLAPSCE Northwest9/9/2021 (3:58pm-5:00pm)8</v>
      </c>
      <c r="B4545" t="s">
        <v>60</v>
      </c>
      <c r="C4545" t="s">
        <v>90</v>
      </c>
      <c r="D4545" t="s">
        <v>163</v>
      </c>
      <c r="E4545" s="65" t="s">
        <v>139</v>
      </c>
      <c r="F4545" s="66">
        <v>0.78606772422790527</v>
      </c>
      <c r="G4545" s="66">
        <v>0.7877967357635498</v>
      </c>
      <c r="H4545" s="66">
        <v>1.6227437183260918E-2</v>
      </c>
      <c r="I4545" s="66">
        <v>63.314872741699219</v>
      </c>
      <c r="J4545" s="67">
        <v>0</v>
      </c>
    </row>
    <row r="4546" spans="1:10" x14ac:dyDescent="0.25">
      <c r="A4546" s="3" t="str">
        <f t="shared" si="70"/>
        <v>SubLAPSCE Northwest9/9/2021 (3:58pm-5:00pm)9</v>
      </c>
      <c r="B4546" t="s">
        <v>60</v>
      </c>
      <c r="C4546" t="s">
        <v>90</v>
      </c>
      <c r="D4546" t="s">
        <v>163</v>
      </c>
      <c r="E4546" s="65" t="s">
        <v>140</v>
      </c>
      <c r="F4546" s="66">
        <v>0.75424027442932129</v>
      </c>
      <c r="G4546" s="66">
        <v>0.7696382999420166</v>
      </c>
      <c r="H4546" s="66">
        <v>1.8231220543384552E-2</v>
      </c>
      <c r="I4546" s="66">
        <v>62.254497528076172</v>
      </c>
      <c r="J4546" s="67">
        <v>0</v>
      </c>
    </row>
    <row r="4547" spans="1:10" x14ac:dyDescent="0.25">
      <c r="A4547" s="3" t="str">
        <f t="shared" ref="A4547:A4610" si="71">B4547&amp;C4547&amp;D4547&amp;E4547</f>
        <v>SubLAPSCE Northwest9/9/2021 (3:58pm-5:00pm)10</v>
      </c>
      <c r="B4547" t="s">
        <v>60</v>
      </c>
      <c r="C4547" t="s">
        <v>90</v>
      </c>
      <c r="D4547" t="s">
        <v>163</v>
      </c>
      <c r="E4547" s="65" t="s">
        <v>141</v>
      </c>
      <c r="F4547" s="66">
        <v>0.75891458988189697</v>
      </c>
      <c r="G4547" s="66">
        <v>0.77294254302978516</v>
      </c>
      <c r="H4547" s="66">
        <v>2.1593730896711349E-2</v>
      </c>
      <c r="I4547" s="66">
        <v>63.413982391357422</v>
      </c>
      <c r="J4547" s="67">
        <v>0</v>
      </c>
    </row>
    <row r="4548" spans="1:10" x14ac:dyDescent="0.25">
      <c r="A4548" s="3" t="str">
        <f t="shared" si="71"/>
        <v>SubLAPSCE Northwest9/9/2021 (3:58pm-5:00pm)11</v>
      </c>
      <c r="B4548" t="s">
        <v>60</v>
      </c>
      <c r="C4548" t="s">
        <v>90</v>
      </c>
      <c r="D4548" t="s">
        <v>163</v>
      </c>
      <c r="E4548" s="65" t="s">
        <v>142</v>
      </c>
      <c r="F4548" s="66">
        <v>0.76436090469360352</v>
      </c>
      <c r="G4548" s="66">
        <v>0.80103164911270142</v>
      </c>
      <c r="H4548" s="66">
        <v>2.4319935590028763E-2</v>
      </c>
      <c r="I4548" s="66">
        <v>68.741935729980469</v>
      </c>
      <c r="J4548" s="67">
        <v>0</v>
      </c>
    </row>
    <row r="4549" spans="1:10" x14ac:dyDescent="0.25">
      <c r="A4549" s="3" t="str">
        <f t="shared" si="71"/>
        <v>SubLAPSCE Northwest9/9/2021 (3:58pm-5:00pm)12</v>
      </c>
      <c r="B4549" t="s">
        <v>60</v>
      </c>
      <c r="C4549" t="s">
        <v>90</v>
      </c>
      <c r="D4549" t="s">
        <v>163</v>
      </c>
      <c r="E4549" s="65" t="s">
        <v>143</v>
      </c>
      <c r="F4549" s="66">
        <v>0.85741275548934937</v>
      </c>
      <c r="G4549" s="66">
        <v>0.92112535238265991</v>
      </c>
      <c r="H4549" s="66">
        <v>2.6918511837720871E-2</v>
      </c>
      <c r="I4549" s="66">
        <v>73.975028991699219</v>
      </c>
      <c r="J4549" s="67">
        <v>0</v>
      </c>
    </row>
    <row r="4550" spans="1:10" x14ac:dyDescent="0.25">
      <c r="A4550" s="3" t="str">
        <f t="shared" si="71"/>
        <v>SubLAPSCE Northwest9/9/2021 (3:58pm-5:00pm)13</v>
      </c>
      <c r="B4550" t="s">
        <v>60</v>
      </c>
      <c r="C4550" t="s">
        <v>90</v>
      </c>
      <c r="D4550" t="s">
        <v>163</v>
      </c>
      <c r="E4550" s="65" t="s">
        <v>144</v>
      </c>
      <c r="F4550" s="66">
        <v>1.0625388622283936</v>
      </c>
      <c r="G4550" s="66">
        <v>1.1179482936859131</v>
      </c>
      <c r="H4550" s="66">
        <v>1.6918938606977463E-2</v>
      </c>
      <c r="I4550" s="66">
        <v>77.118988037109375</v>
      </c>
      <c r="J4550" s="67">
        <v>0</v>
      </c>
    </row>
    <row r="4551" spans="1:10" x14ac:dyDescent="0.25">
      <c r="A4551" s="3" t="str">
        <f t="shared" si="71"/>
        <v>SubLAPSCE Northwest9/9/2021 (3:58pm-5:00pm)14</v>
      </c>
      <c r="B4551" t="s">
        <v>60</v>
      </c>
      <c r="C4551" t="s">
        <v>90</v>
      </c>
      <c r="D4551" t="s">
        <v>163</v>
      </c>
      <c r="E4551" s="65" t="s">
        <v>145</v>
      </c>
      <c r="F4551" s="66">
        <v>1.4080941677093506</v>
      </c>
      <c r="G4551" s="66">
        <v>1.3526846170425415</v>
      </c>
      <c r="H4551" s="66">
        <v>1.6918938606977463E-2</v>
      </c>
      <c r="I4551" s="66">
        <v>79.821861267089844</v>
      </c>
      <c r="J4551" s="67">
        <v>0</v>
      </c>
    </row>
    <row r="4552" spans="1:10" x14ac:dyDescent="0.25">
      <c r="A4552" s="3" t="str">
        <f t="shared" si="71"/>
        <v>SubLAPSCE Northwest9/9/2021 (3:58pm-5:00pm)15</v>
      </c>
      <c r="B4552" t="s">
        <v>60</v>
      </c>
      <c r="C4552" t="s">
        <v>90</v>
      </c>
      <c r="D4552" t="s">
        <v>163</v>
      </c>
      <c r="E4552" s="65" t="s">
        <v>146</v>
      </c>
      <c r="F4552" s="66">
        <v>1.7457413673400879</v>
      </c>
      <c r="G4552" s="66">
        <v>1.6653372049331665</v>
      </c>
      <c r="H4552" s="66">
        <v>3.6267124116420746E-2</v>
      </c>
      <c r="I4552" s="66">
        <v>83.603790283203125</v>
      </c>
      <c r="J4552" s="67">
        <v>0</v>
      </c>
    </row>
    <row r="4553" spans="1:10" x14ac:dyDescent="0.25">
      <c r="A4553" s="3" t="str">
        <f t="shared" si="71"/>
        <v>SubLAPSCE Northwest9/9/2021 (3:58pm-5:00pm)16</v>
      </c>
      <c r="B4553" t="s">
        <v>60</v>
      </c>
      <c r="C4553" t="s">
        <v>90</v>
      </c>
      <c r="D4553" t="s">
        <v>163</v>
      </c>
      <c r="E4553" s="65" t="s">
        <v>147</v>
      </c>
      <c r="F4553" s="66">
        <v>2.0982358455657959</v>
      </c>
      <c r="G4553" s="66">
        <v>1.9956192970275879</v>
      </c>
      <c r="H4553" s="66">
        <v>4.0810804814100266E-2</v>
      </c>
      <c r="I4553" s="66">
        <v>86.604682922363281</v>
      </c>
      <c r="J4553" s="67">
        <v>0</v>
      </c>
    </row>
    <row r="4554" spans="1:10" x14ac:dyDescent="0.25">
      <c r="A4554" s="3" t="str">
        <f t="shared" si="71"/>
        <v>SubLAPSCE Northwest9/9/2021 (3:58pm-5:00pm)17</v>
      </c>
      <c r="B4554" t="s">
        <v>60</v>
      </c>
      <c r="C4554" t="s">
        <v>90</v>
      </c>
      <c r="D4554" t="s">
        <v>163</v>
      </c>
      <c r="E4554" s="65" t="s">
        <v>148</v>
      </c>
      <c r="F4554" s="66">
        <v>2.2604444026947021</v>
      </c>
      <c r="G4554" s="66">
        <v>1.8881657123565674</v>
      </c>
      <c r="H4554" s="66">
        <v>4.2174603790044785E-2</v>
      </c>
      <c r="I4554" s="66">
        <v>85.129264831542969</v>
      </c>
      <c r="J4554" s="67">
        <v>0</v>
      </c>
    </row>
    <row r="4555" spans="1:10" x14ac:dyDescent="0.25">
      <c r="A4555" s="3" t="str">
        <f t="shared" si="71"/>
        <v>SubLAPSCE Northwest9/9/2021 (3:58pm-5:00pm)18</v>
      </c>
      <c r="B4555" t="s">
        <v>60</v>
      </c>
      <c r="C4555" t="s">
        <v>90</v>
      </c>
      <c r="D4555" t="s">
        <v>163</v>
      </c>
      <c r="E4555" s="65" t="s">
        <v>149</v>
      </c>
      <c r="F4555" s="66">
        <v>2.285670280456543</v>
      </c>
      <c r="G4555" s="66">
        <v>2.3829598426818848</v>
      </c>
      <c r="H4555" s="66">
        <v>4.2315397411584854E-2</v>
      </c>
      <c r="I4555" s="66">
        <v>82.703041076660156</v>
      </c>
      <c r="J4555" s="67">
        <v>0</v>
      </c>
    </row>
    <row r="4556" spans="1:10" x14ac:dyDescent="0.25">
      <c r="A4556" s="3" t="str">
        <f t="shared" si="71"/>
        <v>SubLAPSCE Northwest9/9/2021 (3:58pm-5:00pm)19</v>
      </c>
      <c r="B4556" t="s">
        <v>60</v>
      </c>
      <c r="C4556" t="s">
        <v>90</v>
      </c>
      <c r="D4556" t="s">
        <v>163</v>
      </c>
      <c r="E4556" s="65" t="s">
        <v>150</v>
      </c>
      <c r="F4556" s="66">
        <v>2.1284148693084717</v>
      </c>
      <c r="G4556" s="66">
        <v>2.2498331069946289</v>
      </c>
      <c r="H4556" s="66">
        <v>4.1561007499694824E-2</v>
      </c>
      <c r="I4556" s="66">
        <v>79.924049377441406</v>
      </c>
      <c r="J4556" s="67">
        <v>0</v>
      </c>
    </row>
    <row r="4557" spans="1:10" x14ac:dyDescent="0.25">
      <c r="A4557" s="3" t="str">
        <f t="shared" si="71"/>
        <v>SubLAPSCE Northwest9/9/2021 (3:58pm-5:00pm)20</v>
      </c>
      <c r="B4557" t="s">
        <v>60</v>
      </c>
      <c r="C4557" t="s">
        <v>90</v>
      </c>
      <c r="D4557" t="s">
        <v>163</v>
      </c>
      <c r="E4557" s="65" t="s">
        <v>151</v>
      </c>
      <c r="F4557" s="66">
        <v>1.9101243019104004</v>
      </c>
      <c r="G4557" s="66">
        <v>2.0188057422637939</v>
      </c>
      <c r="H4557" s="66">
        <v>3.7859596312046051E-2</v>
      </c>
      <c r="I4557" s="66">
        <v>75.389915466308594</v>
      </c>
      <c r="J4557" s="67">
        <v>0</v>
      </c>
    </row>
    <row r="4558" spans="1:10" x14ac:dyDescent="0.25">
      <c r="A4558" s="3" t="str">
        <f t="shared" si="71"/>
        <v>SubLAPSCE Northwest9/9/2021 (3:58pm-5:00pm)21</v>
      </c>
      <c r="B4558" t="s">
        <v>60</v>
      </c>
      <c r="C4558" t="s">
        <v>90</v>
      </c>
      <c r="D4558" t="s">
        <v>163</v>
      </c>
      <c r="E4558" s="65" t="s">
        <v>152</v>
      </c>
      <c r="F4558" s="66">
        <v>1.7776690721511841</v>
      </c>
      <c r="G4558" s="66">
        <v>1.8294273614883423</v>
      </c>
      <c r="H4558" s="66">
        <v>3.490641713142395E-2</v>
      </c>
      <c r="I4558" s="66">
        <v>69.743896484375</v>
      </c>
      <c r="J4558" s="67">
        <v>0</v>
      </c>
    </row>
    <row r="4559" spans="1:10" x14ac:dyDescent="0.25">
      <c r="A4559" s="3" t="str">
        <f t="shared" si="71"/>
        <v>SubLAPSCE Northwest9/9/2021 (3:58pm-5:00pm)22</v>
      </c>
      <c r="B4559" t="s">
        <v>60</v>
      </c>
      <c r="C4559" t="s">
        <v>90</v>
      </c>
      <c r="D4559" t="s">
        <v>163</v>
      </c>
      <c r="E4559" s="65" t="s">
        <v>153</v>
      </c>
      <c r="F4559" s="66">
        <v>1.6121475696563721</v>
      </c>
      <c r="G4559" s="66">
        <v>1.6264594793319702</v>
      </c>
      <c r="H4559" s="66">
        <v>3.5383593291044235E-2</v>
      </c>
      <c r="I4559" s="66">
        <v>67.06298828125</v>
      </c>
      <c r="J4559" s="67">
        <v>0</v>
      </c>
    </row>
    <row r="4560" spans="1:10" x14ac:dyDescent="0.25">
      <c r="A4560" s="3" t="str">
        <f t="shared" si="71"/>
        <v>SubLAPSCE Northwest9/9/2021 (3:58pm-5:00pm)23</v>
      </c>
      <c r="B4560" t="s">
        <v>60</v>
      </c>
      <c r="C4560" t="s">
        <v>90</v>
      </c>
      <c r="D4560" t="s">
        <v>163</v>
      </c>
      <c r="E4560" s="65" t="s">
        <v>154</v>
      </c>
      <c r="F4560" s="66">
        <v>1.3812521696090698</v>
      </c>
      <c r="G4560" s="66">
        <v>1.4313781261444092</v>
      </c>
      <c r="H4560" s="66">
        <v>3.6345511674880981E-2</v>
      </c>
      <c r="I4560" s="66">
        <v>65.522285461425781</v>
      </c>
      <c r="J4560" s="67">
        <v>0</v>
      </c>
    </row>
    <row r="4561" spans="1:10" x14ac:dyDescent="0.25">
      <c r="A4561" s="3" t="str">
        <f t="shared" si="71"/>
        <v>SubLAPSCE Northwest9/9/2021 (3:58pm-5:00pm)24</v>
      </c>
      <c r="B4561" t="s">
        <v>60</v>
      </c>
      <c r="C4561" t="s">
        <v>90</v>
      </c>
      <c r="D4561" t="s">
        <v>163</v>
      </c>
      <c r="E4561" s="65" t="s">
        <v>155</v>
      </c>
      <c r="F4561" s="66">
        <v>1.1521255970001221</v>
      </c>
      <c r="G4561" s="66">
        <v>1.1809625625610352</v>
      </c>
      <c r="H4561" s="66">
        <v>3.4626543521881104E-2</v>
      </c>
      <c r="I4561" s="66">
        <v>63.951652526855469</v>
      </c>
      <c r="J4561" s="67">
        <v>0</v>
      </c>
    </row>
    <row r="4562" spans="1:10" x14ac:dyDescent="0.25">
      <c r="A4562" s="3" t="str">
        <f t="shared" si="71"/>
        <v>SubLAPSCE NorthwestAverage Event Day (5:00pm-6:00pm)1</v>
      </c>
      <c r="B4562" t="s">
        <v>60</v>
      </c>
      <c r="C4562" t="s">
        <v>90</v>
      </c>
      <c r="D4562" t="s">
        <v>164</v>
      </c>
      <c r="E4562" s="65" t="s">
        <v>132</v>
      </c>
      <c r="F4562" s="66">
        <v>0.94408226013183594</v>
      </c>
      <c r="G4562" s="66">
        <v>0.97500914335250854</v>
      </c>
      <c r="H4562" s="66">
        <v>1.3783111236989498E-2</v>
      </c>
      <c r="I4562" s="66">
        <v>63.827480316162109</v>
      </c>
      <c r="J4562" s="67">
        <v>0</v>
      </c>
    </row>
    <row r="4563" spans="1:10" x14ac:dyDescent="0.25">
      <c r="A4563" s="3" t="str">
        <f t="shared" si="71"/>
        <v>SubLAPSCE NorthwestAverage Event Day (5:00pm-6:00pm)2</v>
      </c>
      <c r="B4563" t="s">
        <v>60</v>
      </c>
      <c r="C4563" t="s">
        <v>90</v>
      </c>
      <c r="D4563" t="s">
        <v>164</v>
      </c>
      <c r="E4563" s="65" t="s">
        <v>133</v>
      </c>
      <c r="F4563" s="66">
        <v>0.8301541805267334</v>
      </c>
      <c r="G4563" s="66">
        <v>0.87522828578948975</v>
      </c>
      <c r="H4563" s="66">
        <v>1.2553207576274872E-2</v>
      </c>
      <c r="I4563" s="66">
        <v>62.613082885742188</v>
      </c>
      <c r="J4563" s="67">
        <v>0</v>
      </c>
    </row>
    <row r="4564" spans="1:10" x14ac:dyDescent="0.25">
      <c r="A4564" s="3" t="str">
        <f t="shared" si="71"/>
        <v>SubLAPSCE NorthwestAverage Event Day (5:00pm-6:00pm)3</v>
      </c>
      <c r="B4564" t="s">
        <v>60</v>
      </c>
      <c r="C4564" t="s">
        <v>90</v>
      </c>
      <c r="D4564" t="s">
        <v>164</v>
      </c>
      <c r="E4564" s="65" t="s">
        <v>134</v>
      </c>
      <c r="F4564" s="66">
        <v>0.74485504627227783</v>
      </c>
      <c r="G4564" s="66">
        <v>0.78575801849365234</v>
      </c>
      <c r="H4564" s="66">
        <v>1.2030222453176975E-2</v>
      </c>
      <c r="I4564" s="66">
        <v>62.066581726074219</v>
      </c>
      <c r="J4564" s="67">
        <v>0</v>
      </c>
    </row>
    <row r="4565" spans="1:10" x14ac:dyDescent="0.25">
      <c r="A4565" s="3" t="str">
        <f t="shared" si="71"/>
        <v>SubLAPSCE NorthwestAverage Event Day (5:00pm-6:00pm)4</v>
      </c>
      <c r="B4565" t="s">
        <v>60</v>
      </c>
      <c r="C4565" t="s">
        <v>90</v>
      </c>
      <c r="D4565" t="s">
        <v>164</v>
      </c>
      <c r="E4565" s="65" t="s">
        <v>135</v>
      </c>
      <c r="F4565" s="66">
        <v>0.68632864952087402</v>
      </c>
      <c r="G4565" s="66">
        <v>0.72568756341934204</v>
      </c>
      <c r="H4565" s="66">
        <v>1.080634817481041E-2</v>
      </c>
      <c r="I4565" s="66">
        <v>61.323886871337891</v>
      </c>
      <c r="J4565" s="67">
        <v>0</v>
      </c>
    </row>
    <row r="4566" spans="1:10" x14ac:dyDescent="0.25">
      <c r="A4566" s="3" t="str">
        <f t="shared" si="71"/>
        <v>SubLAPSCE NorthwestAverage Event Day (5:00pm-6:00pm)5</v>
      </c>
      <c r="B4566" t="s">
        <v>60</v>
      </c>
      <c r="C4566" t="s">
        <v>90</v>
      </c>
      <c r="D4566" t="s">
        <v>164</v>
      </c>
      <c r="E4566" s="65" t="s">
        <v>136</v>
      </c>
      <c r="F4566" s="66">
        <v>0.65523004531860352</v>
      </c>
      <c r="G4566" s="66">
        <v>0.69036829471588135</v>
      </c>
      <c r="H4566" s="66">
        <v>8.84262565523386E-3</v>
      </c>
      <c r="I4566" s="66">
        <v>60.930309295654297</v>
      </c>
      <c r="J4566" s="67">
        <v>0</v>
      </c>
    </row>
    <row r="4567" spans="1:10" x14ac:dyDescent="0.25">
      <c r="A4567" s="3" t="str">
        <f t="shared" si="71"/>
        <v>SubLAPSCE NorthwestAverage Event Day (5:00pm-6:00pm)6</v>
      </c>
      <c r="B4567" t="s">
        <v>60</v>
      </c>
      <c r="C4567" t="s">
        <v>90</v>
      </c>
      <c r="D4567" t="s">
        <v>164</v>
      </c>
      <c r="E4567" s="65" t="s">
        <v>137</v>
      </c>
      <c r="F4567" s="66">
        <v>0.64955461025238037</v>
      </c>
      <c r="G4567" s="66">
        <v>0.68188166618347168</v>
      </c>
      <c r="H4567" s="66">
        <v>7.5727370567619801E-3</v>
      </c>
      <c r="I4567" s="66">
        <v>60.639457702636719</v>
      </c>
      <c r="J4567" s="67">
        <v>0</v>
      </c>
    </row>
    <row r="4568" spans="1:10" x14ac:dyDescent="0.25">
      <c r="A4568" s="3" t="str">
        <f t="shared" si="71"/>
        <v>SubLAPSCE NorthwestAverage Event Day (5:00pm-6:00pm)7</v>
      </c>
      <c r="B4568" t="s">
        <v>60</v>
      </c>
      <c r="C4568" t="s">
        <v>90</v>
      </c>
      <c r="D4568" t="s">
        <v>164</v>
      </c>
      <c r="E4568" s="65" t="s">
        <v>138</v>
      </c>
      <c r="F4568" s="66">
        <v>0.67362385988235474</v>
      </c>
      <c r="G4568" s="66">
        <v>0.71405947208404541</v>
      </c>
      <c r="H4568" s="66">
        <v>7.0302854292094707E-3</v>
      </c>
      <c r="I4568" s="66">
        <v>60.978160858154297</v>
      </c>
      <c r="J4568" s="67">
        <v>0</v>
      </c>
    </row>
    <row r="4569" spans="1:10" x14ac:dyDescent="0.25">
      <c r="A4569" s="3" t="str">
        <f t="shared" si="71"/>
        <v>SubLAPSCE NorthwestAverage Event Day (5:00pm-6:00pm)8</v>
      </c>
      <c r="B4569" t="s">
        <v>60</v>
      </c>
      <c r="C4569" t="s">
        <v>90</v>
      </c>
      <c r="D4569" t="s">
        <v>164</v>
      </c>
      <c r="E4569" s="65" t="s">
        <v>139</v>
      </c>
      <c r="F4569" s="66">
        <v>0.68925309181213379</v>
      </c>
      <c r="G4569" s="66">
        <v>0.75491154193878174</v>
      </c>
      <c r="H4569" s="66">
        <v>7.5021493248641491E-3</v>
      </c>
      <c r="I4569" s="66">
        <v>62.512046813964844</v>
      </c>
      <c r="J4569" s="67">
        <v>0</v>
      </c>
    </row>
    <row r="4570" spans="1:10" x14ac:dyDescent="0.25">
      <c r="A4570" s="3" t="str">
        <f t="shared" si="71"/>
        <v>SubLAPSCE NorthwestAverage Event Day (5:00pm-6:00pm)9</v>
      </c>
      <c r="B4570" t="s">
        <v>60</v>
      </c>
      <c r="C4570" t="s">
        <v>90</v>
      </c>
      <c r="D4570" t="s">
        <v>164</v>
      </c>
      <c r="E4570" s="65" t="s">
        <v>140</v>
      </c>
      <c r="F4570" s="66">
        <v>0.68162268400192261</v>
      </c>
      <c r="G4570" s="66">
        <v>0.78078460693359375</v>
      </c>
      <c r="H4570" s="66">
        <v>8.6853280663490295E-3</v>
      </c>
      <c r="I4570" s="66">
        <v>66.008705139160156</v>
      </c>
      <c r="J4570" s="67">
        <v>0</v>
      </c>
    </row>
    <row r="4571" spans="1:10" x14ac:dyDescent="0.25">
      <c r="A4571" s="3" t="str">
        <f t="shared" si="71"/>
        <v>SubLAPSCE NorthwestAverage Event Day (5:00pm-6:00pm)10</v>
      </c>
      <c r="B4571" t="s">
        <v>60</v>
      </c>
      <c r="C4571" t="s">
        <v>90</v>
      </c>
      <c r="D4571" t="s">
        <v>164</v>
      </c>
      <c r="E4571" s="65" t="s">
        <v>141</v>
      </c>
      <c r="F4571" s="66">
        <v>0.65221571922302246</v>
      </c>
      <c r="G4571" s="66">
        <v>0.81787967681884766</v>
      </c>
      <c r="H4571" s="66">
        <v>1.0524428449571133E-2</v>
      </c>
      <c r="I4571" s="66">
        <v>71.162605285644531</v>
      </c>
      <c r="J4571" s="67">
        <v>0</v>
      </c>
    </row>
    <row r="4572" spans="1:10" x14ac:dyDescent="0.25">
      <c r="A4572" s="3" t="str">
        <f t="shared" si="71"/>
        <v>SubLAPSCE NorthwestAverage Event Day (5:00pm-6:00pm)11</v>
      </c>
      <c r="B4572" t="s">
        <v>60</v>
      </c>
      <c r="C4572" t="s">
        <v>90</v>
      </c>
      <c r="D4572" t="s">
        <v>164</v>
      </c>
      <c r="E4572" s="65" t="s">
        <v>142</v>
      </c>
      <c r="F4572" s="66">
        <v>0.60955971479415894</v>
      </c>
      <c r="G4572" s="66">
        <v>0.89205050468444824</v>
      </c>
      <c r="H4572" s="66">
        <v>1.1941433884203434E-2</v>
      </c>
      <c r="I4572" s="66">
        <v>74.570503234863281</v>
      </c>
      <c r="J4572" s="67">
        <v>0</v>
      </c>
    </row>
    <row r="4573" spans="1:10" x14ac:dyDescent="0.25">
      <c r="A4573" s="3" t="str">
        <f t="shared" si="71"/>
        <v>SubLAPSCE NorthwestAverage Event Day (5:00pm-6:00pm)12</v>
      </c>
      <c r="B4573" t="s">
        <v>60</v>
      </c>
      <c r="C4573" t="s">
        <v>90</v>
      </c>
      <c r="D4573" t="s">
        <v>164</v>
      </c>
      <c r="E4573" s="65" t="s">
        <v>143</v>
      </c>
      <c r="F4573" s="66">
        <v>0.569435715675354</v>
      </c>
      <c r="G4573" s="66">
        <v>1.0037893056869507</v>
      </c>
      <c r="H4573" s="66">
        <v>1.3318687677383423E-2</v>
      </c>
      <c r="I4573" s="66">
        <v>77.743911743164063</v>
      </c>
      <c r="J4573" s="67">
        <v>0</v>
      </c>
    </row>
    <row r="4574" spans="1:10" x14ac:dyDescent="0.25">
      <c r="A4574" s="3" t="str">
        <f t="shared" si="71"/>
        <v>SubLAPSCE NorthwestAverage Event Day (5:00pm-6:00pm)13</v>
      </c>
      <c r="B4574" t="s">
        <v>60</v>
      </c>
      <c r="C4574" t="s">
        <v>90</v>
      </c>
      <c r="D4574" t="s">
        <v>164</v>
      </c>
      <c r="E4574" s="65" t="s">
        <v>144</v>
      </c>
      <c r="F4574" s="66">
        <v>0.47467184066772461</v>
      </c>
      <c r="G4574" s="66">
        <v>1.1787651777267456</v>
      </c>
      <c r="H4574" s="66">
        <v>1.2521956115961075E-2</v>
      </c>
      <c r="I4574" s="66">
        <v>79.216117858886719</v>
      </c>
      <c r="J4574" s="67">
        <v>0</v>
      </c>
    </row>
    <row r="4575" spans="1:10" x14ac:dyDescent="0.25">
      <c r="A4575" s="3" t="str">
        <f t="shared" si="71"/>
        <v>SubLAPSCE NorthwestAverage Event Day (5:00pm-6:00pm)14</v>
      </c>
      <c r="B4575" t="s">
        <v>60</v>
      </c>
      <c r="C4575" t="s">
        <v>90</v>
      </c>
      <c r="D4575" t="s">
        <v>164</v>
      </c>
      <c r="E4575" s="65" t="s">
        <v>145</v>
      </c>
      <c r="F4575" s="66">
        <v>0.65046083927154541</v>
      </c>
      <c r="G4575" s="66">
        <v>1.3982641696929932</v>
      </c>
      <c r="H4575" s="66">
        <v>1.3005875982344151E-2</v>
      </c>
      <c r="I4575" s="66">
        <v>80.434700012207031</v>
      </c>
      <c r="J4575" s="67">
        <v>0</v>
      </c>
    </row>
    <row r="4576" spans="1:10" x14ac:dyDescent="0.25">
      <c r="A4576" s="3" t="str">
        <f t="shared" si="71"/>
        <v>SubLAPSCE NorthwestAverage Event Day (5:00pm-6:00pm)15</v>
      </c>
      <c r="B4576" t="s">
        <v>60</v>
      </c>
      <c r="C4576" t="s">
        <v>90</v>
      </c>
      <c r="D4576" t="s">
        <v>164</v>
      </c>
      <c r="E4576" s="65" t="s">
        <v>146</v>
      </c>
      <c r="F4576" s="66">
        <v>1.1240495443344116</v>
      </c>
      <c r="G4576" s="66">
        <v>1.6281826496124268</v>
      </c>
      <c r="H4576" s="66">
        <v>1.6060100868344307E-2</v>
      </c>
      <c r="I4576" s="66">
        <v>81.645652770996094</v>
      </c>
      <c r="J4576" s="67">
        <v>0</v>
      </c>
    </row>
    <row r="4577" spans="1:10" x14ac:dyDescent="0.25">
      <c r="A4577" s="3" t="str">
        <f t="shared" si="71"/>
        <v>SubLAPSCE NorthwestAverage Event Day (5:00pm-6:00pm)16</v>
      </c>
      <c r="B4577" t="s">
        <v>60</v>
      </c>
      <c r="C4577" t="s">
        <v>90</v>
      </c>
      <c r="D4577" t="s">
        <v>164</v>
      </c>
      <c r="E4577" s="65" t="s">
        <v>147</v>
      </c>
      <c r="F4577" s="66">
        <v>1.5202631950378418</v>
      </c>
      <c r="G4577" s="66">
        <v>1.882274866104126</v>
      </c>
      <c r="H4577" s="66">
        <v>1.7177317291498184E-2</v>
      </c>
      <c r="I4577" s="66">
        <v>81.759963989257813</v>
      </c>
      <c r="J4577" s="67">
        <v>0</v>
      </c>
    </row>
    <row r="4578" spans="1:10" x14ac:dyDescent="0.25">
      <c r="A4578" s="3" t="str">
        <f t="shared" si="71"/>
        <v>SubLAPSCE NorthwestAverage Event Day (5:00pm-6:00pm)17</v>
      </c>
      <c r="B4578" t="s">
        <v>60</v>
      </c>
      <c r="C4578" t="s">
        <v>90</v>
      </c>
      <c r="D4578" t="s">
        <v>164</v>
      </c>
      <c r="E4578" s="65" t="s">
        <v>148</v>
      </c>
      <c r="F4578" s="66">
        <v>1.8731677532196045</v>
      </c>
      <c r="G4578" s="66">
        <v>2.1035118103027344</v>
      </c>
      <c r="H4578" s="66">
        <v>1.7976889386773109E-2</v>
      </c>
      <c r="I4578" s="66">
        <v>82.237602233886719</v>
      </c>
      <c r="J4578" s="67">
        <v>0</v>
      </c>
    </row>
    <row r="4579" spans="1:10" x14ac:dyDescent="0.25">
      <c r="A4579" s="3" t="str">
        <f t="shared" si="71"/>
        <v>SubLAPSCE NorthwestAverage Event Day (5:00pm-6:00pm)18</v>
      </c>
      <c r="B4579" t="s">
        <v>60</v>
      </c>
      <c r="C4579" t="s">
        <v>90</v>
      </c>
      <c r="D4579" t="s">
        <v>164</v>
      </c>
      <c r="E4579" s="65" t="s">
        <v>149</v>
      </c>
      <c r="F4579" s="66">
        <v>2.066673755645752</v>
      </c>
      <c r="G4579" s="66">
        <v>1.8923425674438477</v>
      </c>
      <c r="H4579" s="66">
        <v>1.8861185759305954E-2</v>
      </c>
      <c r="I4579" s="66">
        <v>81.428924560546875</v>
      </c>
      <c r="J4579" s="67">
        <v>0</v>
      </c>
    </row>
    <row r="4580" spans="1:10" x14ac:dyDescent="0.25">
      <c r="A4580" s="3" t="str">
        <f t="shared" si="71"/>
        <v>SubLAPSCE NorthwestAverage Event Day (5:00pm-6:00pm)19</v>
      </c>
      <c r="B4580" t="s">
        <v>60</v>
      </c>
      <c r="C4580" t="s">
        <v>90</v>
      </c>
      <c r="D4580" t="s">
        <v>164</v>
      </c>
      <c r="E4580" s="65" t="s">
        <v>150</v>
      </c>
      <c r="F4580" s="66">
        <v>2.0074625015258789</v>
      </c>
      <c r="G4580" s="66">
        <v>2.2425415515899658</v>
      </c>
      <c r="H4580" s="66">
        <v>2.2387739270925522E-2</v>
      </c>
      <c r="I4580" s="66">
        <v>78.83868408203125</v>
      </c>
      <c r="J4580" s="67">
        <v>0</v>
      </c>
    </row>
    <row r="4581" spans="1:10" x14ac:dyDescent="0.25">
      <c r="A4581" s="3" t="str">
        <f t="shared" si="71"/>
        <v>SubLAPSCE NorthwestAverage Event Day (5:00pm-6:00pm)20</v>
      </c>
      <c r="B4581" t="s">
        <v>60</v>
      </c>
      <c r="C4581" t="s">
        <v>90</v>
      </c>
      <c r="D4581" t="s">
        <v>164</v>
      </c>
      <c r="E4581" s="65" t="s">
        <v>151</v>
      </c>
      <c r="F4581" s="66">
        <v>1.8488730192184448</v>
      </c>
      <c r="G4581" s="66">
        <v>2.0470259189605713</v>
      </c>
      <c r="H4581" s="66">
        <v>2.1220946684479713E-2</v>
      </c>
      <c r="I4581" s="66">
        <v>76.618270874023438</v>
      </c>
      <c r="J4581" s="67">
        <v>0</v>
      </c>
    </row>
    <row r="4582" spans="1:10" x14ac:dyDescent="0.25">
      <c r="A4582" s="3" t="str">
        <f t="shared" si="71"/>
        <v>SubLAPSCE NorthwestAverage Event Day (5:00pm-6:00pm)21</v>
      </c>
      <c r="B4582" t="s">
        <v>60</v>
      </c>
      <c r="C4582" t="s">
        <v>90</v>
      </c>
      <c r="D4582" t="s">
        <v>164</v>
      </c>
      <c r="E4582" s="65" t="s">
        <v>152</v>
      </c>
      <c r="F4582" s="66">
        <v>1.666600227355957</v>
      </c>
      <c r="G4582" s="66">
        <v>1.8398391008377075</v>
      </c>
      <c r="H4582" s="66">
        <v>1.896032877266407E-2</v>
      </c>
      <c r="I4582" s="66">
        <v>72.345619201660156</v>
      </c>
      <c r="J4582" s="67">
        <v>0</v>
      </c>
    </row>
    <row r="4583" spans="1:10" x14ac:dyDescent="0.25">
      <c r="A4583" s="3" t="str">
        <f t="shared" si="71"/>
        <v>SubLAPSCE NorthwestAverage Event Day (5:00pm-6:00pm)22</v>
      </c>
      <c r="B4583" t="s">
        <v>60</v>
      </c>
      <c r="C4583" t="s">
        <v>90</v>
      </c>
      <c r="D4583" t="s">
        <v>164</v>
      </c>
      <c r="E4583" s="65" t="s">
        <v>153</v>
      </c>
      <c r="F4583" s="66">
        <v>1.5347404479980469</v>
      </c>
      <c r="G4583" s="66">
        <v>1.6731033325195313</v>
      </c>
      <c r="H4583" s="66">
        <v>1.9028166308999062E-2</v>
      </c>
      <c r="I4583" s="66">
        <v>68.028541564941406</v>
      </c>
      <c r="J4583" s="67">
        <v>0</v>
      </c>
    </row>
    <row r="4584" spans="1:10" x14ac:dyDescent="0.25">
      <c r="A4584" s="3" t="str">
        <f t="shared" si="71"/>
        <v>SubLAPSCE NorthwestAverage Event Day (5:00pm-6:00pm)23</v>
      </c>
      <c r="B4584" t="s">
        <v>60</v>
      </c>
      <c r="C4584" t="s">
        <v>90</v>
      </c>
      <c r="D4584" t="s">
        <v>164</v>
      </c>
      <c r="E4584" s="65" t="s">
        <v>154</v>
      </c>
      <c r="F4584" s="66">
        <v>1.3813693523406982</v>
      </c>
      <c r="G4584" s="66">
        <v>1.4785789251327515</v>
      </c>
      <c r="H4584" s="66">
        <v>1.9114639610052109E-2</v>
      </c>
      <c r="I4584" s="66">
        <v>65.470619201660156</v>
      </c>
      <c r="J4584" s="67">
        <v>0</v>
      </c>
    </row>
    <row r="4585" spans="1:10" x14ac:dyDescent="0.25">
      <c r="A4585" s="3" t="str">
        <f t="shared" si="71"/>
        <v>SubLAPSCE NorthwestAverage Event Day (5:00pm-6:00pm)24</v>
      </c>
      <c r="B4585" t="s">
        <v>60</v>
      </c>
      <c r="C4585" t="s">
        <v>90</v>
      </c>
      <c r="D4585" t="s">
        <v>164</v>
      </c>
      <c r="E4585" s="65" t="s">
        <v>155</v>
      </c>
      <c r="F4585" s="66">
        <v>1.1716585159301758</v>
      </c>
      <c r="G4585" s="66">
        <v>1.2630146741867065</v>
      </c>
      <c r="H4585" s="66">
        <v>1.7777862027287483E-2</v>
      </c>
      <c r="I4585" s="66">
        <v>63.818870544433594</v>
      </c>
      <c r="J4585" s="67">
        <v>0</v>
      </c>
    </row>
    <row r="4586" spans="1:10" x14ac:dyDescent="0.25">
      <c r="A4586" s="3" t="str">
        <f t="shared" si="71"/>
        <v>SubLAPSCE West6/17/2021 (5:00pm-6:00pm)1</v>
      </c>
      <c r="B4586" t="s">
        <v>60</v>
      </c>
      <c r="C4586" t="s">
        <v>91</v>
      </c>
      <c r="D4586" t="s">
        <v>160</v>
      </c>
      <c r="E4586" s="65" t="s">
        <v>132</v>
      </c>
      <c r="F4586" s="66">
        <v>0.85178285837173462</v>
      </c>
      <c r="G4586" s="66">
        <v>0.83062082529067993</v>
      </c>
      <c r="H4586" s="66">
        <v>1.9004311412572861E-2</v>
      </c>
      <c r="I4586" s="66">
        <v>66.845237731933594</v>
      </c>
      <c r="J4586" s="67">
        <v>0</v>
      </c>
    </row>
    <row r="4587" spans="1:10" x14ac:dyDescent="0.25">
      <c r="A4587" s="3" t="str">
        <f t="shared" si="71"/>
        <v>SubLAPSCE West6/17/2021 (5:00pm-6:00pm)2</v>
      </c>
      <c r="B4587" t="s">
        <v>60</v>
      </c>
      <c r="C4587" t="s">
        <v>91</v>
      </c>
      <c r="D4587" t="s">
        <v>160</v>
      </c>
      <c r="E4587" s="65" t="s">
        <v>133</v>
      </c>
      <c r="F4587" s="66">
        <v>0.72672826051712036</v>
      </c>
      <c r="G4587" s="66">
        <v>0.73066359758377075</v>
      </c>
      <c r="H4587" s="66">
        <v>1.7127146944403648E-2</v>
      </c>
      <c r="I4587" s="66">
        <v>66.325447082519531</v>
      </c>
      <c r="J4587" s="67">
        <v>0</v>
      </c>
    </row>
    <row r="4588" spans="1:10" x14ac:dyDescent="0.25">
      <c r="A4588" s="3" t="str">
        <f t="shared" si="71"/>
        <v>SubLAPSCE West6/17/2021 (5:00pm-6:00pm)3</v>
      </c>
      <c r="B4588" t="s">
        <v>60</v>
      </c>
      <c r="C4588" t="s">
        <v>91</v>
      </c>
      <c r="D4588" t="s">
        <v>160</v>
      </c>
      <c r="E4588" s="65" t="s">
        <v>134</v>
      </c>
      <c r="F4588" s="66">
        <v>0.66261506080627441</v>
      </c>
      <c r="G4588" s="66">
        <v>0.66076916456222534</v>
      </c>
      <c r="H4588" s="66">
        <v>1.4733631163835526E-2</v>
      </c>
      <c r="I4588" s="66">
        <v>65.544830322265625</v>
      </c>
      <c r="J4588" s="67">
        <v>0</v>
      </c>
    </row>
    <row r="4589" spans="1:10" x14ac:dyDescent="0.25">
      <c r="A4589" s="3" t="str">
        <f t="shared" si="71"/>
        <v>SubLAPSCE West6/17/2021 (5:00pm-6:00pm)4</v>
      </c>
      <c r="B4589" t="s">
        <v>60</v>
      </c>
      <c r="C4589" t="s">
        <v>91</v>
      </c>
      <c r="D4589" t="s">
        <v>160</v>
      </c>
      <c r="E4589" s="65" t="s">
        <v>135</v>
      </c>
      <c r="F4589" s="66">
        <v>0.62252253293991089</v>
      </c>
      <c r="G4589" s="66">
        <v>0.6101951003074646</v>
      </c>
      <c r="H4589" s="66">
        <v>1.3448396697640419E-2</v>
      </c>
      <c r="I4589" s="66">
        <v>65.106552124023438</v>
      </c>
      <c r="J4589" s="67">
        <v>0</v>
      </c>
    </row>
    <row r="4590" spans="1:10" x14ac:dyDescent="0.25">
      <c r="A4590" s="3" t="str">
        <f t="shared" si="71"/>
        <v>SubLAPSCE West6/17/2021 (5:00pm-6:00pm)5</v>
      </c>
      <c r="B4590" t="s">
        <v>60</v>
      </c>
      <c r="C4590" t="s">
        <v>91</v>
      </c>
      <c r="D4590" t="s">
        <v>160</v>
      </c>
      <c r="E4590" s="65" t="s">
        <v>136</v>
      </c>
      <c r="F4590" s="66">
        <v>0.59706443548202515</v>
      </c>
      <c r="G4590" s="66">
        <v>0.58068525791168213</v>
      </c>
      <c r="H4590" s="66">
        <v>1.2306496500968933E-2</v>
      </c>
      <c r="I4590" s="66">
        <v>64.671867370605469</v>
      </c>
      <c r="J4590" s="67">
        <v>0</v>
      </c>
    </row>
    <row r="4591" spans="1:10" x14ac:dyDescent="0.25">
      <c r="A4591" s="3" t="str">
        <f t="shared" si="71"/>
        <v>SubLAPSCE West6/17/2021 (5:00pm-6:00pm)6</v>
      </c>
      <c r="B4591" t="s">
        <v>60</v>
      </c>
      <c r="C4591" t="s">
        <v>91</v>
      </c>
      <c r="D4591" t="s">
        <v>160</v>
      </c>
      <c r="E4591" s="65" t="s">
        <v>137</v>
      </c>
      <c r="F4591" s="66">
        <v>0.58780187368392944</v>
      </c>
      <c r="G4591" s="66">
        <v>0.58078837394714355</v>
      </c>
      <c r="H4591" s="66">
        <v>1.0851370170712471E-2</v>
      </c>
      <c r="I4591" s="66">
        <v>64.278999328613281</v>
      </c>
      <c r="J4591" s="67">
        <v>0</v>
      </c>
    </row>
    <row r="4592" spans="1:10" x14ac:dyDescent="0.25">
      <c r="A4592" s="3" t="str">
        <f t="shared" si="71"/>
        <v>SubLAPSCE West6/17/2021 (5:00pm-6:00pm)7</v>
      </c>
      <c r="B4592" t="s">
        <v>60</v>
      </c>
      <c r="C4592" t="s">
        <v>91</v>
      </c>
      <c r="D4592" t="s">
        <v>160</v>
      </c>
      <c r="E4592" s="65" t="s">
        <v>138</v>
      </c>
      <c r="F4592" s="66">
        <v>0.62054824829101563</v>
      </c>
      <c r="G4592" s="66">
        <v>0.59888374805450439</v>
      </c>
      <c r="H4592" s="66">
        <v>9.9366987124085426E-3</v>
      </c>
      <c r="I4592" s="66">
        <v>63.986179351806641</v>
      </c>
      <c r="J4592" s="67">
        <v>0</v>
      </c>
    </row>
    <row r="4593" spans="1:10" x14ac:dyDescent="0.25">
      <c r="A4593" s="3" t="str">
        <f t="shared" si="71"/>
        <v>SubLAPSCE West6/17/2021 (5:00pm-6:00pm)8</v>
      </c>
      <c r="B4593" t="s">
        <v>60</v>
      </c>
      <c r="C4593" t="s">
        <v>91</v>
      </c>
      <c r="D4593" t="s">
        <v>160</v>
      </c>
      <c r="E4593" s="65" t="s">
        <v>139</v>
      </c>
      <c r="F4593" s="66">
        <v>0.63452905416488647</v>
      </c>
      <c r="G4593" s="66">
        <v>0.62279468774795532</v>
      </c>
      <c r="H4593" s="66">
        <v>1.1101679876446724E-2</v>
      </c>
      <c r="I4593" s="66">
        <v>64.72332763671875</v>
      </c>
      <c r="J4593" s="67">
        <v>0</v>
      </c>
    </row>
    <row r="4594" spans="1:10" x14ac:dyDescent="0.25">
      <c r="A4594" s="3" t="str">
        <f t="shared" si="71"/>
        <v>SubLAPSCE West6/17/2021 (5:00pm-6:00pm)9</v>
      </c>
      <c r="B4594" t="s">
        <v>60</v>
      </c>
      <c r="C4594" t="s">
        <v>91</v>
      </c>
      <c r="D4594" t="s">
        <v>160</v>
      </c>
      <c r="E4594" s="65" t="s">
        <v>140</v>
      </c>
      <c r="F4594" s="66">
        <v>0.65008085966110229</v>
      </c>
      <c r="G4594" s="66">
        <v>0.65397083759307861</v>
      </c>
      <c r="H4594" s="66">
        <v>1.1717742308974266E-2</v>
      </c>
      <c r="I4594" s="66">
        <v>67.512306213378906</v>
      </c>
      <c r="J4594" s="67">
        <v>0</v>
      </c>
    </row>
    <row r="4595" spans="1:10" x14ac:dyDescent="0.25">
      <c r="A4595" s="3" t="str">
        <f t="shared" si="71"/>
        <v>SubLAPSCE West6/17/2021 (5:00pm-6:00pm)10</v>
      </c>
      <c r="B4595" t="s">
        <v>60</v>
      </c>
      <c r="C4595" t="s">
        <v>91</v>
      </c>
      <c r="D4595" t="s">
        <v>160</v>
      </c>
      <c r="E4595" s="65" t="s">
        <v>141</v>
      </c>
      <c r="F4595" s="66">
        <v>0.65870040655136108</v>
      </c>
      <c r="G4595" s="66">
        <v>0.63799583911895752</v>
      </c>
      <c r="H4595" s="66">
        <v>1.7244333401322365E-2</v>
      </c>
      <c r="I4595" s="66">
        <v>68.749618530273438</v>
      </c>
      <c r="J4595" s="67">
        <v>0</v>
      </c>
    </row>
    <row r="4596" spans="1:10" x14ac:dyDescent="0.25">
      <c r="A4596" s="3" t="str">
        <f t="shared" si="71"/>
        <v>SubLAPSCE West6/17/2021 (5:00pm-6:00pm)11</v>
      </c>
      <c r="B4596" t="s">
        <v>60</v>
      </c>
      <c r="C4596" t="s">
        <v>91</v>
      </c>
      <c r="D4596" t="s">
        <v>160</v>
      </c>
      <c r="E4596" s="65" t="s">
        <v>142</v>
      </c>
      <c r="F4596" s="66">
        <v>0.58826130628585815</v>
      </c>
      <c r="G4596" s="66">
        <v>0.57515352964401245</v>
      </c>
      <c r="H4596" s="66">
        <v>1.5237775631248951E-2</v>
      </c>
      <c r="I4596" s="66">
        <v>68.329551696777344</v>
      </c>
      <c r="J4596" s="67">
        <v>0</v>
      </c>
    </row>
    <row r="4597" spans="1:10" x14ac:dyDescent="0.25">
      <c r="A4597" s="3" t="str">
        <f t="shared" si="71"/>
        <v>SubLAPSCE West6/17/2021 (5:00pm-6:00pm)12</v>
      </c>
      <c r="B4597" t="s">
        <v>60</v>
      </c>
      <c r="C4597" t="s">
        <v>91</v>
      </c>
      <c r="D4597" t="s">
        <v>160</v>
      </c>
      <c r="E4597" s="65" t="s">
        <v>143</v>
      </c>
      <c r="F4597" s="66">
        <v>0.64013892412185669</v>
      </c>
      <c r="G4597" s="66">
        <v>0.58884739875793457</v>
      </c>
      <c r="H4597" s="66">
        <v>1.7784604802727699E-2</v>
      </c>
      <c r="I4597" s="66">
        <v>72.3076171875</v>
      </c>
      <c r="J4597" s="67">
        <v>0</v>
      </c>
    </row>
    <row r="4598" spans="1:10" x14ac:dyDescent="0.25">
      <c r="A4598" s="3" t="str">
        <f t="shared" si="71"/>
        <v>SubLAPSCE West6/17/2021 (5:00pm-6:00pm)13</v>
      </c>
      <c r="B4598" t="s">
        <v>60</v>
      </c>
      <c r="C4598" t="s">
        <v>91</v>
      </c>
      <c r="D4598" t="s">
        <v>160</v>
      </c>
      <c r="E4598" s="65" t="s">
        <v>144</v>
      </c>
      <c r="F4598" s="66">
        <v>0.76739674806594849</v>
      </c>
      <c r="G4598" s="66">
        <v>0.69506990909576416</v>
      </c>
      <c r="H4598" s="66">
        <v>2.1479267627000809E-2</v>
      </c>
      <c r="I4598" s="66">
        <v>77.097709655761719</v>
      </c>
      <c r="J4598" s="67">
        <v>0</v>
      </c>
    </row>
    <row r="4599" spans="1:10" x14ac:dyDescent="0.25">
      <c r="A4599" s="3" t="str">
        <f t="shared" si="71"/>
        <v>SubLAPSCE West6/17/2021 (5:00pm-6:00pm)14</v>
      </c>
      <c r="B4599" t="s">
        <v>60</v>
      </c>
      <c r="C4599" t="s">
        <v>91</v>
      </c>
      <c r="D4599" t="s">
        <v>160</v>
      </c>
      <c r="E4599" s="65" t="s">
        <v>145</v>
      </c>
      <c r="F4599" s="66">
        <v>0.85670953989028931</v>
      </c>
      <c r="G4599" s="66">
        <v>0.82107669115066528</v>
      </c>
      <c r="H4599" s="66">
        <v>1.9445387646555901E-2</v>
      </c>
      <c r="I4599" s="66">
        <v>77.752037048339844</v>
      </c>
      <c r="J4599" s="67">
        <v>0</v>
      </c>
    </row>
    <row r="4600" spans="1:10" x14ac:dyDescent="0.25">
      <c r="A4600" s="3" t="str">
        <f t="shared" si="71"/>
        <v>SubLAPSCE West6/17/2021 (5:00pm-6:00pm)15</v>
      </c>
      <c r="B4600" t="s">
        <v>60</v>
      </c>
      <c r="C4600" t="s">
        <v>91</v>
      </c>
      <c r="D4600" t="s">
        <v>160</v>
      </c>
      <c r="E4600" s="65" t="s">
        <v>146</v>
      </c>
      <c r="F4600" s="66">
        <v>0.94356578588485718</v>
      </c>
      <c r="G4600" s="66">
        <v>0.92911314964294434</v>
      </c>
      <c r="H4600" s="66">
        <v>1.0467708110809326E-2</v>
      </c>
      <c r="I4600" s="66">
        <v>76.800643920898438</v>
      </c>
      <c r="J4600" s="67">
        <v>0</v>
      </c>
    </row>
    <row r="4601" spans="1:10" x14ac:dyDescent="0.25">
      <c r="A4601" s="3" t="str">
        <f t="shared" si="71"/>
        <v>SubLAPSCE West6/17/2021 (5:00pm-6:00pm)16</v>
      </c>
      <c r="B4601" t="s">
        <v>60</v>
      </c>
      <c r="C4601" t="s">
        <v>91</v>
      </c>
      <c r="D4601" t="s">
        <v>160</v>
      </c>
      <c r="E4601" s="65" t="s">
        <v>147</v>
      </c>
      <c r="F4601" s="66">
        <v>1.0619782209396362</v>
      </c>
      <c r="G4601" s="66">
        <v>1.0764307975769043</v>
      </c>
      <c r="H4601" s="66">
        <v>1.0467708110809326E-2</v>
      </c>
      <c r="I4601" s="66">
        <v>74.972785949707031</v>
      </c>
      <c r="J4601" s="67">
        <v>0</v>
      </c>
    </row>
    <row r="4602" spans="1:10" x14ac:dyDescent="0.25">
      <c r="A4602" s="3" t="str">
        <f t="shared" si="71"/>
        <v>SubLAPSCE West6/17/2021 (5:00pm-6:00pm)17</v>
      </c>
      <c r="B4602" t="s">
        <v>60</v>
      </c>
      <c r="C4602" t="s">
        <v>91</v>
      </c>
      <c r="D4602" t="s">
        <v>160</v>
      </c>
      <c r="E4602" s="65" t="s">
        <v>148</v>
      </c>
      <c r="F4602" s="66">
        <v>1.1940821409225464</v>
      </c>
      <c r="G4602" s="66">
        <v>1.2218780517578125</v>
      </c>
      <c r="H4602" s="66">
        <v>2.1012263372540474E-2</v>
      </c>
      <c r="I4602" s="66">
        <v>75.813407897949219</v>
      </c>
      <c r="J4602" s="67">
        <v>0</v>
      </c>
    </row>
    <row r="4603" spans="1:10" x14ac:dyDescent="0.25">
      <c r="A4603" s="3" t="str">
        <f t="shared" si="71"/>
        <v>SubLAPSCE West6/17/2021 (5:00pm-6:00pm)18</v>
      </c>
      <c r="B4603" t="s">
        <v>60</v>
      </c>
      <c r="C4603" t="s">
        <v>91</v>
      </c>
      <c r="D4603" t="s">
        <v>160</v>
      </c>
      <c r="E4603" s="65" t="s">
        <v>149</v>
      </c>
      <c r="F4603" s="66">
        <v>1.3187730312347412</v>
      </c>
      <c r="G4603" s="66">
        <v>1.1032593250274658</v>
      </c>
      <c r="H4603" s="66">
        <v>2.4953229352831841E-2</v>
      </c>
      <c r="I4603" s="66">
        <v>75.42559814453125</v>
      </c>
      <c r="J4603" s="67">
        <v>0</v>
      </c>
    </row>
    <row r="4604" spans="1:10" x14ac:dyDescent="0.25">
      <c r="A4604" s="3" t="str">
        <f t="shared" si="71"/>
        <v>SubLAPSCE West6/17/2021 (5:00pm-6:00pm)19</v>
      </c>
      <c r="B4604" t="s">
        <v>60</v>
      </c>
      <c r="C4604" t="s">
        <v>91</v>
      </c>
      <c r="D4604" t="s">
        <v>160</v>
      </c>
      <c r="E4604" s="65" t="s">
        <v>150</v>
      </c>
      <c r="F4604" s="66">
        <v>1.3812549114227295</v>
      </c>
      <c r="G4604" s="66">
        <v>1.4293850660324097</v>
      </c>
      <c r="H4604" s="66">
        <v>2.5180839002132416E-2</v>
      </c>
      <c r="I4604" s="66">
        <v>74.155960083007813</v>
      </c>
      <c r="J4604" s="67">
        <v>0</v>
      </c>
    </row>
    <row r="4605" spans="1:10" x14ac:dyDescent="0.25">
      <c r="A4605" s="3" t="str">
        <f t="shared" si="71"/>
        <v>SubLAPSCE West6/17/2021 (5:00pm-6:00pm)20</v>
      </c>
      <c r="B4605" t="s">
        <v>60</v>
      </c>
      <c r="C4605" t="s">
        <v>91</v>
      </c>
      <c r="D4605" t="s">
        <v>160</v>
      </c>
      <c r="E4605" s="65" t="s">
        <v>151</v>
      </c>
      <c r="F4605" s="66">
        <v>1.2847229242324829</v>
      </c>
      <c r="G4605" s="66">
        <v>1.3044558763504028</v>
      </c>
      <c r="H4605" s="66">
        <v>2.3487728089094162E-2</v>
      </c>
      <c r="I4605" s="66">
        <v>71.110054016113281</v>
      </c>
      <c r="J4605" s="67">
        <v>0</v>
      </c>
    </row>
    <row r="4606" spans="1:10" x14ac:dyDescent="0.25">
      <c r="A4606" s="3" t="str">
        <f t="shared" si="71"/>
        <v>SubLAPSCE West6/17/2021 (5:00pm-6:00pm)21</v>
      </c>
      <c r="B4606" t="s">
        <v>60</v>
      </c>
      <c r="C4606" t="s">
        <v>91</v>
      </c>
      <c r="D4606" t="s">
        <v>160</v>
      </c>
      <c r="E4606" s="65" t="s">
        <v>152</v>
      </c>
      <c r="F4606" s="66">
        <v>1.2496895790100098</v>
      </c>
      <c r="G4606" s="66">
        <v>1.2349203824996948</v>
      </c>
      <c r="H4606" s="66">
        <v>2.0913051441311836E-2</v>
      </c>
      <c r="I4606" s="66">
        <v>68.247573852539063</v>
      </c>
      <c r="J4606" s="67">
        <v>0</v>
      </c>
    </row>
    <row r="4607" spans="1:10" x14ac:dyDescent="0.25">
      <c r="A4607" s="3" t="str">
        <f t="shared" si="71"/>
        <v>SubLAPSCE West6/17/2021 (5:00pm-6:00pm)22</v>
      </c>
      <c r="B4607" t="s">
        <v>60</v>
      </c>
      <c r="C4607" t="s">
        <v>91</v>
      </c>
      <c r="D4607" t="s">
        <v>160</v>
      </c>
      <c r="E4607" s="65" t="s">
        <v>153</v>
      </c>
      <c r="F4607" s="66">
        <v>1.2264965772628784</v>
      </c>
      <c r="G4607" s="66">
        <v>1.1832369565963745</v>
      </c>
      <c r="H4607" s="66">
        <v>2.1064737811684608E-2</v>
      </c>
      <c r="I4607" s="66">
        <v>66.483665466308594</v>
      </c>
      <c r="J4607" s="67">
        <v>0</v>
      </c>
    </row>
    <row r="4608" spans="1:10" x14ac:dyDescent="0.25">
      <c r="A4608" s="3" t="str">
        <f t="shared" si="71"/>
        <v>SubLAPSCE West6/17/2021 (5:00pm-6:00pm)23</v>
      </c>
      <c r="B4608" t="s">
        <v>60</v>
      </c>
      <c r="C4608" t="s">
        <v>91</v>
      </c>
      <c r="D4608" t="s">
        <v>160</v>
      </c>
      <c r="E4608" s="65" t="s">
        <v>154</v>
      </c>
      <c r="F4608" s="66">
        <v>1.1219284534454346</v>
      </c>
      <c r="G4608" s="66">
        <v>1.0867931842803955</v>
      </c>
      <c r="H4608" s="66">
        <v>2.4257618933916092E-2</v>
      </c>
      <c r="I4608" s="66">
        <v>65.723602294921875</v>
      </c>
      <c r="J4608" s="67">
        <v>0</v>
      </c>
    </row>
    <row r="4609" spans="1:10" x14ac:dyDescent="0.25">
      <c r="A4609" s="3" t="str">
        <f t="shared" si="71"/>
        <v>SubLAPSCE West6/17/2021 (5:00pm-6:00pm)24</v>
      </c>
      <c r="B4609" t="s">
        <v>60</v>
      </c>
      <c r="C4609" t="s">
        <v>91</v>
      </c>
      <c r="D4609" t="s">
        <v>160</v>
      </c>
      <c r="E4609" s="65" t="s">
        <v>155</v>
      </c>
      <c r="F4609" s="66">
        <v>0.94881153106689453</v>
      </c>
      <c r="G4609" s="66">
        <v>0.93347322940826416</v>
      </c>
      <c r="H4609" s="66">
        <v>2.3024996742606163E-2</v>
      </c>
      <c r="I4609" s="66">
        <v>65.540672302246094</v>
      </c>
      <c r="J4609" s="67">
        <v>0</v>
      </c>
    </row>
    <row r="4610" spans="1:10" x14ac:dyDescent="0.25">
      <c r="A4610" s="3" t="str">
        <f t="shared" si="71"/>
        <v>SubLAPSCE West7/9/2021 (5:50pm-8:55pm)1</v>
      </c>
      <c r="B4610" t="s">
        <v>60</v>
      </c>
      <c r="C4610" t="s">
        <v>91</v>
      </c>
      <c r="D4610" t="s">
        <v>161</v>
      </c>
      <c r="E4610" s="65" t="s">
        <v>132</v>
      </c>
      <c r="F4610" s="66">
        <v>0.97061127424240112</v>
      </c>
      <c r="G4610" s="66">
        <v>0.89080196619033813</v>
      </c>
      <c r="H4610" s="66">
        <v>2.1266328170895576E-2</v>
      </c>
      <c r="I4610" s="66">
        <v>69.449050903320313</v>
      </c>
      <c r="J4610" s="67">
        <v>0</v>
      </c>
    </row>
    <row r="4611" spans="1:10" x14ac:dyDescent="0.25">
      <c r="A4611" s="3" t="str">
        <f t="shared" ref="A4611:A4674" si="72">B4611&amp;C4611&amp;D4611&amp;E4611</f>
        <v>SubLAPSCE West7/9/2021 (5:50pm-8:55pm)2</v>
      </c>
      <c r="B4611" t="s">
        <v>60</v>
      </c>
      <c r="C4611" t="s">
        <v>91</v>
      </c>
      <c r="D4611" t="s">
        <v>161</v>
      </c>
      <c r="E4611" s="65" t="s">
        <v>133</v>
      </c>
      <c r="F4611" s="66">
        <v>0.83728986978530884</v>
      </c>
      <c r="G4611" s="66">
        <v>0.77828860282897949</v>
      </c>
      <c r="H4611" s="66">
        <v>1.7508396878838539E-2</v>
      </c>
      <c r="I4611" s="66">
        <v>69.252838134765625</v>
      </c>
      <c r="J4611" s="67">
        <v>0</v>
      </c>
    </row>
    <row r="4612" spans="1:10" x14ac:dyDescent="0.25">
      <c r="A4612" s="3" t="str">
        <f t="shared" si="72"/>
        <v>SubLAPSCE West7/9/2021 (5:50pm-8:55pm)3</v>
      </c>
      <c r="B4612" t="s">
        <v>60</v>
      </c>
      <c r="C4612" t="s">
        <v>91</v>
      </c>
      <c r="D4612" t="s">
        <v>161</v>
      </c>
      <c r="E4612" s="65" t="s">
        <v>134</v>
      </c>
      <c r="F4612" s="66">
        <v>0.73768877983093262</v>
      </c>
      <c r="G4612" s="66">
        <v>0.70050221681594849</v>
      </c>
      <c r="H4612" s="66">
        <v>1.5998249873518944E-2</v>
      </c>
      <c r="I4612" s="66">
        <v>69.191352844238281</v>
      </c>
      <c r="J4612" s="67">
        <v>0</v>
      </c>
    </row>
    <row r="4613" spans="1:10" x14ac:dyDescent="0.25">
      <c r="A4613" s="3" t="str">
        <f t="shared" si="72"/>
        <v>SubLAPSCE West7/9/2021 (5:50pm-8:55pm)4</v>
      </c>
      <c r="B4613" t="s">
        <v>60</v>
      </c>
      <c r="C4613" t="s">
        <v>91</v>
      </c>
      <c r="D4613" t="s">
        <v>161</v>
      </c>
      <c r="E4613" s="65" t="s">
        <v>135</v>
      </c>
      <c r="F4613" s="66">
        <v>0.6786608099937439</v>
      </c>
      <c r="G4613" s="66">
        <v>0.64466589689254761</v>
      </c>
      <c r="H4613" s="66">
        <v>1.4423460699617863E-2</v>
      </c>
      <c r="I4613" s="66">
        <v>68.911117553710938</v>
      </c>
      <c r="J4613" s="67">
        <v>0</v>
      </c>
    </row>
    <row r="4614" spans="1:10" x14ac:dyDescent="0.25">
      <c r="A4614" s="3" t="str">
        <f t="shared" si="72"/>
        <v>SubLAPSCE West7/9/2021 (5:50pm-8:55pm)5</v>
      </c>
      <c r="B4614" t="s">
        <v>60</v>
      </c>
      <c r="C4614" t="s">
        <v>91</v>
      </c>
      <c r="D4614" t="s">
        <v>161</v>
      </c>
      <c r="E4614" s="65" t="s">
        <v>136</v>
      </c>
      <c r="F4614" s="66">
        <v>0.63525551557540894</v>
      </c>
      <c r="G4614" s="66">
        <v>0.61410564184188843</v>
      </c>
      <c r="H4614" s="66">
        <v>1.1924128048121929E-2</v>
      </c>
      <c r="I4614" s="66">
        <v>68.509880065917969</v>
      </c>
      <c r="J4614" s="67">
        <v>0</v>
      </c>
    </row>
    <row r="4615" spans="1:10" x14ac:dyDescent="0.25">
      <c r="A4615" s="3" t="str">
        <f t="shared" si="72"/>
        <v>SubLAPSCE West7/9/2021 (5:50pm-8:55pm)6</v>
      </c>
      <c r="B4615" t="s">
        <v>60</v>
      </c>
      <c r="C4615" t="s">
        <v>91</v>
      </c>
      <c r="D4615" t="s">
        <v>161</v>
      </c>
      <c r="E4615" s="65" t="s">
        <v>137</v>
      </c>
      <c r="F4615" s="66">
        <v>0.62902575731277466</v>
      </c>
      <c r="G4615" s="66">
        <v>0.60396939516067505</v>
      </c>
      <c r="H4615" s="66">
        <v>9.0938759967684746E-3</v>
      </c>
      <c r="I4615" s="66">
        <v>68.248374938964844</v>
      </c>
      <c r="J4615" s="67">
        <v>0</v>
      </c>
    </row>
    <row r="4616" spans="1:10" x14ac:dyDescent="0.25">
      <c r="A4616" s="3" t="str">
        <f t="shared" si="72"/>
        <v>SubLAPSCE West7/9/2021 (5:50pm-8:55pm)7</v>
      </c>
      <c r="B4616" t="s">
        <v>60</v>
      </c>
      <c r="C4616" t="s">
        <v>91</v>
      </c>
      <c r="D4616" t="s">
        <v>161</v>
      </c>
      <c r="E4616" s="65" t="s">
        <v>138</v>
      </c>
      <c r="F4616" s="66">
        <v>0.64332407712936401</v>
      </c>
      <c r="G4616" s="66">
        <v>0.61781042814254761</v>
      </c>
      <c r="H4616" s="66">
        <v>8.7511604651808739E-3</v>
      </c>
      <c r="I4616" s="66">
        <v>67.930633544921875</v>
      </c>
      <c r="J4616" s="67">
        <v>0</v>
      </c>
    </row>
    <row r="4617" spans="1:10" x14ac:dyDescent="0.25">
      <c r="A4617" s="3" t="str">
        <f t="shared" si="72"/>
        <v>SubLAPSCE West7/9/2021 (5:50pm-8:55pm)8</v>
      </c>
      <c r="B4617" t="s">
        <v>60</v>
      </c>
      <c r="C4617" t="s">
        <v>91</v>
      </c>
      <c r="D4617" t="s">
        <v>161</v>
      </c>
      <c r="E4617" s="65" t="s">
        <v>139</v>
      </c>
      <c r="F4617" s="66">
        <v>0.68287605047225952</v>
      </c>
      <c r="G4617" s="66">
        <v>0.64911580085754395</v>
      </c>
      <c r="H4617" s="66">
        <v>1.0625621303915977E-2</v>
      </c>
      <c r="I4617" s="66">
        <v>68.626007080078125</v>
      </c>
      <c r="J4617" s="67">
        <v>0</v>
      </c>
    </row>
    <row r="4618" spans="1:10" x14ac:dyDescent="0.25">
      <c r="A4618" s="3" t="str">
        <f t="shared" si="72"/>
        <v>SubLAPSCE West7/9/2021 (5:50pm-8:55pm)9</v>
      </c>
      <c r="B4618" t="s">
        <v>60</v>
      </c>
      <c r="C4618" t="s">
        <v>91</v>
      </c>
      <c r="D4618" t="s">
        <v>161</v>
      </c>
      <c r="E4618" s="65" t="s">
        <v>140</v>
      </c>
      <c r="F4618" s="66">
        <v>0.70077723264694214</v>
      </c>
      <c r="G4618" s="66">
        <v>0.67255759239196777</v>
      </c>
      <c r="H4618" s="66">
        <v>1.2471075169742107E-2</v>
      </c>
      <c r="I4618" s="66">
        <v>70.947250366210938</v>
      </c>
      <c r="J4618" s="67">
        <v>0</v>
      </c>
    </row>
    <row r="4619" spans="1:10" x14ac:dyDescent="0.25">
      <c r="A4619" s="3" t="str">
        <f t="shared" si="72"/>
        <v>SubLAPSCE West7/9/2021 (5:50pm-8:55pm)10</v>
      </c>
      <c r="B4619" t="s">
        <v>60</v>
      </c>
      <c r="C4619" t="s">
        <v>91</v>
      </c>
      <c r="D4619" t="s">
        <v>161</v>
      </c>
      <c r="E4619" s="65" t="s">
        <v>141</v>
      </c>
      <c r="F4619" s="66">
        <v>0.73852038383483887</v>
      </c>
      <c r="G4619" s="66">
        <v>0.70503723621368408</v>
      </c>
      <c r="H4619" s="66">
        <v>1.4443035237491131E-2</v>
      </c>
      <c r="I4619" s="66">
        <v>74.511009216308594</v>
      </c>
      <c r="J4619" s="67">
        <v>0</v>
      </c>
    </row>
    <row r="4620" spans="1:10" x14ac:dyDescent="0.25">
      <c r="A4620" s="3" t="str">
        <f t="shared" si="72"/>
        <v>SubLAPSCE West7/9/2021 (5:50pm-8:55pm)11</v>
      </c>
      <c r="B4620" t="s">
        <v>60</v>
      </c>
      <c r="C4620" t="s">
        <v>91</v>
      </c>
      <c r="D4620" t="s">
        <v>161</v>
      </c>
      <c r="E4620" s="65" t="s">
        <v>142</v>
      </c>
      <c r="F4620" s="66">
        <v>0.81051760911941528</v>
      </c>
      <c r="G4620" s="66">
        <v>0.77819323539733887</v>
      </c>
      <c r="H4620" s="66">
        <v>1.7299981787800789E-2</v>
      </c>
      <c r="I4620" s="66">
        <v>78.495918273925781</v>
      </c>
      <c r="J4620" s="67">
        <v>0</v>
      </c>
    </row>
    <row r="4621" spans="1:10" x14ac:dyDescent="0.25">
      <c r="A4621" s="3" t="str">
        <f t="shared" si="72"/>
        <v>SubLAPSCE West7/9/2021 (5:50pm-8:55pm)12</v>
      </c>
      <c r="B4621" t="s">
        <v>60</v>
      </c>
      <c r="C4621" t="s">
        <v>91</v>
      </c>
      <c r="D4621" t="s">
        <v>161</v>
      </c>
      <c r="E4621" s="65" t="s">
        <v>143</v>
      </c>
      <c r="F4621" s="66">
        <v>0.95923018455505371</v>
      </c>
      <c r="G4621" s="66">
        <v>0.90342116355895996</v>
      </c>
      <c r="H4621" s="66">
        <v>1.9919766113162041E-2</v>
      </c>
      <c r="I4621" s="66">
        <v>80.810737609863281</v>
      </c>
      <c r="J4621" s="67">
        <v>0</v>
      </c>
    </row>
    <row r="4622" spans="1:10" x14ac:dyDescent="0.25">
      <c r="A4622" s="3" t="str">
        <f t="shared" si="72"/>
        <v>SubLAPSCE West7/9/2021 (5:50pm-8:55pm)13</v>
      </c>
      <c r="B4622" t="s">
        <v>60</v>
      </c>
      <c r="C4622" t="s">
        <v>91</v>
      </c>
      <c r="D4622" t="s">
        <v>161</v>
      </c>
      <c r="E4622" s="65" t="s">
        <v>144</v>
      </c>
      <c r="F4622" s="66">
        <v>1.1664657592773438</v>
      </c>
      <c r="G4622" s="66">
        <v>1.0922939777374268</v>
      </c>
      <c r="H4622" s="66">
        <v>2.1160747855901718E-2</v>
      </c>
      <c r="I4622" s="66">
        <v>81.798393249511719</v>
      </c>
      <c r="J4622" s="67">
        <v>0</v>
      </c>
    </row>
    <row r="4623" spans="1:10" x14ac:dyDescent="0.25">
      <c r="A4623" s="3" t="str">
        <f t="shared" si="72"/>
        <v>SubLAPSCE West7/9/2021 (5:50pm-8:55pm)14</v>
      </c>
      <c r="B4623" t="s">
        <v>60</v>
      </c>
      <c r="C4623" t="s">
        <v>91</v>
      </c>
      <c r="D4623" t="s">
        <v>161</v>
      </c>
      <c r="E4623" s="65" t="s">
        <v>145</v>
      </c>
      <c r="F4623" s="66">
        <v>1.3530091047286987</v>
      </c>
      <c r="G4623" s="66">
        <v>1.2886643409729004</v>
      </c>
      <c r="H4623" s="66">
        <v>2.0606629550457001E-2</v>
      </c>
      <c r="I4623" s="66">
        <v>83.353935241699219</v>
      </c>
      <c r="J4623" s="67">
        <v>0</v>
      </c>
    </row>
    <row r="4624" spans="1:10" x14ac:dyDescent="0.25">
      <c r="A4624" s="3" t="str">
        <f t="shared" si="72"/>
        <v>SubLAPSCE West7/9/2021 (5:50pm-8:55pm)15</v>
      </c>
      <c r="B4624" t="s">
        <v>60</v>
      </c>
      <c r="C4624" t="s">
        <v>91</v>
      </c>
      <c r="D4624" t="s">
        <v>161</v>
      </c>
      <c r="E4624" s="65" t="s">
        <v>146</v>
      </c>
      <c r="F4624" s="66">
        <v>1.4523073434829712</v>
      </c>
      <c r="G4624" s="66">
        <v>1.4532917737960815</v>
      </c>
      <c r="H4624" s="66">
        <v>1.2531839311122894E-2</v>
      </c>
      <c r="I4624" s="66">
        <v>83.484291076660156</v>
      </c>
      <c r="J4624" s="67">
        <v>0</v>
      </c>
    </row>
    <row r="4625" spans="1:10" x14ac:dyDescent="0.25">
      <c r="A4625" s="3" t="str">
        <f t="shared" si="72"/>
        <v>SubLAPSCE West7/9/2021 (5:50pm-8:55pm)16</v>
      </c>
      <c r="B4625" t="s">
        <v>60</v>
      </c>
      <c r="C4625" t="s">
        <v>91</v>
      </c>
      <c r="D4625" t="s">
        <v>161</v>
      </c>
      <c r="E4625" s="65" t="s">
        <v>147</v>
      </c>
      <c r="F4625" s="66">
        <v>1.6233932971954346</v>
      </c>
      <c r="G4625" s="66">
        <v>1.6224088668823242</v>
      </c>
      <c r="H4625" s="66">
        <v>1.2531839311122894E-2</v>
      </c>
      <c r="I4625" s="66">
        <v>83.367530822753906</v>
      </c>
      <c r="J4625" s="67">
        <v>0</v>
      </c>
    </row>
    <row r="4626" spans="1:10" x14ac:dyDescent="0.25">
      <c r="A4626" s="3" t="str">
        <f t="shared" si="72"/>
        <v>SubLAPSCE West7/9/2021 (5:50pm-8:55pm)17</v>
      </c>
      <c r="B4626" t="s">
        <v>60</v>
      </c>
      <c r="C4626" t="s">
        <v>91</v>
      </c>
      <c r="D4626" t="s">
        <v>161</v>
      </c>
      <c r="E4626" s="65" t="s">
        <v>148</v>
      </c>
      <c r="F4626" s="66">
        <v>1.8249189853668213</v>
      </c>
      <c r="G4626" s="66">
        <v>1.7583771944046021</v>
      </c>
      <c r="H4626" s="66">
        <v>2.4046985432505608E-2</v>
      </c>
      <c r="I4626" s="66">
        <v>84.201446533203125</v>
      </c>
      <c r="J4626" s="67">
        <v>0</v>
      </c>
    </row>
    <row r="4627" spans="1:10" x14ac:dyDescent="0.25">
      <c r="A4627" s="3" t="str">
        <f t="shared" si="72"/>
        <v>SubLAPSCE West7/9/2021 (5:50pm-8:55pm)18</v>
      </c>
      <c r="B4627" t="s">
        <v>60</v>
      </c>
      <c r="C4627" t="s">
        <v>91</v>
      </c>
      <c r="D4627" t="s">
        <v>161</v>
      </c>
      <c r="E4627" s="65" t="s">
        <v>149</v>
      </c>
      <c r="F4627" s="66">
        <v>1.9376888275146484</v>
      </c>
      <c r="G4627" s="66">
        <v>1.7761849164962769</v>
      </c>
      <c r="H4627" s="66">
        <v>2.7091037482023239E-2</v>
      </c>
      <c r="I4627" s="66">
        <v>83.396011352539063</v>
      </c>
      <c r="J4627" s="67">
        <v>0</v>
      </c>
    </row>
    <row r="4628" spans="1:10" x14ac:dyDescent="0.25">
      <c r="A4628" s="3" t="str">
        <f t="shared" si="72"/>
        <v>SubLAPSCE West7/9/2021 (5:50pm-8:55pm)19</v>
      </c>
      <c r="B4628" t="s">
        <v>60</v>
      </c>
      <c r="C4628" t="s">
        <v>91</v>
      </c>
      <c r="D4628" t="s">
        <v>161</v>
      </c>
      <c r="E4628" s="65" t="s">
        <v>150</v>
      </c>
      <c r="F4628" s="66">
        <v>1.8940222263336182</v>
      </c>
      <c r="G4628" s="66">
        <v>1.4649977684020996</v>
      </c>
      <c r="H4628" s="66">
        <v>2.7779854834079742E-2</v>
      </c>
      <c r="I4628" s="66">
        <v>82.295387268066406</v>
      </c>
      <c r="J4628" s="67">
        <v>0</v>
      </c>
    </row>
    <row r="4629" spans="1:10" x14ac:dyDescent="0.25">
      <c r="A4629" s="3" t="str">
        <f t="shared" si="72"/>
        <v>SubLAPSCE West7/9/2021 (5:50pm-8:55pm)20</v>
      </c>
      <c r="B4629" t="s">
        <v>60</v>
      </c>
      <c r="C4629" t="s">
        <v>91</v>
      </c>
      <c r="D4629" t="s">
        <v>161</v>
      </c>
      <c r="E4629" s="65" t="s">
        <v>151</v>
      </c>
      <c r="F4629" s="66">
        <v>1.7137454748153687</v>
      </c>
      <c r="G4629" s="66">
        <v>1.4260754585266113</v>
      </c>
      <c r="H4629" s="66">
        <v>2.4539139121770859E-2</v>
      </c>
      <c r="I4629" s="66">
        <v>79.854690551757813</v>
      </c>
      <c r="J4629" s="67">
        <v>0</v>
      </c>
    </row>
    <row r="4630" spans="1:10" x14ac:dyDescent="0.25">
      <c r="A4630" s="3" t="str">
        <f t="shared" si="72"/>
        <v>SubLAPSCE West7/9/2021 (5:50pm-8:55pm)21</v>
      </c>
      <c r="B4630" t="s">
        <v>60</v>
      </c>
      <c r="C4630" t="s">
        <v>91</v>
      </c>
      <c r="D4630" t="s">
        <v>161</v>
      </c>
      <c r="E4630" s="65" t="s">
        <v>152</v>
      </c>
      <c r="F4630" s="66">
        <v>1.6144030094146729</v>
      </c>
      <c r="G4630" s="66">
        <v>1.3922885656356812</v>
      </c>
      <c r="H4630" s="66">
        <v>2.363038994371891E-2</v>
      </c>
      <c r="I4630" s="66">
        <v>76.61077880859375</v>
      </c>
      <c r="J4630" s="67">
        <v>0</v>
      </c>
    </row>
    <row r="4631" spans="1:10" x14ac:dyDescent="0.25">
      <c r="A4631" s="3" t="str">
        <f t="shared" si="72"/>
        <v>SubLAPSCE West7/9/2021 (5:50pm-8:55pm)22</v>
      </c>
      <c r="B4631" t="s">
        <v>60</v>
      </c>
      <c r="C4631" t="s">
        <v>91</v>
      </c>
      <c r="D4631" t="s">
        <v>161</v>
      </c>
      <c r="E4631" s="65" t="s">
        <v>153</v>
      </c>
      <c r="F4631" s="66">
        <v>1.5173611640930176</v>
      </c>
      <c r="G4631" s="66">
        <v>1.6867176294326782</v>
      </c>
      <c r="H4631" s="66">
        <v>2.2792791947722435E-2</v>
      </c>
      <c r="I4631" s="66">
        <v>73.957267761230469</v>
      </c>
      <c r="J4631" s="67">
        <v>0</v>
      </c>
    </row>
    <row r="4632" spans="1:10" x14ac:dyDescent="0.25">
      <c r="A4632" s="3" t="str">
        <f t="shared" si="72"/>
        <v>SubLAPSCE West7/9/2021 (5:50pm-8:55pm)23</v>
      </c>
      <c r="B4632" t="s">
        <v>60</v>
      </c>
      <c r="C4632" t="s">
        <v>91</v>
      </c>
      <c r="D4632" t="s">
        <v>161</v>
      </c>
      <c r="E4632" s="65" t="s">
        <v>154</v>
      </c>
      <c r="F4632" s="66">
        <v>1.4079989194869995</v>
      </c>
      <c r="G4632" s="66">
        <v>1.5181372165679932</v>
      </c>
      <c r="H4632" s="66">
        <v>2.4699132889509201E-2</v>
      </c>
      <c r="I4632" s="66">
        <v>73.291358947753906</v>
      </c>
      <c r="J4632" s="67">
        <v>0</v>
      </c>
    </row>
    <row r="4633" spans="1:10" x14ac:dyDescent="0.25">
      <c r="A4633" s="3" t="str">
        <f t="shared" si="72"/>
        <v>SubLAPSCE West7/9/2021 (5:50pm-8:55pm)24</v>
      </c>
      <c r="B4633" t="s">
        <v>60</v>
      </c>
      <c r="C4633" t="s">
        <v>91</v>
      </c>
      <c r="D4633" t="s">
        <v>161</v>
      </c>
      <c r="E4633" s="65" t="s">
        <v>155</v>
      </c>
      <c r="F4633" s="66">
        <v>1.2140394449234009</v>
      </c>
      <c r="G4633" s="66">
        <v>1.2598321437835693</v>
      </c>
      <c r="H4633" s="66">
        <v>2.112412266433239E-2</v>
      </c>
      <c r="I4633" s="66">
        <v>72.43896484375</v>
      </c>
      <c r="J4633" s="67">
        <v>0</v>
      </c>
    </row>
    <row r="4634" spans="1:10" x14ac:dyDescent="0.25">
      <c r="A4634" s="3" t="str">
        <f t="shared" si="72"/>
        <v>SubLAPSCE West8/27/2021 (5:00pm-6:00pm)1</v>
      </c>
      <c r="B4634" t="s">
        <v>60</v>
      </c>
      <c r="C4634" t="s">
        <v>91</v>
      </c>
      <c r="D4634" t="s">
        <v>162</v>
      </c>
      <c r="E4634" s="65" t="s">
        <v>132</v>
      </c>
      <c r="F4634" s="66">
        <v>0.94658255577087402</v>
      </c>
      <c r="G4634" s="66">
        <v>0.96618539094924927</v>
      </c>
      <c r="H4634" s="66">
        <v>2.2862782701849937E-2</v>
      </c>
      <c r="I4634" s="66">
        <v>71.305862426757813</v>
      </c>
      <c r="J4634" s="67">
        <v>0</v>
      </c>
    </row>
    <row r="4635" spans="1:10" x14ac:dyDescent="0.25">
      <c r="A4635" s="3" t="str">
        <f t="shared" si="72"/>
        <v>SubLAPSCE West8/27/2021 (5:00pm-6:00pm)2</v>
      </c>
      <c r="B4635" t="s">
        <v>60</v>
      </c>
      <c r="C4635" t="s">
        <v>91</v>
      </c>
      <c r="D4635" t="s">
        <v>162</v>
      </c>
      <c r="E4635" s="65" t="s">
        <v>133</v>
      </c>
      <c r="F4635" s="66">
        <v>0.83253079652786255</v>
      </c>
      <c r="G4635" s="66">
        <v>0.82641118764877319</v>
      </c>
      <c r="H4635" s="66">
        <v>2.1029138937592506E-2</v>
      </c>
      <c r="I4635" s="66">
        <v>69.703468322753906</v>
      </c>
      <c r="J4635" s="67">
        <v>0</v>
      </c>
    </row>
    <row r="4636" spans="1:10" x14ac:dyDescent="0.25">
      <c r="A4636" s="3" t="str">
        <f t="shared" si="72"/>
        <v>SubLAPSCE West8/27/2021 (5:00pm-6:00pm)3</v>
      </c>
      <c r="B4636" t="s">
        <v>60</v>
      </c>
      <c r="C4636" t="s">
        <v>91</v>
      </c>
      <c r="D4636" t="s">
        <v>162</v>
      </c>
      <c r="E4636" s="65" t="s">
        <v>134</v>
      </c>
      <c r="F4636" s="66">
        <v>0.73326963186264038</v>
      </c>
      <c r="G4636" s="66">
        <v>0.7288365364074707</v>
      </c>
      <c r="H4636" s="66">
        <v>1.6408782452344894E-2</v>
      </c>
      <c r="I4636" s="66">
        <v>68.479049682617188</v>
      </c>
      <c r="J4636" s="67">
        <v>0</v>
      </c>
    </row>
    <row r="4637" spans="1:10" x14ac:dyDescent="0.25">
      <c r="A4637" s="3" t="str">
        <f t="shared" si="72"/>
        <v>SubLAPSCE West8/27/2021 (5:00pm-6:00pm)4</v>
      </c>
      <c r="B4637" t="s">
        <v>60</v>
      </c>
      <c r="C4637" t="s">
        <v>91</v>
      </c>
      <c r="D4637" t="s">
        <v>162</v>
      </c>
      <c r="E4637" s="65" t="s">
        <v>135</v>
      </c>
      <c r="F4637" s="66">
        <v>0.66440063714981079</v>
      </c>
      <c r="G4637" s="66">
        <v>0.6635061502456665</v>
      </c>
      <c r="H4637" s="66">
        <v>1.5061791054904461E-2</v>
      </c>
      <c r="I4637" s="66">
        <v>67.967964172363281</v>
      </c>
      <c r="J4637" s="67">
        <v>0</v>
      </c>
    </row>
    <row r="4638" spans="1:10" x14ac:dyDescent="0.25">
      <c r="A4638" s="3" t="str">
        <f t="shared" si="72"/>
        <v>SubLAPSCE West8/27/2021 (5:00pm-6:00pm)5</v>
      </c>
      <c r="B4638" t="s">
        <v>60</v>
      </c>
      <c r="C4638" t="s">
        <v>91</v>
      </c>
      <c r="D4638" t="s">
        <v>162</v>
      </c>
      <c r="E4638" s="65" t="s">
        <v>136</v>
      </c>
      <c r="F4638" s="66">
        <v>0.62171173095703125</v>
      </c>
      <c r="G4638" s="66">
        <v>0.62500596046447754</v>
      </c>
      <c r="H4638" s="66">
        <v>1.120438240468502E-2</v>
      </c>
      <c r="I4638" s="66">
        <v>67.569793701171875</v>
      </c>
      <c r="J4638" s="67">
        <v>0</v>
      </c>
    </row>
    <row r="4639" spans="1:10" x14ac:dyDescent="0.25">
      <c r="A4639" s="3" t="str">
        <f t="shared" si="72"/>
        <v>SubLAPSCE West8/27/2021 (5:00pm-6:00pm)6</v>
      </c>
      <c r="B4639" t="s">
        <v>60</v>
      </c>
      <c r="C4639" t="s">
        <v>91</v>
      </c>
      <c r="D4639" t="s">
        <v>162</v>
      </c>
      <c r="E4639" s="65" t="s">
        <v>137</v>
      </c>
      <c r="F4639" s="66">
        <v>0.61441695690155029</v>
      </c>
      <c r="G4639" s="66">
        <v>0.61309802532196045</v>
      </c>
      <c r="H4639" s="66">
        <v>9.7678117454051971E-3</v>
      </c>
      <c r="I4639" s="66">
        <v>67.039146423339844</v>
      </c>
      <c r="J4639" s="67">
        <v>0</v>
      </c>
    </row>
    <row r="4640" spans="1:10" x14ac:dyDescent="0.25">
      <c r="A4640" s="3" t="str">
        <f t="shared" si="72"/>
        <v>SubLAPSCE West8/27/2021 (5:00pm-6:00pm)7</v>
      </c>
      <c r="B4640" t="s">
        <v>60</v>
      </c>
      <c r="C4640" t="s">
        <v>91</v>
      </c>
      <c r="D4640" t="s">
        <v>162</v>
      </c>
      <c r="E4640" s="65" t="s">
        <v>138</v>
      </c>
      <c r="F4640" s="66">
        <v>0.64035707712173462</v>
      </c>
      <c r="G4640" s="66">
        <v>0.64443862438201904</v>
      </c>
      <c r="H4640" s="66">
        <v>1.7772329971194267E-2</v>
      </c>
      <c r="I4640" s="66">
        <v>66.32196044921875</v>
      </c>
      <c r="J4640" s="67">
        <v>0</v>
      </c>
    </row>
    <row r="4641" spans="1:10" x14ac:dyDescent="0.25">
      <c r="A4641" s="3" t="str">
        <f t="shared" si="72"/>
        <v>SubLAPSCE West8/27/2021 (5:00pm-6:00pm)8</v>
      </c>
      <c r="B4641" t="s">
        <v>60</v>
      </c>
      <c r="C4641" t="s">
        <v>91</v>
      </c>
      <c r="D4641" t="s">
        <v>162</v>
      </c>
      <c r="E4641" s="65" t="s">
        <v>139</v>
      </c>
      <c r="F4641" s="66">
        <v>0.64109736680984497</v>
      </c>
      <c r="G4641" s="66">
        <v>0.65769553184509277</v>
      </c>
      <c r="H4641" s="66">
        <v>1.3234579935669899E-2</v>
      </c>
      <c r="I4641" s="66">
        <v>66.337936401367188</v>
      </c>
      <c r="J4641" s="67">
        <v>0</v>
      </c>
    </row>
    <row r="4642" spans="1:10" x14ac:dyDescent="0.25">
      <c r="A4642" s="3" t="str">
        <f t="shared" si="72"/>
        <v>SubLAPSCE West8/27/2021 (5:00pm-6:00pm)9</v>
      </c>
      <c r="B4642" t="s">
        <v>60</v>
      </c>
      <c r="C4642" t="s">
        <v>91</v>
      </c>
      <c r="D4642" t="s">
        <v>162</v>
      </c>
      <c r="E4642" s="65" t="s">
        <v>140</v>
      </c>
      <c r="F4642" s="66">
        <v>0.61394166946411133</v>
      </c>
      <c r="G4642" s="66">
        <v>0.63208824396133423</v>
      </c>
      <c r="H4642" s="66">
        <v>1.559740025550127E-2</v>
      </c>
      <c r="I4642" s="66">
        <v>68.515792846679688</v>
      </c>
      <c r="J4642" s="67">
        <v>0</v>
      </c>
    </row>
    <row r="4643" spans="1:10" x14ac:dyDescent="0.25">
      <c r="A4643" s="3" t="str">
        <f t="shared" si="72"/>
        <v>SubLAPSCE West8/27/2021 (5:00pm-6:00pm)10</v>
      </c>
      <c r="B4643" t="s">
        <v>60</v>
      </c>
      <c r="C4643" t="s">
        <v>91</v>
      </c>
      <c r="D4643" t="s">
        <v>162</v>
      </c>
      <c r="E4643" s="65" t="s">
        <v>141</v>
      </c>
      <c r="F4643" s="66">
        <v>0.60417145490646362</v>
      </c>
      <c r="G4643" s="66">
        <v>0.61474466323852539</v>
      </c>
      <c r="H4643" s="66">
        <v>1.3274561613798141E-2</v>
      </c>
      <c r="I4643" s="66">
        <v>72.578567504882813</v>
      </c>
      <c r="J4643" s="67">
        <v>0</v>
      </c>
    </row>
    <row r="4644" spans="1:10" x14ac:dyDescent="0.25">
      <c r="A4644" s="3" t="str">
        <f t="shared" si="72"/>
        <v>SubLAPSCE West8/27/2021 (5:00pm-6:00pm)11</v>
      </c>
      <c r="B4644" t="s">
        <v>60</v>
      </c>
      <c r="C4644" t="s">
        <v>91</v>
      </c>
      <c r="D4644" t="s">
        <v>162</v>
      </c>
      <c r="E4644" s="65" t="s">
        <v>142</v>
      </c>
      <c r="F4644" s="66">
        <v>0.62724828720092773</v>
      </c>
      <c r="G4644" s="66">
        <v>0.63630956411361694</v>
      </c>
      <c r="H4644" s="66">
        <v>1.5847569331526756E-2</v>
      </c>
      <c r="I4644" s="66">
        <v>77.069267272949219</v>
      </c>
      <c r="J4644" s="67">
        <v>0</v>
      </c>
    </row>
    <row r="4645" spans="1:10" x14ac:dyDescent="0.25">
      <c r="A4645" s="3" t="str">
        <f t="shared" si="72"/>
        <v>SubLAPSCE West8/27/2021 (5:00pm-6:00pm)12</v>
      </c>
      <c r="B4645" t="s">
        <v>60</v>
      </c>
      <c r="C4645" t="s">
        <v>91</v>
      </c>
      <c r="D4645" t="s">
        <v>162</v>
      </c>
      <c r="E4645" s="65" t="s">
        <v>143</v>
      </c>
      <c r="F4645" s="66">
        <v>0.7355344295501709</v>
      </c>
      <c r="G4645" s="66">
        <v>0.74338603019714355</v>
      </c>
      <c r="H4645" s="66">
        <v>1.9251855090260506E-2</v>
      </c>
      <c r="I4645" s="66">
        <v>81.4814453125</v>
      </c>
      <c r="J4645" s="67">
        <v>0</v>
      </c>
    </row>
    <row r="4646" spans="1:10" x14ac:dyDescent="0.25">
      <c r="A4646" s="3" t="str">
        <f t="shared" si="72"/>
        <v>SubLAPSCE West8/27/2021 (5:00pm-6:00pm)13</v>
      </c>
      <c r="B4646" t="s">
        <v>60</v>
      </c>
      <c r="C4646" t="s">
        <v>91</v>
      </c>
      <c r="D4646" t="s">
        <v>162</v>
      </c>
      <c r="E4646" s="65" t="s">
        <v>144</v>
      </c>
      <c r="F4646" s="66">
        <v>0.96599876880645752</v>
      </c>
      <c r="G4646" s="66">
        <v>0.95713663101196289</v>
      </c>
      <c r="H4646" s="66">
        <v>2.2612113505601883E-2</v>
      </c>
      <c r="I4646" s="66">
        <v>84.038505554199219</v>
      </c>
      <c r="J4646" s="67">
        <v>0</v>
      </c>
    </row>
    <row r="4647" spans="1:10" x14ac:dyDescent="0.25">
      <c r="A4647" s="3" t="str">
        <f t="shared" si="72"/>
        <v>SubLAPSCE West8/27/2021 (5:00pm-6:00pm)14</v>
      </c>
      <c r="B4647" t="s">
        <v>60</v>
      </c>
      <c r="C4647" t="s">
        <v>91</v>
      </c>
      <c r="D4647" t="s">
        <v>162</v>
      </c>
      <c r="E4647" s="65" t="s">
        <v>145</v>
      </c>
      <c r="F4647" s="66">
        <v>1.2345691919326782</v>
      </c>
      <c r="G4647" s="66">
        <v>1.2426187992095947</v>
      </c>
      <c r="H4647" s="66">
        <v>2.3147167637944221E-2</v>
      </c>
      <c r="I4647" s="66">
        <v>85.666458129882813</v>
      </c>
      <c r="J4647" s="67">
        <v>0</v>
      </c>
    </row>
    <row r="4648" spans="1:10" x14ac:dyDescent="0.25">
      <c r="A4648" s="3" t="str">
        <f t="shared" si="72"/>
        <v>SubLAPSCE West8/27/2021 (5:00pm-6:00pm)15</v>
      </c>
      <c r="B4648" t="s">
        <v>60</v>
      </c>
      <c r="C4648" t="s">
        <v>91</v>
      </c>
      <c r="D4648" t="s">
        <v>162</v>
      </c>
      <c r="E4648" s="65" t="s">
        <v>146</v>
      </c>
      <c r="F4648" s="66">
        <v>1.5373256206512451</v>
      </c>
      <c r="G4648" s="66">
        <v>1.5367457866668701</v>
      </c>
      <c r="H4648" s="66">
        <v>1.317778043448925E-2</v>
      </c>
      <c r="I4648" s="66">
        <v>86.102363586425781</v>
      </c>
      <c r="J4648" s="67">
        <v>0</v>
      </c>
    </row>
    <row r="4649" spans="1:10" x14ac:dyDescent="0.25">
      <c r="A4649" s="3" t="str">
        <f t="shared" si="72"/>
        <v>SubLAPSCE West8/27/2021 (5:00pm-6:00pm)16</v>
      </c>
      <c r="B4649" t="s">
        <v>60</v>
      </c>
      <c r="C4649" t="s">
        <v>91</v>
      </c>
      <c r="D4649" t="s">
        <v>162</v>
      </c>
      <c r="E4649" s="65" t="s">
        <v>147</v>
      </c>
      <c r="F4649" s="66">
        <v>1.8532453775405884</v>
      </c>
      <c r="G4649" s="66">
        <v>1.8538252115249634</v>
      </c>
      <c r="H4649" s="66">
        <v>1.3177781365811825E-2</v>
      </c>
      <c r="I4649" s="66">
        <v>87.067695617675781</v>
      </c>
      <c r="J4649" s="67">
        <v>0</v>
      </c>
    </row>
    <row r="4650" spans="1:10" x14ac:dyDescent="0.25">
      <c r="A4650" s="3" t="str">
        <f t="shared" si="72"/>
        <v>SubLAPSCE West8/27/2021 (5:00pm-6:00pm)17</v>
      </c>
      <c r="B4650" t="s">
        <v>60</v>
      </c>
      <c r="C4650" t="s">
        <v>91</v>
      </c>
      <c r="D4650" t="s">
        <v>162</v>
      </c>
      <c r="E4650" s="65" t="s">
        <v>148</v>
      </c>
      <c r="F4650" s="66">
        <v>1.9968615770339966</v>
      </c>
      <c r="G4650" s="66">
        <v>2.0413737297058105</v>
      </c>
      <c r="H4650" s="66">
        <v>2.5711018592119217E-2</v>
      </c>
      <c r="I4650" s="66">
        <v>85.988777160644531</v>
      </c>
      <c r="J4650" s="67">
        <v>0</v>
      </c>
    </row>
    <row r="4651" spans="1:10" x14ac:dyDescent="0.25">
      <c r="A4651" s="3" t="str">
        <f t="shared" si="72"/>
        <v>SubLAPSCE West8/27/2021 (5:00pm-6:00pm)18</v>
      </c>
      <c r="B4651" t="s">
        <v>60</v>
      </c>
      <c r="C4651" t="s">
        <v>91</v>
      </c>
      <c r="D4651" t="s">
        <v>162</v>
      </c>
      <c r="E4651" s="65" t="s">
        <v>149</v>
      </c>
      <c r="F4651" s="66">
        <v>2.0624418258666992</v>
      </c>
      <c r="G4651" s="66">
        <v>1.6066385507583618</v>
      </c>
      <c r="H4651" s="66">
        <v>2.897382527589798E-2</v>
      </c>
      <c r="I4651" s="66">
        <v>83.028152465820313</v>
      </c>
      <c r="J4651" s="67">
        <v>0</v>
      </c>
    </row>
    <row r="4652" spans="1:10" x14ac:dyDescent="0.25">
      <c r="A4652" s="3" t="str">
        <f t="shared" si="72"/>
        <v>SubLAPSCE West8/27/2021 (5:00pm-6:00pm)19</v>
      </c>
      <c r="B4652" t="s">
        <v>60</v>
      </c>
      <c r="C4652" t="s">
        <v>91</v>
      </c>
      <c r="D4652" t="s">
        <v>162</v>
      </c>
      <c r="E4652" s="65" t="s">
        <v>150</v>
      </c>
      <c r="F4652" s="66">
        <v>2.0396149158477783</v>
      </c>
      <c r="G4652" s="66">
        <v>2.0978734493255615</v>
      </c>
      <c r="H4652" s="66">
        <v>3.0318660661578178E-2</v>
      </c>
      <c r="I4652" s="66">
        <v>81.363243103027344</v>
      </c>
      <c r="J4652" s="67">
        <v>0</v>
      </c>
    </row>
    <row r="4653" spans="1:10" x14ac:dyDescent="0.25">
      <c r="A4653" s="3" t="str">
        <f t="shared" si="72"/>
        <v>SubLAPSCE West8/27/2021 (5:00pm-6:00pm)20</v>
      </c>
      <c r="B4653" t="s">
        <v>60</v>
      </c>
      <c r="C4653" t="s">
        <v>91</v>
      </c>
      <c r="D4653" t="s">
        <v>162</v>
      </c>
      <c r="E4653" s="65" t="s">
        <v>151</v>
      </c>
      <c r="F4653" s="66">
        <v>1.862181544303894</v>
      </c>
      <c r="G4653" s="66">
        <v>1.891508936882019</v>
      </c>
      <c r="H4653" s="66">
        <v>2.8660975396633148E-2</v>
      </c>
      <c r="I4653" s="66">
        <v>79.776145935058594</v>
      </c>
      <c r="J4653" s="67">
        <v>0</v>
      </c>
    </row>
    <row r="4654" spans="1:10" x14ac:dyDescent="0.25">
      <c r="A4654" s="3" t="str">
        <f t="shared" si="72"/>
        <v>SubLAPSCE West8/27/2021 (5:00pm-6:00pm)21</v>
      </c>
      <c r="B4654" t="s">
        <v>60</v>
      </c>
      <c r="C4654" t="s">
        <v>91</v>
      </c>
      <c r="D4654" t="s">
        <v>162</v>
      </c>
      <c r="E4654" s="65" t="s">
        <v>152</v>
      </c>
      <c r="F4654" s="66">
        <v>1.6931049823760986</v>
      </c>
      <c r="G4654" s="66">
        <v>1.7059519290924072</v>
      </c>
      <c r="H4654" s="66">
        <v>2.7196543291211128E-2</v>
      </c>
      <c r="I4654" s="66">
        <v>75.666419982910156</v>
      </c>
      <c r="J4654" s="67">
        <v>0</v>
      </c>
    </row>
    <row r="4655" spans="1:10" x14ac:dyDescent="0.25">
      <c r="A4655" s="3" t="str">
        <f t="shared" si="72"/>
        <v>SubLAPSCE West8/27/2021 (5:00pm-6:00pm)22</v>
      </c>
      <c r="B4655" t="s">
        <v>60</v>
      </c>
      <c r="C4655" t="s">
        <v>91</v>
      </c>
      <c r="D4655" t="s">
        <v>162</v>
      </c>
      <c r="E4655" s="65" t="s">
        <v>153</v>
      </c>
      <c r="F4655" s="66">
        <v>1.5708456039428711</v>
      </c>
      <c r="G4655" s="66">
        <v>1.5377570390701294</v>
      </c>
      <c r="H4655" s="66">
        <v>2.4292100220918655E-2</v>
      </c>
      <c r="I4655" s="66">
        <v>72.121147155761719</v>
      </c>
      <c r="J4655" s="67">
        <v>0</v>
      </c>
    </row>
    <row r="4656" spans="1:10" x14ac:dyDescent="0.25">
      <c r="A4656" s="3" t="str">
        <f t="shared" si="72"/>
        <v>SubLAPSCE West8/27/2021 (5:00pm-6:00pm)23</v>
      </c>
      <c r="B4656" t="s">
        <v>60</v>
      </c>
      <c r="C4656" t="s">
        <v>91</v>
      </c>
      <c r="D4656" t="s">
        <v>162</v>
      </c>
      <c r="E4656" s="65" t="s">
        <v>154</v>
      </c>
      <c r="F4656" s="66">
        <v>1.3908872604370117</v>
      </c>
      <c r="G4656" s="66">
        <v>1.3673636913299561</v>
      </c>
      <c r="H4656" s="66">
        <v>2.2243892773985863E-2</v>
      </c>
      <c r="I4656" s="66">
        <v>70.579269409179688</v>
      </c>
      <c r="J4656" s="67">
        <v>0</v>
      </c>
    </row>
    <row r="4657" spans="1:10" x14ac:dyDescent="0.25">
      <c r="A4657" s="3" t="str">
        <f t="shared" si="72"/>
        <v>SubLAPSCE West8/27/2021 (5:00pm-6:00pm)24</v>
      </c>
      <c r="B4657" t="s">
        <v>60</v>
      </c>
      <c r="C4657" t="s">
        <v>91</v>
      </c>
      <c r="D4657" t="s">
        <v>162</v>
      </c>
      <c r="E4657" s="65" t="s">
        <v>155</v>
      </c>
      <c r="F4657" s="66">
        <v>1.1665322780609131</v>
      </c>
      <c r="G4657" s="66">
        <v>1.1525498628616333</v>
      </c>
      <c r="H4657" s="66">
        <v>2.1505663171410561E-2</v>
      </c>
      <c r="I4657" s="66">
        <v>69.205612182617188</v>
      </c>
      <c r="J4657" s="67">
        <v>0</v>
      </c>
    </row>
    <row r="4658" spans="1:10" x14ac:dyDescent="0.25">
      <c r="A4658" s="3" t="str">
        <f t="shared" si="72"/>
        <v>SubLAPSCE West9/9/2021 (3:58pm-5:00pm)1</v>
      </c>
      <c r="B4658" t="s">
        <v>60</v>
      </c>
      <c r="C4658" t="s">
        <v>91</v>
      </c>
      <c r="D4658" t="s">
        <v>163</v>
      </c>
      <c r="E4658" s="65" t="s">
        <v>132</v>
      </c>
      <c r="F4658" s="66">
        <v>0.89341288805007935</v>
      </c>
      <c r="G4658" s="66">
        <v>0.88892513513565063</v>
      </c>
      <c r="H4658" s="66">
        <v>2.078569307923317E-2</v>
      </c>
      <c r="I4658" s="66">
        <v>68.075767517089844</v>
      </c>
      <c r="J4658" s="67">
        <v>0</v>
      </c>
    </row>
    <row r="4659" spans="1:10" x14ac:dyDescent="0.25">
      <c r="A4659" s="3" t="str">
        <f t="shared" si="72"/>
        <v>SubLAPSCE West9/9/2021 (3:58pm-5:00pm)2</v>
      </c>
      <c r="B4659" t="s">
        <v>60</v>
      </c>
      <c r="C4659" t="s">
        <v>91</v>
      </c>
      <c r="D4659" t="s">
        <v>163</v>
      </c>
      <c r="E4659" s="65" t="s">
        <v>133</v>
      </c>
      <c r="F4659" s="66">
        <v>0.78370469808578491</v>
      </c>
      <c r="G4659" s="66">
        <v>0.77985042333602905</v>
      </c>
      <c r="H4659" s="66">
        <v>1.7952943220734596E-2</v>
      </c>
      <c r="I4659" s="66">
        <v>68.245590209960938</v>
      </c>
      <c r="J4659" s="67">
        <v>0</v>
      </c>
    </row>
    <row r="4660" spans="1:10" x14ac:dyDescent="0.25">
      <c r="A4660" s="3" t="str">
        <f t="shared" si="72"/>
        <v>SubLAPSCE West9/9/2021 (3:58pm-5:00pm)3</v>
      </c>
      <c r="B4660" t="s">
        <v>60</v>
      </c>
      <c r="C4660" t="s">
        <v>91</v>
      </c>
      <c r="D4660" t="s">
        <v>163</v>
      </c>
      <c r="E4660" s="65" t="s">
        <v>134</v>
      </c>
      <c r="F4660" s="66">
        <v>0.71528929471969604</v>
      </c>
      <c r="G4660" s="66">
        <v>0.70497548580169678</v>
      </c>
      <c r="H4660" s="66">
        <v>1.6455790027976036E-2</v>
      </c>
      <c r="I4660" s="66">
        <v>68.044029235839844</v>
      </c>
      <c r="J4660" s="67">
        <v>0</v>
      </c>
    </row>
    <row r="4661" spans="1:10" x14ac:dyDescent="0.25">
      <c r="A4661" s="3" t="str">
        <f t="shared" si="72"/>
        <v>SubLAPSCE West9/9/2021 (3:58pm-5:00pm)4</v>
      </c>
      <c r="B4661" t="s">
        <v>60</v>
      </c>
      <c r="C4661" t="s">
        <v>91</v>
      </c>
      <c r="D4661" t="s">
        <v>163</v>
      </c>
      <c r="E4661" s="65" t="s">
        <v>135</v>
      </c>
      <c r="F4661" s="66">
        <v>0.67781686782836914</v>
      </c>
      <c r="G4661" s="66">
        <v>0.6551482081413269</v>
      </c>
      <c r="H4661" s="66">
        <v>1.4898627996444702E-2</v>
      </c>
      <c r="I4661" s="66">
        <v>67.872993469238281</v>
      </c>
      <c r="J4661" s="67">
        <v>0</v>
      </c>
    </row>
    <row r="4662" spans="1:10" x14ac:dyDescent="0.25">
      <c r="A4662" s="3" t="str">
        <f t="shared" si="72"/>
        <v>SubLAPSCE West9/9/2021 (3:58pm-5:00pm)5</v>
      </c>
      <c r="B4662" t="s">
        <v>60</v>
      </c>
      <c r="C4662" t="s">
        <v>91</v>
      </c>
      <c r="D4662" t="s">
        <v>163</v>
      </c>
      <c r="E4662" s="65" t="s">
        <v>136</v>
      </c>
      <c r="F4662" s="66">
        <v>0.64449185132980347</v>
      </c>
      <c r="G4662" s="66">
        <v>0.6256253719329834</v>
      </c>
      <c r="H4662" s="66">
        <v>1.1516324244439602E-2</v>
      </c>
      <c r="I4662" s="66">
        <v>68.177139282226563</v>
      </c>
      <c r="J4662" s="67">
        <v>0</v>
      </c>
    </row>
    <row r="4663" spans="1:10" x14ac:dyDescent="0.25">
      <c r="A4663" s="3" t="str">
        <f t="shared" si="72"/>
        <v>SubLAPSCE West9/9/2021 (3:58pm-5:00pm)6</v>
      </c>
      <c r="B4663" t="s">
        <v>60</v>
      </c>
      <c r="C4663" t="s">
        <v>91</v>
      </c>
      <c r="D4663" t="s">
        <v>163</v>
      </c>
      <c r="E4663" s="65" t="s">
        <v>137</v>
      </c>
      <c r="F4663" s="66">
        <v>0.6333807110786438</v>
      </c>
      <c r="G4663" s="66">
        <v>0.62655431032180786</v>
      </c>
      <c r="H4663" s="66">
        <v>1.0562794283032417E-2</v>
      </c>
      <c r="I4663" s="66">
        <v>68.203392028808594</v>
      </c>
      <c r="J4663" s="67">
        <v>0</v>
      </c>
    </row>
    <row r="4664" spans="1:10" x14ac:dyDescent="0.25">
      <c r="A4664" s="3" t="str">
        <f t="shared" si="72"/>
        <v>SubLAPSCE West9/9/2021 (3:58pm-5:00pm)7</v>
      </c>
      <c r="B4664" t="s">
        <v>60</v>
      </c>
      <c r="C4664" t="s">
        <v>91</v>
      </c>
      <c r="D4664" t="s">
        <v>163</v>
      </c>
      <c r="E4664" s="65" t="s">
        <v>138</v>
      </c>
      <c r="F4664" s="66">
        <v>0.6797453761100769</v>
      </c>
      <c r="G4664" s="66">
        <v>0.66913688182830811</v>
      </c>
      <c r="H4664" s="66">
        <v>9.7192591056227684E-3</v>
      </c>
      <c r="I4664" s="66">
        <v>68.487876892089844</v>
      </c>
      <c r="J4664" s="67">
        <v>0</v>
      </c>
    </row>
    <row r="4665" spans="1:10" x14ac:dyDescent="0.25">
      <c r="A4665" s="3" t="str">
        <f t="shared" si="72"/>
        <v>SubLAPSCE West9/9/2021 (3:58pm-5:00pm)8</v>
      </c>
      <c r="B4665" t="s">
        <v>60</v>
      </c>
      <c r="C4665" t="s">
        <v>91</v>
      </c>
      <c r="D4665" t="s">
        <v>163</v>
      </c>
      <c r="E4665" s="65" t="s">
        <v>139</v>
      </c>
      <c r="F4665" s="66">
        <v>0.69627857208251953</v>
      </c>
      <c r="G4665" s="66">
        <v>0.68970382213592529</v>
      </c>
      <c r="H4665" s="66">
        <v>1.1302387341856956E-2</v>
      </c>
      <c r="I4665" s="66">
        <v>68.608451843261719</v>
      </c>
      <c r="J4665" s="67">
        <v>0</v>
      </c>
    </row>
    <row r="4666" spans="1:10" x14ac:dyDescent="0.25">
      <c r="A4666" s="3" t="str">
        <f t="shared" si="72"/>
        <v>SubLAPSCE West9/9/2021 (3:58pm-5:00pm)9</v>
      </c>
      <c r="B4666" t="s">
        <v>60</v>
      </c>
      <c r="C4666" t="s">
        <v>91</v>
      </c>
      <c r="D4666" t="s">
        <v>163</v>
      </c>
      <c r="E4666" s="65" t="s">
        <v>140</v>
      </c>
      <c r="F4666" s="66">
        <v>0.68860465288162231</v>
      </c>
      <c r="G4666" s="66">
        <v>0.66904938220977783</v>
      </c>
      <c r="H4666" s="66">
        <v>1.3676346279680729E-2</v>
      </c>
      <c r="I4666" s="66">
        <v>69.680984497070313</v>
      </c>
      <c r="J4666" s="67">
        <v>0</v>
      </c>
    </row>
    <row r="4667" spans="1:10" x14ac:dyDescent="0.25">
      <c r="A4667" s="3" t="str">
        <f t="shared" si="72"/>
        <v>SubLAPSCE West9/9/2021 (3:58pm-5:00pm)10</v>
      </c>
      <c r="B4667" t="s">
        <v>60</v>
      </c>
      <c r="C4667" t="s">
        <v>91</v>
      </c>
      <c r="D4667" t="s">
        <v>163</v>
      </c>
      <c r="E4667" s="65" t="s">
        <v>141</v>
      </c>
      <c r="F4667" s="66">
        <v>0.66795253753662109</v>
      </c>
      <c r="G4667" s="66">
        <v>0.66370820999145508</v>
      </c>
      <c r="H4667" s="66">
        <v>1.5245124697685242E-2</v>
      </c>
      <c r="I4667" s="66">
        <v>72.631301879882813</v>
      </c>
      <c r="J4667" s="67">
        <v>0</v>
      </c>
    </row>
    <row r="4668" spans="1:10" x14ac:dyDescent="0.25">
      <c r="A4668" s="3" t="str">
        <f t="shared" si="72"/>
        <v>SubLAPSCE West9/9/2021 (3:58pm-5:00pm)11</v>
      </c>
      <c r="B4668" t="s">
        <v>60</v>
      </c>
      <c r="C4668" t="s">
        <v>91</v>
      </c>
      <c r="D4668" t="s">
        <v>163</v>
      </c>
      <c r="E4668" s="65" t="s">
        <v>142</v>
      </c>
      <c r="F4668" s="66">
        <v>0.74242526292800903</v>
      </c>
      <c r="G4668" s="66">
        <v>0.69722294807434082</v>
      </c>
      <c r="H4668" s="66">
        <v>1.6037177294492722E-2</v>
      </c>
      <c r="I4668" s="66">
        <v>76.141799926757813</v>
      </c>
      <c r="J4668" s="67">
        <v>0</v>
      </c>
    </row>
    <row r="4669" spans="1:10" x14ac:dyDescent="0.25">
      <c r="A4669" s="3" t="str">
        <f t="shared" si="72"/>
        <v>SubLAPSCE West9/9/2021 (3:58pm-5:00pm)12</v>
      </c>
      <c r="B4669" t="s">
        <v>60</v>
      </c>
      <c r="C4669" t="s">
        <v>91</v>
      </c>
      <c r="D4669" t="s">
        <v>163</v>
      </c>
      <c r="E4669" s="65" t="s">
        <v>143</v>
      </c>
      <c r="F4669" s="66">
        <v>0.84735220670700073</v>
      </c>
      <c r="G4669" s="66">
        <v>0.80792653560638428</v>
      </c>
      <c r="H4669" s="66">
        <v>1.7595628276467323E-2</v>
      </c>
      <c r="I4669" s="66">
        <v>79.062713623046875</v>
      </c>
      <c r="J4669" s="67">
        <v>0</v>
      </c>
    </row>
    <row r="4670" spans="1:10" x14ac:dyDescent="0.25">
      <c r="A4670" s="3" t="str">
        <f t="shared" si="72"/>
        <v>SubLAPSCE West9/9/2021 (3:58pm-5:00pm)13</v>
      </c>
      <c r="B4670" t="s">
        <v>60</v>
      </c>
      <c r="C4670" t="s">
        <v>91</v>
      </c>
      <c r="D4670" t="s">
        <v>163</v>
      </c>
      <c r="E4670" s="65" t="s">
        <v>144</v>
      </c>
      <c r="F4670" s="66">
        <v>1.0348641872406006</v>
      </c>
      <c r="G4670" s="66">
        <v>1.0107738971710205</v>
      </c>
      <c r="H4670" s="66">
        <v>1.1213553138077259E-2</v>
      </c>
      <c r="I4670" s="66">
        <v>80.828132629394531</v>
      </c>
      <c r="J4670" s="67">
        <v>0</v>
      </c>
    </row>
    <row r="4671" spans="1:10" x14ac:dyDescent="0.25">
      <c r="A4671" s="3" t="str">
        <f t="shared" si="72"/>
        <v>SubLAPSCE West9/9/2021 (3:58pm-5:00pm)14</v>
      </c>
      <c r="B4671" t="s">
        <v>60</v>
      </c>
      <c r="C4671" t="s">
        <v>91</v>
      </c>
      <c r="D4671" t="s">
        <v>163</v>
      </c>
      <c r="E4671" s="65" t="s">
        <v>145</v>
      </c>
      <c r="F4671" s="66">
        <v>1.2607100009918213</v>
      </c>
      <c r="G4671" s="66">
        <v>1.2848001718521118</v>
      </c>
      <c r="H4671" s="66">
        <v>1.1213553138077259E-2</v>
      </c>
      <c r="I4671" s="66">
        <v>82.606597900390625</v>
      </c>
      <c r="J4671" s="67">
        <v>0</v>
      </c>
    </row>
    <row r="4672" spans="1:10" x14ac:dyDescent="0.25">
      <c r="A4672" s="3" t="str">
        <f t="shared" si="72"/>
        <v>SubLAPSCE West9/9/2021 (3:58pm-5:00pm)15</v>
      </c>
      <c r="B4672" t="s">
        <v>60</v>
      </c>
      <c r="C4672" t="s">
        <v>91</v>
      </c>
      <c r="D4672" t="s">
        <v>163</v>
      </c>
      <c r="E4672" s="65" t="s">
        <v>146</v>
      </c>
      <c r="F4672" s="66">
        <v>1.5478059053421021</v>
      </c>
      <c r="G4672" s="66">
        <v>1.5902186632156372</v>
      </c>
      <c r="H4672" s="66">
        <v>2.3813601583242416E-2</v>
      </c>
      <c r="I4672" s="66">
        <v>84.492820739746094</v>
      </c>
      <c r="J4672" s="67">
        <v>0</v>
      </c>
    </row>
    <row r="4673" spans="1:10" x14ac:dyDescent="0.25">
      <c r="A4673" s="3" t="str">
        <f t="shared" si="72"/>
        <v>SubLAPSCE West9/9/2021 (3:58pm-5:00pm)16</v>
      </c>
      <c r="B4673" t="s">
        <v>60</v>
      </c>
      <c r="C4673" t="s">
        <v>91</v>
      </c>
      <c r="D4673" t="s">
        <v>163</v>
      </c>
      <c r="E4673" s="65" t="s">
        <v>147</v>
      </c>
      <c r="F4673" s="66">
        <v>1.9133574962615967</v>
      </c>
      <c r="G4673" s="66">
        <v>1.933457612991333</v>
      </c>
      <c r="H4673" s="66">
        <v>2.8091490268707275E-2</v>
      </c>
      <c r="I4673" s="66">
        <v>87.994529724121094</v>
      </c>
      <c r="J4673" s="67">
        <v>0</v>
      </c>
    </row>
    <row r="4674" spans="1:10" x14ac:dyDescent="0.25">
      <c r="A4674" s="3" t="str">
        <f t="shared" si="72"/>
        <v>SubLAPSCE West9/9/2021 (3:58pm-5:00pm)17</v>
      </c>
      <c r="B4674" t="s">
        <v>60</v>
      </c>
      <c r="C4674" t="s">
        <v>91</v>
      </c>
      <c r="D4674" t="s">
        <v>163</v>
      </c>
      <c r="E4674" s="65" t="s">
        <v>148</v>
      </c>
      <c r="F4674" s="66">
        <v>2.1059083938598633</v>
      </c>
      <c r="G4674" s="66">
        <v>1.5993798971176147</v>
      </c>
      <c r="H4674" s="66">
        <v>2.9621252790093422E-2</v>
      </c>
      <c r="I4674" s="66">
        <v>88.946029663085938</v>
      </c>
      <c r="J4674" s="67">
        <v>0</v>
      </c>
    </row>
    <row r="4675" spans="1:10" x14ac:dyDescent="0.25">
      <c r="A4675" s="3" t="str">
        <f t="shared" ref="A4675:A4738" si="73">B4675&amp;C4675&amp;D4675&amp;E4675</f>
        <v>SubLAPSCE West9/9/2021 (3:58pm-5:00pm)18</v>
      </c>
      <c r="B4675" t="s">
        <v>60</v>
      </c>
      <c r="C4675" t="s">
        <v>91</v>
      </c>
      <c r="D4675" t="s">
        <v>163</v>
      </c>
      <c r="E4675" s="65" t="s">
        <v>149</v>
      </c>
      <c r="F4675" s="66">
        <v>2.1593315601348877</v>
      </c>
      <c r="G4675" s="66">
        <v>2.1840534210205078</v>
      </c>
      <c r="H4675" s="66">
        <v>2.9943002387881279E-2</v>
      </c>
      <c r="I4675" s="66">
        <v>86.268272399902344</v>
      </c>
      <c r="J4675" s="67">
        <v>0</v>
      </c>
    </row>
    <row r="4676" spans="1:10" x14ac:dyDescent="0.25">
      <c r="A4676" s="3" t="str">
        <f t="shared" si="73"/>
        <v>SubLAPSCE West9/9/2021 (3:58pm-5:00pm)19</v>
      </c>
      <c r="B4676" t="s">
        <v>60</v>
      </c>
      <c r="C4676" t="s">
        <v>91</v>
      </c>
      <c r="D4676" t="s">
        <v>163</v>
      </c>
      <c r="E4676" s="65" t="s">
        <v>150</v>
      </c>
      <c r="F4676" s="66">
        <v>2.0564813613891602</v>
      </c>
      <c r="G4676" s="66">
        <v>2.0816879272460938</v>
      </c>
      <c r="H4676" s="66">
        <v>2.7903756126761436E-2</v>
      </c>
      <c r="I4676" s="66">
        <v>82.938621520996094</v>
      </c>
      <c r="J4676" s="67">
        <v>0</v>
      </c>
    </row>
    <row r="4677" spans="1:10" x14ac:dyDescent="0.25">
      <c r="A4677" s="3" t="str">
        <f t="shared" si="73"/>
        <v>SubLAPSCE West9/9/2021 (3:58pm-5:00pm)20</v>
      </c>
      <c r="B4677" t="s">
        <v>60</v>
      </c>
      <c r="C4677" t="s">
        <v>91</v>
      </c>
      <c r="D4677" t="s">
        <v>163</v>
      </c>
      <c r="E4677" s="65" t="s">
        <v>151</v>
      </c>
      <c r="F4677" s="66">
        <v>1.853734016418457</v>
      </c>
      <c r="G4677" s="66">
        <v>1.8863822221755981</v>
      </c>
      <c r="H4677" s="66">
        <v>2.6413640007376671E-2</v>
      </c>
      <c r="I4677" s="66">
        <v>78.88287353515625</v>
      </c>
      <c r="J4677" s="67">
        <v>0</v>
      </c>
    </row>
    <row r="4678" spans="1:10" x14ac:dyDescent="0.25">
      <c r="A4678" s="3" t="str">
        <f t="shared" si="73"/>
        <v>SubLAPSCE West9/9/2021 (3:58pm-5:00pm)21</v>
      </c>
      <c r="B4678" t="s">
        <v>60</v>
      </c>
      <c r="C4678" t="s">
        <v>91</v>
      </c>
      <c r="D4678" t="s">
        <v>163</v>
      </c>
      <c r="E4678" s="65" t="s">
        <v>152</v>
      </c>
      <c r="F4678" s="66">
        <v>1.7161189317703247</v>
      </c>
      <c r="G4678" s="66">
        <v>1.740976095199585</v>
      </c>
      <c r="H4678" s="66">
        <v>2.3566471412777901E-2</v>
      </c>
      <c r="I4678" s="66">
        <v>75.066940307617188</v>
      </c>
      <c r="J4678" s="67">
        <v>0</v>
      </c>
    </row>
    <row r="4679" spans="1:10" x14ac:dyDescent="0.25">
      <c r="A4679" s="3" t="str">
        <f t="shared" si="73"/>
        <v>SubLAPSCE West9/9/2021 (3:58pm-5:00pm)22</v>
      </c>
      <c r="B4679" t="s">
        <v>60</v>
      </c>
      <c r="C4679" t="s">
        <v>91</v>
      </c>
      <c r="D4679" t="s">
        <v>163</v>
      </c>
      <c r="E4679" s="65" t="s">
        <v>153</v>
      </c>
      <c r="F4679" s="66">
        <v>1.6006841659545898</v>
      </c>
      <c r="G4679" s="66">
        <v>1.5927789211273193</v>
      </c>
      <c r="H4679" s="66">
        <v>2.2859591990709305E-2</v>
      </c>
      <c r="I4679" s="66">
        <v>73.165824890136719</v>
      </c>
      <c r="J4679" s="67">
        <v>0</v>
      </c>
    </row>
    <row r="4680" spans="1:10" x14ac:dyDescent="0.25">
      <c r="A4680" s="3" t="str">
        <f t="shared" si="73"/>
        <v>SubLAPSCE West9/9/2021 (3:58pm-5:00pm)23</v>
      </c>
      <c r="B4680" t="s">
        <v>60</v>
      </c>
      <c r="C4680" t="s">
        <v>91</v>
      </c>
      <c r="D4680" t="s">
        <v>163</v>
      </c>
      <c r="E4680" s="65" t="s">
        <v>154</v>
      </c>
      <c r="F4680" s="66">
        <v>1.412021279335022</v>
      </c>
      <c r="G4680" s="66">
        <v>1.4001070261001587</v>
      </c>
      <c r="H4680" s="66">
        <v>2.4293273687362671E-2</v>
      </c>
      <c r="I4680" s="66">
        <v>71.341987609863281</v>
      </c>
      <c r="J4680" s="67">
        <v>0</v>
      </c>
    </row>
    <row r="4681" spans="1:10" x14ac:dyDescent="0.25">
      <c r="A4681" s="3" t="str">
        <f t="shared" si="73"/>
        <v>SubLAPSCE West9/9/2021 (3:58pm-5:00pm)24</v>
      </c>
      <c r="B4681" t="s">
        <v>60</v>
      </c>
      <c r="C4681" t="s">
        <v>91</v>
      </c>
      <c r="D4681" t="s">
        <v>163</v>
      </c>
      <c r="E4681" s="65" t="s">
        <v>155</v>
      </c>
      <c r="F4681" s="66">
        <v>1.1571266651153564</v>
      </c>
      <c r="G4681" s="66">
        <v>1.1614340543746948</v>
      </c>
      <c r="H4681" s="66">
        <v>2.4133352562785149E-2</v>
      </c>
      <c r="I4681" s="66">
        <v>70.410484313964844</v>
      </c>
      <c r="J4681" s="67">
        <v>0</v>
      </c>
    </row>
    <row r="4682" spans="1:10" x14ac:dyDescent="0.25">
      <c r="A4682" s="3" t="str">
        <f t="shared" si="73"/>
        <v>SubLAPSCE WestAverage Event Day (5:00pm-6:00pm)1</v>
      </c>
      <c r="B4682" t="s">
        <v>60</v>
      </c>
      <c r="C4682" t="s">
        <v>91</v>
      </c>
      <c r="D4682" t="s">
        <v>164</v>
      </c>
      <c r="E4682" s="65" t="s">
        <v>132</v>
      </c>
      <c r="F4682" s="66">
        <v>0.88732194900512695</v>
      </c>
      <c r="G4682" s="66">
        <v>0.85792088508605957</v>
      </c>
      <c r="H4682" s="66">
        <v>8.5732685402035713E-3</v>
      </c>
      <c r="I4682" s="66">
        <v>69.117195129394531</v>
      </c>
      <c r="J4682" s="67">
        <v>0</v>
      </c>
    </row>
    <row r="4683" spans="1:10" x14ac:dyDescent="0.25">
      <c r="A4683" s="3" t="str">
        <f t="shared" si="73"/>
        <v>SubLAPSCE WestAverage Event Day (5:00pm-6:00pm)2</v>
      </c>
      <c r="B4683" t="s">
        <v>60</v>
      </c>
      <c r="C4683" t="s">
        <v>91</v>
      </c>
      <c r="D4683" t="s">
        <v>164</v>
      </c>
      <c r="E4683" s="65" t="s">
        <v>133</v>
      </c>
      <c r="F4683" s="66">
        <v>0.80365049839019775</v>
      </c>
      <c r="G4683" s="66">
        <v>0.78614401817321777</v>
      </c>
      <c r="H4683" s="66">
        <v>7.65956100076437E-3</v>
      </c>
      <c r="I4683" s="66">
        <v>68.297943115234375</v>
      </c>
      <c r="J4683" s="67">
        <v>0</v>
      </c>
    </row>
    <row r="4684" spans="1:10" x14ac:dyDescent="0.25">
      <c r="A4684" s="3" t="str">
        <f t="shared" si="73"/>
        <v>SubLAPSCE WestAverage Event Day (5:00pm-6:00pm)3</v>
      </c>
      <c r="B4684" t="s">
        <v>60</v>
      </c>
      <c r="C4684" t="s">
        <v>91</v>
      </c>
      <c r="D4684" t="s">
        <v>164</v>
      </c>
      <c r="E4684" s="65" t="s">
        <v>134</v>
      </c>
      <c r="F4684" s="66">
        <v>0.71795809268951416</v>
      </c>
      <c r="G4684" s="66">
        <v>0.70318049192428589</v>
      </c>
      <c r="H4684" s="66">
        <v>6.8796183913946152E-3</v>
      </c>
      <c r="I4684" s="66">
        <v>67.763099670410156</v>
      </c>
      <c r="J4684" s="67">
        <v>0</v>
      </c>
    </row>
    <row r="4685" spans="1:10" x14ac:dyDescent="0.25">
      <c r="A4685" s="3" t="str">
        <f t="shared" si="73"/>
        <v>SubLAPSCE WestAverage Event Day (5:00pm-6:00pm)4</v>
      </c>
      <c r="B4685" t="s">
        <v>60</v>
      </c>
      <c r="C4685" t="s">
        <v>91</v>
      </c>
      <c r="D4685" t="s">
        <v>164</v>
      </c>
      <c r="E4685" s="65" t="s">
        <v>135</v>
      </c>
      <c r="F4685" s="66">
        <v>0.66329008340835571</v>
      </c>
      <c r="G4685" s="66">
        <v>0.64793175458908081</v>
      </c>
      <c r="H4685" s="66">
        <v>6.4157089218497276E-3</v>
      </c>
      <c r="I4685" s="66">
        <v>67.375068664550781</v>
      </c>
      <c r="J4685" s="67">
        <v>0</v>
      </c>
    </row>
    <row r="4686" spans="1:10" x14ac:dyDescent="0.25">
      <c r="A4686" s="3" t="str">
        <f t="shared" si="73"/>
        <v>SubLAPSCE WestAverage Event Day (5:00pm-6:00pm)5</v>
      </c>
      <c r="B4686" t="s">
        <v>60</v>
      </c>
      <c r="C4686" t="s">
        <v>91</v>
      </c>
      <c r="D4686" t="s">
        <v>164</v>
      </c>
      <c r="E4686" s="65" t="s">
        <v>136</v>
      </c>
      <c r="F4686" s="66">
        <v>0.63503497838973999</v>
      </c>
      <c r="G4686" s="66">
        <v>0.61600655317306519</v>
      </c>
      <c r="H4686" s="66">
        <v>5.3729363717138767E-3</v>
      </c>
      <c r="I4686" s="66">
        <v>67.057106018066406</v>
      </c>
      <c r="J4686" s="67">
        <v>0</v>
      </c>
    </row>
    <row r="4687" spans="1:10" x14ac:dyDescent="0.25">
      <c r="A4687" s="3" t="str">
        <f t="shared" si="73"/>
        <v>SubLAPSCE WestAverage Event Day (5:00pm-6:00pm)6</v>
      </c>
      <c r="B4687" t="s">
        <v>60</v>
      </c>
      <c r="C4687" t="s">
        <v>91</v>
      </c>
      <c r="D4687" t="s">
        <v>164</v>
      </c>
      <c r="E4687" s="65" t="s">
        <v>137</v>
      </c>
      <c r="F4687" s="66">
        <v>0.62742173671722412</v>
      </c>
      <c r="G4687" s="66">
        <v>0.60922086238861084</v>
      </c>
      <c r="H4687" s="66">
        <v>4.4845324009656906E-3</v>
      </c>
      <c r="I4687" s="66">
        <v>66.823677062988281</v>
      </c>
      <c r="J4687" s="67">
        <v>0</v>
      </c>
    </row>
    <row r="4688" spans="1:10" x14ac:dyDescent="0.25">
      <c r="A4688" s="3" t="str">
        <f t="shared" si="73"/>
        <v>SubLAPSCE WestAverage Event Day (5:00pm-6:00pm)7</v>
      </c>
      <c r="B4688" t="s">
        <v>60</v>
      </c>
      <c r="C4688" t="s">
        <v>91</v>
      </c>
      <c r="D4688" t="s">
        <v>164</v>
      </c>
      <c r="E4688" s="65" t="s">
        <v>138</v>
      </c>
      <c r="F4688" s="66">
        <v>0.64921945333480835</v>
      </c>
      <c r="G4688" s="66">
        <v>0.62965631484985352</v>
      </c>
      <c r="H4688" s="66">
        <v>5.4722377099096775E-3</v>
      </c>
      <c r="I4688" s="66">
        <v>66.73577880859375</v>
      </c>
      <c r="J4688" s="67">
        <v>0</v>
      </c>
    </row>
    <row r="4689" spans="1:10" x14ac:dyDescent="0.25">
      <c r="A4689" s="3" t="str">
        <f t="shared" si="73"/>
        <v>SubLAPSCE WestAverage Event Day (5:00pm-6:00pm)8</v>
      </c>
      <c r="B4689" t="s">
        <v>60</v>
      </c>
      <c r="C4689" t="s">
        <v>91</v>
      </c>
      <c r="D4689" t="s">
        <v>164</v>
      </c>
      <c r="E4689" s="65" t="s">
        <v>139</v>
      </c>
      <c r="F4689" s="66">
        <v>0.67418426275253296</v>
      </c>
      <c r="G4689" s="66">
        <v>0.65543919801712036</v>
      </c>
      <c r="H4689" s="66">
        <v>4.3297223746776581E-3</v>
      </c>
      <c r="I4689" s="66">
        <v>67.546516418457031</v>
      </c>
      <c r="J4689" s="67">
        <v>0</v>
      </c>
    </row>
    <row r="4690" spans="1:10" x14ac:dyDescent="0.25">
      <c r="A4690" s="3" t="str">
        <f t="shared" si="73"/>
        <v>SubLAPSCE WestAverage Event Day (5:00pm-6:00pm)9</v>
      </c>
      <c r="B4690" t="s">
        <v>60</v>
      </c>
      <c r="C4690" t="s">
        <v>91</v>
      </c>
      <c r="D4690" t="s">
        <v>164</v>
      </c>
      <c r="E4690" s="65" t="s">
        <v>140</v>
      </c>
      <c r="F4690" s="66">
        <v>0.69401627779006958</v>
      </c>
      <c r="G4690" s="66">
        <v>0.67021477222442627</v>
      </c>
      <c r="H4690" s="66">
        <v>5.0239246338605881E-3</v>
      </c>
      <c r="I4690" s="66">
        <v>69.685340881347656</v>
      </c>
      <c r="J4690" s="67">
        <v>0</v>
      </c>
    </row>
    <row r="4691" spans="1:10" x14ac:dyDescent="0.25">
      <c r="A4691" s="3" t="str">
        <f t="shared" si="73"/>
        <v>SubLAPSCE WestAverage Event Day (5:00pm-6:00pm)10</v>
      </c>
      <c r="B4691" t="s">
        <v>60</v>
      </c>
      <c r="C4691" t="s">
        <v>91</v>
      </c>
      <c r="D4691" t="s">
        <v>164</v>
      </c>
      <c r="E4691" s="65" t="s">
        <v>141</v>
      </c>
      <c r="F4691" s="66">
        <v>0.7257847785949707</v>
      </c>
      <c r="G4691" s="66">
        <v>0.67509192228317261</v>
      </c>
      <c r="H4691" s="66">
        <v>6.2680193223059177E-3</v>
      </c>
      <c r="I4691" s="66">
        <v>72.375450134277344</v>
      </c>
      <c r="J4691" s="67">
        <v>0</v>
      </c>
    </row>
    <row r="4692" spans="1:10" x14ac:dyDescent="0.25">
      <c r="A4692" s="3" t="str">
        <f t="shared" si="73"/>
        <v>SubLAPSCE WestAverage Event Day (5:00pm-6:00pm)11</v>
      </c>
      <c r="B4692" t="s">
        <v>60</v>
      </c>
      <c r="C4692" t="s">
        <v>91</v>
      </c>
      <c r="D4692" t="s">
        <v>164</v>
      </c>
      <c r="E4692" s="65" t="s">
        <v>142</v>
      </c>
      <c r="F4692" s="66">
        <v>0.77457201480865479</v>
      </c>
      <c r="G4692" s="66">
        <v>0.69463789463043213</v>
      </c>
      <c r="H4692" s="66">
        <v>7.0759262889623642E-3</v>
      </c>
      <c r="I4692" s="66">
        <v>74.696670532226563</v>
      </c>
      <c r="J4692" s="67">
        <v>0</v>
      </c>
    </row>
    <row r="4693" spans="1:10" x14ac:dyDescent="0.25">
      <c r="A4693" s="3" t="str">
        <f t="shared" si="73"/>
        <v>SubLAPSCE WestAverage Event Day (5:00pm-6:00pm)12</v>
      </c>
      <c r="B4693" t="s">
        <v>60</v>
      </c>
      <c r="C4693" t="s">
        <v>91</v>
      </c>
      <c r="D4693" t="s">
        <v>164</v>
      </c>
      <c r="E4693" s="65" t="s">
        <v>143</v>
      </c>
      <c r="F4693" s="66">
        <v>0.92251318693161011</v>
      </c>
      <c r="G4693" s="66">
        <v>0.78036302328109741</v>
      </c>
      <c r="H4693" s="66">
        <v>7.8700054436922073E-3</v>
      </c>
      <c r="I4693" s="66">
        <v>77.916481018066406</v>
      </c>
      <c r="J4693" s="67">
        <v>0</v>
      </c>
    </row>
    <row r="4694" spans="1:10" x14ac:dyDescent="0.25">
      <c r="A4694" s="3" t="str">
        <f t="shared" si="73"/>
        <v>SubLAPSCE WestAverage Event Day (5:00pm-6:00pm)13</v>
      </c>
      <c r="B4694" t="s">
        <v>60</v>
      </c>
      <c r="C4694" t="s">
        <v>91</v>
      </c>
      <c r="D4694" t="s">
        <v>164</v>
      </c>
      <c r="E4694" s="65" t="s">
        <v>144</v>
      </c>
      <c r="F4694" s="66">
        <v>1.1587487459182739</v>
      </c>
      <c r="G4694" s="66">
        <v>0.93699580430984497</v>
      </c>
      <c r="H4694" s="66">
        <v>8.1932619214057922E-3</v>
      </c>
      <c r="I4694" s="66">
        <v>80.877197265625</v>
      </c>
      <c r="J4694" s="67">
        <v>0</v>
      </c>
    </row>
    <row r="4695" spans="1:10" x14ac:dyDescent="0.25">
      <c r="A4695" s="3" t="str">
        <f t="shared" si="73"/>
        <v>SubLAPSCE WestAverage Event Day (5:00pm-6:00pm)14</v>
      </c>
      <c r="B4695" t="s">
        <v>60</v>
      </c>
      <c r="C4695" t="s">
        <v>91</v>
      </c>
      <c r="D4695" t="s">
        <v>164</v>
      </c>
      <c r="E4695" s="65" t="s">
        <v>145</v>
      </c>
      <c r="F4695" s="66">
        <v>1.3636229038238525</v>
      </c>
      <c r="G4695" s="66">
        <v>1.1313431262969971</v>
      </c>
      <c r="H4695" s="66">
        <v>8.4672113880515099E-3</v>
      </c>
      <c r="I4695" s="66">
        <v>81.917549133300781</v>
      </c>
      <c r="J4695" s="67">
        <v>0</v>
      </c>
    </row>
    <row r="4696" spans="1:10" x14ac:dyDescent="0.25">
      <c r="A4696" s="3" t="str">
        <f t="shared" si="73"/>
        <v>SubLAPSCE WestAverage Event Day (5:00pm-6:00pm)15</v>
      </c>
      <c r="B4696" t="s">
        <v>60</v>
      </c>
      <c r="C4696" t="s">
        <v>91</v>
      </c>
      <c r="D4696" t="s">
        <v>164</v>
      </c>
      <c r="E4696" s="65" t="s">
        <v>146</v>
      </c>
      <c r="F4696" s="66">
        <v>1.5104767084121704</v>
      </c>
      <c r="G4696" s="66">
        <v>1.3420850038528442</v>
      </c>
      <c r="H4696" s="66">
        <v>1.0421034879982471E-2</v>
      </c>
      <c r="I4696" s="66">
        <v>82.197334289550781</v>
      </c>
      <c r="J4696" s="67">
        <v>0</v>
      </c>
    </row>
    <row r="4697" spans="1:10" x14ac:dyDescent="0.25">
      <c r="A4697" s="3" t="str">
        <f t="shared" si="73"/>
        <v>SubLAPSCE WestAverage Event Day (5:00pm-6:00pm)16</v>
      </c>
      <c r="B4697" t="s">
        <v>60</v>
      </c>
      <c r="C4697" t="s">
        <v>91</v>
      </c>
      <c r="D4697" t="s">
        <v>164</v>
      </c>
      <c r="E4697" s="65" t="s">
        <v>147</v>
      </c>
      <c r="F4697" s="66">
        <v>1.6834993362426758</v>
      </c>
      <c r="G4697" s="66">
        <v>1.5679323673248291</v>
      </c>
      <c r="H4697" s="66">
        <v>1.1269508861005306E-2</v>
      </c>
      <c r="I4697" s="66">
        <v>82.652130126953125</v>
      </c>
      <c r="J4697" s="67">
        <v>0</v>
      </c>
    </row>
    <row r="4698" spans="1:10" x14ac:dyDescent="0.25">
      <c r="A4698" s="3" t="str">
        <f t="shared" si="73"/>
        <v>SubLAPSCE WestAverage Event Day (5:00pm-6:00pm)17</v>
      </c>
      <c r="B4698" t="s">
        <v>60</v>
      </c>
      <c r="C4698" t="s">
        <v>91</v>
      </c>
      <c r="D4698" t="s">
        <v>164</v>
      </c>
      <c r="E4698" s="65" t="s">
        <v>148</v>
      </c>
      <c r="F4698" s="66">
        <v>1.8396211862564087</v>
      </c>
      <c r="G4698" s="66">
        <v>1.7409086227416992</v>
      </c>
      <c r="H4698" s="66">
        <v>1.2015214189887047E-2</v>
      </c>
      <c r="I4698" s="66">
        <v>83.263931274414063</v>
      </c>
      <c r="J4698" s="67">
        <v>0</v>
      </c>
    </row>
    <row r="4699" spans="1:10" x14ac:dyDescent="0.25">
      <c r="A4699" s="3" t="str">
        <f t="shared" si="73"/>
        <v>SubLAPSCE WestAverage Event Day (5:00pm-6:00pm)18</v>
      </c>
      <c r="B4699" t="s">
        <v>60</v>
      </c>
      <c r="C4699" t="s">
        <v>91</v>
      </c>
      <c r="D4699" t="s">
        <v>164</v>
      </c>
      <c r="E4699" s="65" t="s">
        <v>149</v>
      </c>
      <c r="F4699" s="66">
        <v>1.9064879417419434</v>
      </c>
      <c r="G4699" s="66">
        <v>1.4420567750930786</v>
      </c>
      <c r="H4699" s="66">
        <v>1.2247943319380283E-2</v>
      </c>
      <c r="I4699" s="66">
        <v>82.391151428222656</v>
      </c>
      <c r="J4699" s="67">
        <v>0</v>
      </c>
    </row>
    <row r="4700" spans="1:10" x14ac:dyDescent="0.25">
      <c r="A4700" s="3" t="str">
        <f t="shared" si="73"/>
        <v>SubLAPSCE WestAverage Event Day (5:00pm-6:00pm)19</v>
      </c>
      <c r="B4700" t="s">
        <v>60</v>
      </c>
      <c r="C4700" t="s">
        <v>91</v>
      </c>
      <c r="D4700" t="s">
        <v>164</v>
      </c>
      <c r="E4700" s="65" t="s">
        <v>150</v>
      </c>
      <c r="F4700" s="66">
        <v>1.8998942375183105</v>
      </c>
      <c r="G4700" s="66">
        <v>1.9008524417877197</v>
      </c>
      <c r="H4700" s="66">
        <v>1.4137466438114643E-2</v>
      </c>
      <c r="I4700" s="66">
        <v>80.55615234375</v>
      </c>
      <c r="J4700" s="67">
        <v>0</v>
      </c>
    </row>
    <row r="4701" spans="1:10" x14ac:dyDescent="0.25">
      <c r="A4701" s="3" t="str">
        <f t="shared" si="73"/>
        <v>SubLAPSCE WestAverage Event Day (5:00pm-6:00pm)20</v>
      </c>
      <c r="B4701" t="s">
        <v>60</v>
      </c>
      <c r="C4701" t="s">
        <v>91</v>
      </c>
      <c r="D4701" t="s">
        <v>164</v>
      </c>
      <c r="E4701" s="65" t="s">
        <v>151</v>
      </c>
      <c r="F4701" s="66">
        <v>1.7623543739318848</v>
      </c>
      <c r="G4701" s="66">
        <v>1.7564183473587036</v>
      </c>
      <c r="H4701" s="66">
        <v>1.3107587583363056E-2</v>
      </c>
      <c r="I4701" s="66">
        <v>77.899551391601563</v>
      </c>
      <c r="J4701" s="67">
        <v>0</v>
      </c>
    </row>
    <row r="4702" spans="1:10" x14ac:dyDescent="0.25">
      <c r="A4702" s="3" t="str">
        <f t="shared" si="73"/>
        <v>SubLAPSCE WestAverage Event Day (5:00pm-6:00pm)21</v>
      </c>
      <c r="B4702" t="s">
        <v>60</v>
      </c>
      <c r="C4702" t="s">
        <v>91</v>
      </c>
      <c r="D4702" t="s">
        <v>164</v>
      </c>
      <c r="E4702" s="65" t="s">
        <v>152</v>
      </c>
      <c r="F4702" s="66">
        <v>1.6227378845214844</v>
      </c>
      <c r="G4702" s="66">
        <v>1.6067813634872437</v>
      </c>
      <c r="H4702" s="66">
        <v>1.1706144548952579E-2</v>
      </c>
      <c r="I4702" s="66">
        <v>74.228569030761719</v>
      </c>
      <c r="J4702" s="67">
        <v>0</v>
      </c>
    </row>
    <row r="4703" spans="1:10" x14ac:dyDescent="0.25">
      <c r="A4703" s="3" t="str">
        <f t="shared" si="73"/>
        <v>SubLAPSCE WestAverage Event Day (5:00pm-6:00pm)22</v>
      </c>
      <c r="B4703" t="s">
        <v>60</v>
      </c>
      <c r="C4703" t="s">
        <v>91</v>
      </c>
      <c r="D4703" t="s">
        <v>164</v>
      </c>
      <c r="E4703" s="65" t="s">
        <v>153</v>
      </c>
      <c r="F4703" s="66">
        <v>1.5228813886642456</v>
      </c>
      <c r="G4703" s="66">
        <v>1.4854503870010376</v>
      </c>
      <c r="H4703" s="66">
        <v>1.1224563233554363E-2</v>
      </c>
      <c r="I4703" s="66">
        <v>71.194725036621094</v>
      </c>
      <c r="J4703" s="67">
        <v>0</v>
      </c>
    </row>
    <row r="4704" spans="1:10" x14ac:dyDescent="0.25">
      <c r="A4704" s="3" t="str">
        <f t="shared" si="73"/>
        <v>SubLAPSCE WestAverage Event Day (5:00pm-6:00pm)23</v>
      </c>
      <c r="B4704" t="s">
        <v>60</v>
      </c>
      <c r="C4704" t="s">
        <v>91</v>
      </c>
      <c r="D4704" t="s">
        <v>164</v>
      </c>
      <c r="E4704" s="65" t="s">
        <v>154</v>
      </c>
      <c r="F4704" s="66">
        <v>1.3865739107131958</v>
      </c>
      <c r="G4704" s="66">
        <v>1.3473628759384155</v>
      </c>
      <c r="H4704" s="66">
        <v>1.1044620536267757E-2</v>
      </c>
      <c r="I4704" s="66">
        <v>69.797653198242188</v>
      </c>
      <c r="J4704" s="67">
        <v>0</v>
      </c>
    </row>
    <row r="4705" spans="1:10" x14ac:dyDescent="0.25">
      <c r="A4705" s="3" t="str">
        <f t="shared" si="73"/>
        <v>SubLAPSCE WestAverage Event Day (5:00pm-6:00pm)24</v>
      </c>
      <c r="B4705" t="s">
        <v>60</v>
      </c>
      <c r="C4705" t="s">
        <v>91</v>
      </c>
      <c r="D4705" t="s">
        <v>164</v>
      </c>
      <c r="E4705" s="65" t="s">
        <v>155</v>
      </c>
      <c r="F4705" s="66">
        <v>1.1861340999603271</v>
      </c>
      <c r="G4705" s="66">
        <v>1.1606340408325195</v>
      </c>
      <c r="H4705" s="66">
        <v>1.0311559773981571E-2</v>
      </c>
      <c r="I4705" s="66">
        <v>68.676658630371094</v>
      </c>
      <c r="J4705" s="67">
        <v>0</v>
      </c>
    </row>
    <row r="4706" spans="1:10" x14ac:dyDescent="0.25">
      <c r="A4706" s="3" t="str">
        <f t="shared" si="73"/>
        <v>ZoneRemainder of System10/14/2020 (6:00pm-7:00pm)1</v>
      </c>
      <c r="B4706" t="s">
        <v>28</v>
      </c>
      <c r="C4706" t="s">
        <v>44</v>
      </c>
      <c r="D4706" t="s">
        <v>158</v>
      </c>
      <c r="E4706" s="65" t="s">
        <v>132</v>
      </c>
      <c r="F4706" s="66">
        <v>0.58043587207794189</v>
      </c>
      <c r="G4706" s="66">
        <v>0.62142664194107056</v>
      </c>
      <c r="H4706" s="66">
        <v>6.8549573421478271E-2</v>
      </c>
      <c r="I4706" s="66">
        <v>77.665641784667969</v>
      </c>
      <c r="J4706" s="67">
        <v>0</v>
      </c>
    </row>
    <row r="4707" spans="1:10" x14ac:dyDescent="0.25">
      <c r="A4707" s="3" t="str">
        <f t="shared" si="73"/>
        <v>ZoneRemainder of System10/14/2020 (6:00pm-7:00pm)2</v>
      </c>
      <c r="B4707" t="s">
        <v>28</v>
      </c>
      <c r="C4707" t="s">
        <v>44</v>
      </c>
      <c r="D4707" t="s">
        <v>158</v>
      </c>
      <c r="E4707" s="65" t="s">
        <v>133</v>
      </c>
      <c r="F4707" s="66">
        <v>0.58749556541442871</v>
      </c>
      <c r="G4707" s="66">
        <v>0.56203228235244751</v>
      </c>
      <c r="H4707" s="66">
        <v>5.1810566335916519E-2</v>
      </c>
      <c r="I4707" s="66">
        <v>75.059127807617188</v>
      </c>
      <c r="J4707" s="67">
        <v>0</v>
      </c>
    </row>
    <row r="4708" spans="1:10" x14ac:dyDescent="0.25">
      <c r="A4708" s="3" t="str">
        <f t="shared" si="73"/>
        <v>ZoneRemainder of System10/14/2020 (6:00pm-7:00pm)3</v>
      </c>
      <c r="B4708" t="s">
        <v>28</v>
      </c>
      <c r="C4708" t="s">
        <v>44</v>
      </c>
      <c r="D4708" t="s">
        <v>158</v>
      </c>
      <c r="E4708" s="65" t="s">
        <v>134</v>
      </c>
      <c r="F4708" s="66">
        <v>0.48530903458595276</v>
      </c>
      <c r="G4708" s="66">
        <v>0.52072310447692871</v>
      </c>
      <c r="H4708" s="66">
        <v>4.7595247626304626E-2</v>
      </c>
      <c r="I4708" s="66">
        <v>73.853538513183594</v>
      </c>
      <c r="J4708" s="67">
        <v>0</v>
      </c>
    </row>
    <row r="4709" spans="1:10" x14ac:dyDescent="0.25">
      <c r="A4709" s="3" t="str">
        <f t="shared" si="73"/>
        <v>ZoneRemainder of System10/14/2020 (6:00pm-7:00pm)4</v>
      </c>
      <c r="B4709" t="s">
        <v>28</v>
      </c>
      <c r="C4709" t="s">
        <v>44</v>
      </c>
      <c r="D4709" t="s">
        <v>158</v>
      </c>
      <c r="E4709" s="65" t="s">
        <v>135</v>
      </c>
      <c r="F4709" s="66">
        <v>0.50252079963684082</v>
      </c>
      <c r="G4709" s="66">
        <v>0.48587486147880554</v>
      </c>
      <c r="H4709" s="66">
        <v>4.2292170226573944E-2</v>
      </c>
      <c r="I4709" s="66">
        <v>70.268669128417969</v>
      </c>
      <c r="J4709" s="67">
        <v>0</v>
      </c>
    </row>
    <row r="4710" spans="1:10" x14ac:dyDescent="0.25">
      <c r="A4710" s="3" t="str">
        <f t="shared" si="73"/>
        <v>ZoneRemainder of System10/14/2020 (6:00pm-7:00pm)5</v>
      </c>
      <c r="B4710" t="s">
        <v>28</v>
      </c>
      <c r="C4710" t="s">
        <v>44</v>
      </c>
      <c r="D4710" t="s">
        <v>158</v>
      </c>
      <c r="E4710" s="65" t="s">
        <v>136</v>
      </c>
      <c r="F4710" s="66">
        <v>0.49692624807357788</v>
      </c>
      <c r="G4710" s="66">
        <v>0.50759434700012207</v>
      </c>
      <c r="H4710" s="66">
        <v>4.503815621137619E-2</v>
      </c>
      <c r="I4710" s="66">
        <v>68.564666748046875</v>
      </c>
      <c r="J4710" s="67">
        <v>0</v>
      </c>
    </row>
    <row r="4711" spans="1:10" x14ac:dyDescent="0.25">
      <c r="A4711" s="3" t="str">
        <f t="shared" si="73"/>
        <v>ZoneRemainder of System10/14/2020 (6:00pm-7:00pm)6</v>
      </c>
      <c r="B4711" t="s">
        <v>28</v>
      </c>
      <c r="C4711" t="s">
        <v>44</v>
      </c>
      <c r="D4711" t="s">
        <v>158</v>
      </c>
      <c r="E4711" s="65" t="s">
        <v>137</v>
      </c>
      <c r="F4711" s="66">
        <v>0.51924890279769897</v>
      </c>
      <c r="G4711" s="66">
        <v>0.51032561063766479</v>
      </c>
      <c r="H4711" s="66">
        <v>4.0342964231967926E-2</v>
      </c>
      <c r="I4711" s="66">
        <v>66.429847717285156</v>
      </c>
      <c r="J4711" s="67">
        <v>0</v>
      </c>
    </row>
    <row r="4712" spans="1:10" x14ac:dyDescent="0.25">
      <c r="A4712" s="3" t="str">
        <f t="shared" si="73"/>
        <v>ZoneRemainder of System10/14/2020 (6:00pm-7:00pm)7</v>
      </c>
      <c r="B4712" t="s">
        <v>28</v>
      </c>
      <c r="C4712" t="s">
        <v>44</v>
      </c>
      <c r="D4712" t="s">
        <v>158</v>
      </c>
      <c r="E4712" s="65" t="s">
        <v>138</v>
      </c>
      <c r="F4712" s="66">
        <v>0.57121258974075317</v>
      </c>
      <c r="G4712" s="66">
        <v>0.56050771474838257</v>
      </c>
      <c r="H4712" s="66">
        <v>5.238182470202446E-2</v>
      </c>
      <c r="I4712" s="66">
        <v>65.998359680175781</v>
      </c>
      <c r="J4712" s="67">
        <v>0</v>
      </c>
    </row>
    <row r="4713" spans="1:10" x14ac:dyDescent="0.25">
      <c r="A4713" s="3" t="str">
        <f t="shared" si="73"/>
        <v>ZoneRemainder of System10/14/2020 (6:00pm-7:00pm)8</v>
      </c>
      <c r="B4713" t="s">
        <v>28</v>
      </c>
      <c r="C4713" t="s">
        <v>44</v>
      </c>
      <c r="D4713" t="s">
        <v>158</v>
      </c>
      <c r="E4713" s="65" t="s">
        <v>139</v>
      </c>
      <c r="F4713" s="66">
        <v>0.525005042552948</v>
      </c>
      <c r="G4713" s="66">
        <v>0.47354051470756531</v>
      </c>
      <c r="H4713" s="66">
        <v>7.0637688040733337E-2</v>
      </c>
      <c r="I4713" s="66">
        <v>63.369895935058594</v>
      </c>
      <c r="J4713" s="67">
        <v>0</v>
      </c>
    </row>
    <row r="4714" spans="1:10" x14ac:dyDescent="0.25">
      <c r="A4714" s="3" t="str">
        <f t="shared" si="73"/>
        <v>ZoneRemainder of System10/14/2020 (6:00pm-7:00pm)9</v>
      </c>
      <c r="B4714" t="s">
        <v>28</v>
      </c>
      <c r="C4714" t="s">
        <v>44</v>
      </c>
      <c r="D4714" t="s">
        <v>158</v>
      </c>
      <c r="E4714" s="65" t="s">
        <v>140</v>
      </c>
      <c r="F4714" s="66">
        <v>0.42604464292526245</v>
      </c>
      <c r="G4714" s="66">
        <v>0.37130153179168701</v>
      </c>
      <c r="H4714" s="66">
        <v>8.6922407150268555E-2</v>
      </c>
      <c r="I4714" s="66">
        <v>66.388816833496094</v>
      </c>
      <c r="J4714" s="67">
        <v>0</v>
      </c>
    </row>
    <row r="4715" spans="1:10" x14ac:dyDescent="0.25">
      <c r="A4715" s="3" t="str">
        <f t="shared" si="73"/>
        <v>ZoneRemainder of System10/14/2020 (6:00pm-7:00pm)10</v>
      </c>
      <c r="B4715" t="s">
        <v>28</v>
      </c>
      <c r="C4715" t="s">
        <v>44</v>
      </c>
      <c r="D4715" t="s">
        <v>158</v>
      </c>
      <c r="E4715" s="65" t="s">
        <v>141</v>
      </c>
      <c r="F4715" s="66">
        <v>0.34233754873275757</v>
      </c>
      <c r="G4715" s="66">
        <v>0.29828256368637085</v>
      </c>
      <c r="H4715" s="66">
        <v>9.550195187330246E-2</v>
      </c>
      <c r="I4715" s="66">
        <v>71.368721008300781</v>
      </c>
      <c r="J4715" s="67">
        <v>0</v>
      </c>
    </row>
    <row r="4716" spans="1:10" x14ac:dyDescent="0.25">
      <c r="A4716" s="3" t="str">
        <f t="shared" si="73"/>
        <v>ZoneRemainder of System10/14/2020 (6:00pm-7:00pm)11</v>
      </c>
      <c r="B4716" t="s">
        <v>28</v>
      </c>
      <c r="C4716" t="s">
        <v>44</v>
      </c>
      <c r="D4716" t="s">
        <v>158</v>
      </c>
      <c r="E4716" s="65" t="s">
        <v>142</v>
      </c>
      <c r="F4716" s="66">
        <v>0.34763753414154053</v>
      </c>
      <c r="G4716" s="66">
        <v>0.27034410834312439</v>
      </c>
      <c r="H4716" s="66">
        <v>0.12688040733337402</v>
      </c>
      <c r="I4716" s="66">
        <v>77.684104919433594</v>
      </c>
      <c r="J4716" s="67">
        <v>0</v>
      </c>
    </row>
    <row r="4717" spans="1:10" x14ac:dyDescent="0.25">
      <c r="A4717" s="3" t="str">
        <f t="shared" si="73"/>
        <v>ZoneRemainder of System10/14/2020 (6:00pm-7:00pm)12</v>
      </c>
      <c r="B4717" t="s">
        <v>28</v>
      </c>
      <c r="C4717" t="s">
        <v>44</v>
      </c>
      <c r="D4717" t="s">
        <v>158</v>
      </c>
      <c r="E4717" s="65" t="s">
        <v>143</v>
      </c>
      <c r="F4717" s="66">
        <v>0.46678394079208374</v>
      </c>
      <c r="G4717" s="66">
        <v>0.36364001035690308</v>
      </c>
      <c r="H4717" s="66">
        <v>0.14905849099159241</v>
      </c>
      <c r="I4717" s="66">
        <v>83.804618835449219</v>
      </c>
      <c r="J4717" s="67">
        <v>0</v>
      </c>
    </row>
    <row r="4718" spans="1:10" x14ac:dyDescent="0.25">
      <c r="A4718" s="3" t="str">
        <f t="shared" si="73"/>
        <v>ZoneRemainder of System10/14/2020 (6:00pm-7:00pm)13</v>
      </c>
      <c r="B4718" t="s">
        <v>28</v>
      </c>
      <c r="C4718" t="s">
        <v>44</v>
      </c>
      <c r="D4718" t="s">
        <v>158</v>
      </c>
      <c r="E4718" s="65" t="s">
        <v>144</v>
      </c>
      <c r="F4718" s="66">
        <v>0.61201328039169312</v>
      </c>
      <c r="G4718" s="66">
        <v>0.60857129096984863</v>
      </c>
      <c r="H4718" s="66">
        <v>0.15434134006500244</v>
      </c>
      <c r="I4718" s="66">
        <v>87.812309265136719</v>
      </c>
      <c r="J4718" s="67">
        <v>0</v>
      </c>
    </row>
    <row r="4719" spans="1:10" x14ac:dyDescent="0.25">
      <c r="A4719" s="3" t="str">
        <f t="shared" si="73"/>
        <v>ZoneRemainder of System10/14/2020 (6:00pm-7:00pm)14</v>
      </c>
      <c r="B4719" t="s">
        <v>28</v>
      </c>
      <c r="C4719" t="s">
        <v>44</v>
      </c>
      <c r="D4719" t="s">
        <v>158</v>
      </c>
      <c r="E4719" s="65" t="s">
        <v>145</v>
      </c>
      <c r="F4719" s="66">
        <v>0.84998422861099243</v>
      </c>
      <c r="G4719" s="66">
        <v>0.90978151559829712</v>
      </c>
      <c r="H4719" s="66">
        <v>0.15460227429866791</v>
      </c>
      <c r="I4719" s="66">
        <v>92.409744262695313</v>
      </c>
      <c r="J4719" s="67">
        <v>0</v>
      </c>
    </row>
    <row r="4720" spans="1:10" x14ac:dyDescent="0.25">
      <c r="A4720" s="3" t="str">
        <f t="shared" si="73"/>
        <v>ZoneRemainder of System10/14/2020 (6:00pm-7:00pm)15</v>
      </c>
      <c r="B4720" t="s">
        <v>28</v>
      </c>
      <c r="C4720" t="s">
        <v>44</v>
      </c>
      <c r="D4720" t="s">
        <v>158</v>
      </c>
      <c r="E4720" s="65" t="s">
        <v>146</v>
      </c>
      <c r="F4720" s="66">
        <v>1.1835906505584717</v>
      </c>
      <c r="G4720" s="66">
        <v>1.238950252532959</v>
      </c>
      <c r="H4720" s="66">
        <v>0.14716556668281555</v>
      </c>
      <c r="I4720" s="66">
        <v>96.500511169433594</v>
      </c>
      <c r="J4720" s="67">
        <v>0</v>
      </c>
    </row>
    <row r="4721" spans="1:10" x14ac:dyDescent="0.25">
      <c r="A4721" s="3" t="str">
        <f t="shared" si="73"/>
        <v>ZoneRemainder of System10/14/2020 (6:00pm-7:00pm)16</v>
      </c>
      <c r="B4721" t="s">
        <v>28</v>
      </c>
      <c r="C4721" t="s">
        <v>44</v>
      </c>
      <c r="D4721" t="s">
        <v>158</v>
      </c>
      <c r="E4721" s="65" t="s">
        <v>147</v>
      </c>
      <c r="F4721" s="66">
        <v>1.5850492715835571</v>
      </c>
      <c r="G4721" s="66">
        <v>1.5134836435317993</v>
      </c>
      <c r="H4721" s="66">
        <v>8.4728792309761047E-2</v>
      </c>
      <c r="I4721" s="66">
        <v>98.602561950683594</v>
      </c>
      <c r="J4721" s="67">
        <v>0</v>
      </c>
    </row>
    <row r="4722" spans="1:10" x14ac:dyDescent="0.25">
      <c r="A4722" s="3" t="str">
        <f t="shared" si="73"/>
        <v>ZoneRemainder of System10/14/2020 (6:00pm-7:00pm)17</v>
      </c>
      <c r="B4722" t="s">
        <v>28</v>
      </c>
      <c r="C4722" t="s">
        <v>44</v>
      </c>
      <c r="D4722" t="s">
        <v>158</v>
      </c>
      <c r="E4722" s="65" t="s">
        <v>148</v>
      </c>
      <c r="F4722" s="66">
        <v>1.7322297096252441</v>
      </c>
      <c r="G4722" s="66">
        <v>1.803795337677002</v>
      </c>
      <c r="H4722" s="66">
        <v>8.4728792309761047E-2</v>
      </c>
      <c r="I4722" s="66">
        <v>100.99282073974609</v>
      </c>
      <c r="J4722" s="67">
        <v>0</v>
      </c>
    </row>
    <row r="4723" spans="1:10" x14ac:dyDescent="0.25">
      <c r="A4723" s="3" t="str">
        <f t="shared" si="73"/>
        <v>ZoneRemainder of System10/14/2020 (6:00pm-7:00pm)18</v>
      </c>
      <c r="B4723" t="s">
        <v>28</v>
      </c>
      <c r="C4723" t="s">
        <v>44</v>
      </c>
      <c r="D4723" t="s">
        <v>158</v>
      </c>
      <c r="E4723" s="65" t="s">
        <v>149</v>
      </c>
      <c r="F4723" s="66">
        <v>1.8339762687683105</v>
      </c>
      <c r="G4723" s="66">
        <v>1.8930671215057373</v>
      </c>
      <c r="H4723" s="66">
        <v>0.16298897564411163</v>
      </c>
      <c r="I4723" s="66">
        <v>100.19077301025391</v>
      </c>
      <c r="J4723" s="67">
        <v>0</v>
      </c>
    </row>
    <row r="4724" spans="1:10" x14ac:dyDescent="0.25">
      <c r="A4724" s="3" t="str">
        <f t="shared" si="73"/>
        <v>ZoneRemainder of System10/14/2020 (6:00pm-7:00pm)19</v>
      </c>
      <c r="B4724" t="s">
        <v>28</v>
      </c>
      <c r="C4724" t="s">
        <v>44</v>
      </c>
      <c r="D4724" t="s">
        <v>158</v>
      </c>
      <c r="E4724" s="65" t="s">
        <v>150</v>
      </c>
      <c r="F4724" s="66">
        <v>1.7194684743881226</v>
      </c>
      <c r="G4724" s="66">
        <v>1.3656481504440308</v>
      </c>
      <c r="H4724" s="66">
        <v>0.14666509628295898</v>
      </c>
      <c r="I4724" s="66">
        <v>97.768714904785156</v>
      </c>
      <c r="J4724" s="67">
        <v>0</v>
      </c>
    </row>
    <row r="4725" spans="1:10" x14ac:dyDescent="0.25">
      <c r="A4725" s="3" t="str">
        <f t="shared" si="73"/>
        <v>ZoneRemainder of System10/14/2020 (6:00pm-7:00pm)20</v>
      </c>
      <c r="B4725" t="s">
        <v>28</v>
      </c>
      <c r="C4725" t="s">
        <v>44</v>
      </c>
      <c r="D4725" t="s">
        <v>158</v>
      </c>
      <c r="E4725" s="65" t="s">
        <v>151</v>
      </c>
      <c r="F4725" s="66">
        <v>1.5100475549697876</v>
      </c>
      <c r="G4725" s="66">
        <v>1.5522763729095459</v>
      </c>
      <c r="H4725" s="66">
        <v>0.13748517632484436</v>
      </c>
      <c r="I4725" s="66">
        <v>92.05999755859375</v>
      </c>
      <c r="J4725" s="67">
        <v>0</v>
      </c>
    </row>
    <row r="4726" spans="1:10" x14ac:dyDescent="0.25">
      <c r="A4726" s="3" t="str">
        <f t="shared" si="73"/>
        <v>ZoneRemainder of System10/14/2020 (6:00pm-7:00pm)21</v>
      </c>
      <c r="B4726" t="s">
        <v>28</v>
      </c>
      <c r="C4726" t="s">
        <v>44</v>
      </c>
      <c r="D4726" t="s">
        <v>158</v>
      </c>
      <c r="E4726" s="65" t="s">
        <v>152</v>
      </c>
      <c r="F4726" s="66">
        <v>1.3388551473617554</v>
      </c>
      <c r="G4726" s="66">
        <v>1.2879143953323364</v>
      </c>
      <c r="H4726" s="66">
        <v>0.14543664455413818</v>
      </c>
      <c r="I4726" s="66">
        <v>88.561538696289063</v>
      </c>
      <c r="J4726" s="67">
        <v>0</v>
      </c>
    </row>
    <row r="4727" spans="1:10" x14ac:dyDescent="0.25">
      <c r="A4727" s="3" t="str">
        <f t="shared" si="73"/>
        <v>ZoneRemainder of System10/14/2020 (6:00pm-7:00pm)22</v>
      </c>
      <c r="B4727" t="s">
        <v>28</v>
      </c>
      <c r="C4727" t="s">
        <v>44</v>
      </c>
      <c r="D4727" t="s">
        <v>158</v>
      </c>
      <c r="E4727" s="65" t="s">
        <v>153</v>
      </c>
      <c r="F4727" s="66">
        <v>1.1026195287704468</v>
      </c>
      <c r="G4727" s="66">
        <v>1.0497773885726929</v>
      </c>
      <c r="H4727" s="66">
        <v>0.11885301023721695</v>
      </c>
      <c r="I4727" s="66">
        <v>85.367691040039063</v>
      </c>
      <c r="J4727" s="67">
        <v>0</v>
      </c>
    </row>
    <row r="4728" spans="1:10" x14ac:dyDescent="0.25">
      <c r="A4728" s="3" t="str">
        <f t="shared" si="73"/>
        <v>ZoneRemainder of System10/14/2020 (6:00pm-7:00pm)23</v>
      </c>
      <c r="B4728" t="s">
        <v>28</v>
      </c>
      <c r="C4728" t="s">
        <v>44</v>
      </c>
      <c r="D4728" t="s">
        <v>158</v>
      </c>
      <c r="E4728" s="65" t="s">
        <v>154</v>
      </c>
      <c r="F4728" s="66">
        <v>0.87750935554504395</v>
      </c>
      <c r="G4728" s="66">
        <v>0.89900821447372437</v>
      </c>
      <c r="H4728" s="66">
        <v>9.4412893056869507E-2</v>
      </c>
      <c r="I4728" s="66">
        <v>83.566154479980469</v>
      </c>
      <c r="J4728" s="67">
        <v>0</v>
      </c>
    </row>
    <row r="4729" spans="1:10" x14ac:dyDescent="0.25">
      <c r="A4729" s="3" t="str">
        <f t="shared" si="73"/>
        <v>ZoneRemainder of System10/14/2020 (6:00pm-7:00pm)24</v>
      </c>
      <c r="B4729" t="s">
        <v>28</v>
      </c>
      <c r="C4729" t="s">
        <v>44</v>
      </c>
      <c r="D4729" t="s">
        <v>158</v>
      </c>
      <c r="E4729" s="65" t="s">
        <v>155</v>
      </c>
      <c r="F4729" s="66">
        <v>0.83168584108352661</v>
      </c>
      <c r="G4729" s="66">
        <v>0.76788049936294556</v>
      </c>
      <c r="H4729" s="66">
        <v>9.0832889080047607E-2</v>
      </c>
      <c r="I4729" s="66">
        <v>79.175895690917969</v>
      </c>
      <c r="J4729" s="67">
        <v>0</v>
      </c>
    </row>
    <row r="4730" spans="1:10" x14ac:dyDescent="0.25">
      <c r="A4730" s="3" t="str">
        <f t="shared" si="73"/>
        <v>ZoneRemainder of System10/15/2020 (6:00pm-7:00pm)1</v>
      </c>
      <c r="B4730" t="s">
        <v>28</v>
      </c>
      <c r="C4730" t="s">
        <v>44</v>
      </c>
      <c r="D4730" t="s">
        <v>159</v>
      </c>
      <c r="E4730" s="65" t="s">
        <v>132</v>
      </c>
      <c r="F4730" s="66">
        <v>0.54530036449432373</v>
      </c>
      <c r="G4730" s="66">
        <v>0.67023897171020508</v>
      </c>
      <c r="H4730" s="66">
        <v>9.5305107533931732E-2</v>
      </c>
      <c r="I4730" s="66">
        <v>76.470771789550781</v>
      </c>
      <c r="J4730" s="67">
        <v>0</v>
      </c>
    </row>
    <row r="4731" spans="1:10" x14ac:dyDescent="0.25">
      <c r="A4731" s="3" t="str">
        <f t="shared" si="73"/>
        <v>ZoneRemainder of System10/15/2020 (6:00pm-7:00pm)2</v>
      </c>
      <c r="B4731" t="s">
        <v>28</v>
      </c>
      <c r="C4731" t="s">
        <v>44</v>
      </c>
      <c r="D4731" t="s">
        <v>159</v>
      </c>
      <c r="E4731" s="65" t="s">
        <v>133</v>
      </c>
      <c r="F4731" s="66">
        <v>0.56337231397628784</v>
      </c>
      <c r="G4731" s="66">
        <v>0.63174360990524292</v>
      </c>
      <c r="H4731" s="66">
        <v>0.12204067409038544</v>
      </c>
      <c r="I4731" s="66">
        <v>75.474357604980469</v>
      </c>
      <c r="J4731" s="67">
        <v>0</v>
      </c>
    </row>
    <row r="4732" spans="1:10" x14ac:dyDescent="0.25">
      <c r="A4732" s="3" t="str">
        <f t="shared" si="73"/>
        <v>ZoneRemainder of System10/15/2020 (6:00pm-7:00pm)3</v>
      </c>
      <c r="B4732" t="s">
        <v>28</v>
      </c>
      <c r="C4732" t="s">
        <v>44</v>
      </c>
      <c r="D4732" t="s">
        <v>159</v>
      </c>
      <c r="E4732" s="65" t="s">
        <v>134</v>
      </c>
      <c r="F4732" s="66">
        <v>0.56739741563796997</v>
      </c>
      <c r="G4732" s="66">
        <v>0.56929230690002441</v>
      </c>
      <c r="H4732" s="66">
        <v>8.7255276739597321E-2</v>
      </c>
      <c r="I4732" s="66">
        <v>77.948562622070313</v>
      </c>
      <c r="J4732" s="67">
        <v>0</v>
      </c>
    </row>
    <row r="4733" spans="1:10" x14ac:dyDescent="0.25">
      <c r="A4733" s="3" t="str">
        <f t="shared" si="73"/>
        <v>ZoneRemainder of System10/15/2020 (6:00pm-7:00pm)4</v>
      </c>
      <c r="B4733" t="s">
        <v>28</v>
      </c>
      <c r="C4733" t="s">
        <v>44</v>
      </c>
      <c r="D4733" t="s">
        <v>159</v>
      </c>
      <c r="E4733" s="65" t="s">
        <v>135</v>
      </c>
      <c r="F4733" s="66">
        <v>0.53647994995117188</v>
      </c>
      <c r="G4733" s="66">
        <v>0.54896771907806396</v>
      </c>
      <c r="H4733" s="66">
        <v>7.126927375793457E-2</v>
      </c>
      <c r="I4733" s="66">
        <v>75.840873718261719</v>
      </c>
      <c r="J4733" s="67">
        <v>0</v>
      </c>
    </row>
    <row r="4734" spans="1:10" x14ac:dyDescent="0.25">
      <c r="A4734" s="3" t="str">
        <f t="shared" si="73"/>
        <v>ZoneRemainder of System10/15/2020 (6:00pm-7:00pm)5</v>
      </c>
      <c r="B4734" t="s">
        <v>28</v>
      </c>
      <c r="C4734" t="s">
        <v>44</v>
      </c>
      <c r="D4734" t="s">
        <v>159</v>
      </c>
      <c r="E4734" s="65" t="s">
        <v>136</v>
      </c>
      <c r="F4734" s="66">
        <v>0.50329220294952393</v>
      </c>
      <c r="G4734" s="66">
        <v>0.57539129257202148</v>
      </c>
      <c r="H4734" s="66">
        <v>6.8720601499080658E-2</v>
      </c>
      <c r="I4734" s="66">
        <v>72.249900817871094</v>
      </c>
      <c r="J4734" s="67">
        <v>0</v>
      </c>
    </row>
    <row r="4735" spans="1:10" x14ac:dyDescent="0.25">
      <c r="A4735" s="3" t="str">
        <f t="shared" si="73"/>
        <v>ZoneRemainder of System10/15/2020 (6:00pm-7:00pm)6</v>
      </c>
      <c r="B4735" t="s">
        <v>28</v>
      </c>
      <c r="C4735" t="s">
        <v>44</v>
      </c>
      <c r="D4735" t="s">
        <v>159</v>
      </c>
      <c r="E4735" s="65" t="s">
        <v>137</v>
      </c>
      <c r="F4735" s="66">
        <v>0.60721743106842041</v>
      </c>
      <c r="G4735" s="66">
        <v>0.5976712703704834</v>
      </c>
      <c r="H4735" s="66">
        <v>7.8705646097660065E-2</v>
      </c>
      <c r="I4735" s="66">
        <v>69.028717041015625</v>
      </c>
      <c r="J4735" s="67">
        <v>0</v>
      </c>
    </row>
    <row r="4736" spans="1:10" x14ac:dyDescent="0.25">
      <c r="A4736" s="3" t="str">
        <f t="shared" si="73"/>
        <v>ZoneRemainder of System10/15/2020 (6:00pm-7:00pm)7</v>
      </c>
      <c r="B4736" t="s">
        <v>28</v>
      </c>
      <c r="C4736" t="s">
        <v>44</v>
      </c>
      <c r="D4736" t="s">
        <v>159</v>
      </c>
      <c r="E4736" s="65" t="s">
        <v>138</v>
      </c>
      <c r="F4736" s="66">
        <v>0.50088608264923096</v>
      </c>
      <c r="G4736" s="66">
        <v>0.57572305202484131</v>
      </c>
      <c r="H4736" s="66">
        <v>8.538297563791275E-2</v>
      </c>
      <c r="I4736" s="66">
        <v>66.991432189941406</v>
      </c>
      <c r="J4736" s="67">
        <v>0</v>
      </c>
    </row>
    <row r="4737" spans="1:10" x14ac:dyDescent="0.25">
      <c r="A4737" s="3" t="str">
        <f t="shared" si="73"/>
        <v>ZoneRemainder of System10/15/2020 (6:00pm-7:00pm)8</v>
      </c>
      <c r="B4737" t="s">
        <v>28</v>
      </c>
      <c r="C4737" t="s">
        <v>44</v>
      </c>
      <c r="D4737" t="s">
        <v>159</v>
      </c>
      <c r="E4737" s="65" t="s">
        <v>139</v>
      </c>
      <c r="F4737" s="66">
        <v>0.61461573839187622</v>
      </c>
      <c r="G4737" s="66">
        <v>0.55855381488800049</v>
      </c>
      <c r="H4737" s="66">
        <v>8.985457569360733E-2</v>
      </c>
      <c r="I4737" s="66">
        <v>66.634307861328125</v>
      </c>
      <c r="J4737" s="67">
        <v>0</v>
      </c>
    </row>
    <row r="4738" spans="1:10" x14ac:dyDescent="0.25">
      <c r="A4738" s="3" t="str">
        <f t="shared" si="73"/>
        <v>ZoneRemainder of System10/15/2020 (6:00pm-7:00pm)9</v>
      </c>
      <c r="B4738" t="s">
        <v>28</v>
      </c>
      <c r="C4738" t="s">
        <v>44</v>
      </c>
      <c r="D4738" t="s">
        <v>159</v>
      </c>
      <c r="E4738" s="65" t="s">
        <v>140</v>
      </c>
      <c r="F4738" s="66">
        <v>0.38499465584754944</v>
      </c>
      <c r="G4738" s="66">
        <v>0.42627385258674622</v>
      </c>
      <c r="H4738" s="66">
        <v>0.14749172329902649</v>
      </c>
      <c r="I4738" s="66">
        <v>66.222152709960938</v>
      </c>
      <c r="J4738" s="67">
        <v>0</v>
      </c>
    </row>
    <row r="4739" spans="1:10" x14ac:dyDescent="0.25">
      <c r="A4739" s="3" t="str">
        <f t="shared" ref="A4739:A4802" si="74">B4739&amp;C4739&amp;D4739&amp;E4739</f>
        <v>ZoneRemainder of System10/15/2020 (6:00pm-7:00pm)10</v>
      </c>
      <c r="B4739" t="s">
        <v>28</v>
      </c>
      <c r="C4739" t="s">
        <v>44</v>
      </c>
      <c r="D4739" t="s">
        <v>159</v>
      </c>
      <c r="E4739" s="65" t="s">
        <v>141</v>
      </c>
      <c r="F4739" s="66">
        <v>0.23681385815143585</v>
      </c>
      <c r="G4739" s="66">
        <v>0.32561692595481873</v>
      </c>
      <c r="H4739" s="66">
        <v>0.1219480112195015</v>
      </c>
      <c r="I4739" s="66">
        <v>70.483131408691406</v>
      </c>
      <c r="J4739" s="67">
        <v>0</v>
      </c>
    </row>
    <row r="4740" spans="1:10" x14ac:dyDescent="0.25">
      <c r="A4740" s="3" t="str">
        <f t="shared" si="74"/>
        <v>ZoneRemainder of System10/15/2020 (6:00pm-7:00pm)11</v>
      </c>
      <c r="B4740" t="s">
        <v>28</v>
      </c>
      <c r="C4740" t="s">
        <v>44</v>
      </c>
      <c r="D4740" t="s">
        <v>159</v>
      </c>
      <c r="E4740" s="65" t="s">
        <v>142</v>
      </c>
      <c r="F4740" s="66">
        <v>0.35651856660842896</v>
      </c>
      <c r="G4740" s="66">
        <v>0.35737743973731995</v>
      </c>
      <c r="H4740" s="66">
        <v>0.15491147339344025</v>
      </c>
      <c r="I4740" s="66">
        <v>77.4871826171875</v>
      </c>
      <c r="J4740" s="67">
        <v>0</v>
      </c>
    </row>
    <row r="4741" spans="1:10" x14ac:dyDescent="0.25">
      <c r="A4741" s="3" t="str">
        <f t="shared" si="74"/>
        <v>ZoneRemainder of System10/15/2020 (6:00pm-7:00pm)12</v>
      </c>
      <c r="B4741" t="s">
        <v>28</v>
      </c>
      <c r="C4741" t="s">
        <v>44</v>
      </c>
      <c r="D4741" t="s">
        <v>159</v>
      </c>
      <c r="E4741" s="65" t="s">
        <v>143</v>
      </c>
      <c r="F4741" s="66">
        <v>0.40756690502166748</v>
      </c>
      <c r="G4741" s="66">
        <v>0.44358256459236145</v>
      </c>
      <c r="H4741" s="66">
        <v>0.20420178771018982</v>
      </c>
      <c r="I4741" s="66">
        <v>84.099998474121094</v>
      </c>
      <c r="J4741" s="67">
        <v>0</v>
      </c>
    </row>
    <row r="4742" spans="1:10" x14ac:dyDescent="0.25">
      <c r="A4742" s="3" t="str">
        <f t="shared" si="74"/>
        <v>ZoneRemainder of System10/15/2020 (6:00pm-7:00pm)13</v>
      </c>
      <c r="B4742" t="s">
        <v>28</v>
      </c>
      <c r="C4742" t="s">
        <v>44</v>
      </c>
      <c r="D4742" t="s">
        <v>159</v>
      </c>
      <c r="E4742" s="65" t="s">
        <v>144</v>
      </c>
      <c r="F4742" s="66">
        <v>0.60280591249465942</v>
      </c>
      <c r="G4742" s="66">
        <v>0.67394512891769409</v>
      </c>
      <c r="H4742" s="66">
        <v>0.20304235816001892</v>
      </c>
      <c r="I4742" s="66">
        <v>88.716407775878906</v>
      </c>
      <c r="J4742" s="67">
        <v>0</v>
      </c>
    </row>
    <row r="4743" spans="1:10" x14ac:dyDescent="0.25">
      <c r="A4743" s="3" t="str">
        <f t="shared" si="74"/>
        <v>ZoneRemainder of System10/15/2020 (6:00pm-7:00pm)14</v>
      </c>
      <c r="B4743" t="s">
        <v>28</v>
      </c>
      <c r="C4743" t="s">
        <v>44</v>
      </c>
      <c r="D4743" t="s">
        <v>159</v>
      </c>
      <c r="E4743" s="65" t="s">
        <v>145</v>
      </c>
      <c r="F4743" s="66">
        <v>1.1256058216094971</v>
      </c>
      <c r="G4743" s="66">
        <v>0.94448000192642212</v>
      </c>
      <c r="H4743" s="66">
        <v>0.21201375126838684</v>
      </c>
      <c r="I4743" s="66">
        <v>93.012306213378906</v>
      </c>
      <c r="J4743" s="67">
        <v>0</v>
      </c>
    </row>
    <row r="4744" spans="1:10" x14ac:dyDescent="0.25">
      <c r="A4744" s="3" t="str">
        <f t="shared" si="74"/>
        <v>ZoneRemainder of System10/15/2020 (6:00pm-7:00pm)15</v>
      </c>
      <c r="B4744" t="s">
        <v>28</v>
      </c>
      <c r="C4744" t="s">
        <v>44</v>
      </c>
      <c r="D4744" t="s">
        <v>159</v>
      </c>
      <c r="E4744" s="65" t="s">
        <v>146</v>
      </c>
      <c r="F4744" s="66">
        <v>1.2130388021469116</v>
      </c>
      <c r="G4744" s="66">
        <v>1.1668082475662231</v>
      </c>
      <c r="H4744" s="66">
        <v>0.19378089904785156</v>
      </c>
      <c r="I4744" s="66">
        <v>95.908714294433594</v>
      </c>
      <c r="J4744" s="67">
        <v>0</v>
      </c>
    </row>
    <row r="4745" spans="1:10" x14ac:dyDescent="0.25">
      <c r="A4745" s="3" t="str">
        <f t="shared" si="74"/>
        <v>ZoneRemainder of System10/15/2020 (6:00pm-7:00pm)16</v>
      </c>
      <c r="B4745" t="s">
        <v>28</v>
      </c>
      <c r="C4745" t="s">
        <v>44</v>
      </c>
      <c r="D4745" t="s">
        <v>159</v>
      </c>
      <c r="E4745" s="65" t="s">
        <v>147</v>
      </c>
      <c r="F4745" s="66">
        <v>1.5237715244293213</v>
      </c>
      <c r="G4745" s="66">
        <v>1.5273928642272949</v>
      </c>
      <c r="H4745" s="66">
        <v>0.10548540204763412</v>
      </c>
      <c r="I4745" s="66">
        <v>98.401023864746094</v>
      </c>
      <c r="J4745" s="67">
        <v>0</v>
      </c>
    </row>
    <row r="4746" spans="1:10" x14ac:dyDescent="0.25">
      <c r="A4746" s="3" t="str">
        <f t="shared" si="74"/>
        <v>ZoneRemainder of System10/15/2020 (6:00pm-7:00pm)17</v>
      </c>
      <c r="B4746" t="s">
        <v>28</v>
      </c>
      <c r="C4746" t="s">
        <v>44</v>
      </c>
      <c r="D4746" t="s">
        <v>159</v>
      </c>
      <c r="E4746" s="65" t="s">
        <v>148</v>
      </c>
      <c r="F4746" s="66">
        <v>1.8108741044998169</v>
      </c>
      <c r="G4746" s="66">
        <v>1.8072527647018433</v>
      </c>
      <c r="H4746" s="66">
        <v>0.10548540204763412</v>
      </c>
      <c r="I4746" s="66">
        <v>99.794357299804688</v>
      </c>
      <c r="J4746" s="67">
        <v>0</v>
      </c>
    </row>
    <row r="4747" spans="1:10" x14ac:dyDescent="0.25">
      <c r="A4747" s="3" t="str">
        <f t="shared" si="74"/>
        <v>ZoneRemainder of System10/15/2020 (6:00pm-7:00pm)18</v>
      </c>
      <c r="B4747" t="s">
        <v>28</v>
      </c>
      <c r="C4747" t="s">
        <v>44</v>
      </c>
      <c r="D4747" t="s">
        <v>159</v>
      </c>
      <c r="E4747" s="65" t="s">
        <v>149</v>
      </c>
      <c r="F4747" s="66">
        <v>1.8831847906112671</v>
      </c>
      <c r="G4747" s="66">
        <v>1.8586200475692749</v>
      </c>
      <c r="H4747" s="66">
        <v>0.20986959338188171</v>
      </c>
      <c r="I4747" s="66">
        <v>100.086669921875</v>
      </c>
      <c r="J4747" s="67">
        <v>0</v>
      </c>
    </row>
    <row r="4748" spans="1:10" x14ac:dyDescent="0.25">
      <c r="A4748" s="3" t="str">
        <f t="shared" si="74"/>
        <v>ZoneRemainder of System10/15/2020 (6:00pm-7:00pm)19</v>
      </c>
      <c r="B4748" t="s">
        <v>28</v>
      </c>
      <c r="C4748" t="s">
        <v>44</v>
      </c>
      <c r="D4748" t="s">
        <v>159</v>
      </c>
      <c r="E4748" s="65" t="s">
        <v>150</v>
      </c>
      <c r="F4748" s="66">
        <v>1.6112018823623657</v>
      </c>
      <c r="G4748" s="66">
        <v>1.3940343856811523</v>
      </c>
      <c r="H4748" s="66">
        <v>0.21171557903289795</v>
      </c>
      <c r="I4748" s="66">
        <v>99.571792602539063</v>
      </c>
      <c r="J4748" s="67">
        <v>0</v>
      </c>
    </row>
    <row r="4749" spans="1:10" x14ac:dyDescent="0.25">
      <c r="A4749" s="3" t="str">
        <f t="shared" si="74"/>
        <v>ZoneRemainder of System10/15/2020 (6:00pm-7:00pm)20</v>
      </c>
      <c r="B4749" t="s">
        <v>28</v>
      </c>
      <c r="C4749" t="s">
        <v>44</v>
      </c>
      <c r="D4749" t="s">
        <v>159</v>
      </c>
      <c r="E4749" s="65" t="s">
        <v>151</v>
      </c>
      <c r="F4749" s="66">
        <v>1.4621474742889404</v>
      </c>
      <c r="G4749" s="66">
        <v>1.7414296865463257</v>
      </c>
      <c r="H4749" s="66">
        <v>0.22503326833248138</v>
      </c>
      <c r="I4749" s="66">
        <v>94.769744873046875</v>
      </c>
      <c r="J4749" s="67">
        <v>0</v>
      </c>
    </row>
    <row r="4750" spans="1:10" x14ac:dyDescent="0.25">
      <c r="A4750" s="3" t="str">
        <f t="shared" si="74"/>
        <v>ZoneRemainder of System10/15/2020 (6:00pm-7:00pm)21</v>
      </c>
      <c r="B4750" t="s">
        <v>28</v>
      </c>
      <c r="C4750" t="s">
        <v>44</v>
      </c>
      <c r="D4750" t="s">
        <v>159</v>
      </c>
      <c r="E4750" s="65" t="s">
        <v>152</v>
      </c>
      <c r="F4750" s="66">
        <v>1.3561768531799316</v>
      </c>
      <c r="G4750" s="66">
        <v>1.4284682273864746</v>
      </c>
      <c r="H4750" s="66">
        <v>0.19945564866065979</v>
      </c>
      <c r="I4750" s="66">
        <v>91.866668701171875</v>
      </c>
      <c r="J4750" s="67">
        <v>0</v>
      </c>
    </row>
    <row r="4751" spans="1:10" x14ac:dyDescent="0.25">
      <c r="A4751" s="3" t="str">
        <f t="shared" si="74"/>
        <v>ZoneRemainder of System10/15/2020 (6:00pm-7:00pm)22</v>
      </c>
      <c r="B4751" t="s">
        <v>28</v>
      </c>
      <c r="C4751" t="s">
        <v>44</v>
      </c>
      <c r="D4751" t="s">
        <v>159</v>
      </c>
      <c r="E4751" s="65" t="s">
        <v>153</v>
      </c>
      <c r="F4751" s="66">
        <v>0.9435083270072937</v>
      </c>
      <c r="G4751" s="66">
        <v>1.229928731918335</v>
      </c>
      <c r="H4751" s="66">
        <v>0.18226656317710876</v>
      </c>
      <c r="I4751" s="66">
        <v>88.170257568359375</v>
      </c>
      <c r="J4751" s="67">
        <v>0</v>
      </c>
    </row>
    <row r="4752" spans="1:10" x14ac:dyDescent="0.25">
      <c r="A4752" s="3" t="str">
        <f t="shared" si="74"/>
        <v>ZoneRemainder of System10/15/2020 (6:00pm-7:00pm)23</v>
      </c>
      <c r="B4752" t="s">
        <v>28</v>
      </c>
      <c r="C4752" t="s">
        <v>44</v>
      </c>
      <c r="D4752" t="s">
        <v>159</v>
      </c>
      <c r="E4752" s="65" t="s">
        <v>154</v>
      </c>
      <c r="F4752" s="66">
        <v>0.92469656467437744</v>
      </c>
      <c r="G4752" s="66">
        <v>1.0238568782806396</v>
      </c>
      <c r="H4752" s="66">
        <v>0.14017821848392487</v>
      </c>
      <c r="I4752" s="66">
        <v>88.64154052734375</v>
      </c>
      <c r="J4752" s="67">
        <v>0</v>
      </c>
    </row>
    <row r="4753" spans="1:10" x14ac:dyDescent="0.25">
      <c r="A4753" s="3" t="str">
        <f t="shared" si="74"/>
        <v>ZoneRemainder of System10/15/2020 (6:00pm-7:00pm)24</v>
      </c>
      <c r="B4753" t="s">
        <v>28</v>
      </c>
      <c r="C4753" t="s">
        <v>44</v>
      </c>
      <c r="D4753" t="s">
        <v>159</v>
      </c>
      <c r="E4753" s="65" t="s">
        <v>155</v>
      </c>
      <c r="F4753" s="66">
        <v>0.90256106853485107</v>
      </c>
      <c r="G4753" s="66">
        <v>0.86802715063095093</v>
      </c>
      <c r="H4753" s="66">
        <v>0.13040791451931</v>
      </c>
      <c r="I4753" s="66">
        <v>85.24359130859375</v>
      </c>
      <c r="J4753" s="67">
        <v>0</v>
      </c>
    </row>
    <row r="4754" spans="1:10" x14ac:dyDescent="0.25">
      <c r="A4754" s="3" t="str">
        <f t="shared" si="74"/>
        <v>ZoneRemainder of System6/17/2021 (5:00pm-6:00pm)1</v>
      </c>
      <c r="B4754" t="s">
        <v>28</v>
      </c>
      <c r="C4754" t="s">
        <v>44</v>
      </c>
      <c r="D4754" t="s">
        <v>160</v>
      </c>
      <c r="E4754" s="65" t="s">
        <v>132</v>
      </c>
      <c r="F4754" s="66">
        <v>1.1677911281585693</v>
      </c>
      <c r="G4754" s="66">
        <v>1.1964327096939087</v>
      </c>
      <c r="H4754" s="66">
        <v>1.1593250557780266E-2</v>
      </c>
      <c r="I4754" s="66">
        <v>75.470100402832031</v>
      </c>
      <c r="J4754" s="67">
        <v>0</v>
      </c>
    </row>
    <row r="4755" spans="1:10" x14ac:dyDescent="0.25">
      <c r="A4755" s="3" t="str">
        <f t="shared" si="74"/>
        <v>ZoneRemainder of System6/17/2021 (5:00pm-6:00pm)2</v>
      </c>
      <c r="B4755" t="s">
        <v>28</v>
      </c>
      <c r="C4755" t="s">
        <v>44</v>
      </c>
      <c r="D4755" t="s">
        <v>160</v>
      </c>
      <c r="E4755" s="65" t="s">
        <v>133</v>
      </c>
      <c r="F4755" s="66">
        <v>1.0100798606872559</v>
      </c>
      <c r="G4755" s="66">
        <v>1.0349429845809937</v>
      </c>
      <c r="H4755" s="66">
        <v>1.0193136520683765E-2</v>
      </c>
      <c r="I4755" s="66">
        <v>73.974327087402344</v>
      </c>
      <c r="J4755" s="67">
        <v>0</v>
      </c>
    </row>
    <row r="4756" spans="1:10" x14ac:dyDescent="0.25">
      <c r="A4756" s="3" t="str">
        <f t="shared" si="74"/>
        <v>ZoneRemainder of System6/17/2021 (5:00pm-6:00pm)3</v>
      </c>
      <c r="B4756" t="s">
        <v>28</v>
      </c>
      <c r="C4756" t="s">
        <v>44</v>
      </c>
      <c r="D4756" t="s">
        <v>160</v>
      </c>
      <c r="E4756" s="65" t="s">
        <v>134</v>
      </c>
      <c r="F4756" s="66">
        <v>0.89825469255447388</v>
      </c>
      <c r="G4756" s="66">
        <v>0.92284238338470459</v>
      </c>
      <c r="H4756" s="66">
        <v>9.2558534815907478E-3</v>
      </c>
      <c r="I4756" s="66">
        <v>72.846755981445313</v>
      </c>
      <c r="J4756" s="67">
        <v>0</v>
      </c>
    </row>
    <row r="4757" spans="1:10" x14ac:dyDescent="0.25">
      <c r="A4757" s="3" t="str">
        <f t="shared" si="74"/>
        <v>ZoneRemainder of System6/17/2021 (5:00pm-6:00pm)4</v>
      </c>
      <c r="B4757" t="s">
        <v>28</v>
      </c>
      <c r="C4757" t="s">
        <v>44</v>
      </c>
      <c r="D4757" t="s">
        <v>160</v>
      </c>
      <c r="E4757" s="65" t="s">
        <v>135</v>
      </c>
      <c r="F4757" s="66">
        <v>0.82555210590362549</v>
      </c>
      <c r="G4757" s="66">
        <v>0.84397590160369873</v>
      </c>
      <c r="H4757" s="66">
        <v>8.6075710132718086E-3</v>
      </c>
      <c r="I4757" s="66">
        <v>72.160614013671875</v>
      </c>
      <c r="J4757" s="67">
        <v>0</v>
      </c>
    </row>
    <row r="4758" spans="1:10" x14ac:dyDescent="0.25">
      <c r="A4758" s="3" t="str">
        <f t="shared" si="74"/>
        <v>ZoneRemainder of System6/17/2021 (5:00pm-6:00pm)5</v>
      </c>
      <c r="B4758" t="s">
        <v>28</v>
      </c>
      <c r="C4758" t="s">
        <v>44</v>
      </c>
      <c r="D4758" t="s">
        <v>160</v>
      </c>
      <c r="E4758" s="65" t="s">
        <v>136</v>
      </c>
      <c r="F4758" s="66">
        <v>0.77643853425979614</v>
      </c>
      <c r="G4758" s="66">
        <v>0.79461073875427246</v>
      </c>
      <c r="H4758" s="66">
        <v>7.9281916841864586E-3</v>
      </c>
      <c r="I4758" s="66">
        <v>71.18804931640625</v>
      </c>
      <c r="J4758" s="67">
        <v>0</v>
      </c>
    </row>
    <row r="4759" spans="1:10" x14ac:dyDescent="0.25">
      <c r="A4759" s="3" t="str">
        <f t="shared" si="74"/>
        <v>ZoneRemainder of System6/17/2021 (5:00pm-6:00pm)6</v>
      </c>
      <c r="B4759" t="s">
        <v>28</v>
      </c>
      <c r="C4759" t="s">
        <v>44</v>
      </c>
      <c r="D4759" t="s">
        <v>160</v>
      </c>
      <c r="E4759" s="65" t="s">
        <v>137</v>
      </c>
      <c r="F4759" s="66">
        <v>0.76243627071380615</v>
      </c>
      <c r="G4759" s="66">
        <v>0.77859014272689819</v>
      </c>
      <c r="H4759" s="66">
        <v>7.3389667086303234E-3</v>
      </c>
      <c r="I4759" s="66">
        <v>70.664512634277344</v>
      </c>
      <c r="J4759" s="67">
        <v>0</v>
      </c>
    </row>
    <row r="4760" spans="1:10" x14ac:dyDescent="0.25">
      <c r="A4760" s="3" t="str">
        <f t="shared" si="74"/>
        <v>ZoneRemainder of System6/17/2021 (5:00pm-6:00pm)7</v>
      </c>
      <c r="B4760" t="s">
        <v>28</v>
      </c>
      <c r="C4760" t="s">
        <v>44</v>
      </c>
      <c r="D4760" t="s">
        <v>160</v>
      </c>
      <c r="E4760" s="65" t="s">
        <v>138</v>
      </c>
      <c r="F4760" s="66">
        <v>0.75565308332443237</v>
      </c>
      <c r="G4760" s="66">
        <v>0.77672392129898071</v>
      </c>
      <c r="H4760" s="66">
        <v>8.0209271982312202E-3</v>
      </c>
      <c r="I4760" s="66">
        <v>69.767845153808594</v>
      </c>
      <c r="J4760" s="67">
        <v>0</v>
      </c>
    </row>
    <row r="4761" spans="1:10" x14ac:dyDescent="0.25">
      <c r="A4761" s="3" t="str">
        <f t="shared" si="74"/>
        <v>ZoneRemainder of System6/17/2021 (5:00pm-6:00pm)8</v>
      </c>
      <c r="B4761" t="s">
        <v>28</v>
      </c>
      <c r="C4761" t="s">
        <v>44</v>
      </c>
      <c r="D4761" t="s">
        <v>160</v>
      </c>
      <c r="E4761" s="65" t="s">
        <v>139</v>
      </c>
      <c r="F4761" s="66">
        <v>0.76201331615447998</v>
      </c>
      <c r="G4761" s="66">
        <v>0.78465944528579712</v>
      </c>
      <c r="H4761" s="66">
        <v>8.3086956292390823E-3</v>
      </c>
      <c r="I4761" s="66">
        <v>70.352485656738281</v>
      </c>
      <c r="J4761" s="67">
        <v>0</v>
      </c>
    </row>
    <row r="4762" spans="1:10" x14ac:dyDescent="0.25">
      <c r="A4762" s="3" t="str">
        <f t="shared" si="74"/>
        <v>ZoneRemainder of System6/17/2021 (5:00pm-6:00pm)9</v>
      </c>
      <c r="B4762" t="s">
        <v>28</v>
      </c>
      <c r="C4762" t="s">
        <v>44</v>
      </c>
      <c r="D4762" t="s">
        <v>160</v>
      </c>
      <c r="E4762" s="65" t="s">
        <v>140</v>
      </c>
      <c r="F4762" s="66">
        <v>0.80162149667739868</v>
      </c>
      <c r="G4762" s="66">
        <v>0.80988174676895142</v>
      </c>
      <c r="H4762" s="66">
        <v>9.4737112522125244E-3</v>
      </c>
      <c r="I4762" s="66">
        <v>74.831581115722656</v>
      </c>
      <c r="J4762" s="67">
        <v>0</v>
      </c>
    </row>
    <row r="4763" spans="1:10" x14ac:dyDescent="0.25">
      <c r="A4763" s="3" t="str">
        <f t="shared" si="74"/>
        <v>ZoneRemainder of System6/17/2021 (5:00pm-6:00pm)10</v>
      </c>
      <c r="B4763" t="s">
        <v>28</v>
      </c>
      <c r="C4763" t="s">
        <v>44</v>
      </c>
      <c r="D4763" t="s">
        <v>160</v>
      </c>
      <c r="E4763" s="65" t="s">
        <v>141</v>
      </c>
      <c r="F4763" s="66">
        <v>0.87449443340301514</v>
      </c>
      <c r="G4763" s="66">
        <v>0.88096821308135986</v>
      </c>
      <c r="H4763" s="66">
        <v>1.1586671695113182E-2</v>
      </c>
      <c r="I4763" s="66">
        <v>79.378814697265625</v>
      </c>
      <c r="J4763" s="67">
        <v>0</v>
      </c>
    </row>
    <row r="4764" spans="1:10" x14ac:dyDescent="0.25">
      <c r="A4764" s="3" t="str">
        <f t="shared" si="74"/>
        <v>ZoneRemainder of System6/17/2021 (5:00pm-6:00pm)11</v>
      </c>
      <c r="B4764" t="s">
        <v>28</v>
      </c>
      <c r="C4764" t="s">
        <v>44</v>
      </c>
      <c r="D4764" t="s">
        <v>160</v>
      </c>
      <c r="E4764" s="65" t="s">
        <v>142</v>
      </c>
      <c r="F4764" s="66">
        <v>0.99143129587173462</v>
      </c>
      <c r="G4764" s="66">
        <v>0.99573647975921631</v>
      </c>
      <c r="H4764" s="66">
        <v>1.3454844243824482E-2</v>
      </c>
      <c r="I4764" s="66">
        <v>82.703056335449219</v>
      </c>
      <c r="J4764" s="67">
        <v>0</v>
      </c>
    </row>
    <row r="4765" spans="1:10" x14ac:dyDescent="0.25">
      <c r="A4765" s="3" t="str">
        <f t="shared" si="74"/>
        <v>ZoneRemainder of System6/17/2021 (5:00pm-6:00pm)12</v>
      </c>
      <c r="B4765" t="s">
        <v>28</v>
      </c>
      <c r="C4765" t="s">
        <v>44</v>
      </c>
      <c r="D4765" t="s">
        <v>160</v>
      </c>
      <c r="E4765" s="65" t="s">
        <v>143</v>
      </c>
      <c r="F4765" s="66">
        <v>1.1826869249343872</v>
      </c>
      <c r="G4765" s="66">
        <v>1.1704808473587036</v>
      </c>
      <c r="H4765" s="66">
        <v>1.4714865945279598E-2</v>
      </c>
      <c r="I4765" s="66">
        <v>87.375053405761719</v>
      </c>
      <c r="J4765" s="67">
        <v>0</v>
      </c>
    </row>
    <row r="4766" spans="1:10" x14ac:dyDescent="0.25">
      <c r="A4766" s="3" t="str">
        <f t="shared" si="74"/>
        <v>ZoneRemainder of System6/17/2021 (5:00pm-6:00pm)13</v>
      </c>
      <c r="B4766" t="s">
        <v>28</v>
      </c>
      <c r="C4766" t="s">
        <v>44</v>
      </c>
      <c r="D4766" t="s">
        <v>160</v>
      </c>
      <c r="E4766" s="65" t="s">
        <v>144</v>
      </c>
      <c r="F4766" s="66">
        <v>1.4703459739685059</v>
      </c>
      <c r="G4766" s="66">
        <v>1.4432071447372437</v>
      </c>
      <c r="H4766" s="66">
        <v>1.5708750113844872E-2</v>
      </c>
      <c r="I4766" s="66">
        <v>90.946372985839844</v>
      </c>
      <c r="J4766" s="67">
        <v>0</v>
      </c>
    </row>
    <row r="4767" spans="1:10" x14ac:dyDescent="0.25">
      <c r="A4767" s="3" t="str">
        <f t="shared" si="74"/>
        <v>ZoneRemainder of System6/17/2021 (5:00pm-6:00pm)14</v>
      </c>
      <c r="B4767" t="s">
        <v>28</v>
      </c>
      <c r="C4767" t="s">
        <v>44</v>
      </c>
      <c r="D4767" t="s">
        <v>160</v>
      </c>
      <c r="E4767" s="65" t="s">
        <v>145</v>
      </c>
      <c r="F4767" s="66">
        <v>1.7562873363494873</v>
      </c>
      <c r="G4767" s="66">
        <v>1.7420371770858765</v>
      </c>
      <c r="H4767" s="66">
        <v>1.5409878455102444E-2</v>
      </c>
      <c r="I4767" s="66">
        <v>93.617477416992188</v>
      </c>
      <c r="J4767" s="67">
        <v>0</v>
      </c>
    </row>
    <row r="4768" spans="1:10" x14ac:dyDescent="0.25">
      <c r="A4768" s="3" t="str">
        <f t="shared" si="74"/>
        <v>ZoneRemainder of System6/17/2021 (5:00pm-6:00pm)15</v>
      </c>
      <c r="B4768" t="s">
        <v>28</v>
      </c>
      <c r="C4768" t="s">
        <v>44</v>
      </c>
      <c r="D4768" t="s">
        <v>160</v>
      </c>
      <c r="E4768" s="65" t="s">
        <v>146</v>
      </c>
      <c r="F4768" s="66">
        <v>2.0287966728210449</v>
      </c>
      <c r="G4768" s="66">
        <v>2.0253555774688721</v>
      </c>
      <c r="H4768" s="66">
        <v>8.6803240701556206E-3</v>
      </c>
      <c r="I4768" s="66">
        <v>95.682243347167969</v>
      </c>
      <c r="J4768" s="67">
        <v>0</v>
      </c>
    </row>
    <row r="4769" spans="1:10" x14ac:dyDescent="0.25">
      <c r="A4769" s="3" t="str">
        <f t="shared" si="74"/>
        <v>ZoneRemainder of System6/17/2021 (5:00pm-6:00pm)16</v>
      </c>
      <c r="B4769" t="s">
        <v>28</v>
      </c>
      <c r="C4769" t="s">
        <v>44</v>
      </c>
      <c r="D4769" t="s">
        <v>160</v>
      </c>
      <c r="E4769" s="65" t="s">
        <v>147</v>
      </c>
      <c r="F4769" s="66">
        <v>2.26983642578125</v>
      </c>
      <c r="G4769" s="66">
        <v>2.2732772827148438</v>
      </c>
      <c r="H4769" s="66">
        <v>8.6803240701556206E-3</v>
      </c>
      <c r="I4769" s="66">
        <v>95.065628051757813</v>
      </c>
      <c r="J4769" s="67">
        <v>0</v>
      </c>
    </row>
    <row r="4770" spans="1:10" x14ac:dyDescent="0.25">
      <c r="A4770" s="3" t="str">
        <f t="shared" si="74"/>
        <v>ZoneRemainder of System6/17/2021 (5:00pm-6:00pm)17</v>
      </c>
      <c r="B4770" t="s">
        <v>28</v>
      </c>
      <c r="C4770" t="s">
        <v>44</v>
      </c>
      <c r="D4770" t="s">
        <v>160</v>
      </c>
      <c r="E4770" s="65" t="s">
        <v>148</v>
      </c>
      <c r="F4770" s="66">
        <v>2.4672987461090088</v>
      </c>
      <c r="G4770" s="66">
        <v>2.4505891799926758</v>
      </c>
      <c r="H4770" s="66">
        <v>1.608387753367424E-2</v>
      </c>
      <c r="I4770" s="66">
        <v>93.923263549804688</v>
      </c>
      <c r="J4770" s="67">
        <v>0</v>
      </c>
    </row>
    <row r="4771" spans="1:10" x14ac:dyDescent="0.25">
      <c r="A4771" s="3" t="str">
        <f t="shared" si="74"/>
        <v>ZoneRemainder of System6/17/2021 (5:00pm-6:00pm)18</v>
      </c>
      <c r="B4771" t="s">
        <v>28</v>
      </c>
      <c r="C4771" t="s">
        <v>44</v>
      </c>
      <c r="D4771" t="s">
        <v>160</v>
      </c>
      <c r="E4771" s="65" t="s">
        <v>149</v>
      </c>
      <c r="F4771" s="66">
        <v>2.5931622982025146</v>
      </c>
      <c r="G4771" s="66">
        <v>1.8329335451126099</v>
      </c>
      <c r="H4771" s="66">
        <v>1.8639661371707916E-2</v>
      </c>
      <c r="I4771" s="66">
        <v>92.518585205078125</v>
      </c>
      <c r="J4771" s="67">
        <v>0</v>
      </c>
    </row>
    <row r="4772" spans="1:10" x14ac:dyDescent="0.25">
      <c r="A4772" s="3" t="str">
        <f t="shared" si="74"/>
        <v>ZoneRemainder of System6/17/2021 (5:00pm-6:00pm)19</v>
      </c>
      <c r="B4772" t="s">
        <v>28</v>
      </c>
      <c r="C4772" t="s">
        <v>44</v>
      </c>
      <c r="D4772" t="s">
        <v>160</v>
      </c>
      <c r="E4772" s="65" t="s">
        <v>150</v>
      </c>
      <c r="F4772" s="66">
        <v>2.5726265907287598</v>
      </c>
      <c r="G4772" s="66">
        <v>2.5740339756011963</v>
      </c>
      <c r="H4772" s="66">
        <v>1.8997732549905777E-2</v>
      </c>
      <c r="I4772" s="66">
        <v>90.541999816894531</v>
      </c>
      <c r="J4772" s="67">
        <v>0</v>
      </c>
    </row>
    <row r="4773" spans="1:10" x14ac:dyDescent="0.25">
      <c r="A4773" s="3" t="str">
        <f t="shared" si="74"/>
        <v>ZoneRemainder of System6/17/2021 (5:00pm-6:00pm)20</v>
      </c>
      <c r="B4773" t="s">
        <v>28</v>
      </c>
      <c r="C4773" t="s">
        <v>44</v>
      </c>
      <c r="D4773" t="s">
        <v>160</v>
      </c>
      <c r="E4773" s="65" t="s">
        <v>151</v>
      </c>
      <c r="F4773" s="66">
        <v>2.3709175586700439</v>
      </c>
      <c r="G4773" s="66">
        <v>2.4426515102386475</v>
      </c>
      <c r="H4773" s="66">
        <v>1.7735442146658897E-2</v>
      </c>
      <c r="I4773" s="66">
        <v>87.682106018066406</v>
      </c>
      <c r="J4773" s="67">
        <v>0</v>
      </c>
    </row>
    <row r="4774" spans="1:10" x14ac:dyDescent="0.25">
      <c r="A4774" s="3" t="str">
        <f t="shared" si="74"/>
        <v>ZoneRemainder of System6/17/2021 (5:00pm-6:00pm)21</v>
      </c>
      <c r="B4774" t="s">
        <v>28</v>
      </c>
      <c r="C4774" t="s">
        <v>44</v>
      </c>
      <c r="D4774" t="s">
        <v>160</v>
      </c>
      <c r="E4774" s="65" t="s">
        <v>152</v>
      </c>
      <c r="F4774" s="66">
        <v>2.147613525390625</v>
      </c>
      <c r="G4774" s="66">
        <v>2.2194147109985352</v>
      </c>
      <c r="H4774" s="66">
        <v>1.6650211066007614E-2</v>
      </c>
      <c r="I4774" s="66">
        <v>84.32855224609375</v>
      </c>
      <c r="J4774" s="67">
        <v>0</v>
      </c>
    </row>
    <row r="4775" spans="1:10" x14ac:dyDescent="0.25">
      <c r="A4775" s="3" t="str">
        <f t="shared" si="74"/>
        <v>ZoneRemainder of System6/17/2021 (5:00pm-6:00pm)22</v>
      </c>
      <c r="B4775" t="s">
        <v>28</v>
      </c>
      <c r="C4775" t="s">
        <v>44</v>
      </c>
      <c r="D4775" t="s">
        <v>160</v>
      </c>
      <c r="E4775" s="65" t="s">
        <v>153</v>
      </c>
      <c r="F4775" s="66">
        <v>1.9775196313858032</v>
      </c>
      <c r="G4775" s="66">
        <v>2.0302872657775879</v>
      </c>
      <c r="H4775" s="66">
        <v>1.6371553763747215E-2</v>
      </c>
      <c r="I4775" s="66">
        <v>80.829750061035156</v>
      </c>
      <c r="J4775" s="67">
        <v>0</v>
      </c>
    </row>
    <row r="4776" spans="1:10" x14ac:dyDescent="0.25">
      <c r="A4776" s="3" t="str">
        <f t="shared" si="74"/>
        <v>ZoneRemainder of System6/17/2021 (5:00pm-6:00pm)23</v>
      </c>
      <c r="B4776" t="s">
        <v>28</v>
      </c>
      <c r="C4776" t="s">
        <v>44</v>
      </c>
      <c r="D4776" t="s">
        <v>160</v>
      </c>
      <c r="E4776" s="65" t="s">
        <v>154</v>
      </c>
      <c r="F4776" s="66">
        <v>1.7185300588607788</v>
      </c>
      <c r="G4776" s="66">
        <v>1.757799506187439</v>
      </c>
      <c r="H4776" s="66">
        <v>1.5368072316050529E-2</v>
      </c>
      <c r="I4776" s="66">
        <v>78.882781982421875</v>
      </c>
      <c r="J4776" s="67">
        <v>0</v>
      </c>
    </row>
    <row r="4777" spans="1:10" x14ac:dyDescent="0.25">
      <c r="A4777" s="3" t="str">
        <f t="shared" si="74"/>
        <v>ZoneRemainder of System6/17/2021 (5:00pm-6:00pm)24</v>
      </c>
      <c r="B4777" t="s">
        <v>28</v>
      </c>
      <c r="C4777" t="s">
        <v>44</v>
      </c>
      <c r="D4777" t="s">
        <v>160</v>
      </c>
      <c r="E4777" s="65" t="s">
        <v>155</v>
      </c>
      <c r="F4777" s="66">
        <v>1.4476501941680908</v>
      </c>
      <c r="G4777" s="66">
        <v>1.4762718677520752</v>
      </c>
      <c r="H4777" s="66">
        <v>1.3880249112844467E-2</v>
      </c>
      <c r="I4777" s="66">
        <v>76.638984680175781</v>
      </c>
      <c r="J4777" s="67">
        <v>0</v>
      </c>
    </row>
    <row r="4778" spans="1:10" x14ac:dyDescent="0.25">
      <c r="A4778" s="3" t="str">
        <f t="shared" si="74"/>
        <v>ZoneRemainder of System7/9/2021 (5:50pm-8:55pm)1</v>
      </c>
      <c r="B4778" t="s">
        <v>28</v>
      </c>
      <c r="C4778" t="s">
        <v>44</v>
      </c>
      <c r="D4778" t="s">
        <v>161</v>
      </c>
      <c r="E4778" s="65" t="s">
        <v>132</v>
      </c>
      <c r="F4778" s="66">
        <v>1.411635160446167</v>
      </c>
      <c r="G4778" s="66">
        <v>1.37745201587677</v>
      </c>
      <c r="H4778" s="66">
        <v>1.1909929104149342E-2</v>
      </c>
      <c r="I4778" s="66">
        <v>79.566665649414063</v>
      </c>
      <c r="J4778" s="67">
        <v>0</v>
      </c>
    </row>
    <row r="4779" spans="1:10" x14ac:dyDescent="0.25">
      <c r="A4779" s="3" t="str">
        <f t="shared" si="74"/>
        <v>ZoneRemainder of System7/9/2021 (5:50pm-8:55pm)2</v>
      </c>
      <c r="B4779" t="s">
        <v>28</v>
      </c>
      <c r="C4779" t="s">
        <v>44</v>
      </c>
      <c r="D4779" t="s">
        <v>161</v>
      </c>
      <c r="E4779" s="65" t="s">
        <v>133</v>
      </c>
      <c r="F4779" s="66">
        <v>1.2376177310943604</v>
      </c>
      <c r="G4779" s="66">
        <v>1.2096468210220337</v>
      </c>
      <c r="H4779" s="66">
        <v>1.0322026908397675E-2</v>
      </c>
      <c r="I4779" s="66">
        <v>78.681663513183594</v>
      </c>
      <c r="J4779" s="67">
        <v>0</v>
      </c>
    </row>
    <row r="4780" spans="1:10" x14ac:dyDescent="0.25">
      <c r="A4780" s="3" t="str">
        <f t="shared" si="74"/>
        <v>ZoneRemainder of System7/9/2021 (5:50pm-8:55pm)3</v>
      </c>
      <c r="B4780" t="s">
        <v>28</v>
      </c>
      <c r="C4780" t="s">
        <v>44</v>
      </c>
      <c r="D4780" t="s">
        <v>161</v>
      </c>
      <c r="E4780" s="65" t="s">
        <v>134</v>
      </c>
      <c r="F4780" s="66">
        <v>1.0969721078872681</v>
      </c>
      <c r="G4780" s="66">
        <v>1.0848511457443237</v>
      </c>
      <c r="H4780" s="66">
        <v>9.4391684979200363E-3</v>
      </c>
      <c r="I4780" s="66">
        <v>77.609214782714844</v>
      </c>
      <c r="J4780" s="67">
        <v>0</v>
      </c>
    </row>
    <row r="4781" spans="1:10" x14ac:dyDescent="0.25">
      <c r="A4781" s="3" t="str">
        <f t="shared" si="74"/>
        <v>ZoneRemainder of System7/9/2021 (5:50pm-8:55pm)4</v>
      </c>
      <c r="B4781" t="s">
        <v>28</v>
      </c>
      <c r="C4781" t="s">
        <v>44</v>
      </c>
      <c r="D4781" t="s">
        <v>161</v>
      </c>
      <c r="E4781" s="65" t="s">
        <v>135</v>
      </c>
      <c r="F4781" s="66">
        <v>1.0032258033752441</v>
      </c>
      <c r="G4781" s="66">
        <v>0.99847912788391113</v>
      </c>
      <c r="H4781" s="66">
        <v>8.49170982837677E-3</v>
      </c>
      <c r="I4781" s="66">
        <v>76.631340026855469</v>
      </c>
      <c r="J4781" s="67">
        <v>0</v>
      </c>
    </row>
    <row r="4782" spans="1:10" x14ac:dyDescent="0.25">
      <c r="A4782" s="3" t="str">
        <f t="shared" si="74"/>
        <v>ZoneRemainder of System7/9/2021 (5:50pm-8:55pm)5</v>
      </c>
      <c r="B4782" t="s">
        <v>28</v>
      </c>
      <c r="C4782" t="s">
        <v>44</v>
      </c>
      <c r="D4782" t="s">
        <v>161</v>
      </c>
      <c r="E4782" s="65" t="s">
        <v>136</v>
      </c>
      <c r="F4782" s="66">
        <v>0.9503517746925354</v>
      </c>
      <c r="G4782" s="66">
        <v>0.9411470890045166</v>
      </c>
      <c r="H4782" s="66">
        <v>7.6633472926914692E-3</v>
      </c>
      <c r="I4782" s="66">
        <v>76.037223815917969</v>
      </c>
      <c r="J4782" s="67">
        <v>0</v>
      </c>
    </row>
    <row r="4783" spans="1:10" x14ac:dyDescent="0.25">
      <c r="A4783" s="3" t="str">
        <f t="shared" si="74"/>
        <v>ZoneRemainder of System7/9/2021 (5:50pm-8:55pm)6</v>
      </c>
      <c r="B4783" t="s">
        <v>28</v>
      </c>
      <c r="C4783" t="s">
        <v>44</v>
      </c>
      <c r="D4783" t="s">
        <v>161</v>
      </c>
      <c r="E4783" s="65" t="s">
        <v>137</v>
      </c>
      <c r="F4783" s="66">
        <v>0.92719769477844238</v>
      </c>
      <c r="G4783" s="66">
        <v>0.91731250286102295</v>
      </c>
      <c r="H4783" s="66">
        <v>6.9396062754094601E-3</v>
      </c>
      <c r="I4783" s="66">
        <v>75.175445556640625</v>
      </c>
      <c r="J4783" s="67">
        <v>0</v>
      </c>
    </row>
    <row r="4784" spans="1:10" x14ac:dyDescent="0.25">
      <c r="A4784" s="3" t="str">
        <f t="shared" si="74"/>
        <v>ZoneRemainder of System7/9/2021 (5:50pm-8:55pm)7</v>
      </c>
      <c r="B4784" t="s">
        <v>28</v>
      </c>
      <c r="C4784" t="s">
        <v>44</v>
      </c>
      <c r="D4784" t="s">
        <v>161</v>
      </c>
      <c r="E4784" s="65" t="s">
        <v>138</v>
      </c>
      <c r="F4784" s="66">
        <v>0.92741835117340088</v>
      </c>
      <c r="G4784" s="66">
        <v>0.91184467077255249</v>
      </c>
      <c r="H4784" s="66">
        <v>7.4323937296867371E-3</v>
      </c>
      <c r="I4784" s="66">
        <v>74.515113830566406</v>
      </c>
      <c r="J4784" s="67">
        <v>0</v>
      </c>
    </row>
    <row r="4785" spans="1:10" x14ac:dyDescent="0.25">
      <c r="A4785" s="3" t="str">
        <f t="shared" si="74"/>
        <v>ZoneRemainder of System7/9/2021 (5:50pm-8:55pm)8</v>
      </c>
      <c r="B4785" t="s">
        <v>28</v>
      </c>
      <c r="C4785" t="s">
        <v>44</v>
      </c>
      <c r="D4785" t="s">
        <v>161</v>
      </c>
      <c r="E4785" s="65" t="s">
        <v>139</v>
      </c>
      <c r="F4785" s="66">
        <v>0.96335387229919434</v>
      </c>
      <c r="G4785" s="66">
        <v>0.9453120231628418</v>
      </c>
      <c r="H4785" s="66">
        <v>8.8806431740522385E-3</v>
      </c>
      <c r="I4785" s="66">
        <v>75.084274291992188</v>
      </c>
      <c r="J4785" s="67">
        <v>0</v>
      </c>
    </row>
    <row r="4786" spans="1:10" x14ac:dyDescent="0.25">
      <c r="A4786" s="3" t="str">
        <f t="shared" si="74"/>
        <v>ZoneRemainder of System7/9/2021 (5:50pm-8:55pm)9</v>
      </c>
      <c r="B4786" t="s">
        <v>28</v>
      </c>
      <c r="C4786" t="s">
        <v>44</v>
      </c>
      <c r="D4786" t="s">
        <v>161</v>
      </c>
      <c r="E4786" s="65" t="s">
        <v>140</v>
      </c>
      <c r="F4786" s="66">
        <v>1.0109509229660034</v>
      </c>
      <c r="G4786" s="66">
        <v>1.0168436765670776</v>
      </c>
      <c r="H4786" s="66">
        <v>1.0050388984382153E-2</v>
      </c>
      <c r="I4786" s="66">
        <v>77.777633666992188</v>
      </c>
      <c r="J4786" s="67">
        <v>0</v>
      </c>
    </row>
    <row r="4787" spans="1:10" x14ac:dyDescent="0.25">
      <c r="A4787" s="3" t="str">
        <f t="shared" si="74"/>
        <v>ZoneRemainder of System7/9/2021 (5:50pm-8:55pm)10</v>
      </c>
      <c r="B4787" t="s">
        <v>28</v>
      </c>
      <c r="C4787" t="s">
        <v>44</v>
      </c>
      <c r="D4787" t="s">
        <v>161</v>
      </c>
      <c r="E4787" s="65" t="s">
        <v>141</v>
      </c>
      <c r="F4787" s="66">
        <v>1.1357767581939697</v>
      </c>
      <c r="G4787" s="66">
        <v>1.1331194639205933</v>
      </c>
      <c r="H4787" s="66">
        <v>1.2554896995425224E-2</v>
      </c>
      <c r="I4787" s="66">
        <v>81.557037353515625</v>
      </c>
      <c r="J4787" s="67">
        <v>0</v>
      </c>
    </row>
    <row r="4788" spans="1:10" x14ac:dyDescent="0.25">
      <c r="A4788" s="3" t="str">
        <f t="shared" si="74"/>
        <v>ZoneRemainder of System7/9/2021 (5:50pm-8:55pm)11</v>
      </c>
      <c r="B4788" t="s">
        <v>28</v>
      </c>
      <c r="C4788" t="s">
        <v>44</v>
      </c>
      <c r="D4788" t="s">
        <v>161</v>
      </c>
      <c r="E4788" s="65" t="s">
        <v>142</v>
      </c>
      <c r="F4788" s="66">
        <v>1.3259212970733643</v>
      </c>
      <c r="G4788" s="66">
        <v>1.3049015998840332</v>
      </c>
      <c r="H4788" s="66">
        <v>1.4731248840689659E-2</v>
      </c>
      <c r="I4788" s="66">
        <v>86.016151428222656</v>
      </c>
      <c r="J4788" s="67">
        <v>0</v>
      </c>
    </row>
    <row r="4789" spans="1:10" x14ac:dyDescent="0.25">
      <c r="A4789" s="3" t="str">
        <f t="shared" si="74"/>
        <v>ZoneRemainder of System7/9/2021 (5:50pm-8:55pm)12</v>
      </c>
      <c r="B4789" t="s">
        <v>28</v>
      </c>
      <c r="C4789" t="s">
        <v>44</v>
      </c>
      <c r="D4789" t="s">
        <v>161</v>
      </c>
      <c r="E4789" s="65" t="s">
        <v>143</v>
      </c>
      <c r="F4789" s="66">
        <v>1.5416327714920044</v>
      </c>
      <c r="G4789" s="66">
        <v>1.5608806610107422</v>
      </c>
      <c r="H4789" s="66">
        <v>1.5611045993864536E-2</v>
      </c>
      <c r="I4789" s="66">
        <v>89.989189147949219</v>
      </c>
      <c r="J4789" s="67">
        <v>0</v>
      </c>
    </row>
    <row r="4790" spans="1:10" x14ac:dyDescent="0.25">
      <c r="A4790" s="3" t="str">
        <f t="shared" si="74"/>
        <v>ZoneRemainder of System7/9/2021 (5:50pm-8:55pm)13</v>
      </c>
      <c r="B4790" t="s">
        <v>28</v>
      </c>
      <c r="C4790" t="s">
        <v>44</v>
      </c>
      <c r="D4790" t="s">
        <v>161</v>
      </c>
      <c r="E4790" s="65" t="s">
        <v>144</v>
      </c>
      <c r="F4790" s="66">
        <v>1.8754987716674805</v>
      </c>
      <c r="G4790" s="66">
        <v>1.8520028591156006</v>
      </c>
      <c r="H4790" s="66">
        <v>1.6321901232004166E-2</v>
      </c>
      <c r="I4790" s="66">
        <v>92.718505859375</v>
      </c>
      <c r="J4790" s="67">
        <v>0</v>
      </c>
    </row>
    <row r="4791" spans="1:10" x14ac:dyDescent="0.25">
      <c r="A4791" s="3" t="str">
        <f t="shared" si="74"/>
        <v>ZoneRemainder of System7/9/2021 (5:50pm-8:55pm)14</v>
      </c>
      <c r="B4791" t="s">
        <v>28</v>
      </c>
      <c r="C4791" t="s">
        <v>44</v>
      </c>
      <c r="D4791" t="s">
        <v>161</v>
      </c>
      <c r="E4791" s="65" t="s">
        <v>145</v>
      </c>
      <c r="F4791" s="66">
        <v>2.1480584144592285</v>
      </c>
      <c r="G4791" s="66">
        <v>2.1336121559143066</v>
      </c>
      <c r="H4791" s="66">
        <v>1.6240973025560379E-2</v>
      </c>
      <c r="I4791" s="66">
        <v>94.43585205078125</v>
      </c>
      <c r="J4791" s="67">
        <v>0</v>
      </c>
    </row>
    <row r="4792" spans="1:10" x14ac:dyDescent="0.25">
      <c r="A4792" s="3" t="str">
        <f t="shared" si="74"/>
        <v>ZoneRemainder of System7/9/2021 (5:50pm-8:55pm)15</v>
      </c>
      <c r="B4792" t="s">
        <v>28</v>
      </c>
      <c r="C4792" t="s">
        <v>44</v>
      </c>
      <c r="D4792" t="s">
        <v>161</v>
      </c>
      <c r="E4792" s="65" t="s">
        <v>146</v>
      </c>
      <c r="F4792" s="66">
        <v>2.3825953006744385</v>
      </c>
      <c r="G4792" s="66">
        <v>2.3874385356903076</v>
      </c>
      <c r="H4792" s="66">
        <v>9.1205602511763573E-3</v>
      </c>
      <c r="I4792" s="66">
        <v>95.470848083496094</v>
      </c>
      <c r="J4792" s="67">
        <v>0</v>
      </c>
    </row>
    <row r="4793" spans="1:10" x14ac:dyDescent="0.25">
      <c r="A4793" s="3" t="str">
        <f t="shared" si="74"/>
        <v>ZoneRemainder of System7/9/2021 (5:50pm-8:55pm)16</v>
      </c>
      <c r="B4793" t="s">
        <v>28</v>
      </c>
      <c r="C4793" t="s">
        <v>44</v>
      </c>
      <c r="D4793" t="s">
        <v>161</v>
      </c>
      <c r="E4793" s="65" t="s">
        <v>147</v>
      </c>
      <c r="F4793" s="66">
        <v>2.6698353290557861</v>
      </c>
      <c r="G4793" s="66">
        <v>2.6649923324584961</v>
      </c>
      <c r="H4793" s="66">
        <v>9.1205602511763573E-3</v>
      </c>
      <c r="I4793" s="66">
        <v>97.0391845703125</v>
      </c>
      <c r="J4793" s="67">
        <v>0</v>
      </c>
    </row>
    <row r="4794" spans="1:10" x14ac:dyDescent="0.25">
      <c r="A4794" s="3" t="str">
        <f t="shared" si="74"/>
        <v>ZoneRemainder of System7/9/2021 (5:50pm-8:55pm)17</v>
      </c>
      <c r="B4794" t="s">
        <v>28</v>
      </c>
      <c r="C4794" t="s">
        <v>44</v>
      </c>
      <c r="D4794" t="s">
        <v>161</v>
      </c>
      <c r="E4794" s="65" t="s">
        <v>148</v>
      </c>
      <c r="F4794" s="66">
        <v>2.8467793464660645</v>
      </c>
      <c r="G4794" s="66">
        <v>2.8646795749664307</v>
      </c>
      <c r="H4794" s="66">
        <v>1.6291707754135132E-2</v>
      </c>
      <c r="I4794" s="66">
        <v>97.920677185058594</v>
      </c>
      <c r="J4794" s="67">
        <v>0</v>
      </c>
    </row>
    <row r="4795" spans="1:10" x14ac:dyDescent="0.25">
      <c r="A4795" s="3" t="str">
        <f t="shared" si="74"/>
        <v>ZoneRemainder of System7/9/2021 (5:50pm-8:55pm)18</v>
      </c>
      <c r="B4795" t="s">
        <v>28</v>
      </c>
      <c r="C4795" t="s">
        <v>44</v>
      </c>
      <c r="D4795" t="s">
        <v>161</v>
      </c>
      <c r="E4795" s="65" t="s">
        <v>149</v>
      </c>
      <c r="F4795" s="66">
        <v>2.9417405128479004</v>
      </c>
      <c r="G4795" s="66">
        <v>2.8710415363311768</v>
      </c>
      <c r="H4795" s="66">
        <v>1.8288074061274529E-2</v>
      </c>
      <c r="I4795" s="66">
        <v>97.453849792480469</v>
      </c>
      <c r="J4795" s="67">
        <v>0</v>
      </c>
    </row>
    <row r="4796" spans="1:10" x14ac:dyDescent="0.25">
      <c r="A4796" s="3" t="str">
        <f t="shared" si="74"/>
        <v>ZoneRemainder of System7/9/2021 (5:50pm-8:55pm)19</v>
      </c>
      <c r="B4796" t="s">
        <v>28</v>
      </c>
      <c r="C4796" t="s">
        <v>44</v>
      </c>
      <c r="D4796" t="s">
        <v>161</v>
      </c>
      <c r="E4796" s="65" t="s">
        <v>150</v>
      </c>
      <c r="F4796" s="66">
        <v>2.902909517288208</v>
      </c>
      <c r="G4796" s="66">
        <v>2.1173853874206543</v>
      </c>
      <c r="H4796" s="66">
        <v>1.8818248063325882E-2</v>
      </c>
      <c r="I4796" s="66">
        <v>95.771560668945313</v>
      </c>
      <c r="J4796" s="67">
        <v>0</v>
      </c>
    </row>
    <row r="4797" spans="1:10" x14ac:dyDescent="0.25">
      <c r="A4797" s="3" t="str">
        <f t="shared" si="74"/>
        <v>ZoneRemainder of System7/9/2021 (5:50pm-8:55pm)20</v>
      </c>
      <c r="B4797" t="s">
        <v>28</v>
      </c>
      <c r="C4797" t="s">
        <v>44</v>
      </c>
      <c r="D4797" t="s">
        <v>161</v>
      </c>
      <c r="E4797" s="65" t="s">
        <v>151</v>
      </c>
      <c r="F4797" s="66">
        <v>2.6888790130615234</v>
      </c>
      <c r="G4797" s="66">
        <v>2.0751259326934814</v>
      </c>
      <c r="H4797" s="66">
        <v>1.7331592738628387E-2</v>
      </c>
      <c r="I4797" s="66">
        <v>93.342399597167969</v>
      </c>
      <c r="J4797" s="67">
        <v>0</v>
      </c>
    </row>
    <row r="4798" spans="1:10" x14ac:dyDescent="0.25">
      <c r="A4798" s="3" t="str">
        <f t="shared" si="74"/>
        <v>ZoneRemainder of System7/9/2021 (5:50pm-8:55pm)21</v>
      </c>
      <c r="B4798" t="s">
        <v>28</v>
      </c>
      <c r="C4798" t="s">
        <v>44</v>
      </c>
      <c r="D4798" t="s">
        <v>161</v>
      </c>
      <c r="E4798" s="65" t="s">
        <v>152</v>
      </c>
      <c r="F4798" s="66">
        <v>2.4560461044311523</v>
      </c>
      <c r="G4798" s="66">
        <v>2.0004358291625977</v>
      </c>
      <c r="H4798" s="66">
        <v>1.6560571268200874E-2</v>
      </c>
      <c r="I4798" s="66">
        <v>89.801170349121094</v>
      </c>
      <c r="J4798" s="67">
        <v>0</v>
      </c>
    </row>
    <row r="4799" spans="1:10" x14ac:dyDescent="0.25">
      <c r="A4799" s="3" t="str">
        <f t="shared" si="74"/>
        <v>ZoneRemainder of System7/9/2021 (5:50pm-8:55pm)22</v>
      </c>
      <c r="B4799" t="s">
        <v>28</v>
      </c>
      <c r="C4799" t="s">
        <v>44</v>
      </c>
      <c r="D4799" t="s">
        <v>161</v>
      </c>
      <c r="E4799" s="65" t="s">
        <v>153</v>
      </c>
      <c r="F4799" s="66">
        <v>2.2468082904815674</v>
      </c>
      <c r="G4799" s="66">
        <v>2.6945416927337646</v>
      </c>
      <c r="H4799" s="66">
        <v>1.6477549448609352E-2</v>
      </c>
      <c r="I4799" s="66">
        <v>85.763168334960938</v>
      </c>
      <c r="J4799" s="67">
        <v>0</v>
      </c>
    </row>
    <row r="4800" spans="1:10" x14ac:dyDescent="0.25">
      <c r="A4800" s="3" t="str">
        <f t="shared" si="74"/>
        <v>ZoneRemainder of System7/9/2021 (5:50pm-8:55pm)23</v>
      </c>
      <c r="B4800" t="s">
        <v>28</v>
      </c>
      <c r="C4800" t="s">
        <v>44</v>
      </c>
      <c r="D4800" t="s">
        <v>161</v>
      </c>
      <c r="E4800" s="65" t="s">
        <v>154</v>
      </c>
      <c r="F4800" s="66">
        <v>1.9997727870941162</v>
      </c>
      <c r="G4800" s="66">
        <v>2.3951244354248047</v>
      </c>
      <c r="H4800" s="66">
        <v>1.5301033854484558E-2</v>
      </c>
      <c r="I4800" s="66">
        <v>83.34613037109375</v>
      </c>
      <c r="J4800" s="67">
        <v>0</v>
      </c>
    </row>
    <row r="4801" spans="1:10" x14ac:dyDescent="0.25">
      <c r="A4801" s="3" t="str">
        <f t="shared" si="74"/>
        <v>ZoneRemainder of System7/9/2021 (5:50pm-8:55pm)24</v>
      </c>
      <c r="B4801" t="s">
        <v>28</v>
      </c>
      <c r="C4801" t="s">
        <v>44</v>
      </c>
      <c r="D4801" t="s">
        <v>161</v>
      </c>
      <c r="E4801" s="65" t="s">
        <v>155</v>
      </c>
      <c r="F4801" s="66">
        <v>1.7434821128845215</v>
      </c>
      <c r="G4801" s="66">
        <v>1.9628819227218628</v>
      </c>
      <c r="H4801" s="66">
        <v>1.3299994170665741E-2</v>
      </c>
      <c r="I4801" s="66">
        <v>81.644790649414063</v>
      </c>
      <c r="J4801" s="67">
        <v>0</v>
      </c>
    </row>
    <row r="4802" spans="1:10" x14ac:dyDescent="0.25">
      <c r="A4802" s="3" t="str">
        <f t="shared" si="74"/>
        <v>ZoneRemainder of System8/27/2021 (5:00pm-6:00pm)1</v>
      </c>
      <c r="B4802" t="s">
        <v>28</v>
      </c>
      <c r="C4802" t="s">
        <v>44</v>
      </c>
      <c r="D4802" t="s">
        <v>162</v>
      </c>
      <c r="E4802" s="65" t="s">
        <v>132</v>
      </c>
      <c r="F4802" s="66">
        <v>1.1041872501373291</v>
      </c>
      <c r="G4802" s="66">
        <v>1.1012651920318604</v>
      </c>
      <c r="H4802" s="66">
        <v>1.0132466442883015E-2</v>
      </c>
      <c r="I4802" s="66">
        <v>76.142921447753906</v>
      </c>
      <c r="J4802" s="67">
        <v>0</v>
      </c>
    </row>
    <row r="4803" spans="1:10" x14ac:dyDescent="0.25">
      <c r="A4803" s="3" t="str">
        <f t="shared" ref="A4803:A4866" si="75">B4803&amp;C4803&amp;D4803&amp;E4803</f>
        <v>ZoneRemainder of System8/27/2021 (5:00pm-6:00pm)2</v>
      </c>
      <c r="B4803" t="s">
        <v>28</v>
      </c>
      <c r="C4803" t="s">
        <v>44</v>
      </c>
      <c r="D4803" t="s">
        <v>162</v>
      </c>
      <c r="E4803" s="65" t="s">
        <v>133</v>
      </c>
      <c r="F4803" s="66">
        <v>0.95931732654571533</v>
      </c>
      <c r="G4803" s="66">
        <v>0.94996333122253418</v>
      </c>
      <c r="H4803" s="66">
        <v>8.845101110637188E-3</v>
      </c>
      <c r="I4803" s="66">
        <v>74.1619873046875</v>
      </c>
      <c r="J4803" s="67">
        <v>0</v>
      </c>
    </row>
    <row r="4804" spans="1:10" x14ac:dyDescent="0.25">
      <c r="A4804" s="3" t="str">
        <f t="shared" si="75"/>
        <v>ZoneRemainder of System8/27/2021 (5:00pm-6:00pm)3</v>
      </c>
      <c r="B4804" t="s">
        <v>28</v>
      </c>
      <c r="C4804" t="s">
        <v>44</v>
      </c>
      <c r="D4804" t="s">
        <v>162</v>
      </c>
      <c r="E4804" s="65" t="s">
        <v>134</v>
      </c>
      <c r="F4804" s="66">
        <v>0.85482233762741089</v>
      </c>
      <c r="G4804" s="66">
        <v>0.84419542551040649</v>
      </c>
      <c r="H4804" s="66">
        <v>8.4932539612054825E-3</v>
      </c>
      <c r="I4804" s="66">
        <v>71.962783813476563</v>
      </c>
      <c r="J4804" s="67">
        <v>0</v>
      </c>
    </row>
    <row r="4805" spans="1:10" x14ac:dyDescent="0.25">
      <c r="A4805" s="3" t="str">
        <f t="shared" si="75"/>
        <v>ZoneRemainder of System8/27/2021 (5:00pm-6:00pm)4</v>
      </c>
      <c r="B4805" t="s">
        <v>28</v>
      </c>
      <c r="C4805" t="s">
        <v>44</v>
      </c>
      <c r="D4805" t="s">
        <v>162</v>
      </c>
      <c r="E4805" s="65" t="s">
        <v>135</v>
      </c>
      <c r="F4805" s="66">
        <v>0.78547179698944092</v>
      </c>
      <c r="G4805" s="66">
        <v>0.77972710132598877</v>
      </c>
      <c r="H4805" s="66">
        <v>7.4550830759108067E-3</v>
      </c>
      <c r="I4805" s="66">
        <v>70.610237121582031</v>
      </c>
      <c r="J4805" s="67">
        <v>0</v>
      </c>
    </row>
    <row r="4806" spans="1:10" x14ac:dyDescent="0.25">
      <c r="A4806" s="3" t="str">
        <f t="shared" si="75"/>
        <v>ZoneRemainder of System8/27/2021 (5:00pm-6:00pm)5</v>
      </c>
      <c r="B4806" t="s">
        <v>28</v>
      </c>
      <c r="C4806" t="s">
        <v>44</v>
      </c>
      <c r="D4806" t="s">
        <v>162</v>
      </c>
      <c r="E4806" s="65" t="s">
        <v>136</v>
      </c>
      <c r="F4806" s="66">
        <v>0.74460017681121826</v>
      </c>
      <c r="G4806" s="66">
        <v>0.73825186491012573</v>
      </c>
      <c r="H4806" s="66">
        <v>6.1316452920436859E-3</v>
      </c>
      <c r="I4806" s="66">
        <v>69.037071228027344</v>
      </c>
      <c r="J4806" s="67">
        <v>0</v>
      </c>
    </row>
    <row r="4807" spans="1:10" x14ac:dyDescent="0.25">
      <c r="A4807" s="3" t="str">
        <f t="shared" si="75"/>
        <v>ZoneRemainder of System8/27/2021 (5:00pm-6:00pm)6</v>
      </c>
      <c r="B4807" t="s">
        <v>28</v>
      </c>
      <c r="C4807" t="s">
        <v>44</v>
      </c>
      <c r="D4807" t="s">
        <v>162</v>
      </c>
      <c r="E4807" s="65" t="s">
        <v>137</v>
      </c>
      <c r="F4807" s="66">
        <v>0.74201804399490356</v>
      </c>
      <c r="G4807" s="66">
        <v>0.73447346687316895</v>
      </c>
      <c r="H4807" s="66">
        <v>5.4332450963556767E-3</v>
      </c>
      <c r="I4807" s="66">
        <v>67.991058349609375</v>
      </c>
      <c r="J4807" s="67">
        <v>0</v>
      </c>
    </row>
    <row r="4808" spans="1:10" x14ac:dyDescent="0.25">
      <c r="A4808" s="3" t="str">
        <f t="shared" si="75"/>
        <v>ZoneRemainder of System8/27/2021 (5:00pm-6:00pm)7</v>
      </c>
      <c r="B4808" t="s">
        <v>28</v>
      </c>
      <c r="C4808" t="s">
        <v>44</v>
      </c>
      <c r="D4808" t="s">
        <v>162</v>
      </c>
      <c r="E4808" s="65" t="s">
        <v>138</v>
      </c>
      <c r="F4808" s="66">
        <v>0.76280051469802856</v>
      </c>
      <c r="G4808" s="66">
        <v>0.75820678472518921</v>
      </c>
      <c r="H4808" s="66">
        <v>6.1284624971449375E-3</v>
      </c>
      <c r="I4808" s="66">
        <v>66.819869995117188</v>
      </c>
      <c r="J4808" s="67">
        <v>0</v>
      </c>
    </row>
    <row r="4809" spans="1:10" x14ac:dyDescent="0.25">
      <c r="A4809" s="3" t="str">
        <f t="shared" si="75"/>
        <v>ZoneRemainder of System8/27/2021 (5:00pm-6:00pm)8</v>
      </c>
      <c r="B4809" t="s">
        <v>28</v>
      </c>
      <c r="C4809" t="s">
        <v>44</v>
      </c>
      <c r="D4809" t="s">
        <v>162</v>
      </c>
      <c r="E4809" s="65" t="s">
        <v>139</v>
      </c>
      <c r="F4809" s="66">
        <v>0.74252939224243164</v>
      </c>
      <c r="G4809" s="66">
        <v>0.73981034755706787</v>
      </c>
      <c r="H4809" s="66">
        <v>5.7319258339703083E-3</v>
      </c>
      <c r="I4809" s="66">
        <v>66.46295166015625</v>
      </c>
      <c r="J4809" s="67">
        <v>0</v>
      </c>
    </row>
    <row r="4810" spans="1:10" x14ac:dyDescent="0.25">
      <c r="A4810" s="3" t="str">
        <f t="shared" si="75"/>
        <v>ZoneRemainder of System8/27/2021 (5:00pm-6:00pm)9</v>
      </c>
      <c r="B4810" t="s">
        <v>28</v>
      </c>
      <c r="C4810" t="s">
        <v>44</v>
      </c>
      <c r="D4810" t="s">
        <v>162</v>
      </c>
      <c r="E4810" s="65" t="s">
        <v>140</v>
      </c>
      <c r="F4810" s="66">
        <v>0.68928062915802002</v>
      </c>
      <c r="G4810" s="66">
        <v>0.69555670022964478</v>
      </c>
      <c r="H4810" s="66">
        <v>7.8676734119653702E-3</v>
      </c>
      <c r="I4810" s="66">
        <v>69.4591064453125</v>
      </c>
      <c r="J4810" s="67">
        <v>0</v>
      </c>
    </row>
    <row r="4811" spans="1:10" x14ac:dyDescent="0.25">
      <c r="A4811" s="3" t="str">
        <f t="shared" si="75"/>
        <v>ZoneRemainder of System8/27/2021 (5:00pm-6:00pm)10</v>
      </c>
      <c r="B4811" t="s">
        <v>28</v>
      </c>
      <c r="C4811" t="s">
        <v>44</v>
      </c>
      <c r="D4811" t="s">
        <v>162</v>
      </c>
      <c r="E4811" s="65" t="s">
        <v>141</v>
      </c>
      <c r="F4811" s="66">
        <v>0.68216508626937866</v>
      </c>
      <c r="G4811" s="66">
        <v>0.67790645360946655</v>
      </c>
      <c r="H4811" s="66">
        <v>9.1791516169905663E-3</v>
      </c>
      <c r="I4811" s="66">
        <v>75.937705993652344</v>
      </c>
      <c r="J4811" s="67">
        <v>0</v>
      </c>
    </row>
    <row r="4812" spans="1:10" x14ac:dyDescent="0.25">
      <c r="A4812" s="3" t="str">
        <f t="shared" si="75"/>
        <v>ZoneRemainder of System8/27/2021 (5:00pm-6:00pm)11</v>
      </c>
      <c r="B4812" t="s">
        <v>28</v>
      </c>
      <c r="C4812" t="s">
        <v>44</v>
      </c>
      <c r="D4812" t="s">
        <v>162</v>
      </c>
      <c r="E4812" s="65" t="s">
        <v>142</v>
      </c>
      <c r="F4812" s="66">
        <v>0.73265117406845093</v>
      </c>
      <c r="G4812" s="66">
        <v>0.73238623142242432</v>
      </c>
      <c r="H4812" s="66">
        <v>1.0369719006121159E-2</v>
      </c>
      <c r="I4812" s="66">
        <v>82.485305786132813</v>
      </c>
      <c r="J4812" s="67">
        <v>0</v>
      </c>
    </row>
    <row r="4813" spans="1:10" x14ac:dyDescent="0.25">
      <c r="A4813" s="3" t="str">
        <f t="shared" si="75"/>
        <v>ZoneRemainder of System8/27/2021 (5:00pm-6:00pm)12</v>
      </c>
      <c r="B4813" t="s">
        <v>28</v>
      </c>
      <c r="C4813" t="s">
        <v>44</v>
      </c>
      <c r="D4813" t="s">
        <v>162</v>
      </c>
      <c r="E4813" s="65" t="s">
        <v>143</v>
      </c>
      <c r="F4813" s="66">
        <v>0.89689803123474121</v>
      </c>
      <c r="G4813" s="66">
        <v>0.90048593282699585</v>
      </c>
      <c r="H4813" s="66">
        <v>1.2224297970533371E-2</v>
      </c>
      <c r="I4813" s="66">
        <v>87.348915100097656</v>
      </c>
      <c r="J4813" s="67">
        <v>0</v>
      </c>
    </row>
    <row r="4814" spans="1:10" x14ac:dyDescent="0.25">
      <c r="A4814" s="3" t="str">
        <f t="shared" si="75"/>
        <v>ZoneRemainder of System8/27/2021 (5:00pm-6:00pm)13</v>
      </c>
      <c r="B4814" t="s">
        <v>28</v>
      </c>
      <c r="C4814" t="s">
        <v>44</v>
      </c>
      <c r="D4814" t="s">
        <v>162</v>
      </c>
      <c r="E4814" s="65" t="s">
        <v>144</v>
      </c>
      <c r="F4814" s="66">
        <v>1.1838703155517578</v>
      </c>
      <c r="G4814" s="66">
        <v>1.1871405839920044</v>
      </c>
      <c r="H4814" s="66">
        <v>1.4524819329380989E-2</v>
      </c>
      <c r="I4814" s="66">
        <v>91.463096618652344</v>
      </c>
      <c r="J4814" s="67">
        <v>0</v>
      </c>
    </row>
    <row r="4815" spans="1:10" x14ac:dyDescent="0.25">
      <c r="A4815" s="3" t="str">
        <f t="shared" si="75"/>
        <v>ZoneRemainder of System8/27/2021 (5:00pm-6:00pm)14</v>
      </c>
      <c r="B4815" t="s">
        <v>28</v>
      </c>
      <c r="C4815" t="s">
        <v>44</v>
      </c>
      <c r="D4815" t="s">
        <v>162</v>
      </c>
      <c r="E4815" s="65" t="s">
        <v>145</v>
      </c>
      <c r="F4815" s="66">
        <v>1.5605853796005249</v>
      </c>
      <c r="G4815" s="66">
        <v>1.5483472347259521</v>
      </c>
      <c r="H4815" s="66">
        <v>1.4670928940176964E-2</v>
      </c>
      <c r="I4815" s="66">
        <v>94.751686096191406</v>
      </c>
      <c r="J4815" s="67">
        <v>0</v>
      </c>
    </row>
    <row r="4816" spans="1:10" x14ac:dyDescent="0.25">
      <c r="A4816" s="3" t="str">
        <f t="shared" si="75"/>
        <v>ZoneRemainder of System8/27/2021 (5:00pm-6:00pm)15</v>
      </c>
      <c r="B4816" t="s">
        <v>28</v>
      </c>
      <c r="C4816" t="s">
        <v>44</v>
      </c>
      <c r="D4816" t="s">
        <v>162</v>
      </c>
      <c r="E4816" s="65" t="s">
        <v>146</v>
      </c>
      <c r="F4816" s="66">
        <v>1.93442702293396</v>
      </c>
      <c r="G4816" s="66">
        <v>1.9372937679290771</v>
      </c>
      <c r="H4816" s="66">
        <v>8.7482016533613205E-3</v>
      </c>
      <c r="I4816" s="66">
        <v>96.869369506835938</v>
      </c>
      <c r="J4816" s="67">
        <v>0</v>
      </c>
    </row>
    <row r="4817" spans="1:10" x14ac:dyDescent="0.25">
      <c r="A4817" s="3" t="str">
        <f t="shared" si="75"/>
        <v>ZoneRemainder of System8/27/2021 (5:00pm-6:00pm)16</v>
      </c>
      <c r="B4817" t="s">
        <v>28</v>
      </c>
      <c r="C4817" t="s">
        <v>44</v>
      </c>
      <c r="D4817" t="s">
        <v>162</v>
      </c>
      <c r="E4817" s="65" t="s">
        <v>147</v>
      </c>
      <c r="F4817" s="66">
        <v>2.3215847015380859</v>
      </c>
      <c r="G4817" s="66">
        <v>2.3187179565429688</v>
      </c>
      <c r="H4817" s="66">
        <v>8.7482016533613205E-3</v>
      </c>
      <c r="I4817" s="66">
        <v>98.383445739746094</v>
      </c>
      <c r="J4817" s="67">
        <v>0</v>
      </c>
    </row>
    <row r="4818" spans="1:10" x14ac:dyDescent="0.25">
      <c r="A4818" s="3" t="str">
        <f t="shared" si="75"/>
        <v>ZoneRemainder of System8/27/2021 (5:00pm-6:00pm)17</v>
      </c>
      <c r="B4818" t="s">
        <v>28</v>
      </c>
      <c r="C4818" t="s">
        <v>44</v>
      </c>
      <c r="D4818" t="s">
        <v>162</v>
      </c>
      <c r="E4818" s="65" t="s">
        <v>148</v>
      </c>
      <c r="F4818" s="66">
        <v>2.6258554458618164</v>
      </c>
      <c r="G4818" s="66">
        <v>2.620582103729248</v>
      </c>
      <c r="H4818" s="66">
        <v>1.6828250139951706E-2</v>
      </c>
      <c r="I4818" s="66">
        <v>98.090377807617188</v>
      </c>
      <c r="J4818" s="67">
        <v>0</v>
      </c>
    </row>
    <row r="4819" spans="1:10" x14ac:dyDescent="0.25">
      <c r="A4819" s="3" t="str">
        <f t="shared" si="75"/>
        <v>ZoneRemainder of System8/27/2021 (5:00pm-6:00pm)18</v>
      </c>
      <c r="B4819" t="s">
        <v>28</v>
      </c>
      <c r="C4819" t="s">
        <v>44</v>
      </c>
      <c r="D4819" t="s">
        <v>162</v>
      </c>
      <c r="E4819" s="65" t="s">
        <v>149</v>
      </c>
      <c r="F4819" s="66">
        <v>2.7775416374206543</v>
      </c>
      <c r="G4819" s="66">
        <v>2.0047802925109863</v>
      </c>
      <c r="H4819" s="66">
        <v>1.8012374639511108E-2</v>
      </c>
      <c r="I4819" s="66">
        <v>96.865997314453125</v>
      </c>
      <c r="J4819" s="67">
        <v>0</v>
      </c>
    </row>
    <row r="4820" spans="1:10" x14ac:dyDescent="0.25">
      <c r="A4820" s="3" t="str">
        <f t="shared" si="75"/>
        <v>ZoneRemainder of System8/27/2021 (5:00pm-6:00pm)19</v>
      </c>
      <c r="B4820" t="s">
        <v>28</v>
      </c>
      <c r="C4820" t="s">
        <v>44</v>
      </c>
      <c r="D4820" t="s">
        <v>162</v>
      </c>
      <c r="E4820" s="65" t="s">
        <v>150</v>
      </c>
      <c r="F4820" s="66">
        <v>2.6732869148254395</v>
      </c>
      <c r="G4820" s="66">
        <v>2.8055329322814941</v>
      </c>
      <c r="H4820" s="66">
        <v>1.8728554248809814E-2</v>
      </c>
      <c r="I4820" s="66">
        <v>94.953842163085938</v>
      </c>
      <c r="J4820" s="67">
        <v>0</v>
      </c>
    </row>
    <row r="4821" spans="1:10" x14ac:dyDescent="0.25">
      <c r="A4821" s="3" t="str">
        <f t="shared" si="75"/>
        <v>ZoneRemainder of System8/27/2021 (5:00pm-6:00pm)20</v>
      </c>
      <c r="B4821" t="s">
        <v>28</v>
      </c>
      <c r="C4821" t="s">
        <v>44</v>
      </c>
      <c r="D4821" t="s">
        <v>162</v>
      </c>
      <c r="E4821" s="65" t="s">
        <v>151</v>
      </c>
      <c r="F4821" s="66">
        <v>2.4046080112457275</v>
      </c>
      <c r="G4821" s="66">
        <v>2.5732588768005371</v>
      </c>
      <c r="H4821" s="66">
        <v>1.7017940059304237E-2</v>
      </c>
      <c r="I4821" s="66">
        <v>91.857467651367188</v>
      </c>
      <c r="J4821" s="67">
        <v>0</v>
      </c>
    </row>
    <row r="4822" spans="1:10" x14ac:dyDescent="0.25">
      <c r="A4822" s="3" t="str">
        <f t="shared" si="75"/>
        <v>ZoneRemainder of System8/27/2021 (5:00pm-6:00pm)21</v>
      </c>
      <c r="B4822" t="s">
        <v>28</v>
      </c>
      <c r="C4822" t="s">
        <v>44</v>
      </c>
      <c r="D4822" t="s">
        <v>162</v>
      </c>
      <c r="E4822" s="65" t="s">
        <v>152</v>
      </c>
      <c r="F4822" s="66">
        <v>2.1622474193572998</v>
      </c>
      <c r="G4822" s="66">
        <v>2.2780027389526367</v>
      </c>
      <c r="H4822" s="66">
        <v>1.6440561041235924E-2</v>
      </c>
      <c r="I4822" s="66">
        <v>87.052825927734375</v>
      </c>
      <c r="J4822" s="67">
        <v>0</v>
      </c>
    </row>
    <row r="4823" spans="1:10" x14ac:dyDescent="0.25">
      <c r="A4823" s="3" t="str">
        <f t="shared" si="75"/>
        <v>ZoneRemainder of System8/27/2021 (5:00pm-6:00pm)22</v>
      </c>
      <c r="B4823" t="s">
        <v>28</v>
      </c>
      <c r="C4823" t="s">
        <v>44</v>
      </c>
      <c r="D4823" t="s">
        <v>162</v>
      </c>
      <c r="E4823" s="65" t="s">
        <v>153</v>
      </c>
      <c r="F4823" s="66">
        <v>1.9293752908706665</v>
      </c>
      <c r="G4823" s="66">
        <v>1.9959818124771118</v>
      </c>
      <c r="H4823" s="66">
        <v>1.5031537041068077E-2</v>
      </c>
      <c r="I4823" s="66">
        <v>83.177154541015625</v>
      </c>
      <c r="J4823" s="67">
        <v>0</v>
      </c>
    </row>
    <row r="4824" spans="1:10" x14ac:dyDescent="0.25">
      <c r="A4824" s="3" t="str">
        <f t="shared" si="75"/>
        <v>ZoneRemainder of System8/27/2021 (5:00pm-6:00pm)23</v>
      </c>
      <c r="B4824" t="s">
        <v>28</v>
      </c>
      <c r="C4824" t="s">
        <v>44</v>
      </c>
      <c r="D4824" t="s">
        <v>162</v>
      </c>
      <c r="E4824" s="65" t="s">
        <v>154</v>
      </c>
      <c r="F4824" s="66">
        <v>1.6639357805252075</v>
      </c>
      <c r="G4824" s="66">
        <v>1.6975207328796387</v>
      </c>
      <c r="H4824" s="66">
        <v>1.3137628324329853E-2</v>
      </c>
      <c r="I4824" s="66">
        <v>80.685081481933594</v>
      </c>
      <c r="J4824" s="67">
        <v>0</v>
      </c>
    </row>
    <row r="4825" spans="1:10" x14ac:dyDescent="0.25">
      <c r="A4825" s="3" t="str">
        <f t="shared" si="75"/>
        <v>ZoneRemainder of System8/27/2021 (5:00pm-6:00pm)24</v>
      </c>
      <c r="B4825" t="s">
        <v>28</v>
      </c>
      <c r="C4825" t="s">
        <v>44</v>
      </c>
      <c r="D4825" t="s">
        <v>162</v>
      </c>
      <c r="E4825" s="65" t="s">
        <v>155</v>
      </c>
      <c r="F4825" s="66">
        <v>1.393785834312439</v>
      </c>
      <c r="G4825" s="66">
        <v>1.42262864112854</v>
      </c>
      <c r="H4825" s="66">
        <v>1.1776641942560673E-2</v>
      </c>
      <c r="I4825" s="66">
        <v>78.360000610351563</v>
      </c>
      <c r="J4825" s="67">
        <v>0</v>
      </c>
    </row>
    <row r="4826" spans="1:10" x14ac:dyDescent="0.25">
      <c r="A4826" s="3" t="str">
        <f t="shared" si="75"/>
        <v>ZoneRemainder of System9/9/2021 (3:58pm-5:00pm)1</v>
      </c>
      <c r="B4826" t="s">
        <v>28</v>
      </c>
      <c r="C4826" t="s">
        <v>44</v>
      </c>
      <c r="D4826" t="s">
        <v>163</v>
      </c>
      <c r="E4826" s="65" t="s">
        <v>132</v>
      </c>
      <c r="F4826" s="66">
        <v>1.2542004585266113</v>
      </c>
      <c r="G4826" s="66">
        <v>1.2545657157897949</v>
      </c>
      <c r="H4826" s="66">
        <v>1.2215813621878624E-2</v>
      </c>
      <c r="I4826" s="66">
        <v>75.891128540039063</v>
      </c>
      <c r="J4826" s="67">
        <v>0</v>
      </c>
    </row>
    <row r="4827" spans="1:10" x14ac:dyDescent="0.25">
      <c r="A4827" s="3" t="str">
        <f t="shared" si="75"/>
        <v>ZoneRemainder of System9/9/2021 (3:58pm-5:00pm)2</v>
      </c>
      <c r="B4827" t="s">
        <v>28</v>
      </c>
      <c r="C4827" t="s">
        <v>44</v>
      </c>
      <c r="D4827" t="s">
        <v>163</v>
      </c>
      <c r="E4827" s="65" t="s">
        <v>133</v>
      </c>
      <c r="F4827" s="66">
        <v>1.099385142326355</v>
      </c>
      <c r="G4827" s="66">
        <v>1.1038751602172852</v>
      </c>
      <c r="H4827" s="66">
        <v>1.041021104902029E-2</v>
      </c>
      <c r="I4827" s="66">
        <v>75.353935241699219</v>
      </c>
      <c r="J4827" s="67">
        <v>0</v>
      </c>
    </row>
    <row r="4828" spans="1:10" x14ac:dyDescent="0.25">
      <c r="A4828" s="3" t="str">
        <f t="shared" si="75"/>
        <v>ZoneRemainder of System9/9/2021 (3:58pm-5:00pm)3</v>
      </c>
      <c r="B4828" t="s">
        <v>28</v>
      </c>
      <c r="C4828" t="s">
        <v>44</v>
      </c>
      <c r="D4828" t="s">
        <v>163</v>
      </c>
      <c r="E4828" s="65" t="s">
        <v>134</v>
      </c>
      <c r="F4828" s="66">
        <v>0.9949004054069519</v>
      </c>
      <c r="G4828" s="66">
        <v>1.00025475025177</v>
      </c>
      <c r="H4828" s="66">
        <v>9.3843108043074608E-3</v>
      </c>
      <c r="I4828" s="66">
        <v>74.782440185546875</v>
      </c>
      <c r="J4828" s="67">
        <v>0</v>
      </c>
    </row>
    <row r="4829" spans="1:10" x14ac:dyDescent="0.25">
      <c r="A4829" s="3" t="str">
        <f t="shared" si="75"/>
        <v>ZoneRemainder of System9/9/2021 (3:58pm-5:00pm)4</v>
      </c>
      <c r="B4829" t="s">
        <v>28</v>
      </c>
      <c r="C4829" t="s">
        <v>44</v>
      </c>
      <c r="D4829" t="s">
        <v>163</v>
      </c>
      <c r="E4829" s="65" t="s">
        <v>135</v>
      </c>
      <c r="F4829" s="66">
        <v>0.91930258274078369</v>
      </c>
      <c r="G4829" s="66">
        <v>0.92493939399719238</v>
      </c>
      <c r="H4829" s="66">
        <v>8.715873584151268E-3</v>
      </c>
      <c r="I4829" s="66">
        <v>74.146308898925781</v>
      </c>
      <c r="J4829" s="67">
        <v>0</v>
      </c>
    </row>
    <row r="4830" spans="1:10" x14ac:dyDescent="0.25">
      <c r="A4830" s="3" t="str">
        <f t="shared" si="75"/>
        <v>ZoneRemainder of System9/9/2021 (3:58pm-5:00pm)5</v>
      </c>
      <c r="B4830" t="s">
        <v>28</v>
      </c>
      <c r="C4830" t="s">
        <v>44</v>
      </c>
      <c r="D4830" t="s">
        <v>163</v>
      </c>
      <c r="E4830" s="65" t="s">
        <v>136</v>
      </c>
      <c r="F4830" s="66">
        <v>0.87339687347412109</v>
      </c>
      <c r="G4830" s="66">
        <v>0.88099884986877441</v>
      </c>
      <c r="H4830" s="66">
        <v>7.5056529603898525E-3</v>
      </c>
      <c r="I4830" s="66">
        <v>73.777534484863281</v>
      </c>
      <c r="J4830" s="67">
        <v>0</v>
      </c>
    </row>
    <row r="4831" spans="1:10" x14ac:dyDescent="0.25">
      <c r="A4831" s="3" t="str">
        <f t="shared" si="75"/>
        <v>ZoneRemainder of System9/9/2021 (3:58pm-5:00pm)6</v>
      </c>
      <c r="B4831" t="s">
        <v>28</v>
      </c>
      <c r="C4831" t="s">
        <v>44</v>
      </c>
      <c r="D4831" t="s">
        <v>163</v>
      </c>
      <c r="E4831" s="65" t="s">
        <v>137</v>
      </c>
      <c r="F4831" s="66">
        <v>0.86331075429916382</v>
      </c>
      <c r="G4831" s="66">
        <v>0.87380975484848022</v>
      </c>
      <c r="H4831" s="66">
        <v>7.0045227184891701E-3</v>
      </c>
      <c r="I4831" s="66">
        <v>73.762893676757813</v>
      </c>
      <c r="J4831" s="67">
        <v>0</v>
      </c>
    </row>
    <row r="4832" spans="1:10" x14ac:dyDescent="0.25">
      <c r="A4832" s="3" t="str">
        <f t="shared" si="75"/>
        <v>ZoneRemainder of System9/9/2021 (3:58pm-5:00pm)7</v>
      </c>
      <c r="B4832" t="s">
        <v>28</v>
      </c>
      <c r="C4832" t="s">
        <v>44</v>
      </c>
      <c r="D4832" t="s">
        <v>163</v>
      </c>
      <c r="E4832" s="65" t="s">
        <v>138</v>
      </c>
      <c r="F4832" s="66">
        <v>0.89283519983291626</v>
      </c>
      <c r="G4832" s="66">
        <v>0.89943349361419678</v>
      </c>
      <c r="H4832" s="66">
        <v>7.4787144549190998E-3</v>
      </c>
      <c r="I4832" s="66">
        <v>73.563270568847656</v>
      </c>
      <c r="J4832" s="67">
        <v>0</v>
      </c>
    </row>
    <row r="4833" spans="1:10" x14ac:dyDescent="0.25">
      <c r="A4833" s="3" t="str">
        <f t="shared" si="75"/>
        <v>ZoneRemainder of System9/9/2021 (3:58pm-5:00pm)8</v>
      </c>
      <c r="B4833" t="s">
        <v>28</v>
      </c>
      <c r="C4833" t="s">
        <v>44</v>
      </c>
      <c r="D4833" t="s">
        <v>163</v>
      </c>
      <c r="E4833" s="65" t="s">
        <v>139</v>
      </c>
      <c r="F4833" s="66">
        <v>0.89029139280319214</v>
      </c>
      <c r="G4833" s="66">
        <v>0.89685386419296265</v>
      </c>
      <c r="H4833" s="66">
        <v>8.0427322536706924E-3</v>
      </c>
      <c r="I4833" s="66">
        <v>72.724258422851563</v>
      </c>
      <c r="J4833" s="67">
        <v>0</v>
      </c>
    </row>
    <row r="4834" spans="1:10" x14ac:dyDescent="0.25">
      <c r="A4834" s="3" t="str">
        <f t="shared" si="75"/>
        <v>ZoneRemainder of System9/9/2021 (3:58pm-5:00pm)9</v>
      </c>
      <c r="B4834" t="s">
        <v>28</v>
      </c>
      <c r="C4834" t="s">
        <v>44</v>
      </c>
      <c r="D4834" t="s">
        <v>163</v>
      </c>
      <c r="E4834" s="65" t="s">
        <v>140</v>
      </c>
      <c r="F4834" s="66">
        <v>0.88568902015686035</v>
      </c>
      <c r="G4834" s="66">
        <v>0.89846217632293701</v>
      </c>
      <c r="H4834" s="66">
        <v>9.1971587389707565E-3</v>
      </c>
      <c r="I4834" s="66">
        <v>74.084648132324219</v>
      </c>
      <c r="J4834" s="67">
        <v>0</v>
      </c>
    </row>
    <row r="4835" spans="1:10" x14ac:dyDescent="0.25">
      <c r="A4835" s="3" t="str">
        <f t="shared" si="75"/>
        <v>ZoneRemainder of System9/9/2021 (3:58pm-5:00pm)10</v>
      </c>
      <c r="B4835" t="s">
        <v>28</v>
      </c>
      <c r="C4835" t="s">
        <v>44</v>
      </c>
      <c r="D4835" t="s">
        <v>163</v>
      </c>
      <c r="E4835" s="65" t="s">
        <v>141</v>
      </c>
      <c r="F4835" s="66">
        <v>0.94708174467086792</v>
      </c>
      <c r="G4835" s="66">
        <v>0.95483392477035522</v>
      </c>
      <c r="H4835" s="66">
        <v>1.0626129806041718E-2</v>
      </c>
      <c r="I4835" s="66">
        <v>77.808212280273438</v>
      </c>
      <c r="J4835" s="67">
        <v>0</v>
      </c>
    </row>
    <row r="4836" spans="1:10" x14ac:dyDescent="0.25">
      <c r="A4836" s="3" t="str">
        <f t="shared" si="75"/>
        <v>ZoneRemainder of System9/9/2021 (3:58pm-5:00pm)11</v>
      </c>
      <c r="B4836" t="s">
        <v>28</v>
      </c>
      <c r="C4836" t="s">
        <v>44</v>
      </c>
      <c r="D4836" t="s">
        <v>163</v>
      </c>
      <c r="E4836" s="65" t="s">
        <v>142</v>
      </c>
      <c r="F4836" s="66">
        <v>1.0919302701950073</v>
      </c>
      <c r="G4836" s="66">
        <v>1.0950853824615479</v>
      </c>
      <c r="H4836" s="66">
        <v>1.2520955875515938E-2</v>
      </c>
      <c r="I4836" s="66">
        <v>82.93170166015625</v>
      </c>
      <c r="J4836" s="67">
        <v>0</v>
      </c>
    </row>
    <row r="4837" spans="1:10" x14ac:dyDescent="0.25">
      <c r="A4837" s="3" t="str">
        <f t="shared" si="75"/>
        <v>ZoneRemainder of System9/9/2021 (3:58pm-5:00pm)12</v>
      </c>
      <c r="B4837" t="s">
        <v>28</v>
      </c>
      <c r="C4837" t="s">
        <v>44</v>
      </c>
      <c r="D4837" t="s">
        <v>163</v>
      </c>
      <c r="E4837" s="65" t="s">
        <v>143</v>
      </c>
      <c r="F4837" s="66">
        <v>1.3380974531173706</v>
      </c>
      <c r="G4837" s="66">
        <v>1.3441489934921265</v>
      </c>
      <c r="H4837" s="66">
        <v>1.2893583625555038E-2</v>
      </c>
      <c r="I4837" s="66">
        <v>87.534980773925781</v>
      </c>
      <c r="J4837" s="67">
        <v>0</v>
      </c>
    </row>
    <row r="4838" spans="1:10" x14ac:dyDescent="0.25">
      <c r="A4838" s="3" t="str">
        <f t="shared" si="75"/>
        <v>ZoneRemainder of System9/9/2021 (3:58pm-5:00pm)13</v>
      </c>
      <c r="B4838" t="s">
        <v>28</v>
      </c>
      <c r="C4838" t="s">
        <v>44</v>
      </c>
      <c r="D4838" t="s">
        <v>163</v>
      </c>
      <c r="E4838" s="65" t="s">
        <v>144</v>
      </c>
      <c r="F4838" s="66">
        <v>1.6728521585464478</v>
      </c>
      <c r="G4838" s="66">
        <v>1.6844930648803711</v>
      </c>
      <c r="H4838" s="66">
        <v>8.3283288404345512E-3</v>
      </c>
      <c r="I4838" s="66">
        <v>90.913925170898438</v>
      </c>
      <c r="J4838" s="67">
        <v>0</v>
      </c>
    </row>
    <row r="4839" spans="1:10" x14ac:dyDescent="0.25">
      <c r="A4839" s="3" t="str">
        <f t="shared" si="75"/>
        <v>ZoneRemainder of System9/9/2021 (3:58pm-5:00pm)14</v>
      </c>
      <c r="B4839" t="s">
        <v>28</v>
      </c>
      <c r="C4839" t="s">
        <v>44</v>
      </c>
      <c r="D4839" t="s">
        <v>163</v>
      </c>
      <c r="E4839" s="65" t="s">
        <v>145</v>
      </c>
      <c r="F4839" s="66">
        <v>1.9972202777862549</v>
      </c>
      <c r="G4839" s="66">
        <v>1.9855794906616211</v>
      </c>
      <c r="H4839" s="66">
        <v>8.3283288404345512E-3</v>
      </c>
      <c r="I4839" s="66">
        <v>93.540168762207031</v>
      </c>
      <c r="J4839" s="67">
        <v>0</v>
      </c>
    </row>
    <row r="4840" spans="1:10" x14ac:dyDescent="0.25">
      <c r="A4840" s="3" t="str">
        <f t="shared" si="75"/>
        <v>ZoneRemainder of System9/9/2021 (3:58pm-5:00pm)15</v>
      </c>
      <c r="B4840" t="s">
        <v>28</v>
      </c>
      <c r="C4840" t="s">
        <v>44</v>
      </c>
      <c r="D4840" t="s">
        <v>163</v>
      </c>
      <c r="E4840" s="65" t="s">
        <v>146</v>
      </c>
      <c r="F4840" s="66">
        <v>2.3113205432891846</v>
      </c>
      <c r="G4840" s="66">
        <v>2.3110799789428711</v>
      </c>
      <c r="H4840" s="66">
        <v>1.5977326780557632E-2</v>
      </c>
      <c r="I4840" s="66">
        <v>95.189888000488281</v>
      </c>
      <c r="J4840" s="67">
        <v>0</v>
      </c>
    </row>
    <row r="4841" spans="1:10" x14ac:dyDescent="0.25">
      <c r="A4841" s="3" t="str">
        <f t="shared" si="75"/>
        <v>ZoneRemainder of System9/9/2021 (3:58pm-5:00pm)16</v>
      </c>
      <c r="B4841" t="s">
        <v>28</v>
      </c>
      <c r="C4841" t="s">
        <v>44</v>
      </c>
      <c r="D4841" t="s">
        <v>163</v>
      </c>
      <c r="E4841" s="65" t="s">
        <v>147</v>
      </c>
      <c r="F4841" s="66">
        <v>2.6406152248382568</v>
      </c>
      <c r="G4841" s="66">
        <v>2.6139020919799805</v>
      </c>
      <c r="H4841" s="66">
        <v>1.7963832244277E-2</v>
      </c>
      <c r="I4841" s="66">
        <v>96.535224914550781</v>
      </c>
      <c r="J4841" s="67">
        <v>0</v>
      </c>
    </row>
    <row r="4842" spans="1:10" x14ac:dyDescent="0.25">
      <c r="A4842" s="3" t="str">
        <f t="shared" si="75"/>
        <v>ZoneRemainder of System9/9/2021 (3:58pm-5:00pm)17</v>
      </c>
      <c r="B4842" t="s">
        <v>28</v>
      </c>
      <c r="C4842" t="s">
        <v>44</v>
      </c>
      <c r="D4842" t="s">
        <v>163</v>
      </c>
      <c r="E4842" s="65" t="s">
        <v>148</v>
      </c>
      <c r="F4842" s="66">
        <v>2.8188104629516602</v>
      </c>
      <c r="G4842" s="66">
        <v>2.0043272972106934</v>
      </c>
      <c r="H4842" s="66">
        <v>1.9436787813901901E-2</v>
      </c>
      <c r="I4842" s="66">
        <v>95.339797973632813</v>
      </c>
      <c r="J4842" s="67">
        <v>0</v>
      </c>
    </row>
    <row r="4843" spans="1:10" x14ac:dyDescent="0.25">
      <c r="A4843" s="3" t="str">
        <f t="shared" si="75"/>
        <v>ZoneRemainder of System9/9/2021 (3:58pm-5:00pm)18</v>
      </c>
      <c r="B4843" t="s">
        <v>28</v>
      </c>
      <c r="C4843" t="s">
        <v>44</v>
      </c>
      <c r="D4843" t="s">
        <v>163</v>
      </c>
      <c r="E4843" s="65" t="s">
        <v>149</v>
      </c>
      <c r="F4843" s="66">
        <v>2.8688850402832031</v>
      </c>
      <c r="G4843" s="66">
        <v>2.9417519569396973</v>
      </c>
      <c r="H4843" s="66">
        <v>1.9827600568532944E-2</v>
      </c>
      <c r="I4843" s="66">
        <v>94.829208374023438</v>
      </c>
      <c r="J4843" s="67">
        <v>0</v>
      </c>
    </row>
    <row r="4844" spans="1:10" x14ac:dyDescent="0.25">
      <c r="A4844" s="3" t="str">
        <f t="shared" si="75"/>
        <v>ZoneRemainder of System9/9/2021 (3:58pm-5:00pm)19</v>
      </c>
      <c r="B4844" t="s">
        <v>28</v>
      </c>
      <c r="C4844" t="s">
        <v>44</v>
      </c>
      <c r="D4844" t="s">
        <v>163</v>
      </c>
      <c r="E4844" s="65" t="s">
        <v>150</v>
      </c>
      <c r="F4844" s="66">
        <v>2.7576591968536377</v>
      </c>
      <c r="G4844" s="66">
        <v>2.8887879848480225</v>
      </c>
      <c r="H4844" s="66">
        <v>1.8930492922663689E-2</v>
      </c>
      <c r="I4844" s="66">
        <v>92.7236328125</v>
      </c>
      <c r="J4844" s="67">
        <v>0</v>
      </c>
    </row>
    <row r="4845" spans="1:10" x14ac:dyDescent="0.25">
      <c r="A4845" s="3" t="str">
        <f t="shared" si="75"/>
        <v>ZoneRemainder of System9/9/2021 (3:58pm-5:00pm)20</v>
      </c>
      <c r="B4845" t="s">
        <v>28</v>
      </c>
      <c r="C4845" t="s">
        <v>44</v>
      </c>
      <c r="D4845" t="s">
        <v>163</v>
      </c>
      <c r="E4845" s="65" t="s">
        <v>151</v>
      </c>
      <c r="F4845" s="66">
        <v>2.5282731056213379</v>
      </c>
      <c r="G4845" s="66">
        <v>2.6238672733306885</v>
      </c>
      <c r="H4845" s="66">
        <v>1.7004804685711861E-2</v>
      </c>
      <c r="I4845" s="66">
        <v>89.142410278320313</v>
      </c>
      <c r="J4845" s="67">
        <v>0</v>
      </c>
    </row>
    <row r="4846" spans="1:10" x14ac:dyDescent="0.25">
      <c r="A4846" s="3" t="str">
        <f t="shared" si="75"/>
        <v>ZoneRemainder of System9/9/2021 (3:58pm-5:00pm)21</v>
      </c>
      <c r="B4846" t="s">
        <v>28</v>
      </c>
      <c r="C4846" t="s">
        <v>44</v>
      </c>
      <c r="D4846" t="s">
        <v>163</v>
      </c>
      <c r="E4846" s="65" t="s">
        <v>152</v>
      </c>
      <c r="F4846" s="66">
        <v>2.3191237449645996</v>
      </c>
      <c r="G4846" s="66">
        <v>2.401777982711792</v>
      </c>
      <c r="H4846" s="66">
        <v>1.590355858206749E-2</v>
      </c>
      <c r="I4846" s="66">
        <v>85.226417541503906</v>
      </c>
      <c r="J4846" s="67">
        <v>0</v>
      </c>
    </row>
    <row r="4847" spans="1:10" x14ac:dyDescent="0.25">
      <c r="A4847" s="3" t="str">
        <f t="shared" si="75"/>
        <v>ZoneRemainder of System9/9/2021 (3:58pm-5:00pm)22</v>
      </c>
      <c r="B4847" t="s">
        <v>28</v>
      </c>
      <c r="C4847" t="s">
        <v>44</v>
      </c>
      <c r="D4847" t="s">
        <v>163</v>
      </c>
      <c r="E4847" s="65" t="s">
        <v>153</v>
      </c>
      <c r="F4847" s="66">
        <v>2.0964314937591553</v>
      </c>
      <c r="G4847" s="66">
        <v>2.1440689563751221</v>
      </c>
      <c r="H4847" s="66">
        <v>1.5049119479954243E-2</v>
      </c>
      <c r="I4847" s="66">
        <v>82.330764770507813</v>
      </c>
      <c r="J4847" s="67">
        <v>0</v>
      </c>
    </row>
    <row r="4848" spans="1:10" x14ac:dyDescent="0.25">
      <c r="A4848" s="3" t="str">
        <f t="shared" si="75"/>
        <v>ZoneRemainder of System9/9/2021 (3:58pm-5:00pm)23</v>
      </c>
      <c r="B4848" t="s">
        <v>28</v>
      </c>
      <c r="C4848" t="s">
        <v>44</v>
      </c>
      <c r="D4848" t="s">
        <v>163</v>
      </c>
      <c r="E4848" s="65" t="s">
        <v>154</v>
      </c>
      <c r="F4848" s="66">
        <v>1.8082066774368286</v>
      </c>
      <c r="G4848" s="66">
        <v>1.8336695432662964</v>
      </c>
      <c r="H4848" s="66">
        <v>1.3971373438835144E-2</v>
      </c>
      <c r="I4848" s="66">
        <v>80.154747009277344</v>
      </c>
      <c r="J4848" s="67">
        <v>0</v>
      </c>
    </row>
    <row r="4849" spans="1:10" x14ac:dyDescent="0.25">
      <c r="A4849" s="3" t="str">
        <f t="shared" si="75"/>
        <v>ZoneRemainder of System9/9/2021 (3:58pm-5:00pm)24</v>
      </c>
      <c r="B4849" t="s">
        <v>28</v>
      </c>
      <c r="C4849" t="s">
        <v>44</v>
      </c>
      <c r="D4849" t="s">
        <v>163</v>
      </c>
      <c r="E4849" s="65" t="s">
        <v>155</v>
      </c>
      <c r="F4849" s="66">
        <v>1.5024800300598145</v>
      </c>
      <c r="G4849" s="66">
        <v>1.5373960733413696</v>
      </c>
      <c r="H4849" s="66">
        <v>1.3080503791570663E-2</v>
      </c>
      <c r="I4849" s="66">
        <v>78.572883605957031</v>
      </c>
      <c r="J4849" s="67">
        <v>0</v>
      </c>
    </row>
    <row r="4850" spans="1:10" x14ac:dyDescent="0.25">
      <c r="A4850" s="3" t="str">
        <f t="shared" si="75"/>
        <v>ZoneRemainder of SystemAverage Event Day (5:00pm-6:00pm)1</v>
      </c>
      <c r="B4850" t="s">
        <v>28</v>
      </c>
      <c r="C4850" t="s">
        <v>44</v>
      </c>
      <c r="D4850" t="s">
        <v>164</v>
      </c>
      <c r="E4850" s="65" t="s">
        <v>132</v>
      </c>
      <c r="F4850" s="66">
        <v>1.1574827432632446</v>
      </c>
      <c r="G4850" s="66">
        <v>1.1686841249465942</v>
      </c>
      <c r="H4850" s="66">
        <v>5.2574430592358112E-3</v>
      </c>
      <c r="I4850" s="66">
        <v>76.721534729003906</v>
      </c>
      <c r="J4850" s="67">
        <v>0</v>
      </c>
    </row>
    <row r="4851" spans="1:10" x14ac:dyDescent="0.25">
      <c r="A4851" s="3" t="str">
        <f t="shared" si="75"/>
        <v>ZoneRemainder of SystemAverage Event Day (5:00pm-6:00pm)2</v>
      </c>
      <c r="B4851" t="s">
        <v>28</v>
      </c>
      <c r="C4851" t="s">
        <v>44</v>
      </c>
      <c r="D4851" t="s">
        <v>164</v>
      </c>
      <c r="E4851" s="65" t="s">
        <v>133</v>
      </c>
      <c r="F4851" s="66">
        <v>1.0708565711975098</v>
      </c>
      <c r="G4851" s="66">
        <v>1.0818480253219604</v>
      </c>
      <c r="H4851" s="66">
        <v>4.6119773760437965E-3</v>
      </c>
      <c r="I4851" s="66">
        <v>75.371498107910156</v>
      </c>
      <c r="J4851" s="67">
        <v>0</v>
      </c>
    </row>
    <row r="4852" spans="1:10" x14ac:dyDescent="0.25">
      <c r="A4852" s="3" t="str">
        <f t="shared" si="75"/>
        <v>ZoneRemainder of SystemAverage Event Day (5:00pm-6:00pm)3</v>
      </c>
      <c r="B4852" t="s">
        <v>28</v>
      </c>
      <c r="C4852" t="s">
        <v>44</v>
      </c>
      <c r="D4852" t="s">
        <v>164</v>
      </c>
      <c r="E4852" s="65" t="s">
        <v>134</v>
      </c>
      <c r="F4852" s="66">
        <v>0.95530897378921509</v>
      </c>
      <c r="G4852" s="66">
        <v>0.96817833185195923</v>
      </c>
      <c r="H4852" s="66">
        <v>4.1991858743131161E-3</v>
      </c>
      <c r="I4852" s="66">
        <v>74.15301513671875</v>
      </c>
      <c r="J4852" s="67">
        <v>0</v>
      </c>
    </row>
    <row r="4853" spans="1:10" x14ac:dyDescent="0.25">
      <c r="A4853" s="3" t="str">
        <f t="shared" si="75"/>
        <v>ZoneRemainder of SystemAverage Event Day (5:00pm-6:00pm)4</v>
      </c>
      <c r="B4853" t="s">
        <v>28</v>
      </c>
      <c r="C4853" t="s">
        <v>44</v>
      </c>
      <c r="D4853" t="s">
        <v>164</v>
      </c>
      <c r="E4853" s="65" t="s">
        <v>135</v>
      </c>
      <c r="F4853" s="66">
        <v>0.88077229261398315</v>
      </c>
      <c r="G4853" s="66">
        <v>0.89221465587615967</v>
      </c>
      <c r="H4853" s="66">
        <v>3.7476574070751667E-3</v>
      </c>
      <c r="I4853" s="66">
        <v>73.3441162109375</v>
      </c>
      <c r="J4853" s="67">
        <v>0</v>
      </c>
    </row>
    <row r="4854" spans="1:10" x14ac:dyDescent="0.25">
      <c r="A4854" s="3" t="str">
        <f t="shared" si="75"/>
        <v>ZoneRemainder of SystemAverage Event Day (5:00pm-6:00pm)5</v>
      </c>
      <c r="B4854" t="s">
        <v>28</v>
      </c>
      <c r="C4854" t="s">
        <v>44</v>
      </c>
      <c r="D4854" t="s">
        <v>164</v>
      </c>
      <c r="E4854" s="65" t="s">
        <v>136</v>
      </c>
      <c r="F4854" s="66">
        <v>0.83429098129272461</v>
      </c>
      <c r="G4854" s="66">
        <v>0.84482574462890625</v>
      </c>
      <c r="H4854" s="66">
        <v>3.176812082529068E-3</v>
      </c>
      <c r="I4854" s="66">
        <v>72.328315734863281</v>
      </c>
      <c r="J4854" s="67">
        <v>0</v>
      </c>
    </row>
    <row r="4855" spans="1:10" x14ac:dyDescent="0.25">
      <c r="A4855" s="3" t="str">
        <f t="shared" si="75"/>
        <v>ZoneRemainder of SystemAverage Event Day (5:00pm-6:00pm)6</v>
      </c>
      <c r="B4855" t="s">
        <v>28</v>
      </c>
      <c r="C4855" t="s">
        <v>44</v>
      </c>
      <c r="D4855" t="s">
        <v>164</v>
      </c>
      <c r="E4855" s="65" t="s">
        <v>137</v>
      </c>
      <c r="F4855" s="66">
        <v>0.81919896602630615</v>
      </c>
      <c r="G4855" s="66">
        <v>0.82754218578338623</v>
      </c>
      <c r="H4855" s="66">
        <v>2.9711714014410973E-3</v>
      </c>
      <c r="I4855" s="66">
        <v>71.676780700683594</v>
      </c>
      <c r="J4855" s="67">
        <v>0</v>
      </c>
    </row>
    <row r="4856" spans="1:10" x14ac:dyDescent="0.25">
      <c r="A4856" s="3" t="str">
        <f t="shared" si="75"/>
        <v>ZoneRemainder of SystemAverage Event Day (5:00pm-6:00pm)7</v>
      </c>
      <c r="B4856" t="s">
        <v>28</v>
      </c>
      <c r="C4856" t="s">
        <v>44</v>
      </c>
      <c r="D4856" t="s">
        <v>164</v>
      </c>
      <c r="E4856" s="65" t="s">
        <v>138</v>
      </c>
      <c r="F4856" s="66">
        <v>0.82818770408630371</v>
      </c>
      <c r="G4856" s="66">
        <v>0.83987885713577271</v>
      </c>
      <c r="H4856" s="66">
        <v>3.1454728450626135E-3</v>
      </c>
      <c r="I4856" s="66">
        <v>71.280517578125</v>
      </c>
      <c r="J4856" s="67">
        <v>0</v>
      </c>
    </row>
    <row r="4857" spans="1:10" x14ac:dyDescent="0.25">
      <c r="A4857" s="3" t="str">
        <f t="shared" si="75"/>
        <v>ZoneRemainder of SystemAverage Event Day (5:00pm-6:00pm)8</v>
      </c>
      <c r="B4857" t="s">
        <v>28</v>
      </c>
      <c r="C4857" t="s">
        <v>44</v>
      </c>
      <c r="D4857" t="s">
        <v>164</v>
      </c>
      <c r="E4857" s="65" t="s">
        <v>139</v>
      </c>
      <c r="F4857" s="66">
        <v>0.83964836597442627</v>
      </c>
      <c r="G4857" s="66">
        <v>0.86194056272506714</v>
      </c>
      <c r="H4857" s="66">
        <v>3.4049279056489468E-3</v>
      </c>
      <c r="I4857" s="66">
        <v>71.905693054199219</v>
      </c>
      <c r="J4857" s="67">
        <v>0</v>
      </c>
    </row>
    <row r="4858" spans="1:10" x14ac:dyDescent="0.25">
      <c r="A4858" s="3" t="str">
        <f t="shared" si="75"/>
        <v>ZoneRemainder of SystemAverage Event Day (5:00pm-6:00pm)9</v>
      </c>
      <c r="B4858" t="s">
        <v>28</v>
      </c>
      <c r="C4858" t="s">
        <v>44</v>
      </c>
      <c r="D4858" t="s">
        <v>164</v>
      </c>
      <c r="E4858" s="65" t="s">
        <v>140</v>
      </c>
      <c r="F4858" s="66">
        <v>0.85781776905059814</v>
      </c>
      <c r="G4858" s="66">
        <v>0.88588094711303711</v>
      </c>
      <c r="H4858" s="66">
        <v>4.1720536537468433E-3</v>
      </c>
      <c r="I4858" s="66">
        <v>74.444549560546875</v>
      </c>
      <c r="J4858" s="67">
        <v>0</v>
      </c>
    </row>
    <row r="4859" spans="1:10" x14ac:dyDescent="0.25">
      <c r="A4859" s="3" t="str">
        <f t="shared" si="75"/>
        <v>ZoneRemainder of SystemAverage Event Day (5:00pm-6:00pm)10</v>
      </c>
      <c r="B4859" t="s">
        <v>28</v>
      </c>
      <c r="C4859" t="s">
        <v>44</v>
      </c>
      <c r="D4859" t="s">
        <v>164</v>
      </c>
      <c r="E4859" s="65" t="s">
        <v>141</v>
      </c>
      <c r="F4859" s="66">
        <v>0.90806812047958374</v>
      </c>
      <c r="G4859" s="66">
        <v>0.94272333383560181</v>
      </c>
      <c r="H4859" s="66">
        <v>4.9287215806543827E-3</v>
      </c>
      <c r="I4859" s="66">
        <v>78.868980407714844</v>
      </c>
      <c r="J4859" s="67">
        <v>0</v>
      </c>
    </row>
    <row r="4860" spans="1:10" x14ac:dyDescent="0.25">
      <c r="A4860" s="3" t="str">
        <f t="shared" si="75"/>
        <v>ZoneRemainder of SystemAverage Event Day (5:00pm-6:00pm)11</v>
      </c>
      <c r="B4860" t="s">
        <v>28</v>
      </c>
      <c r="C4860" t="s">
        <v>44</v>
      </c>
      <c r="D4860" t="s">
        <v>164</v>
      </c>
      <c r="E4860" s="65" t="s">
        <v>142</v>
      </c>
      <c r="F4860" s="66">
        <v>1.0017160177230835</v>
      </c>
      <c r="G4860" s="66">
        <v>1.0636568069458008</v>
      </c>
      <c r="H4860" s="66">
        <v>5.3562060929834843E-3</v>
      </c>
      <c r="I4860" s="66">
        <v>83.277458190917969</v>
      </c>
      <c r="J4860" s="67">
        <v>0</v>
      </c>
    </row>
    <row r="4861" spans="1:10" x14ac:dyDescent="0.25">
      <c r="A4861" s="3" t="str">
        <f t="shared" si="75"/>
        <v>ZoneRemainder of SystemAverage Event Day (5:00pm-6:00pm)12</v>
      </c>
      <c r="B4861" t="s">
        <v>28</v>
      </c>
      <c r="C4861" t="s">
        <v>44</v>
      </c>
      <c r="D4861" t="s">
        <v>164</v>
      </c>
      <c r="E4861" s="65" t="s">
        <v>143</v>
      </c>
      <c r="F4861" s="66">
        <v>1.1804314851760864</v>
      </c>
      <c r="G4861" s="66">
        <v>1.2578400373458862</v>
      </c>
      <c r="H4861" s="66">
        <v>5.863189697265625E-3</v>
      </c>
      <c r="I4861" s="66">
        <v>87.613929748535156</v>
      </c>
      <c r="J4861" s="67">
        <v>0</v>
      </c>
    </row>
    <row r="4862" spans="1:10" x14ac:dyDescent="0.25">
      <c r="A4862" s="3" t="str">
        <f t="shared" si="75"/>
        <v>ZoneRemainder of SystemAverage Event Day (5:00pm-6:00pm)13</v>
      </c>
      <c r="B4862" t="s">
        <v>28</v>
      </c>
      <c r="C4862" t="s">
        <v>44</v>
      </c>
      <c r="D4862" t="s">
        <v>164</v>
      </c>
      <c r="E4862" s="65" t="s">
        <v>144</v>
      </c>
      <c r="F4862" s="66">
        <v>1.4006772041320801</v>
      </c>
      <c r="G4862" s="66">
        <v>1.5303804874420166</v>
      </c>
      <c r="H4862" s="66">
        <v>5.4026814177632332E-3</v>
      </c>
      <c r="I4862" s="66">
        <v>91.108497619628906</v>
      </c>
      <c r="J4862" s="67">
        <v>0</v>
      </c>
    </row>
    <row r="4863" spans="1:10" x14ac:dyDescent="0.25">
      <c r="A4863" s="3" t="str">
        <f t="shared" si="75"/>
        <v>ZoneRemainder of SystemAverage Event Day (5:00pm-6:00pm)14</v>
      </c>
      <c r="B4863" t="s">
        <v>28</v>
      </c>
      <c r="C4863" t="s">
        <v>44</v>
      </c>
      <c r="D4863" t="s">
        <v>164</v>
      </c>
      <c r="E4863" s="65" t="s">
        <v>145</v>
      </c>
      <c r="F4863" s="66">
        <v>1.698529839515686</v>
      </c>
      <c r="G4863" s="66">
        <v>1.8439821004867554</v>
      </c>
      <c r="H4863" s="66">
        <v>5.4442980326712132E-3</v>
      </c>
      <c r="I4863" s="66">
        <v>93.695549011230469</v>
      </c>
      <c r="J4863" s="67">
        <v>0</v>
      </c>
    </row>
    <row r="4864" spans="1:10" x14ac:dyDescent="0.25">
      <c r="A4864" s="3" t="str">
        <f t="shared" si="75"/>
        <v>ZoneRemainder of SystemAverage Event Day (5:00pm-6:00pm)15</v>
      </c>
      <c r="B4864" t="s">
        <v>28</v>
      </c>
      <c r="C4864" t="s">
        <v>44</v>
      </c>
      <c r="D4864" t="s">
        <v>164</v>
      </c>
      <c r="E4864" s="65" t="s">
        <v>146</v>
      </c>
      <c r="F4864" s="66">
        <v>2.0579977035522461</v>
      </c>
      <c r="G4864" s="66">
        <v>2.1570825576782227</v>
      </c>
      <c r="H4864" s="66">
        <v>7.2393640875816345E-3</v>
      </c>
      <c r="I4864" s="66">
        <v>95.78857421875</v>
      </c>
      <c r="J4864" s="67">
        <v>0</v>
      </c>
    </row>
    <row r="4865" spans="1:10" x14ac:dyDescent="0.25">
      <c r="A4865" s="3" t="str">
        <f t="shared" si="75"/>
        <v>ZoneRemainder of SystemAverage Event Day (5:00pm-6:00pm)16</v>
      </c>
      <c r="B4865" t="s">
        <v>28</v>
      </c>
      <c r="C4865" t="s">
        <v>44</v>
      </c>
      <c r="D4865" t="s">
        <v>164</v>
      </c>
      <c r="E4865" s="65" t="s">
        <v>147</v>
      </c>
      <c r="F4865" s="66">
        <v>2.3692271709442139</v>
      </c>
      <c r="G4865" s="66">
        <v>2.4461014270782471</v>
      </c>
      <c r="H4865" s="66">
        <v>8.0145606771111488E-3</v>
      </c>
      <c r="I4865" s="66">
        <v>96.670188903808594</v>
      </c>
      <c r="J4865" s="67">
        <v>0</v>
      </c>
    </row>
    <row r="4866" spans="1:10" x14ac:dyDescent="0.25">
      <c r="A4866" s="3" t="str">
        <f t="shared" si="75"/>
        <v>ZoneRemainder of SystemAverage Event Day (5:00pm-6:00pm)17</v>
      </c>
      <c r="B4866" t="s">
        <v>28</v>
      </c>
      <c r="C4866" t="s">
        <v>44</v>
      </c>
      <c r="D4866" t="s">
        <v>164</v>
      </c>
      <c r="E4866" s="65" t="s">
        <v>148</v>
      </c>
      <c r="F4866" s="66">
        <v>2.622406005859375</v>
      </c>
      <c r="G4866" s="66">
        <v>2.6428985595703125</v>
      </c>
      <c r="H4866" s="66">
        <v>8.2884430885314941E-3</v>
      </c>
      <c r="I4866" s="66">
        <v>96.546432495117188</v>
      </c>
      <c r="J4866" s="67">
        <v>0</v>
      </c>
    </row>
    <row r="4867" spans="1:10" x14ac:dyDescent="0.25">
      <c r="A4867" s="3" t="str">
        <f t="shared" ref="A4867:A4930" si="76">B4867&amp;C4867&amp;D4867&amp;E4867</f>
        <v>ZoneRemainder of SystemAverage Event Day (5:00pm-6:00pm)18</v>
      </c>
      <c r="B4867" t="s">
        <v>28</v>
      </c>
      <c r="C4867" t="s">
        <v>44</v>
      </c>
      <c r="D4867" t="s">
        <v>164</v>
      </c>
      <c r="E4867" s="65" t="s">
        <v>149</v>
      </c>
      <c r="F4867" s="66">
        <v>2.7425992488861084</v>
      </c>
      <c r="G4867" s="66">
        <v>1.9928661584854126</v>
      </c>
      <c r="H4867" s="66">
        <v>8.8556474074721336E-3</v>
      </c>
      <c r="I4867" s="66">
        <v>95.169219970703125</v>
      </c>
      <c r="J4867" s="67">
        <v>0</v>
      </c>
    </row>
    <row r="4868" spans="1:10" x14ac:dyDescent="0.25">
      <c r="A4868" s="3" t="str">
        <f t="shared" si="76"/>
        <v>ZoneRemainder of SystemAverage Event Day (5:00pm-6:00pm)19</v>
      </c>
      <c r="B4868" t="s">
        <v>28</v>
      </c>
      <c r="C4868" t="s">
        <v>44</v>
      </c>
      <c r="D4868" t="s">
        <v>164</v>
      </c>
      <c r="E4868" s="65" t="s">
        <v>150</v>
      </c>
      <c r="F4868" s="66">
        <v>2.6724042892456055</v>
      </c>
      <c r="G4868" s="66">
        <v>2.7782113552093506</v>
      </c>
      <c r="H4868" s="66">
        <v>9.6436953172087669E-3</v>
      </c>
      <c r="I4868" s="66">
        <v>93.506187438964844</v>
      </c>
      <c r="J4868" s="67">
        <v>0</v>
      </c>
    </row>
    <row r="4869" spans="1:10" x14ac:dyDescent="0.25">
      <c r="A4869" s="3" t="str">
        <f t="shared" si="76"/>
        <v>ZoneRemainder of SystemAverage Event Day (5:00pm-6:00pm)20</v>
      </c>
      <c r="B4869" t="s">
        <v>28</v>
      </c>
      <c r="C4869" t="s">
        <v>44</v>
      </c>
      <c r="D4869" t="s">
        <v>164</v>
      </c>
      <c r="E4869" s="65" t="s">
        <v>151</v>
      </c>
      <c r="F4869" s="66">
        <v>2.488839864730835</v>
      </c>
      <c r="G4869" s="66">
        <v>2.639164924621582</v>
      </c>
      <c r="H4869" s="66">
        <v>9.2427907511591911E-3</v>
      </c>
      <c r="I4869" s="66">
        <v>90.822715759277344</v>
      </c>
      <c r="J4869" s="67">
        <v>0</v>
      </c>
    </row>
    <row r="4870" spans="1:10" x14ac:dyDescent="0.25">
      <c r="A4870" s="3" t="str">
        <f t="shared" si="76"/>
        <v>ZoneRemainder of SystemAverage Event Day (5:00pm-6:00pm)21</v>
      </c>
      <c r="B4870" t="s">
        <v>28</v>
      </c>
      <c r="C4870" t="s">
        <v>44</v>
      </c>
      <c r="D4870" t="s">
        <v>164</v>
      </c>
      <c r="E4870" s="65" t="s">
        <v>152</v>
      </c>
      <c r="F4870" s="66">
        <v>2.2625517845153809</v>
      </c>
      <c r="G4870" s="66">
        <v>2.3771829605102539</v>
      </c>
      <c r="H4870" s="66">
        <v>8.6364578455686569E-3</v>
      </c>
      <c r="I4870" s="66">
        <v>86.897087097167969</v>
      </c>
      <c r="J4870" s="67">
        <v>0</v>
      </c>
    </row>
    <row r="4871" spans="1:10" x14ac:dyDescent="0.25">
      <c r="A4871" s="3" t="str">
        <f t="shared" si="76"/>
        <v>ZoneRemainder of SystemAverage Event Day (5:00pm-6:00pm)22</v>
      </c>
      <c r="B4871" t="s">
        <v>28</v>
      </c>
      <c r="C4871" t="s">
        <v>44</v>
      </c>
      <c r="D4871" t="s">
        <v>164</v>
      </c>
      <c r="E4871" s="65" t="s">
        <v>153</v>
      </c>
      <c r="F4871" s="66">
        <v>2.0619847774505615</v>
      </c>
      <c r="G4871" s="66">
        <v>2.1451683044433594</v>
      </c>
      <c r="H4871" s="66">
        <v>8.2288756966590881E-3</v>
      </c>
      <c r="I4871" s="66">
        <v>83.127708435058594</v>
      </c>
      <c r="J4871" s="67">
        <v>0</v>
      </c>
    </row>
    <row r="4872" spans="1:10" x14ac:dyDescent="0.25">
      <c r="A4872" s="3" t="str">
        <f t="shared" si="76"/>
        <v>ZoneRemainder of SystemAverage Event Day (5:00pm-6:00pm)23</v>
      </c>
      <c r="B4872" t="s">
        <v>28</v>
      </c>
      <c r="C4872" t="s">
        <v>44</v>
      </c>
      <c r="D4872" t="s">
        <v>164</v>
      </c>
      <c r="E4872" s="65" t="s">
        <v>154</v>
      </c>
      <c r="F4872" s="66">
        <v>1.8158376216888428</v>
      </c>
      <c r="G4872" s="66">
        <v>1.8688646554946899</v>
      </c>
      <c r="H4872" s="66">
        <v>7.5997905805706978E-3</v>
      </c>
      <c r="I4872" s="66">
        <v>80.671745300292969</v>
      </c>
      <c r="J4872" s="67">
        <v>0</v>
      </c>
    </row>
    <row r="4873" spans="1:10" x14ac:dyDescent="0.25">
      <c r="A4873" s="3" t="str">
        <f t="shared" si="76"/>
        <v>ZoneRemainder of SystemAverage Event Day (5:00pm-6:00pm)24</v>
      </c>
      <c r="B4873" t="s">
        <v>28</v>
      </c>
      <c r="C4873" t="s">
        <v>44</v>
      </c>
      <c r="D4873" t="s">
        <v>164</v>
      </c>
      <c r="E4873" s="65" t="s">
        <v>155</v>
      </c>
      <c r="F4873" s="66">
        <v>1.5410729646682739</v>
      </c>
      <c r="G4873" s="66">
        <v>1.579761266708374</v>
      </c>
      <c r="H4873" s="66">
        <v>6.7548160441219807E-3</v>
      </c>
      <c r="I4873" s="66">
        <v>78.42333984375</v>
      </c>
      <c r="J4873" s="67">
        <v>0</v>
      </c>
    </row>
    <row r="4874" spans="1:10" x14ac:dyDescent="0.25">
      <c r="A4874" s="3" t="str">
        <f t="shared" si="76"/>
        <v>ZoneSouth Orange County6/17/2021 (5:00pm-6:00pm)1</v>
      </c>
      <c r="B4874" t="s">
        <v>28</v>
      </c>
      <c r="C4874" t="s">
        <v>45</v>
      </c>
      <c r="D4874" t="s">
        <v>160</v>
      </c>
      <c r="E4874" s="65" t="s">
        <v>132</v>
      </c>
      <c r="F4874" s="66">
        <v>0.84520977735519409</v>
      </c>
      <c r="G4874" s="66">
        <v>0.82921642065048218</v>
      </c>
      <c r="H4874" s="66">
        <v>2.6396926492452621E-2</v>
      </c>
      <c r="I4874" s="66">
        <v>66.381263732910156</v>
      </c>
      <c r="J4874" s="67">
        <v>0</v>
      </c>
    </row>
    <row r="4875" spans="1:10" x14ac:dyDescent="0.25">
      <c r="A4875" s="3" t="str">
        <f t="shared" si="76"/>
        <v>ZoneSouth Orange County6/17/2021 (5:00pm-6:00pm)2</v>
      </c>
      <c r="B4875" t="s">
        <v>28</v>
      </c>
      <c r="C4875" t="s">
        <v>45</v>
      </c>
      <c r="D4875" t="s">
        <v>160</v>
      </c>
      <c r="E4875" s="65" t="s">
        <v>133</v>
      </c>
      <c r="F4875" s="66">
        <v>0.72930711507797241</v>
      </c>
      <c r="G4875" s="66">
        <v>0.72604554891586304</v>
      </c>
      <c r="H4875" s="66">
        <v>2.519998699426651E-2</v>
      </c>
      <c r="I4875" s="66">
        <v>65.807456970214844</v>
      </c>
      <c r="J4875" s="67">
        <v>0</v>
      </c>
    </row>
    <row r="4876" spans="1:10" x14ac:dyDescent="0.25">
      <c r="A4876" s="3" t="str">
        <f t="shared" si="76"/>
        <v>ZoneSouth Orange County6/17/2021 (5:00pm-6:00pm)3</v>
      </c>
      <c r="B4876" t="s">
        <v>28</v>
      </c>
      <c r="C4876" t="s">
        <v>45</v>
      </c>
      <c r="D4876" t="s">
        <v>160</v>
      </c>
      <c r="E4876" s="65" t="s">
        <v>134</v>
      </c>
      <c r="F4876" s="66">
        <v>0.66650122404098511</v>
      </c>
      <c r="G4876" s="66">
        <v>0.65431344509124756</v>
      </c>
      <c r="H4876" s="66">
        <v>2.1360669285058975E-2</v>
      </c>
      <c r="I4876" s="66">
        <v>64.944229125976563</v>
      </c>
      <c r="J4876" s="67">
        <v>0</v>
      </c>
    </row>
    <row r="4877" spans="1:10" x14ac:dyDescent="0.25">
      <c r="A4877" s="3" t="str">
        <f t="shared" si="76"/>
        <v>ZoneSouth Orange County6/17/2021 (5:00pm-6:00pm)4</v>
      </c>
      <c r="B4877" t="s">
        <v>28</v>
      </c>
      <c r="C4877" t="s">
        <v>45</v>
      </c>
      <c r="D4877" t="s">
        <v>160</v>
      </c>
      <c r="E4877" s="65" t="s">
        <v>135</v>
      </c>
      <c r="F4877" s="66">
        <v>0.61452609300613403</v>
      </c>
      <c r="G4877" s="66">
        <v>0.59539401531219482</v>
      </c>
      <c r="H4877" s="66">
        <v>1.9191080704331398E-2</v>
      </c>
      <c r="I4877" s="66">
        <v>64.437286376953125</v>
      </c>
      <c r="J4877" s="67">
        <v>0</v>
      </c>
    </row>
    <row r="4878" spans="1:10" x14ac:dyDescent="0.25">
      <c r="A4878" s="3" t="str">
        <f t="shared" si="76"/>
        <v>ZoneSouth Orange County6/17/2021 (5:00pm-6:00pm)5</v>
      </c>
      <c r="B4878" t="s">
        <v>28</v>
      </c>
      <c r="C4878" t="s">
        <v>45</v>
      </c>
      <c r="D4878" t="s">
        <v>160</v>
      </c>
      <c r="E4878" s="65" t="s">
        <v>136</v>
      </c>
      <c r="F4878" s="66">
        <v>0.58783245086669922</v>
      </c>
      <c r="G4878" s="66">
        <v>0.55702745914459229</v>
      </c>
      <c r="H4878" s="66">
        <v>1.6918320208787918E-2</v>
      </c>
      <c r="I4878" s="66">
        <v>63.956607818603516</v>
      </c>
      <c r="J4878" s="67">
        <v>0</v>
      </c>
    </row>
    <row r="4879" spans="1:10" x14ac:dyDescent="0.25">
      <c r="A4879" s="3" t="str">
        <f t="shared" si="76"/>
        <v>ZoneSouth Orange County6/17/2021 (5:00pm-6:00pm)6</v>
      </c>
      <c r="B4879" t="s">
        <v>28</v>
      </c>
      <c r="C4879" t="s">
        <v>45</v>
      </c>
      <c r="D4879" t="s">
        <v>160</v>
      </c>
      <c r="E4879" s="65" t="s">
        <v>137</v>
      </c>
      <c r="F4879" s="66">
        <v>0.57355755567550659</v>
      </c>
      <c r="G4879" s="66">
        <v>0.55802774429321289</v>
      </c>
      <c r="H4879" s="66">
        <v>1.4623894356191158E-2</v>
      </c>
      <c r="I4879" s="66">
        <v>63.554233551025391</v>
      </c>
      <c r="J4879" s="67">
        <v>0</v>
      </c>
    </row>
    <row r="4880" spans="1:10" x14ac:dyDescent="0.25">
      <c r="A4880" s="3" t="str">
        <f t="shared" si="76"/>
        <v>ZoneSouth Orange County6/17/2021 (5:00pm-6:00pm)7</v>
      </c>
      <c r="B4880" t="s">
        <v>28</v>
      </c>
      <c r="C4880" t="s">
        <v>45</v>
      </c>
      <c r="D4880" t="s">
        <v>160</v>
      </c>
      <c r="E4880" s="65" t="s">
        <v>138</v>
      </c>
      <c r="F4880" s="66">
        <v>0.6152036190032959</v>
      </c>
      <c r="G4880" s="66">
        <v>0.57736086845397949</v>
      </c>
      <c r="H4880" s="66">
        <v>1.3994147069752216E-2</v>
      </c>
      <c r="I4880" s="66">
        <v>63.335678100585938</v>
      </c>
      <c r="J4880" s="67">
        <v>0</v>
      </c>
    </row>
    <row r="4881" spans="1:10" x14ac:dyDescent="0.25">
      <c r="A4881" s="3" t="str">
        <f t="shared" si="76"/>
        <v>ZoneSouth Orange County6/17/2021 (5:00pm-6:00pm)8</v>
      </c>
      <c r="B4881" t="s">
        <v>28</v>
      </c>
      <c r="C4881" t="s">
        <v>45</v>
      </c>
      <c r="D4881" t="s">
        <v>160</v>
      </c>
      <c r="E4881" s="65" t="s">
        <v>139</v>
      </c>
      <c r="F4881" s="66">
        <v>0.63386809825897217</v>
      </c>
      <c r="G4881" s="66">
        <v>0.61365628242492676</v>
      </c>
      <c r="H4881" s="66">
        <v>1.4955241233110428E-2</v>
      </c>
      <c r="I4881" s="66">
        <v>63.924995422363281</v>
      </c>
      <c r="J4881" s="67">
        <v>0</v>
      </c>
    </row>
    <row r="4882" spans="1:10" x14ac:dyDescent="0.25">
      <c r="A4882" s="3" t="str">
        <f t="shared" si="76"/>
        <v>ZoneSouth Orange County6/17/2021 (5:00pm-6:00pm)9</v>
      </c>
      <c r="B4882" t="s">
        <v>28</v>
      </c>
      <c r="C4882" t="s">
        <v>45</v>
      </c>
      <c r="D4882" t="s">
        <v>160</v>
      </c>
      <c r="E4882" s="65" t="s">
        <v>140</v>
      </c>
      <c r="F4882" s="66">
        <v>0.64411062002182007</v>
      </c>
      <c r="G4882" s="66">
        <v>0.64384192228317261</v>
      </c>
      <c r="H4882" s="66">
        <v>1.537298783659935E-2</v>
      </c>
      <c r="I4882" s="66">
        <v>66.291519165039063</v>
      </c>
      <c r="J4882" s="67">
        <v>0</v>
      </c>
    </row>
    <row r="4883" spans="1:10" x14ac:dyDescent="0.25">
      <c r="A4883" s="3" t="str">
        <f t="shared" si="76"/>
        <v>ZoneSouth Orange County6/17/2021 (5:00pm-6:00pm)10</v>
      </c>
      <c r="B4883" t="s">
        <v>28</v>
      </c>
      <c r="C4883" t="s">
        <v>45</v>
      </c>
      <c r="D4883" t="s">
        <v>160</v>
      </c>
      <c r="E4883" s="65" t="s">
        <v>141</v>
      </c>
      <c r="F4883" s="66">
        <v>0.63038331270217896</v>
      </c>
      <c r="G4883" s="66">
        <v>0.60275089740753174</v>
      </c>
      <c r="H4883" s="66">
        <v>2.052203007042408E-2</v>
      </c>
      <c r="I4883" s="66">
        <v>67.456436157226563</v>
      </c>
      <c r="J4883" s="67">
        <v>0</v>
      </c>
    </row>
    <row r="4884" spans="1:10" x14ac:dyDescent="0.25">
      <c r="A4884" s="3" t="str">
        <f t="shared" si="76"/>
        <v>ZoneSouth Orange County6/17/2021 (5:00pm-6:00pm)11</v>
      </c>
      <c r="B4884" t="s">
        <v>28</v>
      </c>
      <c r="C4884" t="s">
        <v>45</v>
      </c>
      <c r="D4884" t="s">
        <v>160</v>
      </c>
      <c r="E4884" s="65" t="s">
        <v>142</v>
      </c>
      <c r="F4884" s="66">
        <v>0.55178588628768921</v>
      </c>
      <c r="G4884" s="66">
        <v>0.54945111274719238</v>
      </c>
      <c r="H4884" s="66">
        <v>1.9606610760092735E-2</v>
      </c>
      <c r="I4884" s="66">
        <v>67.248725891113281</v>
      </c>
      <c r="J4884" s="67">
        <v>0</v>
      </c>
    </row>
    <row r="4885" spans="1:10" x14ac:dyDescent="0.25">
      <c r="A4885" s="3" t="str">
        <f t="shared" si="76"/>
        <v>ZoneSouth Orange County6/17/2021 (5:00pm-6:00pm)12</v>
      </c>
      <c r="B4885" t="s">
        <v>28</v>
      </c>
      <c r="C4885" t="s">
        <v>45</v>
      </c>
      <c r="D4885" t="s">
        <v>160</v>
      </c>
      <c r="E4885" s="65" t="s">
        <v>143</v>
      </c>
      <c r="F4885" s="66">
        <v>0.59278237819671631</v>
      </c>
      <c r="G4885" s="66">
        <v>0.59562975168228149</v>
      </c>
      <c r="H4885" s="66">
        <v>2.1667461842298508E-2</v>
      </c>
      <c r="I4885" s="66">
        <v>71.348800659179688</v>
      </c>
      <c r="J4885" s="67">
        <v>0</v>
      </c>
    </row>
    <row r="4886" spans="1:10" x14ac:dyDescent="0.25">
      <c r="A4886" s="3" t="str">
        <f t="shared" si="76"/>
        <v>ZoneSouth Orange County6/17/2021 (5:00pm-6:00pm)13</v>
      </c>
      <c r="B4886" t="s">
        <v>28</v>
      </c>
      <c r="C4886" t="s">
        <v>45</v>
      </c>
      <c r="D4886" t="s">
        <v>160</v>
      </c>
      <c r="E4886" s="65" t="s">
        <v>144</v>
      </c>
      <c r="F4886" s="66">
        <v>0.68440151214599609</v>
      </c>
      <c r="G4886" s="66">
        <v>0.68692386150360107</v>
      </c>
      <c r="H4886" s="66">
        <v>2.497372217476368E-2</v>
      </c>
      <c r="I4886" s="66">
        <v>76.517784118652344</v>
      </c>
      <c r="J4886" s="67">
        <v>0</v>
      </c>
    </row>
    <row r="4887" spans="1:10" x14ac:dyDescent="0.25">
      <c r="A4887" s="3" t="str">
        <f t="shared" si="76"/>
        <v>ZoneSouth Orange County6/17/2021 (5:00pm-6:00pm)14</v>
      </c>
      <c r="B4887" t="s">
        <v>28</v>
      </c>
      <c r="C4887" t="s">
        <v>45</v>
      </c>
      <c r="D4887" t="s">
        <v>160</v>
      </c>
      <c r="E4887" s="65" t="s">
        <v>145</v>
      </c>
      <c r="F4887" s="66">
        <v>0.79967999458312988</v>
      </c>
      <c r="G4887" s="66">
        <v>0.78220105171203613</v>
      </c>
      <c r="H4887" s="66">
        <v>2.3369865491986275E-2</v>
      </c>
      <c r="I4887" s="66">
        <v>76.413543701171875</v>
      </c>
      <c r="J4887" s="67">
        <v>0</v>
      </c>
    </row>
    <row r="4888" spans="1:10" x14ac:dyDescent="0.25">
      <c r="A4888" s="3" t="str">
        <f t="shared" si="76"/>
        <v>ZoneSouth Orange County6/17/2021 (5:00pm-6:00pm)15</v>
      </c>
      <c r="B4888" t="s">
        <v>28</v>
      </c>
      <c r="C4888" t="s">
        <v>45</v>
      </c>
      <c r="D4888" t="s">
        <v>160</v>
      </c>
      <c r="E4888" s="65" t="s">
        <v>146</v>
      </c>
      <c r="F4888" s="66">
        <v>0.87391692399978638</v>
      </c>
      <c r="G4888" s="66">
        <v>0.85397398471832275</v>
      </c>
      <c r="H4888" s="66">
        <v>1.2703133746981621E-2</v>
      </c>
      <c r="I4888" s="66">
        <v>74.933883666992188</v>
      </c>
      <c r="J4888" s="67">
        <v>0</v>
      </c>
    </row>
    <row r="4889" spans="1:10" x14ac:dyDescent="0.25">
      <c r="A4889" s="3" t="str">
        <f t="shared" si="76"/>
        <v>ZoneSouth Orange County6/17/2021 (5:00pm-6:00pm)16</v>
      </c>
      <c r="B4889" t="s">
        <v>28</v>
      </c>
      <c r="C4889" t="s">
        <v>45</v>
      </c>
      <c r="D4889" t="s">
        <v>160</v>
      </c>
      <c r="E4889" s="65" t="s">
        <v>147</v>
      </c>
      <c r="F4889" s="66">
        <v>0.96836966276168823</v>
      </c>
      <c r="G4889" s="66">
        <v>0.98831260204315186</v>
      </c>
      <c r="H4889" s="66">
        <v>1.2703133746981621E-2</v>
      </c>
      <c r="I4889" s="66">
        <v>73.290672302246094</v>
      </c>
      <c r="J4889" s="67">
        <v>0</v>
      </c>
    </row>
    <row r="4890" spans="1:10" x14ac:dyDescent="0.25">
      <c r="A4890" s="3" t="str">
        <f t="shared" si="76"/>
        <v>ZoneSouth Orange County6/17/2021 (5:00pm-6:00pm)17</v>
      </c>
      <c r="B4890" t="s">
        <v>28</v>
      </c>
      <c r="C4890" t="s">
        <v>45</v>
      </c>
      <c r="D4890" t="s">
        <v>160</v>
      </c>
      <c r="E4890" s="65" t="s">
        <v>148</v>
      </c>
      <c r="F4890" s="66">
        <v>1.0443577766418457</v>
      </c>
      <c r="G4890" s="66">
        <v>1.1230596303939819</v>
      </c>
      <c r="H4890" s="66">
        <v>2.5640781968832016E-2</v>
      </c>
      <c r="I4890" s="66">
        <v>74.443214416503906</v>
      </c>
      <c r="J4890" s="67">
        <v>0</v>
      </c>
    </row>
    <row r="4891" spans="1:10" x14ac:dyDescent="0.25">
      <c r="A4891" s="3" t="str">
        <f t="shared" si="76"/>
        <v>ZoneSouth Orange County6/17/2021 (5:00pm-6:00pm)18</v>
      </c>
      <c r="B4891" t="s">
        <v>28</v>
      </c>
      <c r="C4891" t="s">
        <v>45</v>
      </c>
      <c r="D4891" t="s">
        <v>160</v>
      </c>
      <c r="E4891" s="65" t="s">
        <v>149</v>
      </c>
      <c r="F4891" s="66">
        <v>1.1574242115020752</v>
      </c>
      <c r="G4891" s="66">
        <v>1.0090794563293457</v>
      </c>
      <c r="H4891" s="66">
        <v>2.9253855347633362E-2</v>
      </c>
      <c r="I4891" s="66">
        <v>74.111862182617188</v>
      </c>
      <c r="J4891" s="67">
        <v>0</v>
      </c>
    </row>
    <row r="4892" spans="1:10" x14ac:dyDescent="0.25">
      <c r="A4892" s="3" t="str">
        <f t="shared" si="76"/>
        <v>ZoneSouth Orange County6/17/2021 (5:00pm-6:00pm)19</v>
      </c>
      <c r="B4892" t="s">
        <v>28</v>
      </c>
      <c r="C4892" t="s">
        <v>45</v>
      </c>
      <c r="D4892" t="s">
        <v>160</v>
      </c>
      <c r="E4892" s="65" t="s">
        <v>150</v>
      </c>
      <c r="F4892" s="66">
        <v>1.2267738580703735</v>
      </c>
      <c r="G4892" s="66">
        <v>1.347659707069397</v>
      </c>
      <c r="H4892" s="66">
        <v>2.9088670387864113E-2</v>
      </c>
      <c r="I4892" s="66">
        <v>72.959312438964844</v>
      </c>
      <c r="J4892" s="67">
        <v>0</v>
      </c>
    </row>
    <row r="4893" spans="1:10" x14ac:dyDescent="0.25">
      <c r="A4893" s="3" t="str">
        <f t="shared" si="76"/>
        <v>ZoneSouth Orange County6/17/2021 (5:00pm-6:00pm)20</v>
      </c>
      <c r="B4893" t="s">
        <v>28</v>
      </c>
      <c r="C4893" t="s">
        <v>45</v>
      </c>
      <c r="D4893" t="s">
        <v>160</v>
      </c>
      <c r="E4893" s="65" t="s">
        <v>151</v>
      </c>
      <c r="F4893" s="66">
        <v>1.1442557573318481</v>
      </c>
      <c r="G4893" s="66">
        <v>1.2402091026306152</v>
      </c>
      <c r="H4893" s="66">
        <v>2.7421047911047935E-2</v>
      </c>
      <c r="I4893" s="66">
        <v>69.759147644042969</v>
      </c>
      <c r="J4893" s="67">
        <v>0</v>
      </c>
    </row>
    <row r="4894" spans="1:10" x14ac:dyDescent="0.25">
      <c r="A4894" s="3" t="str">
        <f t="shared" si="76"/>
        <v>ZoneSouth Orange County6/17/2021 (5:00pm-6:00pm)21</v>
      </c>
      <c r="B4894" t="s">
        <v>28</v>
      </c>
      <c r="C4894" t="s">
        <v>45</v>
      </c>
      <c r="D4894" t="s">
        <v>160</v>
      </c>
      <c r="E4894" s="65" t="s">
        <v>152</v>
      </c>
      <c r="F4894" s="66">
        <v>1.1469053030014038</v>
      </c>
      <c r="G4894" s="66">
        <v>1.185783863067627</v>
      </c>
      <c r="H4894" s="66">
        <v>2.4828903377056122E-2</v>
      </c>
      <c r="I4894" s="66">
        <v>67.019058227539063</v>
      </c>
      <c r="J4894" s="67">
        <v>0</v>
      </c>
    </row>
    <row r="4895" spans="1:10" x14ac:dyDescent="0.25">
      <c r="A4895" s="3" t="str">
        <f t="shared" si="76"/>
        <v>ZoneSouth Orange County6/17/2021 (5:00pm-6:00pm)22</v>
      </c>
      <c r="B4895" t="s">
        <v>28</v>
      </c>
      <c r="C4895" t="s">
        <v>45</v>
      </c>
      <c r="D4895" t="s">
        <v>160</v>
      </c>
      <c r="E4895" s="65" t="s">
        <v>153</v>
      </c>
      <c r="F4895" s="66">
        <v>1.1330257654190063</v>
      </c>
      <c r="G4895" s="66">
        <v>1.1536086797714233</v>
      </c>
      <c r="H4895" s="66">
        <v>2.6954555884003639E-2</v>
      </c>
      <c r="I4895" s="66">
        <v>65.639488220214844</v>
      </c>
      <c r="J4895" s="67">
        <v>0</v>
      </c>
    </row>
    <row r="4896" spans="1:10" x14ac:dyDescent="0.25">
      <c r="A4896" s="3" t="str">
        <f t="shared" si="76"/>
        <v>ZoneSouth Orange County6/17/2021 (5:00pm-6:00pm)23</v>
      </c>
      <c r="B4896" t="s">
        <v>28</v>
      </c>
      <c r="C4896" t="s">
        <v>45</v>
      </c>
      <c r="D4896" t="s">
        <v>160</v>
      </c>
      <c r="E4896" s="65" t="s">
        <v>154</v>
      </c>
      <c r="F4896" s="66">
        <v>1.0741617679595947</v>
      </c>
      <c r="G4896" s="66">
        <v>1.069683313369751</v>
      </c>
      <c r="H4896" s="66">
        <v>3.0572531744837761E-2</v>
      </c>
      <c r="I4896" s="66">
        <v>65.095848083496094</v>
      </c>
      <c r="J4896" s="67">
        <v>0</v>
      </c>
    </row>
    <row r="4897" spans="1:10" x14ac:dyDescent="0.25">
      <c r="A4897" s="3" t="str">
        <f t="shared" si="76"/>
        <v>ZoneSouth Orange County6/17/2021 (5:00pm-6:00pm)24</v>
      </c>
      <c r="B4897" t="s">
        <v>28</v>
      </c>
      <c r="C4897" t="s">
        <v>45</v>
      </c>
      <c r="D4897" t="s">
        <v>160</v>
      </c>
      <c r="E4897" s="65" t="s">
        <v>155</v>
      </c>
      <c r="F4897" s="66">
        <v>0.92018550634384155</v>
      </c>
      <c r="G4897" s="66">
        <v>0.92333424091339111</v>
      </c>
      <c r="H4897" s="66">
        <v>2.954467386007309E-2</v>
      </c>
      <c r="I4897" s="66">
        <v>65.173133850097656</v>
      </c>
      <c r="J4897" s="67">
        <v>0</v>
      </c>
    </row>
    <row r="4898" spans="1:10" x14ac:dyDescent="0.25">
      <c r="A4898" s="3" t="str">
        <f t="shared" si="76"/>
        <v>ZoneSouth Orange County7/9/2021 (5:50pm-8:55pm)1</v>
      </c>
      <c r="B4898" t="s">
        <v>28</v>
      </c>
      <c r="C4898" t="s">
        <v>45</v>
      </c>
      <c r="D4898" t="s">
        <v>161</v>
      </c>
      <c r="E4898" s="65" t="s">
        <v>132</v>
      </c>
      <c r="F4898" s="66">
        <v>0.96261191368103027</v>
      </c>
      <c r="G4898" s="66">
        <v>0.86448460817337036</v>
      </c>
      <c r="H4898" s="66">
        <v>2.805597335100174E-2</v>
      </c>
      <c r="I4898" s="66">
        <v>69.014976501464844</v>
      </c>
      <c r="J4898" s="67">
        <v>0</v>
      </c>
    </row>
    <row r="4899" spans="1:10" x14ac:dyDescent="0.25">
      <c r="A4899" s="3" t="str">
        <f t="shared" si="76"/>
        <v>ZoneSouth Orange County7/9/2021 (5:50pm-8:55pm)2</v>
      </c>
      <c r="B4899" t="s">
        <v>28</v>
      </c>
      <c r="C4899" t="s">
        <v>45</v>
      </c>
      <c r="D4899" t="s">
        <v>161</v>
      </c>
      <c r="E4899" s="65" t="s">
        <v>133</v>
      </c>
      <c r="F4899" s="66">
        <v>0.82933026552200317</v>
      </c>
      <c r="G4899" s="66">
        <v>0.7613147497177124</v>
      </c>
      <c r="H4899" s="66">
        <v>2.657768689095974E-2</v>
      </c>
      <c r="I4899" s="66">
        <v>68.838111877441406</v>
      </c>
      <c r="J4899" s="67">
        <v>0</v>
      </c>
    </row>
    <row r="4900" spans="1:10" x14ac:dyDescent="0.25">
      <c r="A4900" s="3" t="str">
        <f t="shared" si="76"/>
        <v>ZoneSouth Orange County7/9/2021 (5:50pm-8:55pm)3</v>
      </c>
      <c r="B4900" t="s">
        <v>28</v>
      </c>
      <c r="C4900" t="s">
        <v>45</v>
      </c>
      <c r="D4900" t="s">
        <v>161</v>
      </c>
      <c r="E4900" s="65" t="s">
        <v>134</v>
      </c>
      <c r="F4900" s="66">
        <v>0.73377710580825806</v>
      </c>
      <c r="G4900" s="66">
        <v>0.68108874559402466</v>
      </c>
      <c r="H4900" s="66">
        <v>2.6322409510612488E-2</v>
      </c>
      <c r="I4900" s="66">
        <v>68.745552062988281</v>
      </c>
      <c r="J4900" s="67">
        <v>0</v>
      </c>
    </row>
    <row r="4901" spans="1:10" x14ac:dyDescent="0.25">
      <c r="A4901" s="3" t="str">
        <f t="shared" si="76"/>
        <v>ZoneSouth Orange County7/9/2021 (5:50pm-8:55pm)4</v>
      </c>
      <c r="B4901" t="s">
        <v>28</v>
      </c>
      <c r="C4901" t="s">
        <v>45</v>
      </c>
      <c r="D4901" t="s">
        <v>161</v>
      </c>
      <c r="E4901" s="65" t="s">
        <v>135</v>
      </c>
      <c r="F4901" s="66">
        <v>0.67204380035400391</v>
      </c>
      <c r="G4901" s="66">
        <v>0.62413418292999268</v>
      </c>
      <c r="H4901" s="66">
        <v>2.4241266772150993E-2</v>
      </c>
      <c r="I4901" s="66">
        <v>68.663436889648438</v>
      </c>
      <c r="J4901" s="67">
        <v>0</v>
      </c>
    </row>
    <row r="4902" spans="1:10" x14ac:dyDescent="0.25">
      <c r="A4902" s="3" t="str">
        <f t="shared" si="76"/>
        <v>ZoneSouth Orange County7/9/2021 (5:50pm-8:55pm)5</v>
      </c>
      <c r="B4902" t="s">
        <v>28</v>
      </c>
      <c r="C4902" t="s">
        <v>45</v>
      </c>
      <c r="D4902" t="s">
        <v>161</v>
      </c>
      <c r="E4902" s="65" t="s">
        <v>136</v>
      </c>
      <c r="F4902" s="66">
        <v>0.62786173820495605</v>
      </c>
      <c r="G4902" s="66">
        <v>0.58686065673828125</v>
      </c>
      <c r="H4902" s="66">
        <v>1.8965970724821091E-2</v>
      </c>
      <c r="I4902" s="66">
        <v>68.233436584472656</v>
      </c>
      <c r="J4902" s="67">
        <v>0</v>
      </c>
    </row>
    <row r="4903" spans="1:10" x14ac:dyDescent="0.25">
      <c r="A4903" s="3" t="str">
        <f t="shared" si="76"/>
        <v>ZoneSouth Orange County7/9/2021 (5:50pm-8:55pm)6</v>
      </c>
      <c r="B4903" t="s">
        <v>28</v>
      </c>
      <c r="C4903" t="s">
        <v>45</v>
      </c>
      <c r="D4903" t="s">
        <v>161</v>
      </c>
      <c r="E4903" s="65" t="s">
        <v>137</v>
      </c>
      <c r="F4903" s="66">
        <v>0.61260735988616943</v>
      </c>
      <c r="G4903" s="66">
        <v>0.57332652807235718</v>
      </c>
      <c r="H4903" s="66">
        <v>1.5238665975630283E-2</v>
      </c>
      <c r="I4903" s="66">
        <v>67.719718933105469</v>
      </c>
      <c r="J4903" s="67">
        <v>0</v>
      </c>
    </row>
    <row r="4904" spans="1:10" x14ac:dyDescent="0.25">
      <c r="A4904" s="3" t="str">
        <f t="shared" si="76"/>
        <v>ZoneSouth Orange County7/9/2021 (5:50pm-8:55pm)7</v>
      </c>
      <c r="B4904" t="s">
        <v>28</v>
      </c>
      <c r="C4904" t="s">
        <v>45</v>
      </c>
      <c r="D4904" t="s">
        <v>161</v>
      </c>
      <c r="E4904" s="65" t="s">
        <v>138</v>
      </c>
      <c r="F4904" s="66">
        <v>0.63549220561981201</v>
      </c>
      <c r="G4904" s="66">
        <v>0.58889579772949219</v>
      </c>
      <c r="H4904" s="66">
        <v>1.3505174778401852E-2</v>
      </c>
      <c r="I4904" s="66">
        <v>67.435997009277344</v>
      </c>
      <c r="J4904" s="67">
        <v>0</v>
      </c>
    </row>
    <row r="4905" spans="1:10" x14ac:dyDescent="0.25">
      <c r="A4905" s="3" t="str">
        <f t="shared" si="76"/>
        <v>ZoneSouth Orange County7/9/2021 (5:50pm-8:55pm)8</v>
      </c>
      <c r="B4905" t="s">
        <v>28</v>
      </c>
      <c r="C4905" t="s">
        <v>45</v>
      </c>
      <c r="D4905" t="s">
        <v>161</v>
      </c>
      <c r="E4905" s="65" t="s">
        <v>139</v>
      </c>
      <c r="F4905" s="66">
        <v>0.66547673940658569</v>
      </c>
      <c r="G4905" s="66">
        <v>0.62403619289398193</v>
      </c>
      <c r="H4905" s="66">
        <v>1.4363908208906651E-2</v>
      </c>
      <c r="I4905" s="66">
        <v>68.375556945800781</v>
      </c>
      <c r="J4905" s="67">
        <v>0</v>
      </c>
    </row>
    <row r="4906" spans="1:10" x14ac:dyDescent="0.25">
      <c r="A4906" s="3" t="str">
        <f t="shared" si="76"/>
        <v>ZoneSouth Orange County7/9/2021 (5:50pm-8:55pm)9</v>
      </c>
      <c r="B4906" t="s">
        <v>28</v>
      </c>
      <c r="C4906" t="s">
        <v>45</v>
      </c>
      <c r="D4906" t="s">
        <v>161</v>
      </c>
      <c r="E4906" s="65" t="s">
        <v>140</v>
      </c>
      <c r="F4906" s="66">
        <v>0.68262523412704468</v>
      </c>
      <c r="G4906" s="66">
        <v>0.64531916379928589</v>
      </c>
      <c r="H4906" s="66">
        <v>1.6226377338171005E-2</v>
      </c>
      <c r="I4906" s="66">
        <v>70.753372192382813</v>
      </c>
      <c r="J4906" s="67">
        <v>0</v>
      </c>
    </row>
    <row r="4907" spans="1:10" x14ac:dyDescent="0.25">
      <c r="A4907" s="3" t="str">
        <f t="shared" si="76"/>
        <v>ZoneSouth Orange County7/9/2021 (5:50pm-8:55pm)10</v>
      </c>
      <c r="B4907" t="s">
        <v>28</v>
      </c>
      <c r="C4907" t="s">
        <v>45</v>
      </c>
      <c r="D4907" t="s">
        <v>161</v>
      </c>
      <c r="E4907" s="65" t="s">
        <v>141</v>
      </c>
      <c r="F4907" s="66">
        <v>0.70098370313644409</v>
      </c>
      <c r="G4907" s="66">
        <v>0.66823488473892212</v>
      </c>
      <c r="H4907" s="66">
        <v>1.9529964774847031E-2</v>
      </c>
      <c r="I4907" s="66">
        <v>74.416038513183594</v>
      </c>
      <c r="J4907" s="67">
        <v>0</v>
      </c>
    </row>
    <row r="4908" spans="1:10" x14ac:dyDescent="0.25">
      <c r="A4908" s="3" t="str">
        <f t="shared" si="76"/>
        <v>ZoneSouth Orange County7/9/2021 (5:50pm-8:55pm)11</v>
      </c>
      <c r="B4908" t="s">
        <v>28</v>
      </c>
      <c r="C4908" t="s">
        <v>45</v>
      </c>
      <c r="D4908" t="s">
        <v>161</v>
      </c>
      <c r="E4908" s="65" t="s">
        <v>142</v>
      </c>
      <c r="F4908" s="66">
        <v>0.74859797954559326</v>
      </c>
      <c r="G4908" s="66">
        <v>0.70317226648330688</v>
      </c>
      <c r="H4908" s="66">
        <v>2.2067764773964882E-2</v>
      </c>
      <c r="I4908" s="66">
        <v>77.405799865722656</v>
      </c>
      <c r="J4908" s="67">
        <v>0</v>
      </c>
    </row>
    <row r="4909" spans="1:10" x14ac:dyDescent="0.25">
      <c r="A4909" s="3" t="str">
        <f t="shared" si="76"/>
        <v>ZoneSouth Orange County7/9/2021 (5:50pm-8:55pm)12</v>
      </c>
      <c r="B4909" t="s">
        <v>28</v>
      </c>
      <c r="C4909" t="s">
        <v>45</v>
      </c>
      <c r="D4909" t="s">
        <v>161</v>
      </c>
      <c r="E4909" s="65" t="s">
        <v>143</v>
      </c>
      <c r="F4909" s="66">
        <v>0.86956405639648438</v>
      </c>
      <c r="G4909" s="66">
        <v>0.79366707801818848</v>
      </c>
      <c r="H4909" s="66">
        <v>2.6365337893366814E-2</v>
      </c>
      <c r="I4909" s="66">
        <v>79.659034729003906</v>
      </c>
      <c r="J4909" s="67">
        <v>0</v>
      </c>
    </row>
    <row r="4910" spans="1:10" x14ac:dyDescent="0.25">
      <c r="A4910" s="3" t="str">
        <f t="shared" si="76"/>
        <v>ZoneSouth Orange County7/9/2021 (5:50pm-8:55pm)13</v>
      </c>
      <c r="B4910" t="s">
        <v>28</v>
      </c>
      <c r="C4910" t="s">
        <v>45</v>
      </c>
      <c r="D4910" t="s">
        <v>161</v>
      </c>
      <c r="E4910" s="65" t="s">
        <v>144</v>
      </c>
      <c r="F4910" s="66">
        <v>1.0171362161636353</v>
      </c>
      <c r="G4910" s="66">
        <v>0.93064606189727783</v>
      </c>
      <c r="H4910" s="66">
        <v>2.749745175242424E-2</v>
      </c>
      <c r="I4910" s="66">
        <v>80.359031677246094</v>
      </c>
      <c r="J4910" s="67">
        <v>0</v>
      </c>
    </row>
    <row r="4911" spans="1:10" x14ac:dyDescent="0.25">
      <c r="A4911" s="3" t="str">
        <f t="shared" si="76"/>
        <v>ZoneSouth Orange County7/9/2021 (5:50pm-8:55pm)14</v>
      </c>
      <c r="B4911" t="s">
        <v>28</v>
      </c>
      <c r="C4911" t="s">
        <v>45</v>
      </c>
      <c r="D4911" t="s">
        <v>161</v>
      </c>
      <c r="E4911" s="65" t="s">
        <v>145</v>
      </c>
      <c r="F4911" s="66">
        <v>1.1607679128646851</v>
      </c>
      <c r="G4911" s="66">
        <v>1.0812091827392578</v>
      </c>
      <c r="H4911" s="66">
        <v>2.7148377150297165E-2</v>
      </c>
      <c r="I4911" s="66">
        <v>81.554588317871094</v>
      </c>
      <c r="J4911" s="67">
        <v>0</v>
      </c>
    </row>
    <row r="4912" spans="1:10" x14ac:dyDescent="0.25">
      <c r="A4912" s="3" t="str">
        <f t="shared" si="76"/>
        <v>ZoneSouth Orange County7/9/2021 (5:50pm-8:55pm)15</v>
      </c>
      <c r="B4912" t="s">
        <v>28</v>
      </c>
      <c r="C4912" t="s">
        <v>45</v>
      </c>
      <c r="D4912" t="s">
        <v>161</v>
      </c>
      <c r="E4912" s="65" t="s">
        <v>146</v>
      </c>
      <c r="F4912" s="66">
        <v>1.2449241876602173</v>
      </c>
      <c r="G4912" s="66">
        <v>1.2335096597671509</v>
      </c>
      <c r="H4912" s="66">
        <v>1.6169354319572449E-2</v>
      </c>
      <c r="I4912" s="66">
        <v>81.654586791992188</v>
      </c>
      <c r="J4912" s="67">
        <v>0</v>
      </c>
    </row>
    <row r="4913" spans="1:10" x14ac:dyDescent="0.25">
      <c r="A4913" s="3" t="str">
        <f t="shared" si="76"/>
        <v>ZoneSouth Orange County7/9/2021 (5:50pm-8:55pm)16</v>
      </c>
      <c r="B4913" t="s">
        <v>28</v>
      </c>
      <c r="C4913" t="s">
        <v>45</v>
      </c>
      <c r="D4913" t="s">
        <v>161</v>
      </c>
      <c r="E4913" s="65" t="s">
        <v>147</v>
      </c>
      <c r="F4913" s="66">
        <v>1.3941899538040161</v>
      </c>
      <c r="G4913" s="66">
        <v>1.4056044816970825</v>
      </c>
      <c r="H4913" s="66">
        <v>1.6169354319572449E-2</v>
      </c>
      <c r="I4913" s="66">
        <v>81.585990905761719</v>
      </c>
      <c r="J4913" s="67">
        <v>0</v>
      </c>
    </row>
    <row r="4914" spans="1:10" x14ac:dyDescent="0.25">
      <c r="A4914" s="3" t="str">
        <f t="shared" si="76"/>
        <v>ZoneSouth Orange County7/9/2021 (5:50pm-8:55pm)17</v>
      </c>
      <c r="B4914" t="s">
        <v>28</v>
      </c>
      <c r="C4914" t="s">
        <v>45</v>
      </c>
      <c r="D4914" t="s">
        <v>161</v>
      </c>
      <c r="E4914" s="65" t="s">
        <v>148</v>
      </c>
      <c r="F4914" s="66">
        <v>1.6144031286239624</v>
      </c>
      <c r="G4914" s="66">
        <v>1.5197557210922241</v>
      </c>
      <c r="H4914" s="66">
        <v>3.0618898570537567E-2</v>
      </c>
      <c r="I4914" s="66">
        <v>82.554588317871094</v>
      </c>
      <c r="J4914" s="67">
        <v>0</v>
      </c>
    </row>
    <row r="4915" spans="1:10" x14ac:dyDescent="0.25">
      <c r="A4915" s="3" t="str">
        <f t="shared" si="76"/>
        <v>ZoneSouth Orange County7/9/2021 (5:50pm-8:55pm)18</v>
      </c>
      <c r="B4915" t="s">
        <v>28</v>
      </c>
      <c r="C4915" t="s">
        <v>45</v>
      </c>
      <c r="D4915" t="s">
        <v>161</v>
      </c>
      <c r="E4915" s="65" t="s">
        <v>149</v>
      </c>
      <c r="F4915" s="66">
        <v>1.7365177869796753</v>
      </c>
      <c r="G4915" s="66">
        <v>1.5437604188919067</v>
      </c>
      <c r="H4915" s="66">
        <v>3.5052254796028137E-2</v>
      </c>
      <c r="I4915" s="66">
        <v>81.533424377441406</v>
      </c>
      <c r="J4915" s="67">
        <v>0</v>
      </c>
    </row>
    <row r="4916" spans="1:10" x14ac:dyDescent="0.25">
      <c r="A4916" s="3" t="str">
        <f t="shared" si="76"/>
        <v>ZoneSouth Orange County7/9/2021 (5:50pm-8:55pm)19</v>
      </c>
      <c r="B4916" t="s">
        <v>28</v>
      </c>
      <c r="C4916" t="s">
        <v>45</v>
      </c>
      <c r="D4916" t="s">
        <v>161</v>
      </c>
      <c r="E4916" s="65" t="s">
        <v>150</v>
      </c>
      <c r="F4916" s="66">
        <v>1.6752562522888184</v>
      </c>
      <c r="G4916" s="66">
        <v>1.2888705730438232</v>
      </c>
      <c r="H4916" s="66">
        <v>3.4523807466030121E-2</v>
      </c>
      <c r="I4916" s="66">
        <v>80.307144165039063</v>
      </c>
      <c r="J4916" s="67">
        <v>0</v>
      </c>
    </row>
    <row r="4917" spans="1:10" x14ac:dyDescent="0.25">
      <c r="A4917" s="3" t="str">
        <f t="shared" si="76"/>
        <v>ZoneSouth Orange County7/9/2021 (5:50pm-8:55pm)20</v>
      </c>
      <c r="B4917" t="s">
        <v>28</v>
      </c>
      <c r="C4917" t="s">
        <v>45</v>
      </c>
      <c r="D4917" t="s">
        <v>161</v>
      </c>
      <c r="E4917" s="65" t="s">
        <v>151</v>
      </c>
      <c r="F4917" s="66">
        <v>1.472408652305603</v>
      </c>
      <c r="G4917" s="66">
        <v>1.2779643535614014</v>
      </c>
      <c r="H4917" s="66">
        <v>3.1174149364233017E-2</v>
      </c>
      <c r="I4917" s="66">
        <v>78.112266540527344</v>
      </c>
      <c r="J4917" s="67">
        <v>0</v>
      </c>
    </row>
    <row r="4918" spans="1:10" x14ac:dyDescent="0.25">
      <c r="A4918" s="3" t="str">
        <f t="shared" si="76"/>
        <v>ZoneSouth Orange County7/9/2021 (5:50pm-8:55pm)21</v>
      </c>
      <c r="B4918" t="s">
        <v>28</v>
      </c>
      <c r="C4918" t="s">
        <v>45</v>
      </c>
      <c r="D4918" t="s">
        <v>161</v>
      </c>
      <c r="E4918" s="65" t="s">
        <v>152</v>
      </c>
      <c r="F4918" s="66">
        <v>1.4256855249404907</v>
      </c>
      <c r="G4918" s="66">
        <v>1.2769812345504761</v>
      </c>
      <c r="H4918" s="66">
        <v>3.1199216842651367E-2</v>
      </c>
      <c r="I4918" s="66">
        <v>75.259033203125</v>
      </c>
      <c r="J4918" s="67">
        <v>0</v>
      </c>
    </row>
    <row r="4919" spans="1:10" x14ac:dyDescent="0.25">
      <c r="A4919" s="3" t="str">
        <f t="shared" si="76"/>
        <v>ZoneSouth Orange County7/9/2021 (5:50pm-8:55pm)22</v>
      </c>
      <c r="B4919" t="s">
        <v>28</v>
      </c>
      <c r="C4919" t="s">
        <v>45</v>
      </c>
      <c r="D4919" t="s">
        <v>161</v>
      </c>
      <c r="E4919" s="65" t="s">
        <v>153</v>
      </c>
      <c r="F4919" s="66">
        <v>1.3785892724990845</v>
      </c>
      <c r="G4919" s="66">
        <v>1.5855202674865723</v>
      </c>
      <c r="H4919" s="66">
        <v>3.2312002032995224E-2</v>
      </c>
      <c r="I4919" s="66">
        <v>72.667320251464844</v>
      </c>
      <c r="J4919" s="67">
        <v>0</v>
      </c>
    </row>
    <row r="4920" spans="1:10" x14ac:dyDescent="0.25">
      <c r="A4920" s="3" t="str">
        <f t="shared" si="76"/>
        <v>ZoneSouth Orange County7/9/2021 (5:50pm-8:55pm)23</v>
      </c>
      <c r="B4920" t="s">
        <v>28</v>
      </c>
      <c r="C4920" t="s">
        <v>45</v>
      </c>
      <c r="D4920" t="s">
        <v>161</v>
      </c>
      <c r="E4920" s="65" t="s">
        <v>154</v>
      </c>
      <c r="F4920" s="66">
        <v>1.3044666051864624</v>
      </c>
      <c r="G4920" s="66">
        <v>1.4398822784423828</v>
      </c>
      <c r="H4920" s="66">
        <v>3.2320782542228699E-2</v>
      </c>
      <c r="I4920" s="66">
        <v>72.214897155761719</v>
      </c>
      <c r="J4920" s="67">
        <v>0</v>
      </c>
    </row>
    <row r="4921" spans="1:10" x14ac:dyDescent="0.25">
      <c r="A4921" s="3" t="str">
        <f t="shared" si="76"/>
        <v>ZoneSouth Orange County7/9/2021 (5:50pm-8:55pm)24</v>
      </c>
      <c r="B4921" t="s">
        <v>28</v>
      </c>
      <c r="C4921" t="s">
        <v>45</v>
      </c>
      <c r="D4921" t="s">
        <v>161</v>
      </c>
      <c r="E4921" s="65" t="s">
        <v>155</v>
      </c>
      <c r="F4921" s="66">
        <v>1.1319063901901245</v>
      </c>
      <c r="G4921" s="66">
        <v>1.2061278820037842</v>
      </c>
      <c r="H4921" s="66">
        <v>2.8778120875358582E-2</v>
      </c>
      <c r="I4921" s="66">
        <v>71.45916748046875</v>
      </c>
      <c r="J4921" s="67">
        <v>0</v>
      </c>
    </row>
    <row r="4922" spans="1:10" x14ac:dyDescent="0.25">
      <c r="A4922" s="3" t="str">
        <f t="shared" si="76"/>
        <v>ZoneSouth Orange County8/27/2021 (5:00pm-6:00pm)1</v>
      </c>
      <c r="B4922" t="s">
        <v>28</v>
      </c>
      <c r="C4922" t="s">
        <v>45</v>
      </c>
      <c r="D4922" t="s">
        <v>162</v>
      </c>
      <c r="E4922" s="65" t="s">
        <v>132</v>
      </c>
      <c r="F4922" s="66">
        <v>0.95772427320480347</v>
      </c>
      <c r="G4922" s="66">
        <v>0.97711533308029175</v>
      </c>
      <c r="H4922" s="66">
        <v>3.8065895438194275E-2</v>
      </c>
      <c r="I4922" s="66">
        <v>70.892478942871094</v>
      </c>
      <c r="J4922" s="67">
        <v>0</v>
      </c>
    </row>
    <row r="4923" spans="1:10" x14ac:dyDescent="0.25">
      <c r="A4923" s="3" t="str">
        <f t="shared" si="76"/>
        <v>ZoneSouth Orange County8/27/2021 (5:00pm-6:00pm)2</v>
      </c>
      <c r="B4923" t="s">
        <v>28</v>
      </c>
      <c r="C4923" t="s">
        <v>45</v>
      </c>
      <c r="D4923" t="s">
        <v>162</v>
      </c>
      <c r="E4923" s="65" t="s">
        <v>133</v>
      </c>
      <c r="F4923" s="66">
        <v>0.84956651926040649</v>
      </c>
      <c r="G4923" s="66">
        <v>0.83145231008529663</v>
      </c>
      <c r="H4923" s="66">
        <v>3.5261020064353943E-2</v>
      </c>
      <c r="I4923" s="66">
        <v>69.334480285644531</v>
      </c>
      <c r="J4923" s="67">
        <v>0</v>
      </c>
    </row>
    <row r="4924" spans="1:10" x14ac:dyDescent="0.25">
      <c r="A4924" s="3" t="str">
        <f t="shared" si="76"/>
        <v>ZoneSouth Orange County8/27/2021 (5:00pm-6:00pm)3</v>
      </c>
      <c r="B4924" t="s">
        <v>28</v>
      </c>
      <c r="C4924" t="s">
        <v>45</v>
      </c>
      <c r="D4924" t="s">
        <v>162</v>
      </c>
      <c r="E4924" s="65" t="s">
        <v>134</v>
      </c>
      <c r="F4924" s="66">
        <v>0.74068981409072876</v>
      </c>
      <c r="G4924" s="66">
        <v>0.73522073030471802</v>
      </c>
      <c r="H4924" s="66">
        <v>2.5795245543122292E-2</v>
      </c>
      <c r="I4924" s="66">
        <v>68.045997619628906</v>
      </c>
      <c r="J4924" s="67">
        <v>0</v>
      </c>
    </row>
    <row r="4925" spans="1:10" x14ac:dyDescent="0.25">
      <c r="A4925" s="3" t="str">
        <f t="shared" si="76"/>
        <v>ZoneSouth Orange County8/27/2021 (5:00pm-6:00pm)4</v>
      </c>
      <c r="B4925" t="s">
        <v>28</v>
      </c>
      <c r="C4925" t="s">
        <v>45</v>
      </c>
      <c r="D4925" t="s">
        <v>162</v>
      </c>
      <c r="E4925" s="65" t="s">
        <v>135</v>
      </c>
      <c r="F4925" s="66">
        <v>0.6540830135345459</v>
      </c>
      <c r="G4925" s="66">
        <v>0.660666823387146</v>
      </c>
      <c r="H4925" s="66">
        <v>2.3062510415911674E-2</v>
      </c>
      <c r="I4925" s="66">
        <v>67.644416809082031</v>
      </c>
      <c r="J4925" s="67">
        <v>0</v>
      </c>
    </row>
    <row r="4926" spans="1:10" x14ac:dyDescent="0.25">
      <c r="A4926" s="3" t="str">
        <f t="shared" si="76"/>
        <v>ZoneSouth Orange County8/27/2021 (5:00pm-6:00pm)5</v>
      </c>
      <c r="B4926" t="s">
        <v>28</v>
      </c>
      <c r="C4926" t="s">
        <v>45</v>
      </c>
      <c r="D4926" t="s">
        <v>162</v>
      </c>
      <c r="E4926" s="65" t="s">
        <v>136</v>
      </c>
      <c r="F4926" s="66">
        <v>0.59611272811889648</v>
      </c>
      <c r="G4926" s="66">
        <v>0.61871123313903809</v>
      </c>
      <c r="H4926" s="66">
        <v>1.5776775777339935E-2</v>
      </c>
      <c r="I4926" s="66">
        <v>67.292350769042969</v>
      </c>
      <c r="J4926" s="67">
        <v>0</v>
      </c>
    </row>
    <row r="4927" spans="1:10" x14ac:dyDescent="0.25">
      <c r="A4927" s="3" t="str">
        <f t="shared" si="76"/>
        <v>ZoneSouth Orange County8/27/2021 (5:00pm-6:00pm)6</v>
      </c>
      <c r="B4927" t="s">
        <v>28</v>
      </c>
      <c r="C4927" t="s">
        <v>45</v>
      </c>
      <c r="D4927" t="s">
        <v>162</v>
      </c>
      <c r="E4927" s="65" t="s">
        <v>137</v>
      </c>
      <c r="F4927" s="66">
        <v>0.58052420616149902</v>
      </c>
      <c r="G4927" s="66">
        <v>0.59848082065582275</v>
      </c>
      <c r="H4927" s="66">
        <v>1.3744608499109745E-2</v>
      </c>
      <c r="I4927" s="66">
        <v>66.840766906738281</v>
      </c>
      <c r="J4927" s="67">
        <v>0</v>
      </c>
    </row>
    <row r="4928" spans="1:10" x14ac:dyDescent="0.25">
      <c r="A4928" s="3" t="str">
        <f t="shared" si="76"/>
        <v>ZoneSouth Orange County8/27/2021 (5:00pm-6:00pm)7</v>
      </c>
      <c r="B4928" t="s">
        <v>28</v>
      </c>
      <c r="C4928" t="s">
        <v>45</v>
      </c>
      <c r="D4928" t="s">
        <v>162</v>
      </c>
      <c r="E4928" s="65" t="s">
        <v>138</v>
      </c>
      <c r="F4928" s="66">
        <v>0.61303955316543579</v>
      </c>
      <c r="G4928" s="66">
        <v>0.62898403406143188</v>
      </c>
      <c r="H4928" s="66">
        <v>3.0554456636309624E-2</v>
      </c>
      <c r="I4928" s="66">
        <v>66.158615112304688</v>
      </c>
      <c r="J4928" s="67">
        <v>0</v>
      </c>
    </row>
    <row r="4929" spans="1:10" x14ac:dyDescent="0.25">
      <c r="A4929" s="3" t="str">
        <f t="shared" si="76"/>
        <v>ZoneSouth Orange County8/27/2021 (5:00pm-6:00pm)8</v>
      </c>
      <c r="B4929" t="s">
        <v>28</v>
      </c>
      <c r="C4929" t="s">
        <v>45</v>
      </c>
      <c r="D4929" t="s">
        <v>162</v>
      </c>
      <c r="E4929" s="65" t="s">
        <v>139</v>
      </c>
      <c r="F4929" s="66">
        <v>0.62246841192245483</v>
      </c>
      <c r="G4929" s="66">
        <v>0.64997190237045288</v>
      </c>
      <c r="H4929" s="66">
        <v>2.5045204907655716E-2</v>
      </c>
      <c r="I4929" s="66">
        <v>66.127059936523438</v>
      </c>
      <c r="J4929" s="67">
        <v>0</v>
      </c>
    </row>
    <row r="4930" spans="1:10" x14ac:dyDescent="0.25">
      <c r="A4930" s="3" t="str">
        <f t="shared" si="76"/>
        <v>ZoneSouth Orange County8/27/2021 (5:00pm-6:00pm)9</v>
      </c>
      <c r="B4930" t="s">
        <v>28</v>
      </c>
      <c r="C4930" t="s">
        <v>45</v>
      </c>
      <c r="D4930" t="s">
        <v>162</v>
      </c>
      <c r="E4930" s="65" t="s">
        <v>140</v>
      </c>
      <c r="F4930" s="66">
        <v>0.60835862159729004</v>
      </c>
      <c r="G4930" s="66">
        <v>0.62740647792816162</v>
      </c>
      <c r="H4930" s="66">
        <v>1.9757525995373726E-2</v>
      </c>
      <c r="I4930" s="66">
        <v>68.018089294433594</v>
      </c>
      <c r="J4930" s="67">
        <v>0</v>
      </c>
    </row>
    <row r="4931" spans="1:10" x14ac:dyDescent="0.25">
      <c r="A4931" s="3" t="str">
        <f t="shared" ref="A4931:A4994" si="77">B4931&amp;C4931&amp;D4931&amp;E4931</f>
        <v>ZoneSouth Orange County8/27/2021 (5:00pm-6:00pm)10</v>
      </c>
      <c r="B4931" t="s">
        <v>28</v>
      </c>
      <c r="C4931" t="s">
        <v>45</v>
      </c>
      <c r="D4931" t="s">
        <v>162</v>
      </c>
      <c r="E4931" s="65" t="s">
        <v>141</v>
      </c>
      <c r="F4931" s="66">
        <v>0.60358548164367676</v>
      </c>
      <c r="G4931" s="66">
        <v>0.62221938371658325</v>
      </c>
      <c r="H4931" s="66">
        <v>2.0349644124507904E-2</v>
      </c>
      <c r="I4931" s="66">
        <v>71.900215148925781</v>
      </c>
      <c r="J4931" s="67">
        <v>0</v>
      </c>
    </row>
    <row r="4932" spans="1:10" x14ac:dyDescent="0.25">
      <c r="A4932" s="3" t="str">
        <f t="shared" si="77"/>
        <v>ZoneSouth Orange County8/27/2021 (5:00pm-6:00pm)11</v>
      </c>
      <c r="B4932" t="s">
        <v>28</v>
      </c>
      <c r="C4932" t="s">
        <v>45</v>
      </c>
      <c r="D4932" t="s">
        <v>162</v>
      </c>
      <c r="E4932" s="65" t="s">
        <v>142</v>
      </c>
      <c r="F4932" s="66">
        <v>0.62974148988723755</v>
      </c>
      <c r="G4932" s="66">
        <v>0.65090131759643555</v>
      </c>
      <c r="H4932" s="66">
        <v>2.4076558649539948E-2</v>
      </c>
      <c r="I4932" s="66">
        <v>76.352767944335938</v>
      </c>
      <c r="J4932" s="67">
        <v>0</v>
      </c>
    </row>
    <row r="4933" spans="1:10" x14ac:dyDescent="0.25">
      <c r="A4933" s="3" t="str">
        <f t="shared" si="77"/>
        <v>ZoneSouth Orange County8/27/2021 (5:00pm-6:00pm)12</v>
      </c>
      <c r="B4933" t="s">
        <v>28</v>
      </c>
      <c r="C4933" t="s">
        <v>45</v>
      </c>
      <c r="D4933" t="s">
        <v>162</v>
      </c>
      <c r="E4933" s="65" t="s">
        <v>143</v>
      </c>
      <c r="F4933" s="66">
        <v>0.72547948360443115</v>
      </c>
      <c r="G4933" s="66">
        <v>0.74861609935760498</v>
      </c>
      <c r="H4933" s="66">
        <v>2.8865819796919823E-2</v>
      </c>
      <c r="I4933" s="66">
        <v>80.810768127441406</v>
      </c>
      <c r="J4933" s="67">
        <v>0</v>
      </c>
    </row>
    <row r="4934" spans="1:10" x14ac:dyDescent="0.25">
      <c r="A4934" s="3" t="str">
        <f t="shared" si="77"/>
        <v>ZoneSouth Orange County8/27/2021 (5:00pm-6:00pm)13</v>
      </c>
      <c r="B4934" t="s">
        <v>28</v>
      </c>
      <c r="C4934" t="s">
        <v>45</v>
      </c>
      <c r="D4934" t="s">
        <v>162</v>
      </c>
      <c r="E4934" s="65" t="s">
        <v>144</v>
      </c>
      <c r="F4934" s="66">
        <v>0.93518280982971191</v>
      </c>
      <c r="G4934" s="66">
        <v>0.93116295337677002</v>
      </c>
      <c r="H4934" s="66">
        <v>3.2198116183280945E-2</v>
      </c>
      <c r="I4934" s="66">
        <v>82.669075012207031</v>
      </c>
      <c r="J4934" s="67">
        <v>0</v>
      </c>
    </row>
    <row r="4935" spans="1:10" x14ac:dyDescent="0.25">
      <c r="A4935" s="3" t="str">
        <f t="shared" si="77"/>
        <v>ZoneSouth Orange County8/27/2021 (5:00pm-6:00pm)14</v>
      </c>
      <c r="B4935" t="s">
        <v>28</v>
      </c>
      <c r="C4935" t="s">
        <v>45</v>
      </c>
      <c r="D4935" t="s">
        <v>162</v>
      </c>
      <c r="E4935" s="65" t="s">
        <v>145</v>
      </c>
      <c r="F4935" s="66">
        <v>1.1293061971664429</v>
      </c>
      <c r="G4935" s="66">
        <v>1.1582591533660889</v>
      </c>
      <c r="H4935" s="66">
        <v>3.3899355679750443E-2</v>
      </c>
      <c r="I4935" s="66">
        <v>84.121696472167969</v>
      </c>
      <c r="J4935" s="67">
        <v>0</v>
      </c>
    </row>
    <row r="4936" spans="1:10" x14ac:dyDescent="0.25">
      <c r="A4936" s="3" t="str">
        <f t="shared" si="77"/>
        <v>ZoneSouth Orange County8/27/2021 (5:00pm-6:00pm)15</v>
      </c>
      <c r="B4936" t="s">
        <v>28</v>
      </c>
      <c r="C4936" t="s">
        <v>45</v>
      </c>
      <c r="D4936" t="s">
        <v>162</v>
      </c>
      <c r="E4936" s="65" t="s">
        <v>146</v>
      </c>
      <c r="F4936" s="66">
        <v>1.3951656818389893</v>
      </c>
      <c r="G4936" s="66">
        <v>1.3920809030532837</v>
      </c>
      <c r="H4936" s="66">
        <v>1.8710261210799217E-2</v>
      </c>
      <c r="I4936" s="66">
        <v>84.511077880859375</v>
      </c>
      <c r="J4936" s="67">
        <v>0</v>
      </c>
    </row>
    <row r="4937" spans="1:10" x14ac:dyDescent="0.25">
      <c r="A4937" s="3" t="str">
        <f t="shared" si="77"/>
        <v>ZoneSouth Orange County8/27/2021 (5:00pm-6:00pm)16</v>
      </c>
      <c r="B4937" t="s">
        <v>28</v>
      </c>
      <c r="C4937" t="s">
        <v>45</v>
      </c>
      <c r="D4937" t="s">
        <v>162</v>
      </c>
      <c r="E4937" s="65" t="s">
        <v>147</v>
      </c>
      <c r="F4937" s="66">
        <v>1.689771294593811</v>
      </c>
      <c r="G4937" s="66">
        <v>1.6928561925888062</v>
      </c>
      <c r="H4937" s="66">
        <v>1.8710261210799217E-2</v>
      </c>
      <c r="I4937" s="66">
        <v>85.384773254394531</v>
      </c>
      <c r="J4937" s="67">
        <v>0</v>
      </c>
    </row>
    <row r="4938" spans="1:10" x14ac:dyDescent="0.25">
      <c r="A4938" s="3" t="str">
        <f t="shared" si="77"/>
        <v>ZoneSouth Orange County8/27/2021 (5:00pm-6:00pm)17</v>
      </c>
      <c r="B4938" t="s">
        <v>28</v>
      </c>
      <c r="C4938" t="s">
        <v>45</v>
      </c>
      <c r="D4938" t="s">
        <v>162</v>
      </c>
      <c r="E4938" s="65" t="s">
        <v>148</v>
      </c>
      <c r="F4938" s="66">
        <v>1.7788782119750977</v>
      </c>
      <c r="G4938" s="66">
        <v>1.8457885980606079</v>
      </c>
      <c r="H4938" s="66">
        <v>3.513253852725029E-2</v>
      </c>
      <c r="I4938" s="66">
        <v>84.516311645507813</v>
      </c>
      <c r="J4938" s="67">
        <v>0</v>
      </c>
    </row>
    <row r="4939" spans="1:10" x14ac:dyDescent="0.25">
      <c r="A4939" s="3" t="str">
        <f t="shared" si="77"/>
        <v>ZoneSouth Orange County8/27/2021 (5:00pm-6:00pm)18</v>
      </c>
      <c r="B4939" t="s">
        <v>28</v>
      </c>
      <c r="C4939" t="s">
        <v>45</v>
      </c>
      <c r="D4939" t="s">
        <v>162</v>
      </c>
      <c r="E4939" s="65" t="s">
        <v>149</v>
      </c>
      <c r="F4939" s="66">
        <v>1.8048977851867676</v>
      </c>
      <c r="G4939" s="66">
        <v>1.4038519859313965</v>
      </c>
      <c r="H4939" s="66">
        <v>4.0192961692810059E-2</v>
      </c>
      <c r="I4939" s="66">
        <v>81.837234497070313</v>
      </c>
      <c r="J4939" s="67">
        <v>0</v>
      </c>
    </row>
    <row r="4940" spans="1:10" x14ac:dyDescent="0.25">
      <c r="A4940" s="3" t="str">
        <f t="shared" si="77"/>
        <v>ZoneSouth Orange County8/27/2021 (5:00pm-6:00pm)19</v>
      </c>
      <c r="B4940" t="s">
        <v>28</v>
      </c>
      <c r="C4940" t="s">
        <v>45</v>
      </c>
      <c r="D4940" t="s">
        <v>162</v>
      </c>
      <c r="E4940" s="65" t="s">
        <v>150</v>
      </c>
      <c r="F4940" s="66">
        <v>1.7989970445632935</v>
      </c>
      <c r="G4940" s="66">
        <v>1.8955206871032715</v>
      </c>
      <c r="H4940" s="66">
        <v>4.2740792036056519E-2</v>
      </c>
      <c r="I4940" s="66">
        <v>80.668769836425781</v>
      </c>
      <c r="J4940" s="67">
        <v>0</v>
      </c>
    </row>
    <row r="4941" spans="1:10" x14ac:dyDescent="0.25">
      <c r="A4941" s="3" t="str">
        <f t="shared" si="77"/>
        <v>ZoneSouth Orange County8/27/2021 (5:00pm-6:00pm)20</v>
      </c>
      <c r="B4941" t="s">
        <v>28</v>
      </c>
      <c r="C4941" t="s">
        <v>45</v>
      </c>
      <c r="D4941" t="s">
        <v>162</v>
      </c>
      <c r="E4941" s="65" t="s">
        <v>151</v>
      </c>
      <c r="F4941" s="66">
        <v>1.6981406211853027</v>
      </c>
      <c r="G4941" s="66">
        <v>1.701973557472229</v>
      </c>
      <c r="H4941" s="66">
        <v>3.8882020860910416E-2</v>
      </c>
      <c r="I4941" s="66">
        <v>79.463386535644531</v>
      </c>
      <c r="J4941" s="67">
        <v>0</v>
      </c>
    </row>
    <row r="4942" spans="1:10" x14ac:dyDescent="0.25">
      <c r="A4942" s="3" t="str">
        <f t="shared" si="77"/>
        <v>ZoneSouth Orange County8/27/2021 (5:00pm-6:00pm)21</v>
      </c>
      <c r="B4942" t="s">
        <v>28</v>
      </c>
      <c r="C4942" t="s">
        <v>45</v>
      </c>
      <c r="D4942" t="s">
        <v>162</v>
      </c>
      <c r="E4942" s="65" t="s">
        <v>152</v>
      </c>
      <c r="F4942" s="66">
        <v>1.5763288736343384</v>
      </c>
      <c r="G4942" s="66">
        <v>1.5573049783706665</v>
      </c>
      <c r="H4942" s="66">
        <v>3.7092316895723343E-2</v>
      </c>
      <c r="I4942" s="66">
        <v>75.168769836425781</v>
      </c>
      <c r="J4942" s="67">
        <v>0</v>
      </c>
    </row>
    <row r="4943" spans="1:10" x14ac:dyDescent="0.25">
      <c r="A4943" s="3" t="str">
        <f t="shared" si="77"/>
        <v>ZoneSouth Orange County8/27/2021 (5:00pm-6:00pm)22</v>
      </c>
      <c r="B4943" t="s">
        <v>28</v>
      </c>
      <c r="C4943" t="s">
        <v>45</v>
      </c>
      <c r="D4943" t="s">
        <v>162</v>
      </c>
      <c r="E4943" s="65" t="s">
        <v>153</v>
      </c>
      <c r="F4943" s="66">
        <v>1.4899653196334839</v>
      </c>
      <c r="G4943" s="66">
        <v>1.4364877939224243</v>
      </c>
      <c r="H4943" s="66">
        <v>3.4814115613698959E-2</v>
      </c>
      <c r="I4943" s="66">
        <v>71.710800170898438</v>
      </c>
      <c r="J4943" s="67">
        <v>0</v>
      </c>
    </row>
    <row r="4944" spans="1:10" x14ac:dyDescent="0.25">
      <c r="A4944" s="3" t="str">
        <f t="shared" si="77"/>
        <v>ZoneSouth Orange County8/27/2021 (5:00pm-6:00pm)23</v>
      </c>
      <c r="B4944" t="s">
        <v>28</v>
      </c>
      <c r="C4944" t="s">
        <v>45</v>
      </c>
      <c r="D4944" t="s">
        <v>162</v>
      </c>
      <c r="E4944" s="65" t="s">
        <v>154</v>
      </c>
      <c r="F4944" s="66">
        <v>1.3511273860931396</v>
      </c>
      <c r="G4944" s="66">
        <v>1.3191266059875488</v>
      </c>
      <c r="H4944" s="66">
        <v>3.3273383975028992E-2</v>
      </c>
      <c r="I4944" s="66">
        <v>70.194984436035156</v>
      </c>
      <c r="J4944" s="67">
        <v>0</v>
      </c>
    </row>
    <row r="4945" spans="1:10" x14ac:dyDescent="0.25">
      <c r="A4945" s="3" t="str">
        <f t="shared" si="77"/>
        <v>ZoneSouth Orange County8/27/2021 (5:00pm-6:00pm)24</v>
      </c>
      <c r="B4945" t="s">
        <v>28</v>
      </c>
      <c r="C4945" t="s">
        <v>45</v>
      </c>
      <c r="D4945" t="s">
        <v>162</v>
      </c>
      <c r="E4945" s="65" t="s">
        <v>155</v>
      </c>
      <c r="F4945" s="66">
        <v>1.1541191339492798</v>
      </c>
      <c r="G4945" s="66">
        <v>1.1336580514907837</v>
      </c>
      <c r="H4945" s="66">
        <v>3.3033482730388641E-2</v>
      </c>
      <c r="I4945" s="66">
        <v>68.879661560058594</v>
      </c>
      <c r="J4945" s="67">
        <v>0</v>
      </c>
    </row>
    <row r="4946" spans="1:10" x14ac:dyDescent="0.25">
      <c r="A4946" s="3" t="str">
        <f t="shared" si="77"/>
        <v>ZoneSouth Orange County9/9/2021 (3:58pm-5:00pm)1</v>
      </c>
      <c r="B4946" t="s">
        <v>28</v>
      </c>
      <c r="C4946" t="s">
        <v>45</v>
      </c>
      <c r="D4946" t="s">
        <v>163</v>
      </c>
      <c r="E4946" s="65" t="s">
        <v>132</v>
      </c>
      <c r="F4946" s="66">
        <v>0.86717504262924194</v>
      </c>
      <c r="G4946" s="66">
        <v>0.88611984252929688</v>
      </c>
      <c r="H4946" s="66">
        <v>2.6201693341135979E-2</v>
      </c>
      <c r="I4946" s="66">
        <v>68.134841918945313</v>
      </c>
      <c r="J4946" s="67">
        <v>0</v>
      </c>
    </row>
    <row r="4947" spans="1:10" x14ac:dyDescent="0.25">
      <c r="A4947" s="3" t="str">
        <f t="shared" si="77"/>
        <v>ZoneSouth Orange County9/9/2021 (3:58pm-5:00pm)2</v>
      </c>
      <c r="B4947" t="s">
        <v>28</v>
      </c>
      <c r="C4947" t="s">
        <v>45</v>
      </c>
      <c r="D4947" t="s">
        <v>163</v>
      </c>
      <c r="E4947" s="65" t="s">
        <v>133</v>
      </c>
      <c r="F4947" s="66">
        <v>0.75519615411758423</v>
      </c>
      <c r="G4947" s="66">
        <v>0.77749431133270264</v>
      </c>
      <c r="H4947" s="66">
        <v>2.4680111557245255E-2</v>
      </c>
      <c r="I4947" s="66">
        <v>68.235916137695313</v>
      </c>
      <c r="J4947" s="67">
        <v>0</v>
      </c>
    </row>
    <row r="4948" spans="1:10" x14ac:dyDescent="0.25">
      <c r="A4948" s="3" t="str">
        <f t="shared" si="77"/>
        <v>ZoneSouth Orange County9/9/2021 (3:58pm-5:00pm)3</v>
      </c>
      <c r="B4948" t="s">
        <v>28</v>
      </c>
      <c r="C4948" t="s">
        <v>45</v>
      </c>
      <c r="D4948" t="s">
        <v>163</v>
      </c>
      <c r="E4948" s="65" t="s">
        <v>134</v>
      </c>
      <c r="F4948" s="66">
        <v>0.68600845336914063</v>
      </c>
      <c r="G4948" s="66">
        <v>0.70120918750762939</v>
      </c>
      <c r="H4948" s="66">
        <v>2.3032309487462044E-2</v>
      </c>
      <c r="I4948" s="66">
        <v>68.019073486328125</v>
      </c>
      <c r="J4948" s="67">
        <v>0</v>
      </c>
    </row>
    <row r="4949" spans="1:10" x14ac:dyDescent="0.25">
      <c r="A4949" s="3" t="str">
        <f t="shared" si="77"/>
        <v>ZoneSouth Orange County9/9/2021 (3:58pm-5:00pm)4</v>
      </c>
      <c r="B4949" t="s">
        <v>28</v>
      </c>
      <c r="C4949" t="s">
        <v>45</v>
      </c>
      <c r="D4949" t="s">
        <v>163</v>
      </c>
      <c r="E4949" s="65" t="s">
        <v>135</v>
      </c>
      <c r="F4949" s="66">
        <v>0.65329825878143311</v>
      </c>
      <c r="G4949" s="66">
        <v>0.64804965257644653</v>
      </c>
      <c r="H4949" s="66">
        <v>1.9906878471374512E-2</v>
      </c>
      <c r="I4949" s="66">
        <v>67.883277893066406</v>
      </c>
      <c r="J4949" s="67">
        <v>0</v>
      </c>
    </row>
    <row r="4950" spans="1:10" x14ac:dyDescent="0.25">
      <c r="A4950" s="3" t="str">
        <f t="shared" si="77"/>
        <v>ZoneSouth Orange County9/9/2021 (3:58pm-5:00pm)5</v>
      </c>
      <c r="B4950" t="s">
        <v>28</v>
      </c>
      <c r="C4950" t="s">
        <v>45</v>
      </c>
      <c r="D4950" t="s">
        <v>163</v>
      </c>
      <c r="E4950" s="65" t="s">
        <v>136</v>
      </c>
      <c r="F4950" s="66">
        <v>0.61865520477294922</v>
      </c>
      <c r="G4950" s="66">
        <v>0.61324197053909302</v>
      </c>
      <c r="H4950" s="66">
        <v>1.6700977459549904E-2</v>
      </c>
      <c r="I4950" s="66">
        <v>68.154853820800781</v>
      </c>
      <c r="J4950" s="67">
        <v>0</v>
      </c>
    </row>
    <row r="4951" spans="1:10" x14ac:dyDescent="0.25">
      <c r="A4951" s="3" t="str">
        <f t="shared" si="77"/>
        <v>ZoneSouth Orange County9/9/2021 (3:58pm-5:00pm)6</v>
      </c>
      <c r="B4951" t="s">
        <v>28</v>
      </c>
      <c r="C4951" t="s">
        <v>45</v>
      </c>
      <c r="D4951" t="s">
        <v>163</v>
      </c>
      <c r="E4951" s="65" t="s">
        <v>137</v>
      </c>
      <c r="F4951" s="66">
        <v>0.60541486740112305</v>
      </c>
      <c r="G4951" s="66">
        <v>0.6077844500541687</v>
      </c>
      <c r="H4951" s="66">
        <v>1.4466072432696819E-2</v>
      </c>
      <c r="I4951" s="66">
        <v>68.03167724609375</v>
      </c>
      <c r="J4951" s="67">
        <v>0</v>
      </c>
    </row>
    <row r="4952" spans="1:10" x14ac:dyDescent="0.25">
      <c r="A4952" s="3" t="str">
        <f t="shared" si="77"/>
        <v>ZoneSouth Orange County9/9/2021 (3:58pm-5:00pm)7</v>
      </c>
      <c r="B4952" t="s">
        <v>28</v>
      </c>
      <c r="C4952" t="s">
        <v>45</v>
      </c>
      <c r="D4952" t="s">
        <v>163</v>
      </c>
      <c r="E4952" s="65" t="s">
        <v>138</v>
      </c>
      <c r="F4952" s="66">
        <v>0.65353840589523315</v>
      </c>
      <c r="G4952" s="66">
        <v>0.64399611949920654</v>
      </c>
      <c r="H4952" s="66">
        <v>1.2401248328387737E-2</v>
      </c>
      <c r="I4952" s="66">
        <v>68.129066467285156</v>
      </c>
      <c r="J4952" s="67">
        <v>0</v>
      </c>
    </row>
    <row r="4953" spans="1:10" x14ac:dyDescent="0.25">
      <c r="A4953" s="3" t="str">
        <f t="shared" si="77"/>
        <v>ZoneSouth Orange County9/9/2021 (3:58pm-5:00pm)8</v>
      </c>
      <c r="B4953" t="s">
        <v>28</v>
      </c>
      <c r="C4953" t="s">
        <v>45</v>
      </c>
      <c r="D4953" t="s">
        <v>163</v>
      </c>
      <c r="E4953" s="65" t="s">
        <v>139</v>
      </c>
      <c r="F4953" s="66">
        <v>0.67813956737518311</v>
      </c>
      <c r="G4953" s="66">
        <v>0.67646592855453491</v>
      </c>
      <c r="H4953" s="66">
        <v>1.4365879818797112E-2</v>
      </c>
      <c r="I4953" s="66">
        <v>68.211181640625</v>
      </c>
      <c r="J4953" s="67">
        <v>0</v>
      </c>
    </row>
    <row r="4954" spans="1:10" x14ac:dyDescent="0.25">
      <c r="A4954" s="3" t="str">
        <f t="shared" si="77"/>
        <v>ZoneSouth Orange County9/9/2021 (3:58pm-5:00pm)9</v>
      </c>
      <c r="B4954" t="s">
        <v>28</v>
      </c>
      <c r="C4954" t="s">
        <v>45</v>
      </c>
      <c r="D4954" t="s">
        <v>163</v>
      </c>
      <c r="E4954" s="65" t="s">
        <v>140</v>
      </c>
      <c r="F4954" s="66">
        <v>0.67422235012054443</v>
      </c>
      <c r="G4954" s="66">
        <v>0.65531933307647705</v>
      </c>
      <c r="H4954" s="66">
        <v>1.9660085439682007E-2</v>
      </c>
      <c r="I4954" s="66">
        <v>69.226943969726563</v>
      </c>
      <c r="J4954" s="67">
        <v>0</v>
      </c>
    </row>
    <row r="4955" spans="1:10" x14ac:dyDescent="0.25">
      <c r="A4955" s="3" t="str">
        <f t="shared" si="77"/>
        <v>ZoneSouth Orange County9/9/2021 (3:58pm-5:00pm)10</v>
      </c>
      <c r="B4955" t="s">
        <v>28</v>
      </c>
      <c r="C4955" t="s">
        <v>45</v>
      </c>
      <c r="D4955" t="s">
        <v>163</v>
      </c>
      <c r="E4955" s="65" t="s">
        <v>141</v>
      </c>
      <c r="F4955" s="66">
        <v>0.64529889822006226</v>
      </c>
      <c r="G4955" s="66">
        <v>0.65472114086151123</v>
      </c>
      <c r="H4955" s="66">
        <v>2.2089002653956413E-2</v>
      </c>
      <c r="I4955" s="66">
        <v>72.310569763183594</v>
      </c>
      <c r="J4955" s="67">
        <v>0</v>
      </c>
    </row>
    <row r="4956" spans="1:10" x14ac:dyDescent="0.25">
      <c r="A4956" s="3" t="str">
        <f t="shared" si="77"/>
        <v>ZoneSouth Orange County9/9/2021 (3:58pm-5:00pm)11</v>
      </c>
      <c r="B4956" t="s">
        <v>28</v>
      </c>
      <c r="C4956" t="s">
        <v>45</v>
      </c>
      <c r="D4956" t="s">
        <v>163</v>
      </c>
      <c r="E4956" s="65" t="s">
        <v>142</v>
      </c>
      <c r="F4956" s="66">
        <v>0.7127004861831665</v>
      </c>
      <c r="G4956" s="66">
        <v>0.69133865833282471</v>
      </c>
      <c r="H4956" s="66">
        <v>2.0773917436599731E-2</v>
      </c>
      <c r="I4956" s="66">
        <v>75.742210388183594</v>
      </c>
      <c r="J4956" s="67">
        <v>0</v>
      </c>
    </row>
    <row r="4957" spans="1:10" x14ac:dyDescent="0.25">
      <c r="A4957" s="3" t="str">
        <f t="shared" si="77"/>
        <v>ZoneSouth Orange County9/9/2021 (3:58pm-5:00pm)12</v>
      </c>
      <c r="B4957" t="s">
        <v>28</v>
      </c>
      <c r="C4957" t="s">
        <v>45</v>
      </c>
      <c r="D4957" t="s">
        <v>163</v>
      </c>
      <c r="E4957" s="65" t="s">
        <v>143</v>
      </c>
      <c r="F4957" s="66">
        <v>0.8267245888710022</v>
      </c>
      <c r="G4957" s="66">
        <v>0.80031275749206543</v>
      </c>
      <c r="H4957" s="66">
        <v>2.1840972825884819E-2</v>
      </c>
      <c r="I4957" s="66">
        <v>78.347541809082031</v>
      </c>
      <c r="J4957" s="67">
        <v>0</v>
      </c>
    </row>
    <row r="4958" spans="1:10" x14ac:dyDescent="0.25">
      <c r="A4958" s="3" t="str">
        <f t="shared" si="77"/>
        <v>ZoneSouth Orange County9/9/2021 (3:58pm-5:00pm)13</v>
      </c>
      <c r="B4958" t="s">
        <v>28</v>
      </c>
      <c r="C4958" t="s">
        <v>45</v>
      </c>
      <c r="D4958" t="s">
        <v>163</v>
      </c>
      <c r="E4958" s="65" t="s">
        <v>144</v>
      </c>
      <c r="F4958" s="66">
        <v>0.99487596750259399</v>
      </c>
      <c r="G4958" s="66">
        <v>0.98127084970474243</v>
      </c>
      <c r="H4958" s="66">
        <v>1.4055856503546238E-2</v>
      </c>
      <c r="I4958" s="66">
        <v>79.721305847167969</v>
      </c>
      <c r="J4958" s="67">
        <v>0</v>
      </c>
    </row>
    <row r="4959" spans="1:10" x14ac:dyDescent="0.25">
      <c r="A4959" s="3" t="str">
        <f t="shared" si="77"/>
        <v>ZoneSouth Orange County9/9/2021 (3:58pm-5:00pm)14</v>
      </c>
      <c r="B4959" t="s">
        <v>28</v>
      </c>
      <c r="C4959" t="s">
        <v>45</v>
      </c>
      <c r="D4959" t="s">
        <v>163</v>
      </c>
      <c r="E4959" s="65" t="s">
        <v>145</v>
      </c>
      <c r="F4959" s="66">
        <v>1.207500696182251</v>
      </c>
      <c r="G4959" s="66">
        <v>1.2211058139801025</v>
      </c>
      <c r="H4959" s="66">
        <v>1.4055856503546238E-2</v>
      </c>
      <c r="I4959" s="66">
        <v>81.373931884765625</v>
      </c>
      <c r="J4959" s="67">
        <v>0</v>
      </c>
    </row>
    <row r="4960" spans="1:10" x14ac:dyDescent="0.25">
      <c r="A4960" s="3" t="str">
        <f t="shared" si="77"/>
        <v>ZoneSouth Orange County9/9/2021 (3:58pm-5:00pm)15</v>
      </c>
      <c r="B4960" t="s">
        <v>28</v>
      </c>
      <c r="C4960" t="s">
        <v>45</v>
      </c>
      <c r="D4960" t="s">
        <v>163</v>
      </c>
      <c r="E4960" s="65" t="s">
        <v>146</v>
      </c>
      <c r="F4960" s="66">
        <v>1.456750750541687</v>
      </c>
      <c r="G4960" s="66">
        <v>1.4780639410018921</v>
      </c>
      <c r="H4960" s="66">
        <v>2.9590453952550888E-2</v>
      </c>
      <c r="I4960" s="66">
        <v>83.547454833984375</v>
      </c>
      <c r="J4960" s="67">
        <v>0</v>
      </c>
    </row>
    <row r="4961" spans="1:10" x14ac:dyDescent="0.25">
      <c r="A4961" s="3" t="str">
        <f t="shared" si="77"/>
        <v>ZoneSouth Orange County9/9/2021 (3:58pm-5:00pm)16</v>
      </c>
      <c r="B4961" t="s">
        <v>28</v>
      </c>
      <c r="C4961" t="s">
        <v>45</v>
      </c>
      <c r="D4961" t="s">
        <v>163</v>
      </c>
      <c r="E4961" s="65" t="s">
        <v>147</v>
      </c>
      <c r="F4961" s="66">
        <v>1.774950385093689</v>
      </c>
      <c r="G4961" s="66">
        <v>1.7928856611251831</v>
      </c>
      <c r="H4961" s="66">
        <v>3.5228028893470764E-2</v>
      </c>
      <c r="I4961" s="66">
        <v>87.536888122558594</v>
      </c>
      <c r="J4961" s="67">
        <v>0</v>
      </c>
    </row>
    <row r="4962" spans="1:10" x14ac:dyDescent="0.25">
      <c r="A4962" s="3" t="str">
        <f t="shared" si="77"/>
        <v>ZoneSouth Orange County9/9/2021 (3:58pm-5:00pm)17</v>
      </c>
      <c r="B4962" t="s">
        <v>28</v>
      </c>
      <c r="C4962" t="s">
        <v>45</v>
      </c>
      <c r="D4962" t="s">
        <v>163</v>
      </c>
      <c r="E4962" s="65" t="s">
        <v>148</v>
      </c>
      <c r="F4962" s="66">
        <v>1.8938857316970825</v>
      </c>
      <c r="G4962" s="66">
        <v>1.4166140556335449</v>
      </c>
      <c r="H4962" s="66">
        <v>3.6928374320268631E-2</v>
      </c>
      <c r="I4962" s="66">
        <v>88.473930358886719</v>
      </c>
      <c r="J4962" s="67">
        <v>0</v>
      </c>
    </row>
    <row r="4963" spans="1:10" x14ac:dyDescent="0.25">
      <c r="A4963" s="3" t="str">
        <f t="shared" si="77"/>
        <v>ZoneSouth Orange County9/9/2021 (3:58pm-5:00pm)18</v>
      </c>
      <c r="B4963" t="s">
        <v>28</v>
      </c>
      <c r="C4963" t="s">
        <v>45</v>
      </c>
      <c r="D4963" t="s">
        <v>163</v>
      </c>
      <c r="E4963" s="65" t="s">
        <v>149</v>
      </c>
      <c r="F4963" s="66">
        <v>1.9592990875244141</v>
      </c>
      <c r="G4963" s="66">
        <v>1.9955630302429199</v>
      </c>
      <c r="H4963" s="66">
        <v>3.7407856434583664E-2</v>
      </c>
      <c r="I4963" s="66">
        <v>84.842376708984375</v>
      </c>
      <c r="J4963" s="67">
        <v>0</v>
      </c>
    </row>
    <row r="4964" spans="1:10" x14ac:dyDescent="0.25">
      <c r="A4964" s="3" t="str">
        <f t="shared" si="77"/>
        <v>ZoneSouth Orange County9/9/2021 (3:58pm-5:00pm)19</v>
      </c>
      <c r="B4964" t="s">
        <v>28</v>
      </c>
      <c r="C4964" t="s">
        <v>45</v>
      </c>
      <c r="D4964" t="s">
        <v>163</v>
      </c>
      <c r="E4964" s="65" t="s">
        <v>150</v>
      </c>
      <c r="F4964" s="66">
        <v>1.8847811222076416</v>
      </c>
      <c r="G4964" s="66">
        <v>1.8965401649475098</v>
      </c>
      <c r="H4964" s="66">
        <v>3.5105764865875244E-2</v>
      </c>
      <c r="I4964" s="66">
        <v>81.421310424804688</v>
      </c>
      <c r="J4964" s="67">
        <v>0</v>
      </c>
    </row>
    <row r="4965" spans="1:10" x14ac:dyDescent="0.25">
      <c r="A4965" s="3" t="str">
        <f t="shared" si="77"/>
        <v>ZoneSouth Orange County9/9/2021 (3:58pm-5:00pm)20</v>
      </c>
      <c r="B4965" t="s">
        <v>28</v>
      </c>
      <c r="C4965" t="s">
        <v>45</v>
      </c>
      <c r="D4965" t="s">
        <v>163</v>
      </c>
      <c r="E4965" s="65" t="s">
        <v>151</v>
      </c>
      <c r="F4965" s="66">
        <v>1.7187874317169189</v>
      </c>
      <c r="G4965" s="66">
        <v>1.7308269739151001</v>
      </c>
      <c r="H4965" s="66">
        <v>3.2430261373519897E-2</v>
      </c>
      <c r="I4965" s="66">
        <v>77.600242614746094</v>
      </c>
      <c r="J4965" s="67">
        <v>0</v>
      </c>
    </row>
    <row r="4966" spans="1:10" x14ac:dyDescent="0.25">
      <c r="A4966" s="3" t="str">
        <f t="shared" si="77"/>
        <v>ZoneSouth Orange County9/9/2021 (3:58pm-5:00pm)21</v>
      </c>
      <c r="B4966" t="s">
        <v>28</v>
      </c>
      <c r="C4966" t="s">
        <v>45</v>
      </c>
      <c r="D4966" t="s">
        <v>163</v>
      </c>
      <c r="E4966" s="65" t="s">
        <v>152</v>
      </c>
      <c r="F4966" s="66">
        <v>1.6362402439117432</v>
      </c>
      <c r="G4966" s="66">
        <v>1.623738169670105</v>
      </c>
      <c r="H4966" s="66">
        <v>2.9338899999856949E-2</v>
      </c>
      <c r="I4966" s="66">
        <v>74.179100036621094</v>
      </c>
      <c r="J4966" s="67">
        <v>0</v>
      </c>
    </row>
    <row r="4967" spans="1:10" x14ac:dyDescent="0.25">
      <c r="A4967" s="3" t="str">
        <f t="shared" si="77"/>
        <v>ZoneSouth Orange County9/9/2021 (3:58pm-5:00pm)22</v>
      </c>
      <c r="B4967" t="s">
        <v>28</v>
      </c>
      <c r="C4967" t="s">
        <v>45</v>
      </c>
      <c r="D4967" t="s">
        <v>163</v>
      </c>
      <c r="E4967" s="65" t="s">
        <v>153</v>
      </c>
      <c r="F4967" s="66">
        <v>1.5482653379440308</v>
      </c>
      <c r="G4967" s="66">
        <v>1.5164227485656738</v>
      </c>
      <c r="H4967" s="66">
        <v>2.8399026021361351E-2</v>
      </c>
      <c r="I4967" s="66">
        <v>72.668525695800781</v>
      </c>
      <c r="J4967" s="67">
        <v>0</v>
      </c>
    </row>
    <row r="4968" spans="1:10" x14ac:dyDescent="0.25">
      <c r="A4968" s="3" t="str">
        <f t="shared" si="77"/>
        <v>ZoneSouth Orange County9/9/2021 (3:58pm-5:00pm)23</v>
      </c>
      <c r="B4968" t="s">
        <v>28</v>
      </c>
      <c r="C4968" t="s">
        <v>45</v>
      </c>
      <c r="D4968" t="s">
        <v>163</v>
      </c>
      <c r="E4968" s="65" t="s">
        <v>154</v>
      </c>
      <c r="F4968" s="66">
        <v>1.3885343074798584</v>
      </c>
      <c r="G4968" s="66">
        <v>1.3786072731018066</v>
      </c>
      <c r="H4968" s="66">
        <v>3.0525092035531998E-2</v>
      </c>
      <c r="I4968" s="66">
        <v>71.002708435058594</v>
      </c>
      <c r="J4968" s="67">
        <v>0</v>
      </c>
    </row>
    <row r="4969" spans="1:10" x14ac:dyDescent="0.25">
      <c r="A4969" s="3" t="str">
        <f t="shared" si="77"/>
        <v>ZoneSouth Orange County9/9/2021 (3:58pm-5:00pm)24</v>
      </c>
      <c r="B4969" t="s">
        <v>28</v>
      </c>
      <c r="C4969" t="s">
        <v>45</v>
      </c>
      <c r="D4969" t="s">
        <v>163</v>
      </c>
      <c r="E4969" s="65" t="s">
        <v>155</v>
      </c>
      <c r="F4969" s="66">
        <v>1.1506482362747192</v>
      </c>
      <c r="G4969" s="66">
        <v>1.1547273397445679</v>
      </c>
      <c r="H4969" s="66">
        <v>2.7961539104580879E-2</v>
      </c>
      <c r="I4969" s="66">
        <v>70.236900329589844</v>
      </c>
      <c r="J4969" s="67">
        <v>0</v>
      </c>
    </row>
    <row r="4970" spans="1:10" x14ac:dyDescent="0.25">
      <c r="A4970" s="3" t="str">
        <f t="shared" si="77"/>
        <v>ZoneSouth Orange CountyAverage Event Day (5:00pm-6:00pm)1</v>
      </c>
      <c r="B4970" t="s">
        <v>28</v>
      </c>
      <c r="C4970" t="s">
        <v>45</v>
      </c>
      <c r="D4970" t="s">
        <v>164</v>
      </c>
      <c r="E4970" s="65" t="s">
        <v>132</v>
      </c>
      <c r="F4970" s="66">
        <v>0.88920676708221436</v>
      </c>
      <c r="G4970" s="66">
        <v>0.85535240173339844</v>
      </c>
      <c r="H4970" s="66">
        <v>1.1769238859415054E-2</v>
      </c>
      <c r="I4970" s="66">
        <v>68.689254760742188</v>
      </c>
      <c r="J4970" s="67">
        <v>0</v>
      </c>
    </row>
    <row r="4971" spans="1:10" x14ac:dyDescent="0.25">
      <c r="A4971" s="3" t="str">
        <f t="shared" si="77"/>
        <v>ZoneSouth Orange CountyAverage Event Day (5:00pm-6:00pm)2</v>
      </c>
      <c r="B4971" t="s">
        <v>28</v>
      </c>
      <c r="C4971" t="s">
        <v>45</v>
      </c>
      <c r="D4971" t="s">
        <v>164</v>
      </c>
      <c r="E4971" s="65" t="s">
        <v>133</v>
      </c>
      <c r="F4971" s="66">
        <v>0.80233937501907349</v>
      </c>
      <c r="G4971" s="66">
        <v>0.78061878681182861</v>
      </c>
      <c r="H4971" s="66">
        <v>9.6885822713375092E-3</v>
      </c>
      <c r="I4971" s="66">
        <v>67.996849060058594</v>
      </c>
      <c r="J4971" s="67">
        <v>0</v>
      </c>
    </row>
    <row r="4972" spans="1:10" x14ac:dyDescent="0.25">
      <c r="A4972" s="3" t="str">
        <f t="shared" si="77"/>
        <v>ZoneSouth Orange CountyAverage Event Day (5:00pm-6:00pm)3</v>
      </c>
      <c r="B4972" t="s">
        <v>28</v>
      </c>
      <c r="C4972" t="s">
        <v>45</v>
      </c>
      <c r="D4972" t="s">
        <v>164</v>
      </c>
      <c r="E4972" s="65" t="s">
        <v>134</v>
      </c>
      <c r="F4972" s="66">
        <v>0.71405404806137085</v>
      </c>
      <c r="G4972" s="66">
        <v>0.69736576080322266</v>
      </c>
      <c r="H4972" s="66">
        <v>8.8272774592041969E-3</v>
      </c>
      <c r="I4972" s="66">
        <v>67.463294982910156</v>
      </c>
      <c r="J4972" s="67">
        <v>0</v>
      </c>
    </row>
    <row r="4973" spans="1:10" x14ac:dyDescent="0.25">
      <c r="A4973" s="3" t="str">
        <f t="shared" si="77"/>
        <v>ZoneSouth Orange CountyAverage Event Day (5:00pm-6:00pm)4</v>
      </c>
      <c r="B4973" t="s">
        <v>28</v>
      </c>
      <c r="C4973" t="s">
        <v>45</v>
      </c>
      <c r="D4973" t="s">
        <v>164</v>
      </c>
      <c r="E4973" s="65" t="s">
        <v>135</v>
      </c>
      <c r="F4973" s="66">
        <v>0.65293854475021362</v>
      </c>
      <c r="G4973" s="66">
        <v>0.63569140434265137</v>
      </c>
      <c r="H4973" s="66">
        <v>8.0915791913866997E-3</v>
      </c>
      <c r="I4973" s="66">
        <v>67.073745727539063</v>
      </c>
      <c r="J4973" s="67">
        <v>0</v>
      </c>
    </row>
    <row r="4974" spans="1:10" x14ac:dyDescent="0.25">
      <c r="A4974" s="3" t="str">
        <f t="shared" si="77"/>
        <v>ZoneSouth Orange CountyAverage Event Day (5:00pm-6:00pm)5</v>
      </c>
      <c r="B4974" t="s">
        <v>28</v>
      </c>
      <c r="C4974" t="s">
        <v>45</v>
      </c>
      <c r="D4974" t="s">
        <v>164</v>
      </c>
      <c r="E4974" s="65" t="s">
        <v>136</v>
      </c>
      <c r="F4974" s="66">
        <v>0.6181025505065918</v>
      </c>
      <c r="G4974" s="66">
        <v>0.59899568557739258</v>
      </c>
      <c r="H4974" s="66">
        <v>6.9945193827152252E-3</v>
      </c>
      <c r="I4974" s="66">
        <v>66.702224731445313</v>
      </c>
      <c r="J4974" s="67">
        <v>0</v>
      </c>
    </row>
    <row r="4975" spans="1:10" x14ac:dyDescent="0.25">
      <c r="A4975" s="3" t="str">
        <f t="shared" si="77"/>
        <v>ZoneSouth Orange CountyAverage Event Day (5:00pm-6:00pm)6</v>
      </c>
      <c r="B4975" t="s">
        <v>28</v>
      </c>
      <c r="C4975" t="s">
        <v>45</v>
      </c>
      <c r="D4975" t="s">
        <v>164</v>
      </c>
      <c r="E4975" s="65" t="s">
        <v>137</v>
      </c>
      <c r="F4975" s="66">
        <v>0.608589768409729</v>
      </c>
      <c r="G4975" s="66">
        <v>0.58950293064117432</v>
      </c>
      <c r="H4975" s="66">
        <v>6.0789217241108418E-3</v>
      </c>
      <c r="I4975" s="66">
        <v>66.484580993652344</v>
      </c>
      <c r="J4975" s="67">
        <v>0</v>
      </c>
    </row>
    <row r="4976" spans="1:10" x14ac:dyDescent="0.25">
      <c r="A4976" s="3" t="str">
        <f t="shared" si="77"/>
        <v>ZoneSouth Orange CountyAverage Event Day (5:00pm-6:00pm)7</v>
      </c>
      <c r="B4976" t="s">
        <v>28</v>
      </c>
      <c r="C4976" t="s">
        <v>45</v>
      </c>
      <c r="D4976" t="s">
        <v>164</v>
      </c>
      <c r="E4976" s="65" t="s">
        <v>138</v>
      </c>
      <c r="F4976" s="66">
        <v>0.63276499509811401</v>
      </c>
      <c r="G4976" s="66">
        <v>0.60942405462265015</v>
      </c>
      <c r="H4976" s="66">
        <v>8.0629317089915276E-3</v>
      </c>
      <c r="I4976" s="66">
        <v>66.465240478515625</v>
      </c>
      <c r="J4976" s="67">
        <v>0</v>
      </c>
    </row>
    <row r="4977" spans="1:10" x14ac:dyDescent="0.25">
      <c r="A4977" s="3" t="str">
        <f t="shared" si="77"/>
        <v>ZoneSouth Orange CountyAverage Event Day (5:00pm-6:00pm)8</v>
      </c>
      <c r="B4977" t="s">
        <v>28</v>
      </c>
      <c r="C4977" t="s">
        <v>45</v>
      </c>
      <c r="D4977" t="s">
        <v>164</v>
      </c>
      <c r="E4977" s="65" t="s">
        <v>139</v>
      </c>
      <c r="F4977" s="66">
        <v>0.66382265090942383</v>
      </c>
      <c r="G4977" s="66">
        <v>0.63813471794128418</v>
      </c>
      <c r="H4977" s="66">
        <v>5.7942052371799946E-3</v>
      </c>
      <c r="I4977" s="66">
        <v>67.227249145507813</v>
      </c>
      <c r="J4977" s="67">
        <v>0</v>
      </c>
    </row>
    <row r="4978" spans="1:10" x14ac:dyDescent="0.25">
      <c r="A4978" s="3" t="str">
        <f t="shared" si="77"/>
        <v>ZoneSouth Orange CountyAverage Event Day (5:00pm-6:00pm)9</v>
      </c>
      <c r="B4978" t="s">
        <v>28</v>
      </c>
      <c r="C4978" t="s">
        <v>45</v>
      </c>
      <c r="D4978" t="s">
        <v>164</v>
      </c>
      <c r="E4978" s="65" t="s">
        <v>140</v>
      </c>
      <c r="F4978" s="66">
        <v>0.68443149328231812</v>
      </c>
      <c r="G4978" s="66">
        <v>0.65397679805755615</v>
      </c>
      <c r="H4978" s="66">
        <v>6.2346337363123894E-3</v>
      </c>
      <c r="I4978" s="66">
        <v>69.234405517578125</v>
      </c>
      <c r="J4978" s="67">
        <v>0</v>
      </c>
    </row>
    <row r="4979" spans="1:10" x14ac:dyDescent="0.25">
      <c r="A4979" s="3" t="str">
        <f t="shared" si="77"/>
        <v>ZoneSouth Orange CountyAverage Event Day (5:00pm-6:00pm)10</v>
      </c>
      <c r="B4979" t="s">
        <v>28</v>
      </c>
      <c r="C4979" t="s">
        <v>45</v>
      </c>
      <c r="D4979" t="s">
        <v>164</v>
      </c>
      <c r="E4979" s="65" t="s">
        <v>141</v>
      </c>
      <c r="F4979" s="66">
        <v>0.71444904804229736</v>
      </c>
      <c r="G4979" s="66">
        <v>0.64581483602523804</v>
      </c>
      <c r="H4979" s="66">
        <v>7.6151122339069843E-3</v>
      </c>
      <c r="I4979" s="66">
        <v>71.494232177734375</v>
      </c>
      <c r="J4979" s="67">
        <v>0</v>
      </c>
    </row>
    <row r="4980" spans="1:10" x14ac:dyDescent="0.25">
      <c r="A4980" s="3" t="str">
        <f t="shared" si="77"/>
        <v>ZoneSouth Orange CountyAverage Event Day (5:00pm-6:00pm)11</v>
      </c>
      <c r="B4980" t="s">
        <v>28</v>
      </c>
      <c r="C4980" t="s">
        <v>45</v>
      </c>
      <c r="D4980" t="s">
        <v>164</v>
      </c>
      <c r="E4980" s="65" t="s">
        <v>142</v>
      </c>
      <c r="F4980" s="66">
        <v>0.7594950795173645</v>
      </c>
      <c r="G4980" s="66">
        <v>0.66200214624404907</v>
      </c>
      <c r="H4980" s="66">
        <v>8.8172955438494682E-3</v>
      </c>
      <c r="I4980" s="66">
        <v>73.876426696777344</v>
      </c>
      <c r="J4980" s="67">
        <v>0</v>
      </c>
    </row>
    <row r="4981" spans="1:10" x14ac:dyDescent="0.25">
      <c r="A4981" s="3" t="str">
        <f t="shared" si="77"/>
        <v>ZoneSouth Orange CountyAverage Event Day (5:00pm-6:00pm)12</v>
      </c>
      <c r="B4981" t="s">
        <v>28</v>
      </c>
      <c r="C4981" t="s">
        <v>45</v>
      </c>
      <c r="D4981" t="s">
        <v>164</v>
      </c>
      <c r="E4981" s="65" t="s">
        <v>143</v>
      </c>
      <c r="F4981" s="66">
        <v>0.89954143762588501</v>
      </c>
      <c r="G4981" s="66">
        <v>0.74137556552886963</v>
      </c>
      <c r="H4981" s="66">
        <v>9.3420594930648804E-3</v>
      </c>
      <c r="I4981" s="66">
        <v>77.046424865722656</v>
      </c>
      <c r="J4981" s="67">
        <v>0</v>
      </c>
    </row>
    <row r="4982" spans="1:10" x14ac:dyDescent="0.25">
      <c r="A4982" s="3" t="str">
        <f t="shared" si="77"/>
        <v>ZoneSouth Orange CountyAverage Event Day (5:00pm-6:00pm)13</v>
      </c>
      <c r="B4982" t="s">
        <v>28</v>
      </c>
      <c r="C4982" t="s">
        <v>45</v>
      </c>
      <c r="D4982" t="s">
        <v>164</v>
      </c>
      <c r="E4982" s="65" t="s">
        <v>144</v>
      </c>
      <c r="F4982" s="66">
        <v>1.1457366943359375</v>
      </c>
      <c r="G4982" s="66">
        <v>0.87456268072128296</v>
      </c>
      <c r="H4982" s="66">
        <v>9.4087542966008186E-3</v>
      </c>
      <c r="I4982" s="66">
        <v>79.761322021484375</v>
      </c>
      <c r="J4982" s="67">
        <v>0</v>
      </c>
    </row>
    <row r="4983" spans="1:10" x14ac:dyDescent="0.25">
      <c r="A4983" s="3" t="str">
        <f t="shared" si="77"/>
        <v>ZoneSouth Orange CountyAverage Event Day (5:00pm-6:00pm)14</v>
      </c>
      <c r="B4983" t="s">
        <v>28</v>
      </c>
      <c r="C4983" t="s">
        <v>45</v>
      </c>
      <c r="D4983" t="s">
        <v>164</v>
      </c>
      <c r="E4983" s="65" t="s">
        <v>145</v>
      </c>
      <c r="F4983" s="66">
        <v>1.3287290334701538</v>
      </c>
      <c r="G4983" s="66">
        <v>1.0380995273590088</v>
      </c>
      <c r="H4983" s="66">
        <v>9.6509037539362907E-3</v>
      </c>
      <c r="I4983" s="66">
        <v>80.461135864257813</v>
      </c>
      <c r="J4983" s="67">
        <v>0</v>
      </c>
    </row>
    <row r="4984" spans="1:10" x14ac:dyDescent="0.25">
      <c r="A4984" s="3" t="str">
        <f t="shared" si="77"/>
        <v>ZoneSouth Orange CountyAverage Event Day (5:00pm-6:00pm)15</v>
      </c>
      <c r="B4984" t="s">
        <v>28</v>
      </c>
      <c r="C4984" t="s">
        <v>45</v>
      </c>
      <c r="D4984" t="s">
        <v>164</v>
      </c>
      <c r="E4984" s="65" t="s">
        <v>146</v>
      </c>
      <c r="F4984" s="66">
        <v>1.4066444635391235</v>
      </c>
      <c r="G4984" s="66">
        <v>1.2169283628463745</v>
      </c>
      <c r="H4984" s="66">
        <v>1.2065122835338116E-2</v>
      </c>
      <c r="I4984" s="66">
        <v>80.576087951660156</v>
      </c>
      <c r="J4984" s="67">
        <v>0</v>
      </c>
    </row>
    <row r="4985" spans="1:10" x14ac:dyDescent="0.25">
      <c r="A4985" s="3" t="str">
        <f t="shared" si="77"/>
        <v>ZoneSouth Orange CountyAverage Event Day (5:00pm-6:00pm)16</v>
      </c>
      <c r="B4985" t="s">
        <v>28</v>
      </c>
      <c r="C4985" t="s">
        <v>45</v>
      </c>
      <c r="D4985" t="s">
        <v>164</v>
      </c>
      <c r="E4985" s="65" t="s">
        <v>147</v>
      </c>
      <c r="F4985" s="66">
        <v>1.5367486476898193</v>
      </c>
      <c r="G4985" s="66">
        <v>1.4179044961929321</v>
      </c>
      <c r="H4985" s="66">
        <v>1.3291320763528347E-2</v>
      </c>
      <c r="I4985" s="66">
        <v>81.15924072265625</v>
      </c>
      <c r="J4985" s="67">
        <v>0</v>
      </c>
    </row>
    <row r="4986" spans="1:10" x14ac:dyDescent="0.25">
      <c r="A4986" s="3" t="str">
        <f t="shared" si="77"/>
        <v>ZoneSouth Orange CountyAverage Event Day (5:00pm-6:00pm)17</v>
      </c>
      <c r="B4986" t="s">
        <v>28</v>
      </c>
      <c r="C4986" t="s">
        <v>45</v>
      </c>
      <c r="D4986" t="s">
        <v>164</v>
      </c>
      <c r="E4986" s="65" t="s">
        <v>148</v>
      </c>
      <c r="F4986" s="66">
        <v>1.6592327356338501</v>
      </c>
      <c r="G4986" s="66">
        <v>1.5740429162979126</v>
      </c>
      <c r="H4986" s="66">
        <v>1.4003925025463104E-2</v>
      </c>
      <c r="I4986" s="66">
        <v>81.968696594238281</v>
      </c>
      <c r="J4986" s="67">
        <v>0</v>
      </c>
    </row>
    <row r="4987" spans="1:10" x14ac:dyDescent="0.25">
      <c r="A4987" s="3" t="str">
        <f t="shared" si="77"/>
        <v>ZoneSouth Orange CountyAverage Event Day (5:00pm-6:00pm)18</v>
      </c>
      <c r="B4987" t="s">
        <v>28</v>
      </c>
      <c r="C4987" t="s">
        <v>45</v>
      </c>
      <c r="D4987" t="s">
        <v>164</v>
      </c>
      <c r="E4987" s="65" t="s">
        <v>149</v>
      </c>
      <c r="F4987" s="66">
        <v>1.6939435005187988</v>
      </c>
      <c r="G4987" s="66">
        <v>1.2782940864562988</v>
      </c>
      <c r="H4987" s="66">
        <v>1.4293301850557327E-2</v>
      </c>
      <c r="I4987" s="66">
        <v>81.145011901855469</v>
      </c>
      <c r="J4987" s="67">
        <v>0</v>
      </c>
    </row>
    <row r="4988" spans="1:10" x14ac:dyDescent="0.25">
      <c r="A4988" s="3" t="str">
        <f t="shared" si="77"/>
        <v>ZoneSouth Orange CountyAverage Event Day (5:00pm-6:00pm)19</v>
      </c>
      <c r="B4988" t="s">
        <v>28</v>
      </c>
      <c r="C4988" t="s">
        <v>45</v>
      </c>
      <c r="D4988" t="s">
        <v>164</v>
      </c>
      <c r="E4988" s="65" t="s">
        <v>150</v>
      </c>
      <c r="F4988" s="66">
        <v>1.7093552350997925</v>
      </c>
      <c r="G4988" s="66">
        <v>1.7436174154281616</v>
      </c>
      <c r="H4988" s="66">
        <v>1.611357182264328E-2</v>
      </c>
      <c r="I4988" s="66">
        <v>79.446990966796875</v>
      </c>
      <c r="J4988" s="67">
        <v>0</v>
      </c>
    </row>
    <row r="4989" spans="1:10" x14ac:dyDescent="0.25">
      <c r="A4989" s="3" t="str">
        <f t="shared" si="77"/>
        <v>ZoneSouth Orange CountyAverage Event Day (5:00pm-6:00pm)20</v>
      </c>
      <c r="B4989" t="s">
        <v>28</v>
      </c>
      <c r="C4989" t="s">
        <v>45</v>
      </c>
      <c r="D4989" t="s">
        <v>164</v>
      </c>
      <c r="E4989" s="65" t="s">
        <v>151</v>
      </c>
      <c r="F4989" s="66">
        <v>1.6091227531433105</v>
      </c>
      <c r="G4989" s="66">
        <v>1.6104456186294556</v>
      </c>
      <c r="H4989" s="66">
        <v>1.497194729745388E-2</v>
      </c>
      <c r="I4989" s="66">
        <v>76.834274291992188</v>
      </c>
      <c r="J4989" s="67">
        <v>0</v>
      </c>
    </row>
    <row r="4990" spans="1:10" x14ac:dyDescent="0.25">
      <c r="A4990" s="3" t="str">
        <f t="shared" si="77"/>
        <v>ZoneSouth Orange CountyAverage Event Day (5:00pm-6:00pm)21</v>
      </c>
      <c r="B4990" t="s">
        <v>28</v>
      </c>
      <c r="C4990" t="s">
        <v>45</v>
      </c>
      <c r="D4990" t="s">
        <v>164</v>
      </c>
      <c r="E4990" s="65" t="s">
        <v>152</v>
      </c>
      <c r="F4990" s="66">
        <v>1.5066163539886475</v>
      </c>
      <c r="G4990" s="66">
        <v>1.4892867803573608</v>
      </c>
      <c r="H4990" s="66">
        <v>1.3377905823290348E-2</v>
      </c>
      <c r="I4990" s="66">
        <v>73.221466064453125</v>
      </c>
      <c r="J4990" s="67">
        <v>0</v>
      </c>
    </row>
    <row r="4991" spans="1:10" x14ac:dyDescent="0.25">
      <c r="A4991" s="3" t="str">
        <f t="shared" si="77"/>
        <v>ZoneSouth Orange CountyAverage Event Day (5:00pm-6:00pm)22</v>
      </c>
      <c r="B4991" t="s">
        <v>28</v>
      </c>
      <c r="C4991" t="s">
        <v>45</v>
      </c>
      <c r="D4991" t="s">
        <v>164</v>
      </c>
      <c r="E4991" s="65" t="s">
        <v>153</v>
      </c>
      <c r="F4991" s="66">
        <v>1.4428969621658325</v>
      </c>
      <c r="G4991" s="66">
        <v>1.4029521942138672</v>
      </c>
      <c r="H4991" s="66">
        <v>1.3176459819078445E-2</v>
      </c>
      <c r="I4991" s="66">
        <v>70.477622985839844</v>
      </c>
      <c r="J4991" s="67">
        <v>0</v>
      </c>
    </row>
    <row r="4992" spans="1:10" x14ac:dyDescent="0.25">
      <c r="A4992" s="3" t="str">
        <f t="shared" si="77"/>
        <v>ZoneSouth Orange CountyAverage Event Day (5:00pm-6:00pm)23</v>
      </c>
      <c r="B4992" t="s">
        <v>28</v>
      </c>
      <c r="C4992" t="s">
        <v>45</v>
      </c>
      <c r="D4992" t="s">
        <v>164</v>
      </c>
      <c r="E4992" s="65" t="s">
        <v>154</v>
      </c>
      <c r="F4992" s="66">
        <v>1.3402950763702393</v>
      </c>
      <c r="G4992" s="66">
        <v>1.3002094030380249</v>
      </c>
      <c r="H4992" s="66">
        <v>1.3317674398422241E-2</v>
      </c>
      <c r="I4992" s="66">
        <v>69.291877746582031</v>
      </c>
      <c r="J4992" s="67">
        <v>0</v>
      </c>
    </row>
    <row r="4993" spans="1:10" x14ac:dyDescent="0.25">
      <c r="A4993" s="3" t="str">
        <f t="shared" si="77"/>
        <v>ZoneSouth Orange CountyAverage Event Day (5:00pm-6:00pm)24</v>
      </c>
      <c r="B4993" t="s">
        <v>28</v>
      </c>
      <c r="C4993" t="s">
        <v>45</v>
      </c>
      <c r="D4993" t="s">
        <v>164</v>
      </c>
      <c r="E4993" s="65" t="s">
        <v>155</v>
      </c>
      <c r="F4993" s="66">
        <v>1.1600524187088013</v>
      </c>
      <c r="G4993" s="66">
        <v>1.1437311172485352</v>
      </c>
      <c r="H4993" s="66">
        <v>1.3234120793640614E-2</v>
      </c>
      <c r="I4993" s="66">
        <v>68.330825805664063</v>
      </c>
      <c r="J4993" s="67">
        <v>0</v>
      </c>
    </row>
    <row r="4994" spans="1:10" x14ac:dyDescent="0.25">
      <c r="A4994" s="3" t="str">
        <f t="shared" si="77"/>
        <v>ZoneSouth of Lugo6/17/2021 (5:00pm-6:00pm)1</v>
      </c>
      <c r="B4994" t="s">
        <v>28</v>
      </c>
      <c r="C4994" t="s">
        <v>46</v>
      </c>
      <c r="D4994" t="s">
        <v>160</v>
      </c>
      <c r="E4994" s="65" t="s">
        <v>132</v>
      </c>
      <c r="F4994" s="66">
        <v>1.0742853879928589</v>
      </c>
      <c r="G4994" s="66">
        <v>1.0641466379165649</v>
      </c>
      <c r="H4994" s="66">
        <v>1.5527374111115932E-2</v>
      </c>
      <c r="I4994" s="66">
        <v>72.745002746582031</v>
      </c>
      <c r="J4994" s="67">
        <v>0</v>
      </c>
    </row>
    <row r="4995" spans="1:10" x14ac:dyDescent="0.25">
      <c r="A4995" s="3" t="str">
        <f t="shared" ref="A4995:A5058" si="78">B4995&amp;C4995&amp;D4995&amp;E4995</f>
        <v>ZoneSouth of Lugo6/17/2021 (5:00pm-6:00pm)2</v>
      </c>
      <c r="B4995" t="s">
        <v>28</v>
      </c>
      <c r="C4995" t="s">
        <v>46</v>
      </c>
      <c r="D4995" t="s">
        <v>160</v>
      </c>
      <c r="E4995" s="65" t="s">
        <v>133</v>
      </c>
      <c r="F4995" s="66">
        <v>0.924632728099823</v>
      </c>
      <c r="G4995" s="66">
        <v>0.91926348209381104</v>
      </c>
      <c r="H4995" s="66">
        <v>1.3621322810649872E-2</v>
      </c>
      <c r="I4995" s="66">
        <v>71.670036315917969</v>
      </c>
      <c r="J4995" s="67">
        <v>0</v>
      </c>
    </row>
    <row r="4996" spans="1:10" x14ac:dyDescent="0.25">
      <c r="A4996" s="3" t="str">
        <f t="shared" si="78"/>
        <v>ZoneSouth of Lugo6/17/2021 (5:00pm-6:00pm)3</v>
      </c>
      <c r="B4996" t="s">
        <v>28</v>
      </c>
      <c r="C4996" t="s">
        <v>46</v>
      </c>
      <c r="D4996" t="s">
        <v>160</v>
      </c>
      <c r="E4996" s="65" t="s">
        <v>134</v>
      </c>
      <c r="F4996" s="66">
        <v>0.80905455350875854</v>
      </c>
      <c r="G4996" s="66">
        <v>0.8211628794670105</v>
      </c>
      <c r="H4996" s="66">
        <v>1.1350246146321297E-2</v>
      </c>
      <c r="I4996" s="66">
        <v>70.675216674804688</v>
      </c>
      <c r="J4996" s="67">
        <v>0</v>
      </c>
    </row>
    <row r="4997" spans="1:10" x14ac:dyDescent="0.25">
      <c r="A4997" s="3" t="str">
        <f t="shared" si="78"/>
        <v>ZoneSouth of Lugo6/17/2021 (5:00pm-6:00pm)4</v>
      </c>
      <c r="B4997" t="s">
        <v>28</v>
      </c>
      <c r="C4997" t="s">
        <v>46</v>
      </c>
      <c r="D4997" t="s">
        <v>160</v>
      </c>
      <c r="E4997" s="65" t="s">
        <v>135</v>
      </c>
      <c r="F4997" s="66">
        <v>0.73506432771682739</v>
      </c>
      <c r="G4997" s="66">
        <v>0.75018048286437988</v>
      </c>
      <c r="H4997" s="66">
        <v>1.0537167079746723E-2</v>
      </c>
      <c r="I4997" s="66">
        <v>69.735153198242188</v>
      </c>
      <c r="J4997" s="67">
        <v>0</v>
      </c>
    </row>
    <row r="4998" spans="1:10" x14ac:dyDescent="0.25">
      <c r="A4998" s="3" t="str">
        <f t="shared" si="78"/>
        <v>ZoneSouth of Lugo6/17/2021 (5:00pm-6:00pm)5</v>
      </c>
      <c r="B4998" t="s">
        <v>28</v>
      </c>
      <c r="C4998" t="s">
        <v>46</v>
      </c>
      <c r="D4998" t="s">
        <v>160</v>
      </c>
      <c r="E4998" s="65" t="s">
        <v>136</v>
      </c>
      <c r="F4998" s="66">
        <v>0.68865340948104858</v>
      </c>
      <c r="G4998" s="66">
        <v>0.70635271072387695</v>
      </c>
      <c r="H4998" s="66">
        <v>9.6047772094607353E-3</v>
      </c>
      <c r="I4998" s="66">
        <v>69.131660461425781</v>
      </c>
      <c r="J4998" s="67">
        <v>0</v>
      </c>
    </row>
    <row r="4999" spans="1:10" x14ac:dyDescent="0.25">
      <c r="A4999" s="3" t="str">
        <f t="shared" si="78"/>
        <v>ZoneSouth of Lugo6/17/2021 (5:00pm-6:00pm)6</v>
      </c>
      <c r="B4999" t="s">
        <v>28</v>
      </c>
      <c r="C4999" t="s">
        <v>46</v>
      </c>
      <c r="D4999" t="s">
        <v>160</v>
      </c>
      <c r="E4999" s="65" t="s">
        <v>137</v>
      </c>
      <c r="F4999" s="66">
        <v>0.68127298355102539</v>
      </c>
      <c r="G4999" s="66">
        <v>0.69519078731536865</v>
      </c>
      <c r="H4999" s="66">
        <v>8.862779475748539E-3</v>
      </c>
      <c r="I4999" s="66">
        <v>68.66412353515625</v>
      </c>
      <c r="J4999" s="67">
        <v>0</v>
      </c>
    </row>
    <row r="5000" spans="1:10" x14ac:dyDescent="0.25">
      <c r="A5000" s="3" t="str">
        <f t="shared" si="78"/>
        <v>ZoneSouth of Lugo6/17/2021 (5:00pm-6:00pm)7</v>
      </c>
      <c r="B5000" t="s">
        <v>28</v>
      </c>
      <c r="C5000" t="s">
        <v>46</v>
      </c>
      <c r="D5000" t="s">
        <v>160</v>
      </c>
      <c r="E5000" s="65" t="s">
        <v>138</v>
      </c>
      <c r="F5000" s="66">
        <v>0.68034595251083374</v>
      </c>
      <c r="G5000" s="66">
        <v>0.70697265863418579</v>
      </c>
      <c r="H5000" s="66">
        <v>1.1062637902796268E-2</v>
      </c>
      <c r="I5000" s="66">
        <v>68.444847106933594</v>
      </c>
      <c r="J5000" s="67">
        <v>0</v>
      </c>
    </row>
    <row r="5001" spans="1:10" x14ac:dyDescent="0.25">
      <c r="A5001" s="3" t="str">
        <f t="shared" si="78"/>
        <v>ZoneSouth of Lugo6/17/2021 (5:00pm-6:00pm)8</v>
      </c>
      <c r="B5001" t="s">
        <v>28</v>
      </c>
      <c r="C5001" t="s">
        <v>46</v>
      </c>
      <c r="D5001" t="s">
        <v>160</v>
      </c>
      <c r="E5001" s="65" t="s">
        <v>139</v>
      </c>
      <c r="F5001" s="66">
        <v>0.71947723627090454</v>
      </c>
      <c r="G5001" s="66">
        <v>0.73183494806289673</v>
      </c>
      <c r="H5001" s="66">
        <v>9.7984019666910172E-3</v>
      </c>
      <c r="I5001" s="66">
        <v>69.312713623046875</v>
      </c>
      <c r="J5001" s="67">
        <v>0</v>
      </c>
    </row>
    <row r="5002" spans="1:10" x14ac:dyDescent="0.25">
      <c r="A5002" s="3" t="str">
        <f t="shared" si="78"/>
        <v>ZoneSouth of Lugo6/17/2021 (5:00pm-6:00pm)9</v>
      </c>
      <c r="B5002" t="s">
        <v>28</v>
      </c>
      <c r="C5002" t="s">
        <v>46</v>
      </c>
      <c r="D5002" t="s">
        <v>160</v>
      </c>
      <c r="E5002" s="65" t="s">
        <v>140</v>
      </c>
      <c r="F5002" s="66">
        <v>0.77027922868728638</v>
      </c>
      <c r="G5002" s="66">
        <v>0.76523500680923462</v>
      </c>
      <c r="H5002" s="66">
        <v>1.1458828113973141E-2</v>
      </c>
      <c r="I5002" s="66">
        <v>72.715896606445313</v>
      </c>
      <c r="J5002" s="67">
        <v>0</v>
      </c>
    </row>
    <row r="5003" spans="1:10" x14ac:dyDescent="0.25">
      <c r="A5003" s="3" t="str">
        <f t="shared" si="78"/>
        <v>ZoneSouth of Lugo6/17/2021 (5:00pm-6:00pm)10</v>
      </c>
      <c r="B5003" t="s">
        <v>28</v>
      </c>
      <c r="C5003" t="s">
        <v>46</v>
      </c>
      <c r="D5003" t="s">
        <v>160</v>
      </c>
      <c r="E5003" s="65" t="s">
        <v>141</v>
      </c>
      <c r="F5003" s="66">
        <v>0.81316131353378296</v>
      </c>
      <c r="G5003" s="66">
        <v>0.79619014263153076</v>
      </c>
      <c r="H5003" s="66">
        <v>1.5510878525674343E-2</v>
      </c>
      <c r="I5003" s="66">
        <v>76.333000183105469</v>
      </c>
      <c r="J5003" s="67">
        <v>0</v>
      </c>
    </row>
    <row r="5004" spans="1:10" x14ac:dyDescent="0.25">
      <c r="A5004" s="3" t="str">
        <f t="shared" si="78"/>
        <v>ZoneSouth of Lugo6/17/2021 (5:00pm-6:00pm)11</v>
      </c>
      <c r="B5004" t="s">
        <v>28</v>
      </c>
      <c r="C5004" t="s">
        <v>46</v>
      </c>
      <c r="D5004" t="s">
        <v>160</v>
      </c>
      <c r="E5004" s="65" t="s">
        <v>142</v>
      </c>
      <c r="F5004" s="66">
        <v>0.89617627859115601</v>
      </c>
      <c r="G5004" s="66">
        <v>0.88326191902160645</v>
      </c>
      <c r="H5004" s="66">
        <v>1.8265437334775925E-2</v>
      </c>
      <c r="I5004" s="66">
        <v>79.189804077148438</v>
      </c>
      <c r="J5004" s="67">
        <v>0</v>
      </c>
    </row>
    <row r="5005" spans="1:10" x14ac:dyDescent="0.25">
      <c r="A5005" s="3" t="str">
        <f t="shared" si="78"/>
        <v>ZoneSouth of Lugo6/17/2021 (5:00pm-6:00pm)12</v>
      </c>
      <c r="B5005" t="s">
        <v>28</v>
      </c>
      <c r="C5005" t="s">
        <v>46</v>
      </c>
      <c r="D5005" t="s">
        <v>160</v>
      </c>
      <c r="E5005" s="65" t="s">
        <v>143</v>
      </c>
      <c r="F5005" s="66">
        <v>1.0665872097015381</v>
      </c>
      <c r="G5005" s="66">
        <v>1.0515731573104858</v>
      </c>
      <c r="H5005" s="66">
        <v>2.0682152360677719E-2</v>
      </c>
      <c r="I5005" s="66">
        <v>84.18731689453125</v>
      </c>
      <c r="J5005" s="67">
        <v>0</v>
      </c>
    </row>
    <row r="5006" spans="1:10" x14ac:dyDescent="0.25">
      <c r="A5006" s="3" t="str">
        <f t="shared" si="78"/>
        <v>ZoneSouth of Lugo6/17/2021 (5:00pm-6:00pm)13</v>
      </c>
      <c r="B5006" t="s">
        <v>28</v>
      </c>
      <c r="C5006" t="s">
        <v>46</v>
      </c>
      <c r="D5006" t="s">
        <v>160</v>
      </c>
      <c r="E5006" s="65" t="s">
        <v>144</v>
      </c>
      <c r="F5006" s="66">
        <v>1.3201318979263306</v>
      </c>
      <c r="G5006" s="66">
        <v>1.2896914482116699</v>
      </c>
      <c r="H5006" s="66">
        <v>2.2567328065633774E-2</v>
      </c>
      <c r="I5006" s="66">
        <v>88.076873779296875</v>
      </c>
      <c r="J5006" s="67">
        <v>0</v>
      </c>
    </row>
    <row r="5007" spans="1:10" x14ac:dyDescent="0.25">
      <c r="A5007" s="3" t="str">
        <f t="shared" si="78"/>
        <v>ZoneSouth of Lugo6/17/2021 (5:00pm-6:00pm)14</v>
      </c>
      <c r="B5007" t="s">
        <v>28</v>
      </c>
      <c r="C5007" t="s">
        <v>46</v>
      </c>
      <c r="D5007" t="s">
        <v>160</v>
      </c>
      <c r="E5007" s="65" t="s">
        <v>145</v>
      </c>
      <c r="F5007" s="66">
        <v>1.574475884437561</v>
      </c>
      <c r="G5007" s="66">
        <v>1.5663368701934814</v>
      </c>
      <c r="H5007" s="66">
        <v>2.2575721144676208E-2</v>
      </c>
      <c r="I5007" s="66">
        <v>89.918228149414063</v>
      </c>
      <c r="J5007" s="67">
        <v>0</v>
      </c>
    </row>
    <row r="5008" spans="1:10" x14ac:dyDescent="0.25">
      <c r="A5008" s="3" t="str">
        <f t="shared" si="78"/>
        <v>ZoneSouth of Lugo6/17/2021 (5:00pm-6:00pm)15</v>
      </c>
      <c r="B5008" t="s">
        <v>28</v>
      </c>
      <c r="C5008" t="s">
        <v>46</v>
      </c>
      <c r="D5008" t="s">
        <v>160</v>
      </c>
      <c r="E5008" s="65" t="s">
        <v>146</v>
      </c>
      <c r="F5008" s="66">
        <v>1.8222582340240479</v>
      </c>
      <c r="G5008" s="66">
        <v>1.8143270015716553</v>
      </c>
      <c r="H5008" s="66">
        <v>1.2715239077806473E-2</v>
      </c>
      <c r="I5008" s="66">
        <v>91.355125427246094</v>
      </c>
      <c r="J5008" s="67">
        <v>0</v>
      </c>
    </row>
    <row r="5009" spans="1:10" x14ac:dyDescent="0.25">
      <c r="A5009" s="3" t="str">
        <f t="shared" si="78"/>
        <v>ZoneSouth of Lugo6/17/2021 (5:00pm-6:00pm)16</v>
      </c>
      <c r="B5009" t="s">
        <v>28</v>
      </c>
      <c r="C5009" t="s">
        <v>46</v>
      </c>
      <c r="D5009" t="s">
        <v>160</v>
      </c>
      <c r="E5009" s="65" t="s">
        <v>147</v>
      </c>
      <c r="F5009" s="66">
        <v>2.0309708118438721</v>
      </c>
      <c r="G5009" s="66">
        <v>2.0389020442962646</v>
      </c>
      <c r="H5009" s="66">
        <v>1.2715238146483898E-2</v>
      </c>
      <c r="I5009" s="66">
        <v>91.809646606445313</v>
      </c>
      <c r="J5009" s="67">
        <v>0</v>
      </c>
    </row>
    <row r="5010" spans="1:10" x14ac:dyDescent="0.25">
      <c r="A5010" s="3" t="str">
        <f t="shared" si="78"/>
        <v>ZoneSouth of Lugo6/17/2021 (5:00pm-6:00pm)17</v>
      </c>
      <c r="B5010" t="s">
        <v>28</v>
      </c>
      <c r="C5010" t="s">
        <v>46</v>
      </c>
      <c r="D5010" t="s">
        <v>160</v>
      </c>
      <c r="E5010" s="65" t="s">
        <v>148</v>
      </c>
      <c r="F5010" s="66">
        <v>2.2091488838195801</v>
      </c>
      <c r="G5010" s="66">
        <v>2.2047421932220459</v>
      </c>
      <c r="H5010" s="66">
        <v>2.3549547418951988E-2</v>
      </c>
      <c r="I5010" s="66">
        <v>91.323135375976563</v>
      </c>
      <c r="J5010" s="67">
        <v>0</v>
      </c>
    </row>
    <row r="5011" spans="1:10" x14ac:dyDescent="0.25">
      <c r="A5011" s="3" t="str">
        <f t="shared" si="78"/>
        <v>ZoneSouth of Lugo6/17/2021 (5:00pm-6:00pm)18</v>
      </c>
      <c r="B5011" t="s">
        <v>28</v>
      </c>
      <c r="C5011" t="s">
        <v>46</v>
      </c>
      <c r="D5011" t="s">
        <v>160</v>
      </c>
      <c r="E5011" s="65" t="s">
        <v>149</v>
      </c>
      <c r="F5011" s="66">
        <v>2.2640755176544189</v>
      </c>
      <c r="G5011" s="66">
        <v>1.5803310871124268</v>
      </c>
      <c r="H5011" s="66">
        <v>2.6705972850322723E-2</v>
      </c>
      <c r="I5011" s="66">
        <v>89.292213439941406</v>
      </c>
      <c r="J5011" s="67">
        <v>0</v>
      </c>
    </row>
    <row r="5012" spans="1:10" x14ac:dyDescent="0.25">
      <c r="A5012" s="3" t="str">
        <f t="shared" si="78"/>
        <v>ZoneSouth of Lugo6/17/2021 (5:00pm-6:00pm)19</v>
      </c>
      <c r="B5012" t="s">
        <v>28</v>
      </c>
      <c r="C5012" t="s">
        <v>46</v>
      </c>
      <c r="D5012" t="s">
        <v>160</v>
      </c>
      <c r="E5012" s="65" t="s">
        <v>150</v>
      </c>
      <c r="F5012" s="66">
        <v>2.2255234718322754</v>
      </c>
      <c r="G5012" s="66">
        <v>2.3432686328887939</v>
      </c>
      <c r="H5012" s="66">
        <v>2.6712097227573395E-2</v>
      </c>
      <c r="I5012" s="66">
        <v>87.234855651855469</v>
      </c>
      <c r="J5012" s="67">
        <v>0</v>
      </c>
    </row>
    <row r="5013" spans="1:10" x14ac:dyDescent="0.25">
      <c r="A5013" s="3" t="str">
        <f t="shared" si="78"/>
        <v>ZoneSouth of Lugo6/17/2021 (5:00pm-6:00pm)20</v>
      </c>
      <c r="B5013" t="s">
        <v>28</v>
      </c>
      <c r="C5013" t="s">
        <v>46</v>
      </c>
      <c r="D5013" t="s">
        <v>160</v>
      </c>
      <c r="E5013" s="65" t="s">
        <v>151</v>
      </c>
      <c r="F5013" s="66">
        <v>2.0286622047424316</v>
      </c>
      <c r="G5013" s="66">
        <v>2.110614538192749</v>
      </c>
      <c r="H5013" s="66">
        <v>2.5307223200798035E-2</v>
      </c>
      <c r="I5013" s="66">
        <v>84.161453247070313</v>
      </c>
      <c r="J5013" s="67">
        <v>0</v>
      </c>
    </row>
    <row r="5014" spans="1:10" x14ac:dyDescent="0.25">
      <c r="A5014" s="3" t="str">
        <f t="shared" si="78"/>
        <v>ZoneSouth of Lugo6/17/2021 (5:00pm-6:00pm)21</v>
      </c>
      <c r="B5014" t="s">
        <v>28</v>
      </c>
      <c r="C5014" t="s">
        <v>46</v>
      </c>
      <c r="D5014" t="s">
        <v>160</v>
      </c>
      <c r="E5014" s="65" t="s">
        <v>152</v>
      </c>
      <c r="F5014" s="66">
        <v>1.8749445676803589</v>
      </c>
      <c r="G5014" s="66">
        <v>1.9026545286178589</v>
      </c>
      <c r="H5014" s="66">
        <v>2.3232273757457733E-2</v>
      </c>
      <c r="I5014" s="66">
        <v>80.139976501464844</v>
      </c>
      <c r="J5014" s="67">
        <v>0</v>
      </c>
    </row>
    <row r="5015" spans="1:10" x14ac:dyDescent="0.25">
      <c r="A5015" s="3" t="str">
        <f t="shared" si="78"/>
        <v>ZoneSouth of Lugo6/17/2021 (5:00pm-6:00pm)22</v>
      </c>
      <c r="B5015" t="s">
        <v>28</v>
      </c>
      <c r="C5015" t="s">
        <v>46</v>
      </c>
      <c r="D5015" t="s">
        <v>160</v>
      </c>
      <c r="E5015" s="65" t="s">
        <v>153</v>
      </c>
      <c r="F5015" s="66">
        <v>1.7715690135955811</v>
      </c>
      <c r="G5015" s="66">
        <v>1.7606160640716553</v>
      </c>
      <c r="H5015" s="66">
        <v>2.3359294980764389E-2</v>
      </c>
      <c r="I5015" s="66">
        <v>76.619117736816406</v>
      </c>
      <c r="J5015" s="67">
        <v>0</v>
      </c>
    </row>
    <row r="5016" spans="1:10" x14ac:dyDescent="0.25">
      <c r="A5016" s="3" t="str">
        <f t="shared" si="78"/>
        <v>ZoneSouth of Lugo6/17/2021 (5:00pm-6:00pm)23</v>
      </c>
      <c r="B5016" t="s">
        <v>28</v>
      </c>
      <c r="C5016" t="s">
        <v>46</v>
      </c>
      <c r="D5016" t="s">
        <v>160</v>
      </c>
      <c r="E5016" s="65" t="s">
        <v>154</v>
      </c>
      <c r="F5016" s="66">
        <v>1.5520498752593994</v>
      </c>
      <c r="G5016" s="66">
        <v>1.5415575504302979</v>
      </c>
      <c r="H5016" s="66">
        <v>2.2359253838658333E-2</v>
      </c>
      <c r="I5016" s="66">
        <v>74.935157775878906</v>
      </c>
      <c r="J5016" s="67">
        <v>0</v>
      </c>
    </row>
    <row r="5017" spans="1:10" x14ac:dyDescent="0.25">
      <c r="A5017" s="3" t="str">
        <f t="shared" si="78"/>
        <v>ZoneSouth of Lugo6/17/2021 (5:00pm-6:00pm)24</v>
      </c>
      <c r="B5017" t="s">
        <v>28</v>
      </c>
      <c r="C5017" t="s">
        <v>46</v>
      </c>
      <c r="D5017" t="s">
        <v>160</v>
      </c>
      <c r="E5017" s="65" t="s">
        <v>155</v>
      </c>
      <c r="F5017" s="66">
        <v>1.3004393577575684</v>
      </c>
      <c r="G5017" s="66">
        <v>1.2915982007980347</v>
      </c>
      <c r="H5017" s="66">
        <v>2.0561080425977707E-2</v>
      </c>
      <c r="I5017" s="66">
        <v>72.592475891113281</v>
      </c>
      <c r="J5017" s="67">
        <v>0</v>
      </c>
    </row>
    <row r="5018" spans="1:10" x14ac:dyDescent="0.25">
      <c r="A5018" s="3" t="str">
        <f t="shared" si="78"/>
        <v>ZoneSouth of Lugo7/9/2021 (5:50pm-8:55pm)1</v>
      </c>
      <c r="B5018" t="s">
        <v>28</v>
      </c>
      <c r="C5018" t="s">
        <v>46</v>
      </c>
      <c r="D5018" t="s">
        <v>161</v>
      </c>
      <c r="E5018" s="65" t="s">
        <v>132</v>
      </c>
      <c r="F5018" s="66">
        <v>1.2032159566879272</v>
      </c>
      <c r="G5018" s="66">
        <v>1.1459195613861084</v>
      </c>
      <c r="H5018" s="66">
        <v>1.8182169646024704E-2</v>
      </c>
      <c r="I5018" s="66">
        <v>73.789787292480469</v>
      </c>
      <c r="J5018" s="67">
        <v>0</v>
      </c>
    </row>
    <row r="5019" spans="1:10" x14ac:dyDescent="0.25">
      <c r="A5019" s="3" t="str">
        <f t="shared" si="78"/>
        <v>ZoneSouth of Lugo7/9/2021 (5:50pm-8:55pm)2</v>
      </c>
      <c r="B5019" t="s">
        <v>28</v>
      </c>
      <c r="C5019" t="s">
        <v>46</v>
      </c>
      <c r="D5019" t="s">
        <v>161</v>
      </c>
      <c r="E5019" s="65" t="s">
        <v>133</v>
      </c>
      <c r="F5019" s="66">
        <v>1.0207282304763794</v>
      </c>
      <c r="G5019" s="66">
        <v>0.98516136407852173</v>
      </c>
      <c r="H5019" s="66">
        <v>1.5859212726354599E-2</v>
      </c>
      <c r="I5019" s="66">
        <v>73.020835876464844</v>
      </c>
      <c r="J5019" s="67">
        <v>0</v>
      </c>
    </row>
    <row r="5020" spans="1:10" x14ac:dyDescent="0.25">
      <c r="A5020" s="3" t="str">
        <f t="shared" si="78"/>
        <v>ZoneSouth of Lugo7/9/2021 (5:50pm-8:55pm)3</v>
      </c>
      <c r="B5020" t="s">
        <v>28</v>
      </c>
      <c r="C5020" t="s">
        <v>46</v>
      </c>
      <c r="D5020" t="s">
        <v>161</v>
      </c>
      <c r="E5020" s="65" t="s">
        <v>134</v>
      </c>
      <c r="F5020" s="66">
        <v>0.89214324951171875</v>
      </c>
      <c r="G5020" s="66">
        <v>0.87191873788833618</v>
      </c>
      <c r="H5020" s="66">
        <v>1.4405201189219952E-2</v>
      </c>
      <c r="I5020" s="66">
        <v>72.098785400390625</v>
      </c>
      <c r="J5020" s="67">
        <v>0</v>
      </c>
    </row>
    <row r="5021" spans="1:10" x14ac:dyDescent="0.25">
      <c r="A5021" s="3" t="str">
        <f t="shared" si="78"/>
        <v>ZoneSouth of Lugo7/9/2021 (5:50pm-8:55pm)4</v>
      </c>
      <c r="B5021" t="s">
        <v>28</v>
      </c>
      <c r="C5021" t="s">
        <v>46</v>
      </c>
      <c r="D5021" t="s">
        <v>161</v>
      </c>
      <c r="E5021" s="65" t="s">
        <v>135</v>
      </c>
      <c r="F5021" s="66">
        <v>0.80055111646652222</v>
      </c>
      <c r="G5021" s="66">
        <v>0.79511761665344238</v>
      </c>
      <c r="H5021" s="66">
        <v>1.2862770818173885E-2</v>
      </c>
      <c r="I5021" s="66">
        <v>71.700210571289063</v>
      </c>
      <c r="J5021" s="67">
        <v>0</v>
      </c>
    </row>
    <row r="5022" spans="1:10" x14ac:dyDescent="0.25">
      <c r="A5022" s="3" t="str">
        <f t="shared" si="78"/>
        <v>ZoneSouth of Lugo7/9/2021 (5:50pm-8:55pm)5</v>
      </c>
      <c r="B5022" t="s">
        <v>28</v>
      </c>
      <c r="C5022" t="s">
        <v>46</v>
      </c>
      <c r="D5022" t="s">
        <v>161</v>
      </c>
      <c r="E5022" s="65" t="s">
        <v>136</v>
      </c>
      <c r="F5022" s="66">
        <v>0.74353629350662231</v>
      </c>
      <c r="G5022" s="66">
        <v>0.74822771549224854</v>
      </c>
      <c r="H5022" s="66">
        <v>1.0966434143483639E-2</v>
      </c>
      <c r="I5022" s="66">
        <v>71.283782958984375</v>
      </c>
      <c r="J5022" s="67">
        <v>0</v>
      </c>
    </row>
    <row r="5023" spans="1:10" x14ac:dyDescent="0.25">
      <c r="A5023" s="3" t="str">
        <f t="shared" si="78"/>
        <v>ZoneSouth of Lugo7/9/2021 (5:50pm-8:55pm)6</v>
      </c>
      <c r="B5023" t="s">
        <v>28</v>
      </c>
      <c r="C5023" t="s">
        <v>46</v>
      </c>
      <c r="D5023" t="s">
        <v>161</v>
      </c>
      <c r="E5023" s="65" t="s">
        <v>137</v>
      </c>
      <c r="F5023" s="66">
        <v>0.73207402229309082</v>
      </c>
      <c r="G5023" s="66">
        <v>0.72938990592956543</v>
      </c>
      <c r="H5023" s="66">
        <v>9.6221128478646278E-3</v>
      </c>
      <c r="I5023" s="66">
        <v>70.454666137695313</v>
      </c>
      <c r="J5023" s="67">
        <v>0</v>
      </c>
    </row>
    <row r="5024" spans="1:10" x14ac:dyDescent="0.25">
      <c r="A5024" s="3" t="str">
        <f t="shared" si="78"/>
        <v>ZoneSouth of Lugo7/9/2021 (5:50pm-8:55pm)7</v>
      </c>
      <c r="B5024" t="s">
        <v>28</v>
      </c>
      <c r="C5024" t="s">
        <v>46</v>
      </c>
      <c r="D5024" t="s">
        <v>161</v>
      </c>
      <c r="E5024" s="65" t="s">
        <v>138</v>
      </c>
      <c r="F5024" s="66">
        <v>0.75939881801605225</v>
      </c>
      <c r="G5024" s="66">
        <v>0.7424628734588623</v>
      </c>
      <c r="H5024" s="66">
        <v>1.0243584401905537E-2</v>
      </c>
      <c r="I5024" s="66">
        <v>70.048629760742188</v>
      </c>
      <c r="J5024" s="67">
        <v>0</v>
      </c>
    </row>
    <row r="5025" spans="1:10" x14ac:dyDescent="0.25">
      <c r="A5025" s="3" t="str">
        <f t="shared" si="78"/>
        <v>ZoneSouth of Lugo7/9/2021 (5:50pm-8:55pm)8</v>
      </c>
      <c r="B5025" t="s">
        <v>28</v>
      </c>
      <c r="C5025" t="s">
        <v>46</v>
      </c>
      <c r="D5025" t="s">
        <v>161</v>
      </c>
      <c r="E5025" s="65" t="s">
        <v>139</v>
      </c>
      <c r="F5025" s="66">
        <v>0.77884435653686523</v>
      </c>
      <c r="G5025" s="66">
        <v>0.77109664678573608</v>
      </c>
      <c r="H5025" s="66">
        <v>1.2505099177360535E-2</v>
      </c>
      <c r="I5025" s="66">
        <v>70.506271362304688</v>
      </c>
      <c r="J5025" s="67">
        <v>0</v>
      </c>
    </row>
    <row r="5026" spans="1:10" x14ac:dyDescent="0.25">
      <c r="A5026" s="3" t="str">
        <f t="shared" si="78"/>
        <v>ZoneSouth of Lugo7/9/2021 (5:50pm-8:55pm)9</v>
      </c>
      <c r="B5026" t="s">
        <v>28</v>
      </c>
      <c r="C5026" t="s">
        <v>46</v>
      </c>
      <c r="D5026" t="s">
        <v>161</v>
      </c>
      <c r="E5026" s="65" t="s">
        <v>140</v>
      </c>
      <c r="F5026" s="66">
        <v>0.81013357639312744</v>
      </c>
      <c r="G5026" s="66">
        <v>0.80765330791473389</v>
      </c>
      <c r="H5026" s="66">
        <v>1.3551374897360802E-2</v>
      </c>
      <c r="I5026" s="66">
        <v>73.050918579101563</v>
      </c>
      <c r="J5026" s="67">
        <v>0</v>
      </c>
    </row>
    <row r="5027" spans="1:10" x14ac:dyDescent="0.25">
      <c r="A5027" s="3" t="str">
        <f t="shared" si="78"/>
        <v>ZoneSouth of Lugo7/9/2021 (5:50pm-8:55pm)10</v>
      </c>
      <c r="B5027" t="s">
        <v>28</v>
      </c>
      <c r="C5027" t="s">
        <v>46</v>
      </c>
      <c r="D5027" t="s">
        <v>161</v>
      </c>
      <c r="E5027" s="65" t="s">
        <v>141</v>
      </c>
      <c r="F5027" s="66">
        <v>0.91201376914978027</v>
      </c>
      <c r="G5027" s="66">
        <v>0.87935960292816162</v>
      </c>
      <c r="H5027" s="66">
        <v>1.6959838569164276E-2</v>
      </c>
      <c r="I5027" s="66">
        <v>76.339729309082031</v>
      </c>
      <c r="J5027" s="67">
        <v>0</v>
      </c>
    </row>
    <row r="5028" spans="1:10" x14ac:dyDescent="0.25">
      <c r="A5028" s="3" t="str">
        <f t="shared" si="78"/>
        <v>ZoneSouth of Lugo7/9/2021 (5:50pm-8:55pm)11</v>
      </c>
      <c r="B5028" t="s">
        <v>28</v>
      </c>
      <c r="C5028" t="s">
        <v>46</v>
      </c>
      <c r="D5028" t="s">
        <v>161</v>
      </c>
      <c r="E5028" s="65" t="s">
        <v>142</v>
      </c>
      <c r="F5028" s="66">
        <v>1.0955207347869873</v>
      </c>
      <c r="G5028" s="66">
        <v>1.0368579626083374</v>
      </c>
      <c r="H5028" s="66">
        <v>2.0082775503396988E-2</v>
      </c>
      <c r="I5028" s="66">
        <v>80.523597717285156</v>
      </c>
      <c r="J5028" s="67">
        <v>0</v>
      </c>
    </row>
    <row r="5029" spans="1:10" x14ac:dyDescent="0.25">
      <c r="A5029" s="3" t="str">
        <f t="shared" si="78"/>
        <v>ZoneSouth of Lugo7/9/2021 (5:50pm-8:55pm)12</v>
      </c>
      <c r="B5029" t="s">
        <v>28</v>
      </c>
      <c r="C5029" t="s">
        <v>46</v>
      </c>
      <c r="D5029" t="s">
        <v>161</v>
      </c>
      <c r="E5029" s="65" t="s">
        <v>143</v>
      </c>
      <c r="F5029" s="66">
        <v>1.2822661399841309</v>
      </c>
      <c r="G5029" s="66">
        <v>1.2606545686721802</v>
      </c>
      <c r="H5029" s="66">
        <v>2.1310789510607719E-2</v>
      </c>
      <c r="I5029" s="66">
        <v>83.909736633300781</v>
      </c>
      <c r="J5029" s="67">
        <v>0</v>
      </c>
    </row>
    <row r="5030" spans="1:10" x14ac:dyDescent="0.25">
      <c r="A5030" s="3" t="str">
        <f t="shared" si="78"/>
        <v>ZoneSouth of Lugo7/9/2021 (5:50pm-8:55pm)13</v>
      </c>
      <c r="B5030" t="s">
        <v>28</v>
      </c>
      <c r="C5030" t="s">
        <v>46</v>
      </c>
      <c r="D5030" t="s">
        <v>161</v>
      </c>
      <c r="E5030" s="65" t="s">
        <v>144</v>
      </c>
      <c r="F5030" s="66">
        <v>1.5810810327529907</v>
      </c>
      <c r="G5030" s="66">
        <v>1.5334250926971436</v>
      </c>
      <c r="H5030" s="66">
        <v>2.356206439435482E-2</v>
      </c>
      <c r="I5030" s="66">
        <v>86.837135314941406</v>
      </c>
      <c r="J5030" s="67">
        <v>0</v>
      </c>
    </row>
    <row r="5031" spans="1:10" x14ac:dyDescent="0.25">
      <c r="A5031" s="3" t="str">
        <f t="shared" si="78"/>
        <v>ZoneSouth of Lugo7/9/2021 (5:50pm-8:55pm)14</v>
      </c>
      <c r="B5031" t="s">
        <v>28</v>
      </c>
      <c r="C5031" t="s">
        <v>46</v>
      </c>
      <c r="D5031" t="s">
        <v>161</v>
      </c>
      <c r="E5031" s="65" t="s">
        <v>145</v>
      </c>
      <c r="F5031" s="66">
        <v>1.8235588073730469</v>
      </c>
      <c r="G5031" s="66">
        <v>1.7560868263244629</v>
      </c>
      <c r="H5031" s="66">
        <v>2.3964531719684601E-2</v>
      </c>
      <c r="I5031" s="66">
        <v>89.433082580566406</v>
      </c>
      <c r="J5031" s="67">
        <v>0</v>
      </c>
    </row>
    <row r="5032" spans="1:10" x14ac:dyDescent="0.25">
      <c r="A5032" s="3" t="str">
        <f t="shared" si="78"/>
        <v>ZoneSouth of Lugo7/9/2021 (5:50pm-8:55pm)15</v>
      </c>
      <c r="B5032" t="s">
        <v>28</v>
      </c>
      <c r="C5032" t="s">
        <v>46</v>
      </c>
      <c r="D5032" t="s">
        <v>161</v>
      </c>
      <c r="E5032" s="65" t="s">
        <v>146</v>
      </c>
      <c r="F5032" s="66">
        <v>2.0492231845855713</v>
      </c>
      <c r="G5032" s="66">
        <v>2.0532169342041016</v>
      </c>
      <c r="H5032" s="66">
        <v>1.4225736260414124E-2</v>
      </c>
      <c r="I5032" s="66">
        <v>91.51751708984375</v>
      </c>
      <c r="J5032" s="67">
        <v>0</v>
      </c>
    </row>
    <row r="5033" spans="1:10" x14ac:dyDescent="0.25">
      <c r="A5033" s="3" t="str">
        <f t="shared" si="78"/>
        <v>ZoneSouth of Lugo7/9/2021 (5:50pm-8:55pm)16</v>
      </c>
      <c r="B5033" t="s">
        <v>28</v>
      </c>
      <c r="C5033" t="s">
        <v>46</v>
      </c>
      <c r="D5033" t="s">
        <v>161</v>
      </c>
      <c r="E5033" s="65" t="s">
        <v>147</v>
      </c>
      <c r="F5033" s="66">
        <v>2.3462765216827393</v>
      </c>
      <c r="G5033" s="66">
        <v>2.342282772064209</v>
      </c>
      <c r="H5033" s="66">
        <v>1.4225736260414124E-2</v>
      </c>
      <c r="I5033" s="66">
        <v>93.145111083984375</v>
      </c>
      <c r="J5033" s="67">
        <v>0</v>
      </c>
    </row>
    <row r="5034" spans="1:10" x14ac:dyDescent="0.25">
      <c r="A5034" s="3" t="str">
        <f t="shared" si="78"/>
        <v>ZoneSouth of Lugo7/9/2021 (5:50pm-8:55pm)17</v>
      </c>
      <c r="B5034" t="s">
        <v>28</v>
      </c>
      <c r="C5034" t="s">
        <v>46</v>
      </c>
      <c r="D5034" t="s">
        <v>161</v>
      </c>
      <c r="E5034" s="65" t="s">
        <v>148</v>
      </c>
      <c r="F5034" s="66">
        <v>2.5651147365570068</v>
      </c>
      <c r="G5034" s="66">
        <v>2.5235044956207275</v>
      </c>
      <c r="H5034" s="66">
        <v>2.6359710842370987E-2</v>
      </c>
      <c r="I5034" s="66">
        <v>93.770767211914063</v>
      </c>
      <c r="J5034" s="67">
        <v>0</v>
      </c>
    </row>
    <row r="5035" spans="1:10" x14ac:dyDescent="0.25">
      <c r="A5035" s="3" t="str">
        <f t="shared" si="78"/>
        <v>ZoneSouth of Lugo7/9/2021 (5:50pm-8:55pm)18</v>
      </c>
      <c r="B5035" t="s">
        <v>28</v>
      </c>
      <c r="C5035" t="s">
        <v>46</v>
      </c>
      <c r="D5035" t="s">
        <v>161</v>
      </c>
      <c r="E5035" s="65" t="s">
        <v>149</v>
      </c>
      <c r="F5035" s="66">
        <v>2.6786243915557861</v>
      </c>
      <c r="G5035" s="66">
        <v>2.484572172164917</v>
      </c>
      <c r="H5035" s="66">
        <v>2.777448482811451E-2</v>
      </c>
      <c r="I5035" s="66">
        <v>92.674392700195313</v>
      </c>
      <c r="J5035" s="67">
        <v>0</v>
      </c>
    </row>
    <row r="5036" spans="1:10" x14ac:dyDescent="0.25">
      <c r="A5036" s="3" t="str">
        <f t="shared" si="78"/>
        <v>ZoneSouth of Lugo7/9/2021 (5:50pm-8:55pm)19</v>
      </c>
      <c r="B5036" t="s">
        <v>28</v>
      </c>
      <c r="C5036" t="s">
        <v>46</v>
      </c>
      <c r="D5036" t="s">
        <v>161</v>
      </c>
      <c r="E5036" s="65" t="s">
        <v>150</v>
      </c>
      <c r="F5036" s="66">
        <v>2.6574022769927979</v>
      </c>
      <c r="G5036" s="66">
        <v>1.7960171699523926</v>
      </c>
      <c r="H5036" s="66">
        <v>2.884155698120594E-2</v>
      </c>
      <c r="I5036" s="66">
        <v>90.723770141601563</v>
      </c>
      <c r="J5036" s="67">
        <v>0</v>
      </c>
    </row>
    <row r="5037" spans="1:10" x14ac:dyDescent="0.25">
      <c r="A5037" s="3" t="str">
        <f t="shared" si="78"/>
        <v>ZoneSouth of Lugo7/9/2021 (5:50pm-8:55pm)20</v>
      </c>
      <c r="B5037" t="s">
        <v>28</v>
      </c>
      <c r="C5037" t="s">
        <v>46</v>
      </c>
      <c r="D5037" t="s">
        <v>161</v>
      </c>
      <c r="E5037" s="65" t="s">
        <v>151</v>
      </c>
      <c r="F5037" s="66">
        <v>2.423790454864502</v>
      </c>
      <c r="G5037" s="66">
        <v>1.7497677803039551</v>
      </c>
      <c r="H5037" s="66">
        <v>2.5526169687509537E-2</v>
      </c>
      <c r="I5037" s="66">
        <v>87.865097045898438</v>
      </c>
      <c r="J5037" s="67">
        <v>0</v>
      </c>
    </row>
    <row r="5038" spans="1:10" x14ac:dyDescent="0.25">
      <c r="A5038" s="3" t="str">
        <f t="shared" si="78"/>
        <v>ZoneSouth of Lugo7/9/2021 (5:50pm-8:55pm)21</v>
      </c>
      <c r="B5038" t="s">
        <v>28</v>
      </c>
      <c r="C5038" t="s">
        <v>46</v>
      </c>
      <c r="D5038" t="s">
        <v>161</v>
      </c>
      <c r="E5038" s="65" t="s">
        <v>152</v>
      </c>
      <c r="F5038" s="66">
        <v>2.1883182525634766</v>
      </c>
      <c r="G5038" s="66">
        <v>1.6855895519256592</v>
      </c>
      <c r="H5038" s="66">
        <v>2.4348951876163483E-2</v>
      </c>
      <c r="I5038" s="66">
        <v>84.290176391601563</v>
      </c>
      <c r="J5038" s="67">
        <v>0</v>
      </c>
    </row>
    <row r="5039" spans="1:10" x14ac:dyDescent="0.25">
      <c r="A5039" s="3" t="str">
        <f t="shared" si="78"/>
        <v>ZoneSouth of Lugo7/9/2021 (5:50pm-8:55pm)22</v>
      </c>
      <c r="B5039" t="s">
        <v>28</v>
      </c>
      <c r="C5039" t="s">
        <v>46</v>
      </c>
      <c r="D5039" t="s">
        <v>161</v>
      </c>
      <c r="E5039" s="65" t="s">
        <v>153</v>
      </c>
      <c r="F5039" s="66">
        <v>1.9448584318161011</v>
      </c>
      <c r="G5039" s="66">
        <v>2.2899420261383057</v>
      </c>
      <c r="H5039" s="66">
        <v>2.3576537147164345E-2</v>
      </c>
      <c r="I5039" s="66">
        <v>80.660850524902344</v>
      </c>
      <c r="J5039" s="67">
        <v>0</v>
      </c>
    </row>
    <row r="5040" spans="1:10" x14ac:dyDescent="0.25">
      <c r="A5040" s="3" t="str">
        <f t="shared" si="78"/>
        <v>ZoneSouth of Lugo7/9/2021 (5:50pm-8:55pm)23</v>
      </c>
      <c r="B5040" t="s">
        <v>28</v>
      </c>
      <c r="C5040" t="s">
        <v>46</v>
      </c>
      <c r="D5040" t="s">
        <v>161</v>
      </c>
      <c r="E5040" s="65" t="s">
        <v>154</v>
      </c>
      <c r="F5040" s="66">
        <v>1.7282289266586304</v>
      </c>
      <c r="G5040" s="66">
        <v>2.0173134803771973</v>
      </c>
      <c r="H5040" s="66">
        <v>2.3429051041603088E-2</v>
      </c>
      <c r="I5040" s="66">
        <v>78.5850830078125</v>
      </c>
      <c r="J5040" s="67">
        <v>0</v>
      </c>
    </row>
    <row r="5041" spans="1:10" x14ac:dyDescent="0.25">
      <c r="A5041" s="3" t="str">
        <f t="shared" si="78"/>
        <v>ZoneSouth of Lugo7/9/2021 (5:50pm-8:55pm)24</v>
      </c>
      <c r="B5041" t="s">
        <v>28</v>
      </c>
      <c r="C5041" t="s">
        <v>46</v>
      </c>
      <c r="D5041" t="s">
        <v>161</v>
      </c>
      <c r="E5041" s="65" t="s">
        <v>155</v>
      </c>
      <c r="F5041" s="66">
        <v>1.5066266059875488</v>
      </c>
      <c r="G5041" s="66">
        <v>1.628432035446167</v>
      </c>
      <c r="H5041" s="66">
        <v>1.9935887306928635E-2</v>
      </c>
      <c r="I5041" s="66">
        <v>76.967735290527344</v>
      </c>
      <c r="J5041" s="67">
        <v>0</v>
      </c>
    </row>
    <row r="5042" spans="1:10" x14ac:dyDescent="0.25">
      <c r="A5042" s="3" t="str">
        <f t="shared" si="78"/>
        <v>ZoneSouth of Lugo8/27/2021 (5:00pm-6:00pm)1</v>
      </c>
      <c r="B5042" t="s">
        <v>28</v>
      </c>
      <c r="C5042" t="s">
        <v>46</v>
      </c>
      <c r="D5042" t="s">
        <v>162</v>
      </c>
      <c r="E5042" s="65" t="s">
        <v>132</v>
      </c>
      <c r="F5042" s="66">
        <v>1.0949791669845581</v>
      </c>
      <c r="G5042" s="66">
        <v>1.1221110820770264</v>
      </c>
      <c r="H5042" s="66">
        <v>1.5408735722303391E-2</v>
      </c>
      <c r="I5042" s="66">
        <v>76.065170288085938</v>
      </c>
      <c r="J5042" s="67">
        <v>0</v>
      </c>
    </row>
    <row r="5043" spans="1:10" x14ac:dyDescent="0.25">
      <c r="A5043" s="3" t="str">
        <f t="shared" si="78"/>
        <v>ZoneSouth of Lugo8/27/2021 (5:00pm-6:00pm)2</v>
      </c>
      <c r="B5043" t="s">
        <v>28</v>
      </c>
      <c r="C5043" t="s">
        <v>46</v>
      </c>
      <c r="D5043" t="s">
        <v>162</v>
      </c>
      <c r="E5043" s="65" t="s">
        <v>133</v>
      </c>
      <c r="F5043" s="66">
        <v>0.94425779581069946</v>
      </c>
      <c r="G5043" s="66">
        <v>0.94973957538604736</v>
      </c>
      <c r="H5043" s="66">
        <v>1.3711058534681797E-2</v>
      </c>
      <c r="I5043" s="66">
        <v>74.20135498046875</v>
      </c>
      <c r="J5043" s="67">
        <v>0</v>
      </c>
    </row>
    <row r="5044" spans="1:10" x14ac:dyDescent="0.25">
      <c r="A5044" s="3" t="str">
        <f t="shared" si="78"/>
        <v>ZoneSouth of Lugo8/27/2021 (5:00pm-6:00pm)3</v>
      </c>
      <c r="B5044" t="s">
        <v>28</v>
      </c>
      <c r="C5044" t="s">
        <v>46</v>
      </c>
      <c r="D5044" t="s">
        <v>162</v>
      </c>
      <c r="E5044" s="65" t="s">
        <v>134</v>
      </c>
      <c r="F5044" s="66">
        <v>0.81913530826568604</v>
      </c>
      <c r="G5044" s="66">
        <v>0.83016484975814819</v>
      </c>
      <c r="H5044" s="66">
        <v>1.3037635013461113E-2</v>
      </c>
      <c r="I5044" s="66">
        <v>72.585548400878906</v>
      </c>
      <c r="J5044" s="67">
        <v>0</v>
      </c>
    </row>
    <row r="5045" spans="1:10" x14ac:dyDescent="0.25">
      <c r="A5045" s="3" t="str">
        <f t="shared" si="78"/>
        <v>ZoneSouth of Lugo8/27/2021 (5:00pm-6:00pm)4</v>
      </c>
      <c r="B5045" t="s">
        <v>28</v>
      </c>
      <c r="C5045" t="s">
        <v>46</v>
      </c>
      <c r="D5045" t="s">
        <v>162</v>
      </c>
      <c r="E5045" s="65" t="s">
        <v>135</v>
      </c>
      <c r="F5045" s="66">
        <v>0.72885745763778687</v>
      </c>
      <c r="G5045" s="66">
        <v>0.75408065319061279</v>
      </c>
      <c r="H5045" s="66">
        <v>1.0932021774351597E-2</v>
      </c>
      <c r="I5045" s="66">
        <v>71.543464660644531</v>
      </c>
      <c r="J5045" s="67">
        <v>0</v>
      </c>
    </row>
    <row r="5046" spans="1:10" x14ac:dyDescent="0.25">
      <c r="A5046" s="3" t="str">
        <f t="shared" si="78"/>
        <v>ZoneSouth of Lugo8/27/2021 (5:00pm-6:00pm)5</v>
      </c>
      <c r="B5046" t="s">
        <v>28</v>
      </c>
      <c r="C5046" t="s">
        <v>46</v>
      </c>
      <c r="D5046" t="s">
        <v>162</v>
      </c>
      <c r="E5046" s="65" t="s">
        <v>136</v>
      </c>
      <c r="F5046" s="66">
        <v>0.68603044748306274</v>
      </c>
      <c r="G5046" s="66">
        <v>0.70620816946029663</v>
      </c>
      <c r="H5046" s="66">
        <v>8.9743118733167648E-3</v>
      </c>
      <c r="I5046" s="66">
        <v>70.554595947265625</v>
      </c>
      <c r="J5046" s="67">
        <v>0</v>
      </c>
    </row>
    <row r="5047" spans="1:10" x14ac:dyDescent="0.25">
      <c r="A5047" s="3" t="str">
        <f t="shared" si="78"/>
        <v>ZoneSouth of Lugo8/27/2021 (5:00pm-6:00pm)6</v>
      </c>
      <c r="B5047" t="s">
        <v>28</v>
      </c>
      <c r="C5047" t="s">
        <v>46</v>
      </c>
      <c r="D5047" t="s">
        <v>162</v>
      </c>
      <c r="E5047" s="65" t="s">
        <v>137</v>
      </c>
      <c r="F5047" s="66">
        <v>0.6876874566078186</v>
      </c>
      <c r="G5047" s="66">
        <v>0.6944236159324646</v>
      </c>
      <c r="H5047" s="66">
        <v>7.9171853139996529E-3</v>
      </c>
      <c r="I5047" s="66">
        <v>69.790367126464844</v>
      </c>
      <c r="J5047" s="67">
        <v>0</v>
      </c>
    </row>
    <row r="5048" spans="1:10" x14ac:dyDescent="0.25">
      <c r="A5048" s="3" t="str">
        <f t="shared" si="78"/>
        <v>ZoneSouth of Lugo8/27/2021 (5:00pm-6:00pm)7</v>
      </c>
      <c r="B5048" t="s">
        <v>28</v>
      </c>
      <c r="C5048" t="s">
        <v>46</v>
      </c>
      <c r="D5048" t="s">
        <v>162</v>
      </c>
      <c r="E5048" s="65" t="s">
        <v>138</v>
      </c>
      <c r="F5048" s="66">
        <v>0.72335857152938843</v>
      </c>
      <c r="G5048" s="66">
        <v>0.72093832492828369</v>
      </c>
      <c r="H5048" s="66">
        <v>9.1584930196404457E-3</v>
      </c>
      <c r="I5048" s="66">
        <v>68.965835571289063</v>
      </c>
      <c r="J5048" s="67">
        <v>0</v>
      </c>
    </row>
    <row r="5049" spans="1:10" x14ac:dyDescent="0.25">
      <c r="A5049" s="3" t="str">
        <f t="shared" si="78"/>
        <v>ZoneSouth of Lugo8/27/2021 (5:00pm-6:00pm)8</v>
      </c>
      <c r="B5049" t="s">
        <v>28</v>
      </c>
      <c r="C5049" t="s">
        <v>46</v>
      </c>
      <c r="D5049" t="s">
        <v>162</v>
      </c>
      <c r="E5049" s="65" t="s">
        <v>139</v>
      </c>
      <c r="F5049" s="66">
        <v>0.71804624795913696</v>
      </c>
      <c r="G5049" s="66">
        <v>0.71642202138900757</v>
      </c>
      <c r="H5049" s="66">
        <v>8.7223239243030548E-3</v>
      </c>
      <c r="I5049" s="66">
        <v>68.704605102539063</v>
      </c>
      <c r="J5049" s="67">
        <v>0</v>
      </c>
    </row>
    <row r="5050" spans="1:10" x14ac:dyDescent="0.25">
      <c r="A5050" s="3" t="str">
        <f t="shared" si="78"/>
        <v>ZoneSouth of Lugo8/27/2021 (5:00pm-6:00pm)9</v>
      </c>
      <c r="B5050" t="s">
        <v>28</v>
      </c>
      <c r="C5050" t="s">
        <v>46</v>
      </c>
      <c r="D5050" t="s">
        <v>162</v>
      </c>
      <c r="E5050" s="65" t="s">
        <v>140</v>
      </c>
      <c r="F5050" s="66">
        <v>0.68704253435134888</v>
      </c>
      <c r="G5050" s="66">
        <v>0.69253677129745483</v>
      </c>
      <c r="H5050" s="66">
        <v>1.2498834170401096E-2</v>
      </c>
      <c r="I5050" s="66">
        <v>71.895820617675781</v>
      </c>
      <c r="J5050" s="67">
        <v>0</v>
      </c>
    </row>
    <row r="5051" spans="1:10" x14ac:dyDescent="0.25">
      <c r="A5051" s="3" t="str">
        <f t="shared" si="78"/>
        <v>ZoneSouth of Lugo8/27/2021 (5:00pm-6:00pm)10</v>
      </c>
      <c r="B5051" t="s">
        <v>28</v>
      </c>
      <c r="C5051" t="s">
        <v>46</v>
      </c>
      <c r="D5051" t="s">
        <v>162</v>
      </c>
      <c r="E5051" s="65" t="s">
        <v>141</v>
      </c>
      <c r="F5051" s="66">
        <v>0.70053166151046753</v>
      </c>
      <c r="G5051" s="66">
        <v>0.69263720512390137</v>
      </c>
      <c r="H5051" s="66">
        <v>1.4203023165464401E-2</v>
      </c>
      <c r="I5051" s="66">
        <v>77.627044677734375</v>
      </c>
      <c r="J5051" s="67">
        <v>0</v>
      </c>
    </row>
    <row r="5052" spans="1:10" x14ac:dyDescent="0.25">
      <c r="A5052" s="3" t="str">
        <f t="shared" si="78"/>
        <v>ZoneSouth of Lugo8/27/2021 (5:00pm-6:00pm)11</v>
      </c>
      <c r="B5052" t="s">
        <v>28</v>
      </c>
      <c r="C5052" t="s">
        <v>46</v>
      </c>
      <c r="D5052" t="s">
        <v>162</v>
      </c>
      <c r="E5052" s="65" t="s">
        <v>142</v>
      </c>
      <c r="F5052" s="66">
        <v>0.77187412977218628</v>
      </c>
      <c r="G5052" s="66">
        <v>0.76448798179626465</v>
      </c>
      <c r="H5052" s="66">
        <v>1.6413645818829536E-2</v>
      </c>
      <c r="I5052" s="66">
        <v>82.644676208496094</v>
      </c>
      <c r="J5052" s="67">
        <v>0</v>
      </c>
    </row>
    <row r="5053" spans="1:10" x14ac:dyDescent="0.25">
      <c r="A5053" s="3" t="str">
        <f t="shared" si="78"/>
        <v>ZoneSouth of Lugo8/27/2021 (5:00pm-6:00pm)12</v>
      </c>
      <c r="B5053" t="s">
        <v>28</v>
      </c>
      <c r="C5053" t="s">
        <v>46</v>
      </c>
      <c r="D5053" t="s">
        <v>162</v>
      </c>
      <c r="E5053" s="65" t="s">
        <v>143</v>
      </c>
      <c r="F5053" s="66">
        <v>0.96967983245849609</v>
      </c>
      <c r="G5053" s="66">
        <v>0.95840221643447876</v>
      </c>
      <c r="H5053" s="66">
        <v>1.9501635804772377E-2</v>
      </c>
      <c r="I5053" s="66">
        <v>87.149009704589844</v>
      </c>
      <c r="J5053" s="67">
        <v>0</v>
      </c>
    </row>
    <row r="5054" spans="1:10" x14ac:dyDescent="0.25">
      <c r="A5054" s="3" t="str">
        <f t="shared" si="78"/>
        <v>ZoneSouth of Lugo8/27/2021 (5:00pm-6:00pm)13</v>
      </c>
      <c r="B5054" t="s">
        <v>28</v>
      </c>
      <c r="C5054" t="s">
        <v>46</v>
      </c>
      <c r="D5054" t="s">
        <v>162</v>
      </c>
      <c r="E5054" s="65" t="s">
        <v>144</v>
      </c>
      <c r="F5054" s="66">
        <v>1.2807340621948242</v>
      </c>
      <c r="G5054" s="66">
        <v>1.2738970518112183</v>
      </c>
      <c r="H5054" s="66">
        <v>2.3174276575446129E-2</v>
      </c>
      <c r="I5054" s="66">
        <v>91.336418151855469</v>
      </c>
      <c r="J5054" s="67">
        <v>0</v>
      </c>
    </row>
    <row r="5055" spans="1:10" x14ac:dyDescent="0.25">
      <c r="A5055" s="3" t="str">
        <f t="shared" si="78"/>
        <v>ZoneSouth of Lugo8/27/2021 (5:00pm-6:00pm)14</v>
      </c>
      <c r="B5055" t="s">
        <v>28</v>
      </c>
      <c r="C5055" t="s">
        <v>46</v>
      </c>
      <c r="D5055" t="s">
        <v>162</v>
      </c>
      <c r="E5055" s="65" t="s">
        <v>145</v>
      </c>
      <c r="F5055" s="66">
        <v>1.690583348274231</v>
      </c>
      <c r="G5055" s="66">
        <v>1.6677659749984741</v>
      </c>
      <c r="H5055" s="66">
        <v>2.3074032738804817E-2</v>
      </c>
      <c r="I5055" s="66">
        <v>94.27374267578125</v>
      </c>
      <c r="J5055" s="67">
        <v>0</v>
      </c>
    </row>
    <row r="5056" spans="1:10" x14ac:dyDescent="0.25">
      <c r="A5056" s="3" t="str">
        <f t="shared" si="78"/>
        <v>ZoneSouth of Lugo8/27/2021 (5:00pm-6:00pm)15</v>
      </c>
      <c r="B5056" t="s">
        <v>28</v>
      </c>
      <c r="C5056" t="s">
        <v>46</v>
      </c>
      <c r="D5056" t="s">
        <v>162</v>
      </c>
      <c r="E5056" s="65" t="s">
        <v>146</v>
      </c>
      <c r="F5056" s="66">
        <v>2.0561509132385254</v>
      </c>
      <c r="G5056" s="66">
        <v>2.0624294281005859</v>
      </c>
      <c r="H5056" s="66">
        <v>1.4080135151743889E-2</v>
      </c>
      <c r="I5056" s="66">
        <v>96.258338928222656</v>
      </c>
      <c r="J5056" s="67">
        <v>0</v>
      </c>
    </row>
    <row r="5057" spans="1:10" x14ac:dyDescent="0.25">
      <c r="A5057" s="3" t="str">
        <f t="shared" si="78"/>
        <v>ZoneSouth of Lugo8/27/2021 (5:00pm-6:00pm)16</v>
      </c>
      <c r="B5057" t="s">
        <v>28</v>
      </c>
      <c r="C5057" t="s">
        <v>46</v>
      </c>
      <c r="D5057" t="s">
        <v>162</v>
      </c>
      <c r="E5057" s="65" t="s">
        <v>147</v>
      </c>
      <c r="F5057" s="66">
        <v>2.4708268642425537</v>
      </c>
      <c r="G5057" s="66">
        <v>2.4645483493804932</v>
      </c>
      <c r="H5057" s="66">
        <v>1.4080135151743889E-2</v>
      </c>
      <c r="I5057" s="66">
        <v>97.773384094238281</v>
      </c>
      <c r="J5057" s="67">
        <v>0</v>
      </c>
    </row>
    <row r="5058" spans="1:10" x14ac:dyDescent="0.25">
      <c r="A5058" s="3" t="str">
        <f t="shared" si="78"/>
        <v>ZoneSouth of Lugo8/27/2021 (5:00pm-6:00pm)17</v>
      </c>
      <c r="B5058" t="s">
        <v>28</v>
      </c>
      <c r="C5058" t="s">
        <v>46</v>
      </c>
      <c r="D5058" t="s">
        <v>162</v>
      </c>
      <c r="E5058" s="65" t="s">
        <v>148</v>
      </c>
      <c r="F5058" s="66">
        <v>2.7720193862915039</v>
      </c>
      <c r="G5058" s="66">
        <v>2.7630536556243896</v>
      </c>
      <c r="H5058" s="66">
        <v>2.6775350794196129E-2</v>
      </c>
      <c r="I5058" s="66">
        <v>97.944129943847656</v>
      </c>
      <c r="J5058" s="67">
        <v>0</v>
      </c>
    </row>
    <row r="5059" spans="1:10" x14ac:dyDescent="0.25">
      <c r="A5059" s="3" t="str">
        <f t="shared" ref="A5059:A5122" si="79">B5059&amp;C5059&amp;D5059&amp;E5059</f>
        <v>ZoneSouth of Lugo8/27/2021 (5:00pm-6:00pm)18</v>
      </c>
      <c r="B5059" t="s">
        <v>28</v>
      </c>
      <c r="C5059" t="s">
        <v>46</v>
      </c>
      <c r="D5059" t="s">
        <v>162</v>
      </c>
      <c r="E5059" s="65" t="s">
        <v>149</v>
      </c>
      <c r="F5059" s="66">
        <v>2.8651144504547119</v>
      </c>
      <c r="G5059" s="66">
        <v>1.9761325120925903</v>
      </c>
      <c r="H5059" s="66">
        <v>2.7299221605062485E-2</v>
      </c>
      <c r="I5059" s="66">
        <v>96.554039001464844</v>
      </c>
      <c r="J5059" s="67">
        <v>0</v>
      </c>
    </row>
    <row r="5060" spans="1:10" x14ac:dyDescent="0.25">
      <c r="A5060" s="3" t="str">
        <f t="shared" si="79"/>
        <v>ZoneSouth of Lugo8/27/2021 (5:00pm-6:00pm)19</v>
      </c>
      <c r="B5060" t="s">
        <v>28</v>
      </c>
      <c r="C5060" t="s">
        <v>46</v>
      </c>
      <c r="D5060" t="s">
        <v>162</v>
      </c>
      <c r="E5060" s="65" t="s">
        <v>150</v>
      </c>
      <c r="F5060" s="66">
        <v>2.7776031494140625</v>
      </c>
      <c r="G5060" s="66">
        <v>2.8855397701263428</v>
      </c>
      <c r="H5060" s="66">
        <v>2.8523985296487808E-2</v>
      </c>
      <c r="I5060" s="66">
        <v>94.517074584960938</v>
      </c>
      <c r="J5060" s="67">
        <v>0</v>
      </c>
    </row>
    <row r="5061" spans="1:10" x14ac:dyDescent="0.25">
      <c r="A5061" s="3" t="str">
        <f t="shared" si="79"/>
        <v>ZoneSouth of Lugo8/27/2021 (5:00pm-6:00pm)20</v>
      </c>
      <c r="B5061" t="s">
        <v>28</v>
      </c>
      <c r="C5061" t="s">
        <v>46</v>
      </c>
      <c r="D5061" t="s">
        <v>162</v>
      </c>
      <c r="E5061" s="65" t="s">
        <v>151</v>
      </c>
      <c r="F5061" s="66">
        <v>2.5209949016571045</v>
      </c>
      <c r="G5061" s="66">
        <v>2.6623437404632568</v>
      </c>
      <c r="H5061" s="66">
        <v>2.5455567985773087E-2</v>
      </c>
      <c r="I5061" s="66">
        <v>90.866218566894531</v>
      </c>
      <c r="J5061" s="67">
        <v>0</v>
      </c>
    </row>
    <row r="5062" spans="1:10" x14ac:dyDescent="0.25">
      <c r="A5062" s="3" t="str">
        <f t="shared" si="79"/>
        <v>ZoneSouth of Lugo8/27/2021 (5:00pm-6:00pm)21</v>
      </c>
      <c r="B5062" t="s">
        <v>28</v>
      </c>
      <c r="C5062" t="s">
        <v>46</v>
      </c>
      <c r="D5062" t="s">
        <v>162</v>
      </c>
      <c r="E5062" s="65" t="s">
        <v>152</v>
      </c>
      <c r="F5062" s="66">
        <v>2.2598989009857178</v>
      </c>
      <c r="G5062" s="66">
        <v>2.3769350051879883</v>
      </c>
      <c r="H5062" s="66">
        <v>2.5244137272238731E-2</v>
      </c>
      <c r="I5062" s="66">
        <v>85.844841003417969</v>
      </c>
      <c r="J5062" s="67">
        <v>0</v>
      </c>
    </row>
    <row r="5063" spans="1:10" x14ac:dyDescent="0.25">
      <c r="A5063" s="3" t="str">
        <f t="shared" si="79"/>
        <v>ZoneSouth of Lugo8/27/2021 (5:00pm-6:00pm)22</v>
      </c>
      <c r="B5063" t="s">
        <v>28</v>
      </c>
      <c r="C5063" t="s">
        <v>46</v>
      </c>
      <c r="D5063" t="s">
        <v>162</v>
      </c>
      <c r="E5063" s="65" t="s">
        <v>153</v>
      </c>
      <c r="F5063" s="66">
        <v>2.02744460105896</v>
      </c>
      <c r="G5063" s="66">
        <v>2.1000673770904541</v>
      </c>
      <c r="H5063" s="66">
        <v>2.3667104542255402E-2</v>
      </c>
      <c r="I5063" s="66">
        <v>81.775138854980469</v>
      </c>
      <c r="J5063" s="67">
        <v>0</v>
      </c>
    </row>
    <row r="5064" spans="1:10" x14ac:dyDescent="0.25">
      <c r="A5064" s="3" t="str">
        <f t="shared" si="79"/>
        <v>ZoneSouth of Lugo8/27/2021 (5:00pm-6:00pm)23</v>
      </c>
      <c r="B5064" t="s">
        <v>28</v>
      </c>
      <c r="C5064" t="s">
        <v>46</v>
      </c>
      <c r="D5064" t="s">
        <v>162</v>
      </c>
      <c r="E5064" s="65" t="s">
        <v>154</v>
      </c>
      <c r="F5064" s="66">
        <v>1.7554073333740234</v>
      </c>
      <c r="G5064" s="66">
        <v>1.8012651205062866</v>
      </c>
      <c r="H5064" s="66">
        <v>1.9914738833904266E-2</v>
      </c>
      <c r="I5064" s="66">
        <v>78.765182495117188</v>
      </c>
      <c r="J5064" s="67">
        <v>0</v>
      </c>
    </row>
    <row r="5065" spans="1:10" x14ac:dyDescent="0.25">
      <c r="A5065" s="3" t="str">
        <f t="shared" si="79"/>
        <v>ZoneSouth of Lugo8/27/2021 (5:00pm-6:00pm)24</v>
      </c>
      <c r="B5065" t="s">
        <v>28</v>
      </c>
      <c r="C5065" t="s">
        <v>46</v>
      </c>
      <c r="D5065" t="s">
        <v>162</v>
      </c>
      <c r="E5065" s="65" t="s">
        <v>155</v>
      </c>
      <c r="F5065" s="66">
        <v>1.4480882883071899</v>
      </c>
      <c r="G5065" s="66">
        <v>1.4928770065307617</v>
      </c>
      <c r="H5065" s="66">
        <v>1.8055528402328491E-2</v>
      </c>
      <c r="I5065" s="66">
        <v>76.583580017089844</v>
      </c>
      <c r="J5065" s="67">
        <v>0</v>
      </c>
    </row>
    <row r="5066" spans="1:10" x14ac:dyDescent="0.25">
      <c r="A5066" s="3" t="str">
        <f t="shared" si="79"/>
        <v>ZoneSouth of Lugo9/9/2021 (3:58pm-5:00pm)1</v>
      </c>
      <c r="B5066" t="s">
        <v>28</v>
      </c>
      <c r="C5066" t="s">
        <v>46</v>
      </c>
      <c r="D5066" t="s">
        <v>163</v>
      </c>
      <c r="E5066" s="65" t="s">
        <v>132</v>
      </c>
      <c r="F5066" s="66">
        <v>1.1994237899780273</v>
      </c>
      <c r="G5066" s="66">
        <v>1.1809041500091553</v>
      </c>
      <c r="H5066" s="66">
        <v>1.7617283388972282E-2</v>
      </c>
      <c r="I5066" s="66">
        <v>72.895698547363281</v>
      </c>
      <c r="J5066" s="67">
        <v>0</v>
      </c>
    </row>
    <row r="5067" spans="1:10" x14ac:dyDescent="0.25">
      <c r="A5067" s="3" t="str">
        <f t="shared" si="79"/>
        <v>ZoneSouth of Lugo9/9/2021 (3:58pm-5:00pm)2</v>
      </c>
      <c r="B5067" t="s">
        <v>28</v>
      </c>
      <c r="C5067" t="s">
        <v>46</v>
      </c>
      <c r="D5067" t="s">
        <v>163</v>
      </c>
      <c r="E5067" s="65" t="s">
        <v>133</v>
      </c>
      <c r="F5067" s="66">
        <v>1.0260192155838013</v>
      </c>
      <c r="G5067" s="66">
        <v>1.0134081840515137</v>
      </c>
      <c r="H5067" s="66">
        <v>1.5023286454379559E-2</v>
      </c>
      <c r="I5067" s="66">
        <v>71.958915710449219</v>
      </c>
      <c r="J5067" s="67">
        <v>0</v>
      </c>
    </row>
    <row r="5068" spans="1:10" x14ac:dyDescent="0.25">
      <c r="A5068" s="3" t="str">
        <f t="shared" si="79"/>
        <v>ZoneSouth of Lugo9/9/2021 (3:58pm-5:00pm)3</v>
      </c>
      <c r="B5068" t="s">
        <v>28</v>
      </c>
      <c r="C5068" t="s">
        <v>46</v>
      </c>
      <c r="D5068" t="s">
        <v>163</v>
      </c>
      <c r="E5068" s="65" t="s">
        <v>134</v>
      </c>
      <c r="F5068" s="66">
        <v>0.91157549619674683</v>
      </c>
      <c r="G5068" s="66">
        <v>0.89882272481918335</v>
      </c>
      <c r="H5068" s="66">
        <v>1.3654801063239574E-2</v>
      </c>
      <c r="I5068" s="66">
        <v>71.610855102539063</v>
      </c>
      <c r="J5068" s="67">
        <v>0</v>
      </c>
    </row>
    <row r="5069" spans="1:10" x14ac:dyDescent="0.25">
      <c r="A5069" s="3" t="str">
        <f t="shared" si="79"/>
        <v>ZoneSouth of Lugo9/9/2021 (3:58pm-5:00pm)4</v>
      </c>
      <c r="B5069" t="s">
        <v>28</v>
      </c>
      <c r="C5069" t="s">
        <v>46</v>
      </c>
      <c r="D5069" t="s">
        <v>163</v>
      </c>
      <c r="E5069" s="65" t="s">
        <v>135</v>
      </c>
      <c r="F5069" s="66">
        <v>0.83245176076889038</v>
      </c>
      <c r="G5069" s="66">
        <v>0.82482624053955078</v>
      </c>
      <c r="H5069" s="66">
        <v>1.2671638280153275E-2</v>
      </c>
      <c r="I5069" s="66">
        <v>71.413246154785156</v>
      </c>
      <c r="J5069" s="67">
        <v>0</v>
      </c>
    </row>
    <row r="5070" spans="1:10" x14ac:dyDescent="0.25">
      <c r="A5070" s="3" t="str">
        <f t="shared" si="79"/>
        <v>ZoneSouth of Lugo9/9/2021 (3:58pm-5:00pm)5</v>
      </c>
      <c r="B5070" t="s">
        <v>28</v>
      </c>
      <c r="C5070" t="s">
        <v>46</v>
      </c>
      <c r="D5070" t="s">
        <v>163</v>
      </c>
      <c r="E5070" s="65" t="s">
        <v>136</v>
      </c>
      <c r="F5070" s="66">
        <v>0.7922254204750061</v>
      </c>
      <c r="G5070" s="66">
        <v>0.78001731634140015</v>
      </c>
      <c r="H5070" s="66">
        <v>1.034561637789011E-2</v>
      </c>
      <c r="I5070" s="66">
        <v>71.484413146972656</v>
      </c>
      <c r="J5070" s="67">
        <v>0</v>
      </c>
    </row>
    <row r="5071" spans="1:10" x14ac:dyDescent="0.25">
      <c r="A5071" s="3" t="str">
        <f t="shared" si="79"/>
        <v>ZoneSouth of Lugo9/9/2021 (3:58pm-5:00pm)6</v>
      </c>
      <c r="B5071" t="s">
        <v>28</v>
      </c>
      <c r="C5071" t="s">
        <v>46</v>
      </c>
      <c r="D5071" t="s">
        <v>163</v>
      </c>
      <c r="E5071" s="65" t="s">
        <v>137</v>
      </c>
      <c r="F5071" s="66">
        <v>0.78332048654556274</v>
      </c>
      <c r="G5071" s="66">
        <v>0.77510035037994385</v>
      </c>
      <c r="H5071" s="66">
        <v>9.7496723756194115E-3</v>
      </c>
      <c r="I5071" s="66">
        <v>71.821014404296875</v>
      </c>
      <c r="J5071" s="67">
        <v>0</v>
      </c>
    </row>
    <row r="5072" spans="1:10" x14ac:dyDescent="0.25">
      <c r="A5072" s="3" t="str">
        <f t="shared" si="79"/>
        <v>ZoneSouth of Lugo9/9/2021 (3:58pm-5:00pm)7</v>
      </c>
      <c r="B5072" t="s">
        <v>28</v>
      </c>
      <c r="C5072" t="s">
        <v>46</v>
      </c>
      <c r="D5072" t="s">
        <v>163</v>
      </c>
      <c r="E5072" s="65" t="s">
        <v>138</v>
      </c>
      <c r="F5072" s="66">
        <v>0.81013667583465576</v>
      </c>
      <c r="G5072" s="66">
        <v>0.81326776742935181</v>
      </c>
      <c r="H5072" s="66">
        <v>9.9875442683696747E-3</v>
      </c>
      <c r="I5072" s="66">
        <v>72.278305053710938</v>
      </c>
      <c r="J5072" s="67">
        <v>0</v>
      </c>
    </row>
    <row r="5073" spans="1:10" x14ac:dyDescent="0.25">
      <c r="A5073" s="3" t="str">
        <f t="shared" si="79"/>
        <v>ZoneSouth of Lugo9/9/2021 (3:58pm-5:00pm)8</v>
      </c>
      <c r="B5073" t="s">
        <v>28</v>
      </c>
      <c r="C5073" t="s">
        <v>46</v>
      </c>
      <c r="D5073" t="s">
        <v>163</v>
      </c>
      <c r="E5073" s="65" t="s">
        <v>139</v>
      </c>
      <c r="F5073" s="66">
        <v>0.82572054862976074</v>
      </c>
      <c r="G5073" s="66">
        <v>0.82621502876281738</v>
      </c>
      <c r="H5073" s="66">
        <v>1.0724925436079502E-2</v>
      </c>
      <c r="I5073" s="66">
        <v>71.907928466796875</v>
      </c>
      <c r="J5073" s="67">
        <v>0</v>
      </c>
    </row>
    <row r="5074" spans="1:10" x14ac:dyDescent="0.25">
      <c r="A5074" s="3" t="str">
        <f t="shared" si="79"/>
        <v>ZoneSouth of Lugo9/9/2021 (3:58pm-5:00pm)9</v>
      </c>
      <c r="B5074" t="s">
        <v>28</v>
      </c>
      <c r="C5074" t="s">
        <v>46</v>
      </c>
      <c r="D5074" t="s">
        <v>163</v>
      </c>
      <c r="E5074" s="65" t="s">
        <v>140</v>
      </c>
      <c r="F5074" s="66">
        <v>0.83506488800048828</v>
      </c>
      <c r="G5074" s="66">
        <v>0.8414614200592041</v>
      </c>
      <c r="H5074" s="66">
        <v>1.3256911188364029E-2</v>
      </c>
      <c r="I5074" s="66">
        <v>73.427139282226563</v>
      </c>
      <c r="J5074" s="67">
        <v>0</v>
      </c>
    </row>
    <row r="5075" spans="1:10" x14ac:dyDescent="0.25">
      <c r="A5075" s="3" t="str">
        <f t="shared" si="79"/>
        <v>ZoneSouth of Lugo9/9/2021 (3:58pm-5:00pm)10</v>
      </c>
      <c r="B5075" t="s">
        <v>28</v>
      </c>
      <c r="C5075" t="s">
        <v>46</v>
      </c>
      <c r="D5075" t="s">
        <v>163</v>
      </c>
      <c r="E5075" s="65" t="s">
        <v>141</v>
      </c>
      <c r="F5075" s="66">
        <v>0.87717455625534058</v>
      </c>
      <c r="G5075" s="66">
        <v>0.89022922515869141</v>
      </c>
      <c r="H5075" s="66">
        <v>1.4969184994697571E-2</v>
      </c>
      <c r="I5075" s="66">
        <v>77.712203979492188</v>
      </c>
      <c r="J5075" s="67">
        <v>0</v>
      </c>
    </row>
    <row r="5076" spans="1:10" x14ac:dyDescent="0.25">
      <c r="A5076" s="3" t="str">
        <f t="shared" si="79"/>
        <v>ZoneSouth of Lugo9/9/2021 (3:58pm-5:00pm)11</v>
      </c>
      <c r="B5076" t="s">
        <v>28</v>
      </c>
      <c r="C5076" t="s">
        <v>46</v>
      </c>
      <c r="D5076" t="s">
        <v>163</v>
      </c>
      <c r="E5076" s="65" t="s">
        <v>142</v>
      </c>
      <c r="F5076" s="66">
        <v>0.99608874320983887</v>
      </c>
      <c r="G5076" s="66">
        <v>1.0097935199737549</v>
      </c>
      <c r="H5076" s="66">
        <v>1.9338978454470634E-2</v>
      </c>
      <c r="I5076" s="66">
        <v>81.744766235351563</v>
      </c>
      <c r="J5076" s="67">
        <v>0</v>
      </c>
    </row>
    <row r="5077" spans="1:10" x14ac:dyDescent="0.25">
      <c r="A5077" s="3" t="str">
        <f t="shared" si="79"/>
        <v>ZoneSouth of Lugo9/9/2021 (3:58pm-5:00pm)12</v>
      </c>
      <c r="B5077" t="s">
        <v>28</v>
      </c>
      <c r="C5077" t="s">
        <v>46</v>
      </c>
      <c r="D5077" t="s">
        <v>163</v>
      </c>
      <c r="E5077" s="65" t="s">
        <v>143</v>
      </c>
      <c r="F5077" s="66">
        <v>1.2237691879272461</v>
      </c>
      <c r="G5077" s="66">
        <v>1.220874547958374</v>
      </c>
      <c r="H5077" s="66">
        <v>2.003522589802742E-2</v>
      </c>
      <c r="I5077" s="66">
        <v>85.499641418457031</v>
      </c>
      <c r="J5077" s="67">
        <v>0</v>
      </c>
    </row>
    <row r="5078" spans="1:10" x14ac:dyDescent="0.25">
      <c r="A5078" s="3" t="str">
        <f t="shared" si="79"/>
        <v>ZoneSouth of Lugo9/9/2021 (3:58pm-5:00pm)13</v>
      </c>
      <c r="B5078" t="s">
        <v>28</v>
      </c>
      <c r="C5078" t="s">
        <v>46</v>
      </c>
      <c r="D5078" t="s">
        <v>163</v>
      </c>
      <c r="E5078" s="65" t="s">
        <v>144</v>
      </c>
      <c r="F5078" s="66">
        <v>1.5512382984161377</v>
      </c>
      <c r="G5078" s="66">
        <v>1.5479391813278198</v>
      </c>
      <c r="H5078" s="66">
        <v>1.3556965626776218E-2</v>
      </c>
      <c r="I5078" s="66">
        <v>88.354606628417969</v>
      </c>
      <c r="J5078" s="67">
        <v>0</v>
      </c>
    </row>
    <row r="5079" spans="1:10" x14ac:dyDescent="0.25">
      <c r="A5079" s="3" t="str">
        <f t="shared" si="79"/>
        <v>ZoneSouth of Lugo9/9/2021 (3:58pm-5:00pm)14</v>
      </c>
      <c r="B5079" t="s">
        <v>28</v>
      </c>
      <c r="C5079" t="s">
        <v>46</v>
      </c>
      <c r="D5079" t="s">
        <v>163</v>
      </c>
      <c r="E5079" s="65" t="s">
        <v>145</v>
      </c>
      <c r="F5079" s="66">
        <v>1.906597375869751</v>
      </c>
      <c r="G5079" s="66">
        <v>1.9098963737487793</v>
      </c>
      <c r="H5079" s="66">
        <v>1.3556964695453644E-2</v>
      </c>
      <c r="I5079" s="66">
        <v>90.863166809082031</v>
      </c>
      <c r="J5079" s="67">
        <v>0</v>
      </c>
    </row>
    <row r="5080" spans="1:10" x14ac:dyDescent="0.25">
      <c r="A5080" s="3" t="str">
        <f t="shared" si="79"/>
        <v>ZoneSouth of Lugo9/9/2021 (3:58pm-5:00pm)15</v>
      </c>
      <c r="B5080" t="s">
        <v>28</v>
      </c>
      <c r="C5080" t="s">
        <v>46</v>
      </c>
      <c r="D5080" t="s">
        <v>163</v>
      </c>
      <c r="E5080" s="65" t="s">
        <v>146</v>
      </c>
      <c r="F5080" s="66">
        <v>2.220571756362915</v>
      </c>
      <c r="G5080" s="66">
        <v>2.2354919910430908</v>
      </c>
      <c r="H5080" s="66">
        <v>2.5291651487350464E-2</v>
      </c>
      <c r="I5080" s="66">
        <v>92.831161499023438</v>
      </c>
      <c r="J5080" s="67">
        <v>0</v>
      </c>
    </row>
    <row r="5081" spans="1:10" x14ac:dyDescent="0.25">
      <c r="A5081" s="3" t="str">
        <f t="shared" si="79"/>
        <v>ZoneSouth of Lugo9/9/2021 (3:58pm-5:00pm)16</v>
      </c>
      <c r="B5081" t="s">
        <v>28</v>
      </c>
      <c r="C5081" t="s">
        <v>46</v>
      </c>
      <c r="D5081" t="s">
        <v>163</v>
      </c>
      <c r="E5081" s="65" t="s">
        <v>147</v>
      </c>
      <c r="F5081" s="66">
        <v>2.5504915714263916</v>
      </c>
      <c r="G5081" s="66">
        <v>2.5288727283477783</v>
      </c>
      <c r="H5081" s="66">
        <v>2.8611581772565842E-2</v>
      </c>
      <c r="I5081" s="66">
        <v>94.519485473632813</v>
      </c>
      <c r="J5081" s="67">
        <v>0</v>
      </c>
    </row>
    <row r="5082" spans="1:10" x14ac:dyDescent="0.25">
      <c r="A5082" s="3" t="str">
        <f t="shared" si="79"/>
        <v>ZoneSouth of Lugo9/9/2021 (3:58pm-5:00pm)17</v>
      </c>
      <c r="B5082" t="s">
        <v>28</v>
      </c>
      <c r="C5082" t="s">
        <v>46</v>
      </c>
      <c r="D5082" t="s">
        <v>163</v>
      </c>
      <c r="E5082" s="65" t="s">
        <v>148</v>
      </c>
      <c r="F5082" s="66">
        <v>2.7275459766387939</v>
      </c>
      <c r="G5082" s="66">
        <v>1.8476636409759521</v>
      </c>
      <c r="H5082" s="66">
        <v>2.9731079936027527E-2</v>
      </c>
      <c r="I5082" s="66">
        <v>94.582267761230469</v>
      </c>
      <c r="J5082" s="67">
        <v>0</v>
      </c>
    </row>
    <row r="5083" spans="1:10" x14ac:dyDescent="0.25">
      <c r="A5083" s="3" t="str">
        <f t="shared" si="79"/>
        <v>ZoneSouth of Lugo9/9/2021 (3:58pm-5:00pm)18</v>
      </c>
      <c r="B5083" t="s">
        <v>28</v>
      </c>
      <c r="C5083" t="s">
        <v>46</v>
      </c>
      <c r="D5083" t="s">
        <v>163</v>
      </c>
      <c r="E5083" s="65" t="s">
        <v>149</v>
      </c>
      <c r="F5083" s="66">
        <v>2.8117551803588867</v>
      </c>
      <c r="G5083" s="66">
        <v>2.8480498790740967</v>
      </c>
      <c r="H5083" s="66">
        <v>3.0795959755778313E-2</v>
      </c>
      <c r="I5083" s="66">
        <v>93.467384338378906</v>
      </c>
      <c r="J5083" s="67">
        <v>0</v>
      </c>
    </row>
    <row r="5084" spans="1:10" x14ac:dyDescent="0.25">
      <c r="A5084" s="3" t="str">
        <f t="shared" si="79"/>
        <v>ZoneSouth of Lugo9/9/2021 (3:58pm-5:00pm)19</v>
      </c>
      <c r="B5084" t="s">
        <v>28</v>
      </c>
      <c r="C5084" t="s">
        <v>46</v>
      </c>
      <c r="D5084" t="s">
        <v>163</v>
      </c>
      <c r="E5084" s="65" t="s">
        <v>150</v>
      </c>
      <c r="F5084" s="66">
        <v>2.7275402545928955</v>
      </c>
      <c r="G5084" s="66">
        <v>2.8074986934661865</v>
      </c>
      <c r="H5084" s="66">
        <v>2.9541011899709702E-2</v>
      </c>
      <c r="I5084" s="66">
        <v>91.331214904785156</v>
      </c>
      <c r="J5084" s="67">
        <v>0</v>
      </c>
    </row>
    <row r="5085" spans="1:10" x14ac:dyDescent="0.25">
      <c r="A5085" s="3" t="str">
        <f t="shared" si="79"/>
        <v>ZoneSouth of Lugo9/9/2021 (3:58pm-5:00pm)20</v>
      </c>
      <c r="B5085" t="s">
        <v>28</v>
      </c>
      <c r="C5085" t="s">
        <v>46</v>
      </c>
      <c r="D5085" t="s">
        <v>163</v>
      </c>
      <c r="E5085" s="65" t="s">
        <v>151</v>
      </c>
      <c r="F5085" s="66">
        <v>2.471055269241333</v>
      </c>
      <c r="G5085" s="66">
        <v>2.5499289035797119</v>
      </c>
      <c r="H5085" s="66">
        <v>2.6310302317142487E-2</v>
      </c>
      <c r="I5085" s="66">
        <v>87.95623779296875</v>
      </c>
      <c r="J5085" s="67">
        <v>0</v>
      </c>
    </row>
    <row r="5086" spans="1:10" x14ac:dyDescent="0.25">
      <c r="A5086" s="3" t="str">
        <f t="shared" si="79"/>
        <v>ZoneSouth of Lugo9/9/2021 (3:58pm-5:00pm)21</v>
      </c>
      <c r="B5086" t="s">
        <v>28</v>
      </c>
      <c r="C5086" t="s">
        <v>46</v>
      </c>
      <c r="D5086" t="s">
        <v>163</v>
      </c>
      <c r="E5086" s="65" t="s">
        <v>152</v>
      </c>
      <c r="F5086" s="66">
        <v>2.2745745182037354</v>
      </c>
      <c r="G5086" s="66">
        <v>2.3470721244812012</v>
      </c>
      <c r="H5086" s="66">
        <v>2.4504693225026131E-2</v>
      </c>
      <c r="I5086" s="66">
        <v>84.277488708496094</v>
      </c>
      <c r="J5086" s="67">
        <v>0</v>
      </c>
    </row>
    <row r="5087" spans="1:10" x14ac:dyDescent="0.25">
      <c r="A5087" s="3" t="str">
        <f t="shared" si="79"/>
        <v>ZoneSouth of Lugo9/9/2021 (3:58pm-5:00pm)22</v>
      </c>
      <c r="B5087" t="s">
        <v>28</v>
      </c>
      <c r="C5087" t="s">
        <v>46</v>
      </c>
      <c r="D5087" t="s">
        <v>163</v>
      </c>
      <c r="E5087" s="65" t="s">
        <v>153</v>
      </c>
      <c r="F5087" s="66">
        <v>2.0793344974517822</v>
      </c>
      <c r="G5087" s="66">
        <v>2.1160154342651367</v>
      </c>
      <c r="H5087" s="66">
        <v>2.2638095542788506E-2</v>
      </c>
      <c r="I5087" s="66">
        <v>81.310165405273438</v>
      </c>
      <c r="J5087" s="67">
        <v>0</v>
      </c>
    </row>
    <row r="5088" spans="1:10" x14ac:dyDescent="0.25">
      <c r="A5088" s="3" t="str">
        <f t="shared" si="79"/>
        <v>ZoneSouth of Lugo9/9/2021 (3:58pm-5:00pm)23</v>
      </c>
      <c r="B5088" t="s">
        <v>28</v>
      </c>
      <c r="C5088" t="s">
        <v>46</v>
      </c>
      <c r="D5088" t="s">
        <v>163</v>
      </c>
      <c r="E5088" s="65" t="s">
        <v>154</v>
      </c>
      <c r="F5088" s="66">
        <v>1.7854455709457397</v>
      </c>
      <c r="G5088" s="66">
        <v>1.8139617443084717</v>
      </c>
      <c r="H5088" s="66">
        <v>2.1113043650984764E-2</v>
      </c>
      <c r="I5088" s="66">
        <v>78.974655151367188</v>
      </c>
      <c r="J5088" s="67">
        <v>0</v>
      </c>
    </row>
    <row r="5089" spans="1:10" x14ac:dyDescent="0.25">
      <c r="A5089" s="3" t="str">
        <f t="shared" si="79"/>
        <v>ZoneSouth of Lugo9/9/2021 (3:58pm-5:00pm)24</v>
      </c>
      <c r="B5089" t="s">
        <v>28</v>
      </c>
      <c r="C5089" t="s">
        <v>46</v>
      </c>
      <c r="D5089" t="s">
        <v>163</v>
      </c>
      <c r="E5089" s="65" t="s">
        <v>155</v>
      </c>
      <c r="F5089" s="66">
        <v>1.460077166557312</v>
      </c>
      <c r="G5089" s="66">
        <v>1.4900259971618652</v>
      </c>
      <c r="H5089" s="66">
        <v>2.0094165578484535E-2</v>
      </c>
      <c r="I5089" s="66">
        <v>77.151420593261719</v>
      </c>
      <c r="J5089" s="67">
        <v>0</v>
      </c>
    </row>
    <row r="5090" spans="1:10" x14ac:dyDescent="0.25">
      <c r="A5090" s="3" t="str">
        <f t="shared" si="79"/>
        <v>ZoneSouth of LugoAverage Event Day (5:00pm-6:00pm)1</v>
      </c>
      <c r="B5090" t="s">
        <v>28</v>
      </c>
      <c r="C5090" t="s">
        <v>46</v>
      </c>
      <c r="D5090" t="s">
        <v>164</v>
      </c>
      <c r="E5090" s="65" t="s">
        <v>132</v>
      </c>
      <c r="F5090" s="66">
        <v>1.0634185075759888</v>
      </c>
      <c r="G5090" s="66">
        <v>1.0569320917129517</v>
      </c>
      <c r="H5090" s="66">
        <v>7.8519340604543686E-3</v>
      </c>
      <c r="I5090" s="66">
        <v>73.942741394042969</v>
      </c>
      <c r="J5090" s="67">
        <v>0</v>
      </c>
    </row>
    <row r="5091" spans="1:10" x14ac:dyDescent="0.25">
      <c r="A5091" s="3" t="str">
        <f t="shared" si="79"/>
        <v>ZoneSouth of LugoAverage Event Day (5:00pm-6:00pm)2</v>
      </c>
      <c r="B5091" t="s">
        <v>28</v>
      </c>
      <c r="C5091" t="s">
        <v>46</v>
      </c>
      <c r="D5091" t="s">
        <v>164</v>
      </c>
      <c r="E5091" s="65" t="s">
        <v>133</v>
      </c>
      <c r="F5091" s="66">
        <v>0.98876446485519409</v>
      </c>
      <c r="G5091" s="66">
        <v>0.9798310399055481</v>
      </c>
      <c r="H5091" s="66">
        <v>6.7151212133467197E-3</v>
      </c>
      <c r="I5091" s="66">
        <v>72.714698791503906</v>
      </c>
      <c r="J5091" s="67">
        <v>0</v>
      </c>
    </row>
    <row r="5092" spans="1:10" x14ac:dyDescent="0.25">
      <c r="A5092" s="3" t="str">
        <f t="shared" si="79"/>
        <v>ZoneSouth of LugoAverage Event Day (5:00pm-6:00pm)3</v>
      </c>
      <c r="B5092" t="s">
        <v>28</v>
      </c>
      <c r="C5092" t="s">
        <v>46</v>
      </c>
      <c r="D5092" t="s">
        <v>164</v>
      </c>
      <c r="E5092" s="65" t="s">
        <v>134</v>
      </c>
      <c r="F5092" s="66">
        <v>0.86284905672073364</v>
      </c>
      <c r="G5092" s="66">
        <v>0.86453640460968018</v>
      </c>
      <c r="H5092" s="66">
        <v>6.0126176103949547E-3</v>
      </c>
      <c r="I5092" s="66">
        <v>71.72454833984375</v>
      </c>
      <c r="J5092" s="67">
        <v>0</v>
      </c>
    </row>
    <row r="5093" spans="1:10" x14ac:dyDescent="0.25">
      <c r="A5093" s="3" t="str">
        <f t="shared" si="79"/>
        <v>ZoneSouth of LugoAverage Event Day (5:00pm-6:00pm)4</v>
      </c>
      <c r="B5093" t="s">
        <v>28</v>
      </c>
      <c r="C5093" t="s">
        <v>46</v>
      </c>
      <c r="D5093" t="s">
        <v>164</v>
      </c>
      <c r="E5093" s="65" t="s">
        <v>135</v>
      </c>
      <c r="F5093" s="66">
        <v>0.77982902526855469</v>
      </c>
      <c r="G5093" s="66">
        <v>0.78751677274703979</v>
      </c>
      <c r="H5093" s="66">
        <v>5.4086712189018726E-3</v>
      </c>
      <c r="I5093" s="66">
        <v>71.034873962402344</v>
      </c>
      <c r="J5093" s="67">
        <v>0</v>
      </c>
    </row>
    <row r="5094" spans="1:10" x14ac:dyDescent="0.25">
      <c r="A5094" s="3" t="str">
        <f t="shared" si="79"/>
        <v>ZoneSouth of LugoAverage Event Day (5:00pm-6:00pm)5</v>
      </c>
      <c r="B5094" t="s">
        <v>28</v>
      </c>
      <c r="C5094" t="s">
        <v>46</v>
      </c>
      <c r="D5094" t="s">
        <v>164</v>
      </c>
      <c r="E5094" s="65" t="s">
        <v>136</v>
      </c>
      <c r="F5094" s="66">
        <v>0.73515278100967407</v>
      </c>
      <c r="G5094" s="66">
        <v>0.74147021770477295</v>
      </c>
      <c r="H5094" s="66">
        <v>4.4891480356454849E-3</v>
      </c>
      <c r="I5094" s="66">
        <v>70.38140869140625</v>
      </c>
      <c r="J5094" s="67">
        <v>0</v>
      </c>
    </row>
    <row r="5095" spans="1:10" x14ac:dyDescent="0.25">
      <c r="A5095" s="3" t="str">
        <f t="shared" si="79"/>
        <v>ZoneSouth of LugoAverage Event Day (5:00pm-6:00pm)6</v>
      </c>
      <c r="B5095" t="s">
        <v>28</v>
      </c>
      <c r="C5095" t="s">
        <v>46</v>
      </c>
      <c r="D5095" t="s">
        <v>164</v>
      </c>
      <c r="E5095" s="65" t="s">
        <v>137</v>
      </c>
      <c r="F5095" s="66">
        <v>0.73005539178848267</v>
      </c>
      <c r="G5095" s="66">
        <v>0.72788649797439575</v>
      </c>
      <c r="H5095" s="66">
        <v>4.0115648880600929E-3</v>
      </c>
      <c r="I5095" s="66">
        <v>69.989402770996094</v>
      </c>
      <c r="J5095" s="67">
        <v>0</v>
      </c>
    </row>
    <row r="5096" spans="1:10" x14ac:dyDescent="0.25">
      <c r="A5096" s="3" t="str">
        <f t="shared" si="79"/>
        <v>ZoneSouth of LugoAverage Event Day (5:00pm-6:00pm)7</v>
      </c>
      <c r="B5096" t="s">
        <v>28</v>
      </c>
      <c r="C5096" t="s">
        <v>46</v>
      </c>
      <c r="D5096" t="s">
        <v>164</v>
      </c>
      <c r="E5096" s="65" t="s">
        <v>138</v>
      </c>
      <c r="F5096" s="66">
        <v>0.74254304170608521</v>
      </c>
      <c r="G5096" s="66">
        <v>0.74340683221817017</v>
      </c>
      <c r="H5096" s="66">
        <v>4.3541481718420982E-3</v>
      </c>
      <c r="I5096" s="66">
        <v>69.922966003417969</v>
      </c>
      <c r="J5096" s="67">
        <v>0</v>
      </c>
    </row>
    <row r="5097" spans="1:10" x14ac:dyDescent="0.25">
      <c r="A5097" s="3" t="str">
        <f t="shared" si="79"/>
        <v>ZoneSouth of LugoAverage Event Day (5:00pm-6:00pm)8</v>
      </c>
      <c r="B5097" t="s">
        <v>28</v>
      </c>
      <c r="C5097" t="s">
        <v>46</v>
      </c>
      <c r="D5097" t="s">
        <v>164</v>
      </c>
      <c r="E5097" s="65" t="s">
        <v>139</v>
      </c>
      <c r="F5097" s="66">
        <v>0.7664191722869873</v>
      </c>
      <c r="G5097" s="66">
        <v>0.76721346378326416</v>
      </c>
      <c r="H5097" s="66">
        <v>4.5172921381890774E-3</v>
      </c>
      <c r="I5097" s="66">
        <v>70.814888000488281</v>
      </c>
      <c r="J5097" s="67">
        <v>0</v>
      </c>
    </row>
    <row r="5098" spans="1:10" x14ac:dyDescent="0.25">
      <c r="A5098" s="3" t="str">
        <f t="shared" si="79"/>
        <v>ZoneSouth of LugoAverage Event Day (5:00pm-6:00pm)9</v>
      </c>
      <c r="B5098" t="s">
        <v>28</v>
      </c>
      <c r="C5098" t="s">
        <v>46</v>
      </c>
      <c r="D5098" t="s">
        <v>164</v>
      </c>
      <c r="E5098" s="65" t="s">
        <v>140</v>
      </c>
      <c r="F5098" s="66">
        <v>0.80157345533370972</v>
      </c>
      <c r="G5098" s="66">
        <v>0.79093718528747559</v>
      </c>
      <c r="H5098" s="66">
        <v>5.6568700820207596E-3</v>
      </c>
      <c r="I5098" s="66">
        <v>73.193122863769531</v>
      </c>
      <c r="J5098" s="67">
        <v>0</v>
      </c>
    </row>
    <row r="5099" spans="1:10" x14ac:dyDescent="0.25">
      <c r="A5099" s="3" t="str">
        <f t="shared" si="79"/>
        <v>ZoneSouth of LugoAverage Event Day (5:00pm-6:00pm)10</v>
      </c>
      <c r="B5099" t="s">
        <v>28</v>
      </c>
      <c r="C5099" t="s">
        <v>46</v>
      </c>
      <c r="D5099" t="s">
        <v>164</v>
      </c>
      <c r="E5099" s="65" t="s">
        <v>141</v>
      </c>
      <c r="F5099" s="66">
        <v>0.86629557609558105</v>
      </c>
      <c r="G5099" s="66">
        <v>0.84207016229629517</v>
      </c>
      <c r="H5099" s="66">
        <v>6.8494710139930248E-3</v>
      </c>
      <c r="I5099" s="66">
        <v>76.984046936035156</v>
      </c>
      <c r="J5099" s="67">
        <v>0</v>
      </c>
    </row>
    <row r="5100" spans="1:10" x14ac:dyDescent="0.25">
      <c r="A5100" s="3" t="str">
        <f t="shared" si="79"/>
        <v>ZoneSouth of LugoAverage Event Day (5:00pm-6:00pm)11</v>
      </c>
      <c r="B5100" t="s">
        <v>28</v>
      </c>
      <c r="C5100" t="s">
        <v>46</v>
      </c>
      <c r="D5100" t="s">
        <v>164</v>
      </c>
      <c r="E5100" s="65" t="s">
        <v>142</v>
      </c>
      <c r="F5100" s="66">
        <v>0.96513444185256958</v>
      </c>
      <c r="G5100" s="66">
        <v>0.95014727115631104</v>
      </c>
      <c r="H5100" s="66">
        <v>7.4868840165436268E-3</v>
      </c>
      <c r="I5100" s="66">
        <v>80.863677978515625</v>
      </c>
      <c r="J5100" s="67">
        <v>0</v>
      </c>
    </row>
    <row r="5101" spans="1:10" x14ac:dyDescent="0.25">
      <c r="A5101" s="3" t="str">
        <f t="shared" si="79"/>
        <v>ZoneSouth of LugoAverage Event Day (5:00pm-6:00pm)12</v>
      </c>
      <c r="B5101" t="s">
        <v>28</v>
      </c>
      <c r="C5101" t="s">
        <v>46</v>
      </c>
      <c r="D5101" t="s">
        <v>164</v>
      </c>
      <c r="E5101" s="65" t="s">
        <v>143</v>
      </c>
      <c r="F5101" s="66">
        <v>1.1715450286865234</v>
      </c>
      <c r="G5101" s="66">
        <v>1.1389105319976807</v>
      </c>
      <c r="H5101" s="66">
        <v>8.6023146286606789E-3</v>
      </c>
      <c r="I5101" s="66">
        <v>84.980583190917969</v>
      </c>
      <c r="J5101" s="67">
        <v>0</v>
      </c>
    </row>
    <row r="5102" spans="1:10" x14ac:dyDescent="0.25">
      <c r="A5102" s="3" t="str">
        <f t="shared" si="79"/>
        <v>ZoneSouth of LugoAverage Event Day (5:00pm-6:00pm)13</v>
      </c>
      <c r="B5102" t="s">
        <v>28</v>
      </c>
      <c r="C5102" t="s">
        <v>46</v>
      </c>
      <c r="D5102" t="s">
        <v>164</v>
      </c>
      <c r="E5102" s="65" t="s">
        <v>144</v>
      </c>
      <c r="F5102" s="66">
        <v>1.4475083351135254</v>
      </c>
      <c r="G5102" s="66">
        <v>1.3856412172317505</v>
      </c>
      <c r="H5102" s="66">
        <v>7.4005797505378723E-3</v>
      </c>
      <c r="I5102" s="66">
        <v>88.586296081542969</v>
      </c>
      <c r="J5102" s="67">
        <v>0</v>
      </c>
    </row>
    <row r="5103" spans="1:10" x14ac:dyDescent="0.25">
      <c r="A5103" s="3" t="str">
        <f t="shared" si="79"/>
        <v>ZoneSouth of LugoAverage Event Day (5:00pm-6:00pm)14</v>
      </c>
      <c r="B5103" t="s">
        <v>28</v>
      </c>
      <c r="C5103" t="s">
        <v>46</v>
      </c>
      <c r="D5103" t="s">
        <v>164</v>
      </c>
      <c r="E5103" s="65" t="s">
        <v>145</v>
      </c>
      <c r="F5103" s="66">
        <v>1.758545994758606</v>
      </c>
      <c r="G5103" s="66">
        <v>1.7089998722076416</v>
      </c>
      <c r="H5103" s="66">
        <v>7.4333632364869118E-3</v>
      </c>
      <c r="I5103" s="66">
        <v>91.011772155761719</v>
      </c>
      <c r="J5103" s="67">
        <v>0</v>
      </c>
    </row>
    <row r="5104" spans="1:10" x14ac:dyDescent="0.25">
      <c r="A5104" s="3" t="str">
        <f t="shared" si="79"/>
        <v>ZoneSouth of LugoAverage Event Day (5:00pm-6:00pm)15</v>
      </c>
      <c r="B5104" t="s">
        <v>28</v>
      </c>
      <c r="C5104" t="s">
        <v>46</v>
      </c>
      <c r="D5104" t="s">
        <v>164</v>
      </c>
      <c r="E5104" s="65" t="s">
        <v>146</v>
      </c>
      <c r="F5104" s="66">
        <v>2.0648250579833984</v>
      </c>
      <c r="G5104" s="66">
        <v>2.0319283008575439</v>
      </c>
      <c r="H5104" s="66">
        <v>1.0525423102080822E-2</v>
      </c>
      <c r="I5104" s="66">
        <v>92.898063659667969</v>
      </c>
      <c r="J5104" s="67">
        <v>0</v>
      </c>
    </row>
    <row r="5105" spans="1:10" x14ac:dyDescent="0.25">
      <c r="A5105" s="3" t="str">
        <f t="shared" si="79"/>
        <v>ZoneSouth of LugoAverage Event Day (5:00pm-6:00pm)16</v>
      </c>
      <c r="B5105" t="s">
        <v>28</v>
      </c>
      <c r="C5105" t="s">
        <v>46</v>
      </c>
      <c r="D5105" t="s">
        <v>164</v>
      </c>
      <c r="E5105" s="65" t="s">
        <v>147</v>
      </c>
      <c r="F5105" s="66">
        <v>2.3381941318511963</v>
      </c>
      <c r="G5105" s="66">
        <v>2.3147203922271729</v>
      </c>
      <c r="H5105" s="66">
        <v>1.1784245260059834E-2</v>
      </c>
      <c r="I5105" s="66">
        <v>94.033828735351563</v>
      </c>
      <c r="J5105" s="67">
        <v>0</v>
      </c>
    </row>
    <row r="5106" spans="1:10" x14ac:dyDescent="0.25">
      <c r="A5106" s="3" t="str">
        <f t="shared" si="79"/>
        <v>ZoneSouth of LugoAverage Event Day (5:00pm-6:00pm)17</v>
      </c>
      <c r="B5106" t="s">
        <v>28</v>
      </c>
      <c r="C5106" t="s">
        <v>46</v>
      </c>
      <c r="D5106" t="s">
        <v>164</v>
      </c>
      <c r="E5106" s="65" t="s">
        <v>148</v>
      </c>
      <c r="F5106" s="66">
        <v>2.5640327930450439</v>
      </c>
      <c r="G5106" s="66">
        <v>2.4937524795532227</v>
      </c>
      <c r="H5106" s="66">
        <v>1.2615320272743702E-2</v>
      </c>
      <c r="I5106" s="66">
        <v>94.096725463867188</v>
      </c>
      <c r="J5106" s="67">
        <v>0</v>
      </c>
    </row>
    <row r="5107" spans="1:10" x14ac:dyDescent="0.25">
      <c r="A5107" s="3" t="str">
        <f t="shared" si="79"/>
        <v>ZoneSouth of LugoAverage Event Day (5:00pm-6:00pm)18</v>
      </c>
      <c r="B5107" t="s">
        <v>28</v>
      </c>
      <c r="C5107" t="s">
        <v>46</v>
      </c>
      <c r="D5107" t="s">
        <v>164</v>
      </c>
      <c r="E5107" s="65" t="s">
        <v>149</v>
      </c>
      <c r="F5107" s="66">
        <v>2.6473233699798584</v>
      </c>
      <c r="G5107" s="66">
        <v>1.7988678216934204</v>
      </c>
      <c r="H5107" s="66">
        <v>1.3004619628190994E-2</v>
      </c>
      <c r="I5107" s="66">
        <v>92.764053344726563</v>
      </c>
      <c r="J5107" s="67">
        <v>0</v>
      </c>
    </row>
    <row r="5108" spans="1:10" x14ac:dyDescent="0.25">
      <c r="A5108" s="3" t="str">
        <f t="shared" si="79"/>
        <v>ZoneSouth of LugoAverage Event Day (5:00pm-6:00pm)19</v>
      </c>
      <c r="B5108" t="s">
        <v>28</v>
      </c>
      <c r="C5108" t="s">
        <v>46</v>
      </c>
      <c r="D5108" t="s">
        <v>164</v>
      </c>
      <c r="E5108" s="65" t="s">
        <v>150</v>
      </c>
      <c r="F5108" s="66">
        <v>2.6081218719482422</v>
      </c>
      <c r="G5108" s="66">
        <v>2.6898252964019775</v>
      </c>
      <c r="H5108" s="66">
        <v>1.3869201764464378E-2</v>
      </c>
      <c r="I5108" s="66">
        <v>91.708030700683594</v>
      </c>
      <c r="J5108" s="67">
        <v>0</v>
      </c>
    </row>
    <row r="5109" spans="1:10" x14ac:dyDescent="0.25">
      <c r="A5109" s="3" t="str">
        <f t="shared" si="79"/>
        <v>ZoneSouth of LugoAverage Event Day (5:00pm-6:00pm)20</v>
      </c>
      <c r="B5109" t="s">
        <v>28</v>
      </c>
      <c r="C5109" t="s">
        <v>46</v>
      </c>
      <c r="D5109" t="s">
        <v>164</v>
      </c>
      <c r="E5109" s="65" t="s">
        <v>151</v>
      </c>
      <c r="F5109" s="66">
        <v>2.4243497848510742</v>
      </c>
      <c r="G5109" s="66">
        <v>2.5238761901855469</v>
      </c>
      <c r="H5109" s="66">
        <v>1.3423035852611065E-2</v>
      </c>
      <c r="I5109" s="66">
        <v>88.753646850585938</v>
      </c>
      <c r="J5109" s="67">
        <v>0</v>
      </c>
    </row>
    <row r="5110" spans="1:10" x14ac:dyDescent="0.25">
      <c r="A5110" s="3" t="str">
        <f t="shared" si="79"/>
        <v>ZoneSouth of LugoAverage Event Day (5:00pm-6:00pm)21</v>
      </c>
      <c r="B5110" t="s">
        <v>28</v>
      </c>
      <c r="C5110" t="s">
        <v>46</v>
      </c>
      <c r="D5110" t="s">
        <v>164</v>
      </c>
      <c r="E5110" s="65" t="s">
        <v>152</v>
      </c>
      <c r="F5110" s="66">
        <v>2.1975197792053223</v>
      </c>
      <c r="G5110" s="66">
        <v>2.2738611698150635</v>
      </c>
      <c r="H5110" s="66">
        <v>1.2583109550178051E-2</v>
      </c>
      <c r="I5110" s="66">
        <v>84.615127563476563</v>
      </c>
      <c r="J5110" s="67">
        <v>0</v>
      </c>
    </row>
    <row r="5111" spans="1:10" x14ac:dyDescent="0.25">
      <c r="A5111" s="3" t="str">
        <f t="shared" si="79"/>
        <v>ZoneSouth of LugoAverage Event Day (5:00pm-6:00pm)22</v>
      </c>
      <c r="B5111" t="s">
        <v>28</v>
      </c>
      <c r="C5111" t="s">
        <v>46</v>
      </c>
      <c r="D5111" t="s">
        <v>164</v>
      </c>
      <c r="E5111" s="65" t="s">
        <v>153</v>
      </c>
      <c r="F5111" s="66">
        <v>2.0192527770996094</v>
      </c>
      <c r="G5111" s="66">
        <v>2.067063570022583</v>
      </c>
      <c r="H5111" s="66">
        <v>1.2141342274844646E-2</v>
      </c>
      <c r="I5111" s="66">
        <v>80.860336303710938</v>
      </c>
      <c r="J5111" s="67">
        <v>0</v>
      </c>
    </row>
    <row r="5112" spans="1:10" x14ac:dyDescent="0.25">
      <c r="A5112" s="3" t="str">
        <f t="shared" si="79"/>
        <v>ZoneSouth of LugoAverage Event Day (5:00pm-6:00pm)23</v>
      </c>
      <c r="B5112" t="s">
        <v>28</v>
      </c>
      <c r="C5112" t="s">
        <v>46</v>
      </c>
      <c r="D5112" t="s">
        <v>164</v>
      </c>
      <c r="E5112" s="65" t="s">
        <v>154</v>
      </c>
      <c r="F5112" s="66">
        <v>1.790276050567627</v>
      </c>
      <c r="G5112" s="66">
        <v>1.8176374435424805</v>
      </c>
      <c r="H5112" s="66">
        <v>1.1191863566637039E-2</v>
      </c>
      <c r="I5112" s="66">
        <v>78.312728881835938</v>
      </c>
      <c r="J5112" s="67">
        <v>0</v>
      </c>
    </row>
    <row r="5113" spans="1:10" x14ac:dyDescent="0.25">
      <c r="A5113" s="3" t="str">
        <f t="shared" si="79"/>
        <v>ZoneSouth of LugoAverage Event Day (5:00pm-6:00pm)24</v>
      </c>
      <c r="B5113" t="s">
        <v>28</v>
      </c>
      <c r="C5113" t="s">
        <v>46</v>
      </c>
      <c r="D5113" t="s">
        <v>164</v>
      </c>
      <c r="E5113" s="65" t="s">
        <v>155</v>
      </c>
      <c r="F5113" s="66">
        <v>1.5064048767089844</v>
      </c>
      <c r="G5113" s="66">
        <v>1.5310966968536377</v>
      </c>
      <c r="H5113" s="66">
        <v>1.0048999451100826E-2</v>
      </c>
      <c r="I5113" s="66">
        <v>76.025733947753906</v>
      </c>
      <c r="J5113" s="67">
        <v>0</v>
      </c>
    </row>
    <row r="5114" spans="1:10" x14ac:dyDescent="0.25">
      <c r="A5114" s="3" t="str">
        <f t="shared" si="79"/>
        <v/>
      </c>
      <c r="D5114" s="4"/>
    </row>
    <row r="5115" spans="1:10" x14ac:dyDescent="0.25">
      <c r="A5115" s="3" t="str">
        <f t="shared" si="79"/>
        <v/>
      </c>
      <c r="D5115" s="4"/>
    </row>
    <row r="5116" spans="1:10" x14ac:dyDescent="0.25">
      <c r="A5116" s="3" t="str">
        <f t="shared" si="79"/>
        <v/>
      </c>
      <c r="D5116" s="4"/>
    </row>
    <row r="5117" spans="1:10" x14ac:dyDescent="0.25">
      <c r="A5117" s="3" t="str">
        <f t="shared" si="79"/>
        <v/>
      </c>
      <c r="D5117" s="4"/>
    </row>
    <row r="5118" spans="1:10" x14ac:dyDescent="0.25">
      <c r="A5118" s="3" t="str">
        <f t="shared" si="79"/>
        <v/>
      </c>
      <c r="D5118" s="4"/>
    </row>
    <row r="5119" spans="1:10" x14ac:dyDescent="0.25">
      <c r="A5119" s="3" t="str">
        <f t="shared" si="79"/>
        <v/>
      </c>
      <c r="D5119" s="4"/>
    </row>
    <row r="5120" spans="1:10" x14ac:dyDescent="0.25">
      <c r="A5120" s="3" t="str">
        <f t="shared" si="79"/>
        <v/>
      </c>
      <c r="D5120" s="4"/>
    </row>
    <row r="5121" spans="1:4" x14ac:dyDescent="0.25">
      <c r="A5121" s="3" t="str">
        <f t="shared" si="79"/>
        <v/>
      </c>
      <c r="D5121" s="4"/>
    </row>
    <row r="5122" spans="1:4" x14ac:dyDescent="0.25">
      <c r="A5122" s="3" t="str">
        <f t="shared" si="79"/>
        <v/>
      </c>
      <c r="D5122" s="4"/>
    </row>
    <row r="5123" spans="1:4" x14ac:dyDescent="0.25">
      <c r="A5123" s="3" t="str">
        <f t="shared" ref="A5123:A5186" si="80">B5123&amp;C5123&amp;D5123&amp;E5123</f>
        <v/>
      </c>
      <c r="D5123" s="4"/>
    </row>
    <row r="5124" spans="1:4" x14ac:dyDescent="0.25">
      <c r="A5124" s="3" t="str">
        <f t="shared" si="80"/>
        <v/>
      </c>
      <c r="D5124" s="4"/>
    </row>
    <row r="5125" spans="1:4" x14ac:dyDescent="0.25">
      <c r="A5125" s="3" t="str">
        <f t="shared" si="80"/>
        <v/>
      </c>
      <c r="D5125" s="4"/>
    </row>
    <row r="5126" spans="1:4" x14ac:dyDescent="0.25">
      <c r="A5126" s="3" t="str">
        <f t="shared" si="80"/>
        <v/>
      </c>
      <c r="D5126" s="4"/>
    </row>
    <row r="5127" spans="1:4" x14ac:dyDescent="0.25">
      <c r="A5127" s="3" t="str">
        <f t="shared" si="80"/>
        <v/>
      </c>
      <c r="D5127" s="4"/>
    </row>
    <row r="5128" spans="1:4" x14ac:dyDescent="0.25">
      <c r="A5128" s="3" t="str">
        <f t="shared" si="80"/>
        <v/>
      </c>
      <c r="D5128" s="4"/>
    </row>
    <row r="5129" spans="1:4" x14ac:dyDescent="0.25">
      <c r="A5129" s="3" t="str">
        <f t="shared" si="80"/>
        <v/>
      </c>
      <c r="D5129" s="4"/>
    </row>
    <row r="5130" spans="1:4" x14ac:dyDescent="0.25">
      <c r="A5130" s="3" t="str">
        <f t="shared" si="80"/>
        <v/>
      </c>
      <c r="D5130" s="4"/>
    </row>
    <row r="5131" spans="1:4" x14ac:dyDescent="0.25">
      <c r="A5131" s="3" t="str">
        <f t="shared" si="80"/>
        <v/>
      </c>
      <c r="D5131" s="4"/>
    </row>
    <row r="5132" spans="1:4" x14ac:dyDescent="0.25">
      <c r="A5132" s="3" t="str">
        <f t="shared" si="80"/>
        <v/>
      </c>
      <c r="D5132" s="4"/>
    </row>
    <row r="5133" spans="1:4" x14ac:dyDescent="0.25">
      <c r="A5133" s="3" t="str">
        <f t="shared" si="80"/>
        <v/>
      </c>
      <c r="D5133" s="4"/>
    </row>
    <row r="5134" spans="1:4" x14ac:dyDescent="0.25">
      <c r="A5134" s="3" t="str">
        <f t="shared" si="80"/>
        <v/>
      </c>
      <c r="D5134" s="4"/>
    </row>
    <row r="5135" spans="1:4" x14ac:dyDescent="0.25">
      <c r="A5135" s="3" t="str">
        <f t="shared" si="80"/>
        <v/>
      </c>
      <c r="D5135" s="4"/>
    </row>
    <row r="5136" spans="1:4" x14ac:dyDescent="0.25">
      <c r="A5136" s="3" t="str">
        <f t="shared" si="80"/>
        <v/>
      </c>
      <c r="D5136" s="4"/>
    </row>
    <row r="5137" spans="1:4" x14ac:dyDescent="0.25">
      <c r="A5137" s="3" t="str">
        <f t="shared" si="80"/>
        <v/>
      </c>
      <c r="D5137" s="4"/>
    </row>
    <row r="5138" spans="1:4" x14ac:dyDescent="0.25">
      <c r="A5138" s="3" t="str">
        <f t="shared" si="80"/>
        <v/>
      </c>
      <c r="D5138" s="4"/>
    </row>
    <row r="5139" spans="1:4" x14ac:dyDescent="0.25">
      <c r="A5139" s="3" t="str">
        <f t="shared" si="80"/>
        <v/>
      </c>
      <c r="D5139" s="4"/>
    </row>
    <row r="5140" spans="1:4" x14ac:dyDescent="0.25">
      <c r="A5140" s="3" t="str">
        <f t="shared" si="80"/>
        <v/>
      </c>
      <c r="D5140" s="4"/>
    </row>
    <row r="5141" spans="1:4" x14ac:dyDescent="0.25">
      <c r="A5141" s="3" t="str">
        <f t="shared" si="80"/>
        <v/>
      </c>
      <c r="D5141" s="4"/>
    </row>
    <row r="5142" spans="1:4" x14ac:dyDescent="0.25">
      <c r="A5142" s="3" t="str">
        <f t="shared" si="80"/>
        <v/>
      </c>
      <c r="D5142" s="4"/>
    </row>
    <row r="5143" spans="1:4" x14ac:dyDescent="0.25">
      <c r="A5143" s="3" t="str">
        <f t="shared" si="80"/>
        <v/>
      </c>
      <c r="D5143" s="4"/>
    </row>
    <row r="5144" spans="1:4" x14ac:dyDescent="0.25">
      <c r="A5144" s="3" t="str">
        <f t="shared" si="80"/>
        <v/>
      </c>
      <c r="D5144" s="4"/>
    </row>
    <row r="5145" spans="1:4" x14ac:dyDescent="0.25">
      <c r="A5145" s="3" t="str">
        <f t="shared" si="80"/>
        <v/>
      </c>
      <c r="D5145" s="4"/>
    </row>
    <row r="5146" spans="1:4" x14ac:dyDescent="0.25">
      <c r="A5146" s="3" t="str">
        <f t="shared" si="80"/>
        <v/>
      </c>
      <c r="D5146" s="4"/>
    </row>
    <row r="5147" spans="1:4" x14ac:dyDescent="0.25">
      <c r="A5147" s="3" t="str">
        <f t="shared" si="80"/>
        <v/>
      </c>
      <c r="D5147" s="4"/>
    </row>
    <row r="5148" spans="1:4" x14ac:dyDescent="0.25">
      <c r="A5148" s="3" t="str">
        <f t="shared" si="80"/>
        <v/>
      </c>
      <c r="D5148" s="4"/>
    </row>
    <row r="5149" spans="1:4" x14ac:dyDescent="0.25">
      <c r="A5149" s="3" t="str">
        <f t="shared" si="80"/>
        <v/>
      </c>
      <c r="D5149" s="4"/>
    </row>
    <row r="5150" spans="1:4" x14ac:dyDescent="0.25">
      <c r="A5150" s="3" t="str">
        <f t="shared" si="80"/>
        <v/>
      </c>
      <c r="D5150" s="4"/>
    </row>
    <row r="5151" spans="1:4" x14ac:dyDescent="0.25">
      <c r="A5151" s="3" t="str">
        <f t="shared" si="80"/>
        <v/>
      </c>
      <c r="D5151" s="4"/>
    </row>
    <row r="5152" spans="1:4" x14ac:dyDescent="0.25">
      <c r="A5152" s="3" t="str">
        <f t="shared" si="80"/>
        <v/>
      </c>
      <c r="D5152" s="4"/>
    </row>
    <row r="5153" spans="1:4" x14ac:dyDescent="0.25">
      <c r="A5153" s="3" t="str">
        <f t="shared" si="80"/>
        <v/>
      </c>
      <c r="D5153" s="4"/>
    </row>
    <row r="5154" spans="1:4" x14ac:dyDescent="0.25">
      <c r="A5154" s="3" t="str">
        <f t="shared" si="80"/>
        <v/>
      </c>
      <c r="D5154" s="4"/>
    </row>
    <row r="5155" spans="1:4" x14ac:dyDescent="0.25">
      <c r="A5155" s="3" t="str">
        <f t="shared" si="80"/>
        <v/>
      </c>
      <c r="D5155" s="4"/>
    </row>
    <row r="5156" spans="1:4" x14ac:dyDescent="0.25">
      <c r="A5156" s="3" t="str">
        <f t="shared" si="80"/>
        <v/>
      </c>
      <c r="D5156" s="4"/>
    </row>
    <row r="5157" spans="1:4" x14ac:dyDescent="0.25">
      <c r="A5157" s="3" t="str">
        <f t="shared" si="80"/>
        <v/>
      </c>
      <c r="D5157" s="4"/>
    </row>
    <row r="5158" spans="1:4" x14ac:dyDescent="0.25">
      <c r="A5158" s="3" t="str">
        <f t="shared" si="80"/>
        <v/>
      </c>
      <c r="D5158" s="4"/>
    </row>
    <row r="5159" spans="1:4" x14ac:dyDescent="0.25">
      <c r="A5159" s="3" t="str">
        <f t="shared" si="80"/>
        <v/>
      </c>
      <c r="D5159" s="4"/>
    </row>
    <row r="5160" spans="1:4" x14ac:dyDescent="0.25">
      <c r="A5160" s="3" t="str">
        <f t="shared" si="80"/>
        <v/>
      </c>
      <c r="D5160" s="4"/>
    </row>
    <row r="5161" spans="1:4" x14ac:dyDescent="0.25">
      <c r="A5161" s="3" t="str">
        <f t="shared" si="80"/>
        <v/>
      </c>
      <c r="D5161" s="4"/>
    </row>
    <row r="5162" spans="1:4" x14ac:dyDescent="0.25">
      <c r="A5162" s="3" t="str">
        <f t="shared" si="80"/>
        <v/>
      </c>
      <c r="D5162" s="4"/>
    </row>
    <row r="5163" spans="1:4" x14ac:dyDescent="0.25">
      <c r="A5163" s="3" t="str">
        <f t="shared" si="80"/>
        <v/>
      </c>
      <c r="D5163" s="4"/>
    </row>
    <row r="5164" spans="1:4" x14ac:dyDescent="0.25">
      <c r="A5164" s="3" t="str">
        <f t="shared" si="80"/>
        <v/>
      </c>
      <c r="D5164" s="4"/>
    </row>
    <row r="5165" spans="1:4" x14ac:dyDescent="0.25">
      <c r="A5165" s="3" t="str">
        <f t="shared" si="80"/>
        <v/>
      </c>
      <c r="D5165" s="4"/>
    </row>
    <row r="5166" spans="1:4" x14ac:dyDescent="0.25">
      <c r="A5166" s="3" t="str">
        <f t="shared" si="80"/>
        <v/>
      </c>
      <c r="D5166" s="4"/>
    </row>
    <row r="5167" spans="1:4" x14ac:dyDescent="0.25">
      <c r="A5167" s="3" t="str">
        <f t="shared" si="80"/>
        <v/>
      </c>
      <c r="D5167" s="4"/>
    </row>
    <row r="5168" spans="1:4" x14ac:dyDescent="0.25">
      <c r="A5168" s="3" t="str">
        <f t="shared" si="80"/>
        <v/>
      </c>
      <c r="D5168" s="4"/>
    </row>
    <row r="5169" spans="1:4" x14ac:dyDescent="0.25">
      <c r="A5169" s="3" t="str">
        <f t="shared" si="80"/>
        <v/>
      </c>
      <c r="D5169" s="4"/>
    </row>
    <row r="5170" spans="1:4" x14ac:dyDescent="0.25">
      <c r="A5170" s="3" t="str">
        <f t="shared" si="80"/>
        <v/>
      </c>
      <c r="D5170" s="4"/>
    </row>
    <row r="5171" spans="1:4" x14ac:dyDescent="0.25">
      <c r="A5171" s="3" t="str">
        <f t="shared" si="80"/>
        <v/>
      </c>
      <c r="D5171" s="4"/>
    </row>
    <row r="5172" spans="1:4" x14ac:dyDescent="0.25">
      <c r="A5172" s="3" t="str">
        <f t="shared" si="80"/>
        <v/>
      </c>
      <c r="D5172" s="4"/>
    </row>
    <row r="5173" spans="1:4" x14ac:dyDescent="0.25">
      <c r="A5173" s="3" t="str">
        <f t="shared" si="80"/>
        <v/>
      </c>
      <c r="D5173" s="4"/>
    </row>
    <row r="5174" spans="1:4" x14ac:dyDescent="0.25">
      <c r="A5174" s="3" t="str">
        <f t="shared" si="80"/>
        <v/>
      </c>
      <c r="D5174" s="4"/>
    </row>
    <row r="5175" spans="1:4" x14ac:dyDescent="0.25">
      <c r="A5175" s="3" t="str">
        <f t="shared" si="80"/>
        <v/>
      </c>
      <c r="D5175" s="4"/>
    </row>
    <row r="5176" spans="1:4" x14ac:dyDescent="0.25">
      <c r="A5176" s="3" t="str">
        <f t="shared" si="80"/>
        <v/>
      </c>
      <c r="D5176" s="4"/>
    </row>
    <row r="5177" spans="1:4" x14ac:dyDescent="0.25">
      <c r="A5177" s="3" t="str">
        <f t="shared" si="80"/>
        <v/>
      </c>
      <c r="D5177" s="4"/>
    </row>
    <row r="5178" spans="1:4" x14ac:dyDescent="0.25">
      <c r="A5178" s="3" t="str">
        <f t="shared" si="80"/>
        <v/>
      </c>
      <c r="D5178" s="4"/>
    </row>
    <row r="5179" spans="1:4" x14ac:dyDescent="0.25">
      <c r="A5179" s="3" t="str">
        <f t="shared" si="80"/>
        <v/>
      </c>
      <c r="D5179" s="4"/>
    </row>
    <row r="5180" spans="1:4" x14ac:dyDescent="0.25">
      <c r="A5180" s="3" t="str">
        <f t="shared" si="80"/>
        <v/>
      </c>
      <c r="D5180" s="4"/>
    </row>
    <row r="5181" spans="1:4" x14ac:dyDescent="0.25">
      <c r="A5181" s="3" t="str">
        <f t="shared" si="80"/>
        <v/>
      </c>
      <c r="D5181" s="4"/>
    </row>
    <row r="5182" spans="1:4" x14ac:dyDescent="0.25">
      <c r="A5182" s="3" t="str">
        <f t="shared" si="80"/>
        <v/>
      </c>
      <c r="D5182" s="4"/>
    </row>
    <row r="5183" spans="1:4" x14ac:dyDescent="0.25">
      <c r="A5183" s="3" t="str">
        <f t="shared" si="80"/>
        <v/>
      </c>
      <c r="D5183" s="4"/>
    </row>
    <row r="5184" spans="1:4" x14ac:dyDescent="0.25">
      <c r="A5184" s="3" t="str">
        <f t="shared" si="80"/>
        <v/>
      </c>
      <c r="D5184" s="4"/>
    </row>
    <row r="5185" spans="1:4" x14ac:dyDescent="0.25">
      <c r="A5185" s="3" t="str">
        <f t="shared" si="80"/>
        <v/>
      </c>
      <c r="D5185" s="4"/>
    </row>
    <row r="5186" spans="1:4" x14ac:dyDescent="0.25">
      <c r="A5186" s="3" t="str">
        <f t="shared" si="80"/>
        <v/>
      </c>
      <c r="D5186" s="4"/>
    </row>
    <row r="5187" spans="1:4" x14ac:dyDescent="0.25">
      <c r="A5187" s="3" t="str">
        <f t="shared" ref="A5187:A5250" si="81">B5187&amp;C5187&amp;D5187&amp;E5187</f>
        <v/>
      </c>
      <c r="D5187" s="4"/>
    </row>
    <row r="5188" spans="1:4" x14ac:dyDescent="0.25">
      <c r="A5188" s="3" t="str">
        <f t="shared" si="81"/>
        <v/>
      </c>
      <c r="D5188" s="4"/>
    </row>
    <row r="5189" spans="1:4" x14ac:dyDescent="0.25">
      <c r="A5189" s="3" t="str">
        <f t="shared" si="81"/>
        <v/>
      </c>
      <c r="D5189" s="4"/>
    </row>
    <row r="5190" spans="1:4" x14ac:dyDescent="0.25">
      <c r="A5190" s="3" t="str">
        <f t="shared" si="81"/>
        <v/>
      </c>
      <c r="D5190" s="4"/>
    </row>
    <row r="5191" spans="1:4" x14ac:dyDescent="0.25">
      <c r="A5191" s="3" t="str">
        <f t="shared" si="81"/>
        <v/>
      </c>
      <c r="D5191" s="4"/>
    </row>
    <row r="5192" spans="1:4" x14ac:dyDescent="0.25">
      <c r="A5192" s="3" t="str">
        <f t="shared" si="81"/>
        <v/>
      </c>
      <c r="D5192" s="4"/>
    </row>
    <row r="5193" spans="1:4" x14ac:dyDescent="0.25">
      <c r="A5193" s="3" t="str">
        <f t="shared" si="81"/>
        <v/>
      </c>
      <c r="D5193" s="4"/>
    </row>
    <row r="5194" spans="1:4" x14ac:dyDescent="0.25">
      <c r="A5194" s="3" t="str">
        <f t="shared" si="81"/>
        <v/>
      </c>
      <c r="D5194" s="4"/>
    </row>
    <row r="5195" spans="1:4" x14ac:dyDescent="0.25">
      <c r="A5195" s="3" t="str">
        <f t="shared" si="81"/>
        <v/>
      </c>
      <c r="D5195" s="4"/>
    </row>
    <row r="5196" spans="1:4" x14ac:dyDescent="0.25">
      <c r="A5196" s="3" t="str">
        <f t="shared" si="81"/>
        <v/>
      </c>
      <c r="D5196" s="4"/>
    </row>
    <row r="5197" spans="1:4" x14ac:dyDescent="0.25">
      <c r="A5197" s="3" t="str">
        <f t="shared" si="81"/>
        <v/>
      </c>
      <c r="D5197" s="4"/>
    </row>
    <row r="5198" spans="1:4" x14ac:dyDescent="0.25">
      <c r="A5198" s="3" t="str">
        <f t="shared" si="81"/>
        <v/>
      </c>
      <c r="D5198" s="4"/>
    </row>
    <row r="5199" spans="1:4" x14ac:dyDescent="0.25">
      <c r="A5199" s="3" t="str">
        <f t="shared" si="81"/>
        <v/>
      </c>
      <c r="D5199" s="4"/>
    </row>
    <row r="5200" spans="1:4" x14ac:dyDescent="0.25">
      <c r="A5200" s="3" t="str">
        <f t="shared" si="81"/>
        <v/>
      </c>
      <c r="D5200" s="4"/>
    </row>
    <row r="5201" spans="1:4" x14ac:dyDescent="0.25">
      <c r="A5201" s="3" t="str">
        <f t="shared" si="81"/>
        <v/>
      </c>
      <c r="D5201" s="4"/>
    </row>
    <row r="5202" spans="1:4" x14ac:dyDescent="0.25">
      <c r="A5202" s="3" t="str">
        <f t="shared" si="81"/>
        <v/>
      </c>
      <c r="D5202" s="4"/>
    </row>
    <row r="5203" spans="1:4" x14ac:dyDescent="0.25">
      <c r="A5203" s="3" t="str">
        <f t="shared" si="81"/>
        <v/>
      </c>
      <c r="D5203" s="4"/>
    </row>
    <row r="5204" spans="1:4" x14ac:dyDescent="0.25">
      <c r="A5204" s="3" t="str">
        <f t="shared" si="81"/>
        <v/>
      </c>
      <c r="D5204" s="4"/>
    </row>
    <row r="5205" spans="1:4" x14ac:dyDescent="0.25">
      <c r="A5205" s="3" t="str">
        <f t="shared" si="81"/>
        <v/>
      </c>
      <c r="D5205" s="4"/>
    </row>
    <row r="5206" spans="1:4" x14ac:dyDescent="0.25">
      <c r="A5206" s="3" t="str">
        <f t="shared" si="81"/>
        <v/>
      </c>
      <c r="D5206" s="4"/>
    </row>
    <row r="5207" spans="1:4" x14ac:dyDescent="0.25">
      <c r="A5207" s="3" t="str">
        <f t="shared" si="81"/>
        <v/>
      </c>
      <c r="D5207" s="4"/>
    </row>
    <row r="5208" spans="1:4" x14ac:dyDescent="0.25">
      <c r="A5208" s="3" t="str">
        <f t="shared" si="81"/>
        <v/>
      </c>
      <c r="D5208" s="4"/>
    </row>
    <row r="5209" spans="1:4" x14ac:dyDescent="0.25">
      <c r="A5209" s="3" t="str">
        <f t="shared" si="81"/>
        <v/>
      </c>
      <c r="D5209" s="4"/>
    </row>
    <row r="5210" spans="1:4" x14ac:dyDescent="0.25">
      <c r="A5210" s="3" t="str">
        <f t="shared" si="81"/>
        <v/>
      </c>
      <c r="D5210" s="4"/>
    </row>
    <row r="5211" spans="1:4" x14ac:dyDescent="0.25">
      <c r="A5211" s="3" t="str">
        <f t="shared" si="81"/>
        <v/>
      </c>
      <c r="D5211" s="4"/>
    </row>
    <row r="5212" spans="1:4" x14ac:dyDescent="0.25">
      <c r="A5212" s="3" t="str">
        <f t="shared" si="81"/>
        <v/>
      </c>
      <c r="D5212" s="4"/>
    </row>
    <row r="5213" spans="1:4" x14ac:dyDescent="0.25">
      <c r="A5213" s="3" t="str">
        <f t="shared" si="81"/>
        <v/>
      </c>
      <c r="D5213" s="4"/>
    </row>
    <row r="5214" spans="1:4" x14ac:dyDescent="0.25">
      <c r="A5214" s="3" t="str">
        <f t="shared" si="81"/>
        <v/>
      </c>
      <c r="D5214" s="4"/>
    </row>
    <row r="5215" spans="1:4" x14ac:dyDescent="0.25">
      <c r="A5215" s="3" t="str">
        <f t="shared" si="81"/>
        <v/>
      </c>
      <c r="D5215" s="4"/>
    </row>
    <row r="5216" spans="1:4" x14ac:dyDescent="0.25">
      <c r="A5216" s="3" t="str">
        <f t="shared" si="81"/>
        <v/>
      </c>
      <c r="D5216" s="4"/>
    </row>
    <row r="5217" spans="1:4" x14ac:dyDescent="0.25">
      <c r="A5217" s="3" t="str">
        <f t="shared" si="81"/>
        <v/>
      </c>
      <c r="D5217" s="4"/>
    </row>
    <row r="5218" spans="1:4" x14ac:dyDescent="0.25">
      <c r="A5218" s="3" t="str">
        <f t="shared" si="81"/>
        <v/>
      </c>
      <c r="D5218" s="4"/>
    </row>
    <row r="5219" spans="1:4" x14ac:dyDescent="0.25">
      <c r="A5219" s="3" t="str">
        <f t="shared" si="81"/>
        <v/>
      </c>
      <c r="D5219" s="4"/>
    </row>
    <row r="5220" spans="1:4" x14ac:dyDescent="0.25">
      <c r="A5220" s="3" t="str">
        <f t="shared" si="81"/>
        <v/>
      </c>
      <c r="D5220" s="4"/>
    </row>
    <row r="5221" spans="1:4" x14ac:dyDescent="0.25">
      <c r="A5221" s="3" t="str">
        <f t="shared" si="81"/>
        <v/>
      </c>
      <c r="D5221" s="4"/>
    </row>
    <row r="5222" spans="1:4" x14ac:dyDescent="0.25">
      <c r="A5222" s="3" t="str">
        <f t="shared" si="81"/>
        <v/>
      </c>
      <c r="D5222" s="4"/>
    </row>
    <row r="5223" spans="1:4" x14ac:dyDescent="0.25">
      <c r="A5223" s="3" t="str">
        <f t="shared" si="81"/>
        <v/>
      </c>
      <c r="D5223" s="4"/>
    </row>
    <row r="5224" spans="1:4" x14ac:dyDescent="0.25">
      <c r="A5224" s="3" t="str">
        <f t="shared" si="81"/>
        <v/>
      </c>
      <c r="D5224" s="4"/>
    </row>
    <row r="5225" spans="1:4" x14ac:dyDescent="0.25">
      <c r="A5225" s="3" t="str">
        <f t="shared" si="81"/>
        <v/>
      </c>
      <c r="D5225" s="4"/>
    </row>
    <row r="5226" spans="1:4" x14ac:dyDescent="0.25">
      <c r="A5226" s="3" t="str">
        <f t="shared" si="81"/>
        <v/>
      </c>
      <c r="D5226" s="4"/>
    </row>
    <row r="5227" spans="1:4" x14ac:dyDescent="0.25">
      <c r="A5227" s="3" t="str">
        <f t="shared" si="81"/>
        <v/>
      </c>
      <c r="D5227" s="4"/>
    </row>
    <row r="5228" spans="1:4" x14ac:dyDescent="0.25">
      <c r="A5228" s="3" t="str">
        <f t="shared" si="81"/>
        <v/>
      </c>
      <c r="D5228" s="4"/>
    </row>
    <row r="5229" spans="1:4" x14ac:dyDescent="0.25">
      <c r="A5229" s="3" t="str">
        <f t="shared" si="81"/>
        <v/>
      </c>
      <c r="D5229" s="4"/>
    </row>
    <row r="5230" spans="1:4" x14ac:dyDescent="0.25">
      <c r="A5230" s="3" t="str">
        <f t="shared" si="81"/>
        <v/>
      </c>
      <c r="D5230" s="4"/>
    </row>
    <row r="5231" spans="1:4" x14ac:dyDescent="0.25">
      <c r="A5231" s="3" t="str">
        <f t="shared" si="81"/>
        <v/>
      </c>
      <c r="D5231" s="4"/>
    </row>
    <row r="5232" spans="1:4" x14ac:dyDescent="0.25">
      <c r="A5232" s="3" t="str">
        <f t="shared" si="81"/>
        <v/>
      </c>
      <c r="D5232" s="4"/>
    </row>
    <row r="5233" spans="1:4" x14ac:dyDescent="0.25">
      <c r="A5233" s="3" t="str">
        <f t="shared" si="81"/>
        <v/>
      </c>
      <c r="D5233" s="4"/>
    </row>
    <row r="5234" spans="1:4" x14ac:dyDescent="0.25">
      <c r="A5234" s="3" t="str">
        <f t="shared" si="81"/>
        <v/>
      </c>
      <c r="D5234" s="4"/>
    </row>
    <row r="5235" spans="1:4" x14ac:dyDescent="0.25">
      <c r="A5235" s="3" t="str">
        <f t="shared" si="81"/>
        <v/>
      </c>
      <c r="D5235" s="4"/>
    </row>
    <row r="5236" spans="1:4" x14ac:dyDescent="0.25">
      <c r="A5236" s="3" t="str">
        <f t="shared" si="81"/>
        <v/>
      </c>
      <c r="D5236" s="4"/>
    </row>
    <row r="5237" spans="1:4" x14ac:dyDescent="0.25">
      <c r="A5237" s="3" t="str">
        <f t="shared" si="81"/>
        <v/>
      </c>
      <c r="D5237" s="4"/>
    </row>
    <row r="5238" spans="1:4" x14ac:dyDescent="0.25">
      <c r="A5238" s="3" t="str">
        <f t="shared" si="81"/>
        <v/>
      </c>
      <c r="D5238" s="4"/>
    </row>
    <row r="5239" spans="1:4" x14ac:dyDescent="0.25">
      <c r="A5239" s="3" t="str">
        <f t="shared" si="81"/>
        <v/>
      </c>
      <c r="D5239" s="4"/>
    </row>
    <row r="5240" spans="1:4" x14ac:dyDescent="0.25">
      <c r="A5240" s="3" t="str">
        <f t="shared" si="81"/>
        <v/>
      </c>
      <c r="D5240" s="4"/>
    </row>
    <row r="5241" spans="1:4" x14ac:dyDescent="0.25">
      <c r="A5241" s="3" t="str">
        <f t="shared" si="81"/>
        <v/>
      </c>
      <c r="D5241" s="4"/>
    </row>
    <row r="5242" spans="1:4" x14ac:dyDescent="0.25">
      <c r="A5242" s="3" t="str">
        <f t="shared" si="81"/>
        <v/>
      </c>
      <c r="D5242" s="4"/>
    </row>
    <row r="5243" spans="1:4" x14ac:dyDescent="0.25">
      <c r="A5243" s="3" t="str">
        <f t="shared" si="81"/>
        <v/>
      </c>
      <c r="D5243" s="4"/>
    </row>
    <row r="5244" spans="1:4" x14ac:dyDescent="0.25">
      <c r="A5244" s="3" t="str">
        <f t="shared" si="81"/>
        <v/>
      </c>
      <c r="D5244" s="4"/>
    </row>
    <row r="5245" spans="1:4" x14ac:dyDescent="0.25">
      <c r="A5245" s="3" t="str">
        <f t="shared" si="81"/>
        <v/>
      </c>
      <c r="D5245" s="4"/>
    </row>
    <row r="5246" spans="1:4" x14ac:dyDescent="0.25">
      <c r="A5246" s="3" t="str">
        <f t="shared" si="81"/>
        <v/>
      </c>
      <c r="D5246" s="4"/>
    </row>
    <row r="5247" spans="1:4" x14ac:dyDescent="0.25">
      <c r="A5247" s="3" t="str">
        <f t="shared" si="81"/>
        <v/>
      </c>
      <c r="D5247" s="4"/>
    </row>
    <row r="5248" spans="1:4" x14ac:dyDescent="0.25">
      <c r="A5248" s="3" t="str">
        <f t="shared" si="81"/>
        <v/>
      </c>
      <c r="D5248" s="4"/>
    </row>
    <row r="5249" spans="1:4" x14ac:dyDescent="0.25">
      <c r="A5249" s="3" t="str">
        <f t="shared" si="81"/>
        <v/>
      </c>
      <c r="D5249" s="4"/>
    </row>
    <row r="5250" spans="1:4" x14ac:dyDescent="0.25">
      <c r="A5250" s="3" t="str">
        <f t="shared" si="81"/>
        <v/>
      </c>
      <c r="D5250" s="4"/>
    </row>
    <row r="5251" spans="1:4" x14ac:dyDescent="0.25">
      <c r="A5251" s="3" t="str">
        <f t="shared" ref="A5251:A5314" si="82">B5251&amp;C5251&amp;D5251&amp;E5251</f>
        <v/>
      </c>
      <c r="D5251" s="4"/>
    </row>
    <row r="5252" spans="1:4" x14ac:dyDescent="0.25">
      <c r="A5252" s="3" t="str">
        <f t="shared" si="82"/>
        <v/>
      </c>
      <c r="D5252" s="4"/>
    </row>
    <row r="5253" spans="1:4" x14ac:dyDescent="0.25">
      <c r="A5253" s="3" t="str">
        <f t="shared" si="82"/>
        <v/>
      </c>
      <c r="D5253" s="4"/>
    </row>
    <row r="5254" spans="1:4" x14ac:dyDescent="0.25">
      <c r="A5254" s="3" t="str">
        <f t="shared" si="82"/>
        <v/>
      </c>
      <c r="D5254" s="4"/>
    </row>
    <row r="5255" spans="1:4" x14ac:dyDescent="0.25">
      <c r="A5255" s="3" t="str">
        <f t="shared" si="82"/>
        <v/>
      </c>
      <c r="D5255" s="4"/>
    </row>
    <row r="5256" spans="1:4" x14ac:dyDescent="0.25">
      <c r="A5256" s="3" t="str">
        <f t="shared" si="82"/>
        <v/>
      </c>
      <c r="D5256" s="4"/>
    </row>
    <row r="5257" spans="1:4" x14ac:dyDescent="0.25">
      <c r="A5257" s="3" t="str">
        <f t="shared" si="82"/>
        <v/>
      </c>
      <c r="D5257" s="4"/>
    </row>
    <row r="5258" spans="1:4" x14ac:dyDescent="0.25">
      <c r="A5258" s="3" t="str">
        <f t="shared" si="82"/>
        <v/>
      </c>
      <c r="D5258" s="4"/>
    </row>
    <row r="5259" spans="1:4" x14ac:dyDescent="0.25">
      <c r="A5259" s="3" t="str">
        <f t="shared" si="82"/>
        <v/>
      </c>
      <c r="D5259" s="4"/>
    </row>
    <row r="5260" spans="1:4" x14ac:dyDescent="0.25">
      <c r="A5260" s="3" t="str">
        <f t="shared" si="82"/>
        <v/>
      </c>
      <c r="D5260" s="4"/>
    </row>
    <row r="5261" spans="1:4" x14ac:dyDescent="0.25">
      <c r="A5261" s="3" t="str">
        <f t="shared" si="82"/>
        <v/>
      </c>
      <c r="D5261" s="4"/>
    </row>
    <row r="5262" spans="1:4" x14ac:dyDescent="0.25">
      <c r="A5262" s="3" t="str">
        <f t="shared" si="82"/>
        <v/>
      </c>
      <c r="D5262" s="4"/>
    </row>
    <row r="5263" spans="1:4" x14ac:dyDescent="0.25">
      <c r="A5263" s="3" t="str">
        <f t="shared" si="82"/>
        <v/>
      </c>
      <c r="D5263" s="4"/>
    </row>
    <row r="5264" spans="1:4" x14ac:dyDescent="0.25">
      <c r="A5264" s="3" t="str">
        <f t="shared" si="82"/>
        <v/>
      </c>
      <c r="D5264" s="4"/>
    </row>
    <row r="5265" spans="1:4" x14ac:dyDescent="0.25">
      <c r="A5265" s="3" t="str">
        <f t="shared" si="82"/>
        <v/>
      </c>
      <c r="D5265" s="4"/>
    </row>
    <row r="5266" spans="1:4" x14ac:dyDescent="0.25">
      <c r="A5266" s="3" t="str">
        <f t="shared" si="82"/>
        <v/>
      </c>
      <c r="D5266" s="4"/>
    </row>
    <row r="5267" spans="1:4" x14ac:dyDescent="0.25">
      <c r="A5267" s="3" t="str">
        <f t="shared" si="82"/>
        <v/>
      </c>
      <c r="D5267" s="4"/>
    </row>
    <row r="5268" spans="1:4" x14ac:dyDescent="0.25">
      <c r="A5268" s="3" t="str">
        <f t="shared" si="82"/>
        <v/>
      </c>
      <c r="D5268" s="4"/>
    </row>
    <row r="5269" spans="1:4" x14ac:dyDescent="0.25">
      <c r="A5269" s="3" t="str">
        <f t="shared" si="82"/>
        <v/>
      </c>
      <c r="D5269" s="4"/>
    </row>
    <row r="5270" spans="1:4" x14ac:dyDescent="0.25">
      <c r="A5270" s="3" t="str">
        <f t="shared" si="82"/>
        <v/>
      </c>
      <c r="D5270" s="4"/>
    </row>
    <row r="5271" spans="1:4" x14ac:dyDescent="0.25">
      <c r="A5271" s="3" t="str">
        <f t="shared" si="82"/>
        <v/>
      </c>
      <c r="D5271" s="4"/>
    </row>
    <row r="5272" spans="1:4" x14ac:dyDescent="0.25">
      <c r="A5272" s="3" t="str">
        <f t="shared" si="82"/>
        <v/>
      </c>
      <c r="D5272" s="4"/>
    </row>
    <row r="5273" spans="1:4" x14ac:dyDescent="0.25">
      <c r="A5273" s="3" t="str">
        <f t="shared" si="82"/>
        <v/>
      </c>
      <c r="D5273" s="4"/>
    </row>
    <row r="5274" spans="1:4" x14ac:dyDescent="0.25">
      <c r="A5274" s="3" t="str">
        <f t="shared" si="82"/>
        <v/>
      </c>
      <c r="D5274" s="4"/>
    </row>
    <row r="5275" spans="1:4" x14ac:dyDescent="0.25">
      <c r="A5275" s="3" t="str">
        <f t="shared" si="82"/>
        <v/>
      </c>
      <c r="D5275" s="4"/>
    </row>
    <row r="5276" spans="1:4" x14ac:dyDescent="0.25">
      <c r="A5276" s="3" t="str">
        <f t="shared" si="82"/>
        <v/>
      </c>
      <c r="D5276" s="4"/>
    </row>
    <row r="5277" spans="1:4" x14ac:dyDescent="0.25">
      <c r="A5277" s="3" t="str">
        <f t="shared" si="82"/>
        <v/>
      </c>
      <c r="D5277" s="4"/>
    </row>
    <row r="5278" spans="1:4" x14ac:dyDescent="0.25">
      <c r="A5278" s="3" t="str">
        <f t="shared" si="82"/>
        <v/>
      </c>
      <c r="D5278" s="4"/>
    </row>
    <row r="5279" spans="1:4" x14ac:dyDescent="0.25">
      <c r="A5279" s="3" t="str">
        <f t="shared" si="82"/>
        <v/>
      </c>
      <c r="D5279" s="4"/>
    </row>
    <row r="5280" spans="1:4" x14ac:dyDescent="0.25">
      <c r="A5280" s="3" t="str">
        <f t="shared" si="82"/>
        <v/>
      </c>
      <c r="D5280" s="4"/>
    </row>
    <row r="5281" spans="1:4" x14ac:dyDescent="0.25">
      <c r="A5281" s="3" t="str">
        <f t="shared" si="82"/>
        <v/>
      </c>
      <c r="D5281" s="4"/>
    </row>
    <row r="5282" spans="1:4" x14ac:dyDescent="0.25">
      <c r="A5282" s="3" t="str">
        <f t="shared" si="82"/>
        <v/>
      </c>
      <c r="D5282" s="4"/>
    </row>
    <row r="5283" spans="1:4" x14ac:dyDescent="0.25">
      <c r="A5283" s="3" t="str">
        <f t="shared" si="82"/>
        <v/>
      </c>
      <c r="D5283" s="4"/>
    </row>
    <row r="5284" spans="1:4" x14ac:dyDescent="0.25">
      <c r="A5284" s="3" t="str">
        <f t="shared" si="82"/>
        <v/>
      </c>
      <c r="D5284" s="4"/>
    </row>
    <row r="5285" spans="1:4" x14ac:dyDescent="0.25">
      <c r="A5285" s="3" t="str">
        <f t="shared" si="82"/>
        <v/>
      </c>
      <c r="D5285" s="4"/>
    </row>
    <row r="5286" spans="1:4" x14ac:dyDescent="0.25">
      <c r="A5286" s="3" t="str">
        <f t="shared" si="82"/>
        <v/>
      </c>
      <c r="D5286" s="4"/>
    </row>
    <row r="5287" spans="1:4" x14ac:dyDescent="0.25">
      <c r="A5287" s="3" t="str">
        <f t="shared" si="82"/>
        <v/>
      </c>
      <c r="D5287" s="4"/>
    </row>
    <row r="5288" spans="1:4" x14ac:dyDescent="0.25">
      <c r="A5288" s="3" t="str">
        <f t="shared" si="82"/>
        <v/>
      </c>
      <c r="D5288" s="4"/>
    </row>
    <row r="5289" spans="1:4" x14ac:dyDescent="0.25">
      <c r="A5289" s="3" t="str">
        <f t="shared" si="82"/>
        <v/>
      </c>
      <c r="D5289" s="4"/>
    </row>
    <row r="5290" spans="1:4" x14ac:dyDescent="0.25">
      <c r="A5290" s="3" t="str">
        <f t="shared" si="82"/>
        <v/>
      </c>
      <c r="D5290" s="4"/>
    </row>
    <row r="5291" spans="1:4" x14ac:dyDescent="0.25">
      <c r="A5291" s="3" t="str">
        <f t="shared" si="82"/>
        <v/>
      </c>
      <c r="D5291" s="4"/>
    </row>
    <row r="5292" spans="1:4" x14ac:dyDescent="0.25">
      <c r="A5292" s="3" t="str">
        <f t="shared" si="82"/>
        <v/>
      </c>
      <c r="D5292" s="4"/>
    </row>
    <row r="5293" spans="1:4" x14ac:dyDescent="0.25">
      <c r="A5293" s="3" t="str">
        <f t="shared" si="82"/>
        <v/>
      </c>
      <c r="D5293" s="4"/>
    </row>
    <row r="5294" spans="1:4" x14ac:dyDescent="0.25">
      <c r="A5294" s="3" t="str">
        <f t="shared" si="82"/>
        <v/>
      </c>
      <c r="D5294" s="4"/>
    </row>
    <row r="5295" spans="1:4" x14ac:dyDescent="0.25">
      <c r="A5295" s="3" t="str">
        <f t="shared" si="82"/>
        <v/>
      </c>
      <c r="D5295" s="4"/>
    </row>
    <row r="5296" spans="1:4" x14ac:dyDescent="0.25">
      <c r="A5296" s="3" t="str">
        <f t="shared" si="82"/>
        <v/>
      </c>
      <c r="D5296" s="4"/>
    </row>
    <row r="5297" spans="1:4" x14ac:dyDescent="0.25">
      <c r="A5297" s="3" t="str">
        <f t="shared" si="82"/>
        <v/>
      </c>
      <c r="D5297" s="4"/>
    </row>
    <row r="5298" spans="1:4" x14ac:dyDescent="0.25">
      <c r="A5298" s="3" t="str">
        <f t="shared" si="82"/>
        <v/>
      </c>
      <c r="D5298" s="4"/>
    </row>
    <row r="5299" spans="1:4" x14ac:dyDescent="0.25">
      <c r="A5299" s="3" t="str">
        <f t="shared" si="82"/>
        <v/>
      </c>
      <c r="D5299" s="4"/>
    </row>
    <row r="5300" spans="1:4" x14ac:dyDescent="0.25">
      <c r="A5300" s="3" t="str">
        <f t="shared" si="82"/>
        <v/>
      </c>
      <c r="D5300" s="4"/>
    </row>
    <row r="5301" spans="1:4" x14ac:dyDescent="0.25">
      <c r="A5301" s="3" t="str">
        <f t="shared" si="82"/>
        <v/>
      </c>
      <c r="D5301" s="4"/>
    </row>
    <row r="5302" spans="1:4" x14ac:dyDescent="0.25">
      <c r="A5302" s="3" t="str">
        <f t="shared" si="82"/>
        <v/>
      </c>
      <c r="D5302" s="4"/>
    </row>
    <row r="5303" spans="1:4" x14ac:dyDescent="0.25">
      <c r="A5303" s="3" t="str">
        <f t="shared" si="82"/>
        <v/>
      </c>
      <c r="D5303" s="4"/>
    </row>
    <row r="5304" spans="1:4" x14ac:dyDescent="0.25">
      <c r="A5304" s="3" t="str">
        <f t="shared" si="82"/>
        <v/>
      </c>
      <c r="D5304" s="4"/>
    </row>
    <row r="5305" spans="1:4" x14ac:dyDescent="0.25">
      <c r="A5305" s="3" t="str">
        <f t="shared" si="82"/>
        <v/>
      </c>
      <c r="D5305" s="4"/>
    </row>
    <row r="5306" spans="1:4" x14ac:dyDescent="0.25">
      <c r="A5306" s="3" t="str">
        <f t="shared" si="82"/>
        <v/>
      </c>
      <c r="D5306" s="4"/>
    </row>
    <row r="5307" spans="1:4" x14ac:dyDescent="0.25">
      <c r="A5307" s="3" t="str">
        <f t="shared" si="82"/>
        <v/>
      </c>
      <c r="D5307" s="4"/>
    </row>
    <row r="5308" spans="1:4" x14ac:dyDescent="0.25">
      <c r="A5308" s="3" t="str">
        <f t="shared" si="82"/>
        <v/>
      </c>
      <c r="D5308" s="4"/>
    </row>
    <row r="5309" spans="1:4" x14ac:dyDescent="0.25">
      <c r="A5309" s="3" t="str">
        <f t="shared" si="82"/>
        <v/>
      </c>
      <c r="D5309" s="4"/>
    </row>
    <row r="5310" spans="1:4" x14ac:dyDescent="0.25">
      <c r="A5310" s="3" t="str">
        <f t="shared" si="82"/>
        <v/>
      </c>
      <c r="D5310" s="4"/>
    </row>
    <row r="5311" spans="1:4" x14ac:dyDescent="0.25">
      <c r="A5311" s="3" t="str">
        <f t="shared" si="82"/>
        <v/>
      </c>
      <c r="D5311" s="4"/>
    </row>
    <row r="5312" spans="1:4" x14ac:dyDescent="0.25">
      <c r="A5312" s="3" t="str">
        <f t="shared" si="82"/>
        <v/>
      </c>
      <c r="D5312" s="4"/>
    </row>
    <row r="5313" spans="1:4" x14ac:dyDescent="0.25">
      <c r="A5313" s="3" t="str">
        <f t="shared" si="82"/>
        <v/>
      </c>
      <c r="D5313" s="4"/>
    </row>
    <row r="5314" spans="1:4" x14ac:dyDescent="0.25">
      <c r="A5314" s="3" t="str">
        <f t="shared" si="82"/>
        <v/>
      </c>
      <c r="D5314" s="4"/>
    </row>
    <row r="5315" spans="1:4" x14ac:dyDescent="0.25">
      <c r="A5315" s="3" t="str">
        <f t="shared" ref="A5315:A5378" si="83">B5315&amp;C5315&amp;D5315&amp;E5315</f>
        <v/>
      </c>
      <c r="D5315" s="4"/>
    </row>
    <row r="5316" spans="1:4" x14ac:dyDescent="0.25">
      <c r="A5316" s="3" t="str">
        <f t="shared" si="83"/>
        <v/>
      </c>
      <c r="D5316" s="4"/>
    </row>
    <row r="5317" spans="1:4" x14ac:dyDescent="0.25">
      <c r="A5317" s="3" t="str">
        <f t="shared" si="83"/>
        <v/>
      </c>
      <c r="D5317" s="4"/>
    </row>
    <row r="5318" spans="1:4" x14ac:dyDescent="0.25">
      <c r="A5318" s="3" t="str">
        <f t="shared" si="83"/>
        <v/>
      </c>
      <c r="D5318" s="4"/>
    </row>
    <row r="5319" spans="1:4" x14ac:dyDescent="0.25">
      <c r="A5319" s="3" t="str">
        <f t="shared" si="83"/>
        <v/>
      </c>
      <c r="D5319" s="4"/>
    </row>
    <row r="5320" spans="1:4" x14ac:dyDescent="0.25">
      <c r="A5320" s="3" t="str">
        <f t="shared" si="83"/>
        <v/>
      </c>
      <c r="D5320" s="4"/>
    </row>
    <row r="5321" spans="1:4" x14ac:dyDescent="0.25">
      <c r="A5321" s="3" t="str">
        <f t="shared" si="83"/>
        <v/>
      </c>
      <c r="D5321" s="4"/>
    </row>
    <row r="5322" spans="1:4" x14ac:dyDescent="0.25">
      <c r="A5322" s="3" t="str">
        <f t="shared" si="83"/>
        <v/>
      </c>
      <c r="D5322" s="4"/>
    </row>
    <row r="5323" spans="1:4" x14ac:dyDescent="0.25">
      <c r="A5323" s="3" t="str">
        <f t="shared" si="83"/>
        <v/>
      </c>
      <c r="D5323" s="4"/>
    </row>
    <row r="5324" spans="1:4" x14ac:dyDescent="0.25">
      <c r="A5324" s="3" t="str">
        <f t="shared" si="83"/>
        <v/>
      </c>
      <c r="D5324" s="4"/>
    </row>
    <row r="5325" spans="1:4" x14ac:dyDescent="0.25">
      <c r="A5325" s="3" t="str">
        <f t="shared" si="83"/>
        <v/>
      </c>
      <c r="D5325" s="4"/>
    </row>
    <row r="5326" spans="1:4" x14ac:dyDescent="0.25">
      <c r="A5326" s="3" t="str">
        <f t="shared" si="83"/>
        <v/>
      </c>
      <c r="D5326" s="4"/>
    </row>
    <row r="5327" spans="1:4" x14ac:dyDescent="0.25">
      <c r="A5327" s="3" t="str">
        <f t="shared" si="83"/>
        <v/>
      </c>
      <c r="D5327" s="4"/>
    </row>
    <row r="5328" spans="1:4" x14ac:dyDescent="0.25">
      <c r="A5328" s="3" t="str">
        <f t="shared" si="83"/>
        <v/>
      </c>
      <c r="D5328" s="4"/>
    </row>
    <row r="5329" spans="1:4" x14ac:dyDescent="0.25">
      <c r="A5329" s="3" t="str">
        <f t="shared" si="83"/>
        <v/>
      </c>
      <c r="D5329" s="4"/>
    </row>
    <row r="5330" spans="1:4" x14ac:dyDescent="0.25">
      <c r="A5330" s="3" t="str">
        <f t="shared" si="83"/>
        <v/>
      </c>
      <c r="D5330" s="4"/>
    </row>
    <row r="5331" spans="1:4" x14ac:dyDescent="0.25">
      <c r="A5331" s="3" t="str">
        <f t="shared" si="83"/>
        <v/>
      </c>
      <c r="D5331" s="4"/>
    </row>
    <row r="5332" spans="1:4" x14ac:dyDescent="0.25">
      <c r="A5332" s="3" t="str">
        <f t="shared" si="83"/>
        <v/>
      </c>
      <c r="D5332" s="4"/>
    </row>
    <row r="5333" spans="1:4" x14ac:dyDescent="0.25">
      <c r="A5333" s="3" t="str">
        <f t="shared" si="83"/>
        <v/>
      </c>
      <c r="D5333" s="4"/>
    </row>
    <row r="5334" spans="1:4" x14ac:dyDescent="0.25">
      <c r="A5334" s="3" t="str">
        <f t="shared" si="83"/>
        <v/>
      </c>
      <c r="D5334" s="4"/>
    </row>
    <row r="5335" spans="1:4" x14ac:dyDescent="0.25">
      <c r="A5335" s="3" t="str">
        <f t="shared" si="83"/>
        <v/>
      </c>
      <c r="D5335" s="4"/>
    </row>
    <row r="5336" spans="1:4" x14ac:dyDescent="0.25">
      <c r="A5336" s="3" t="str">
        <f t="shared" si="83"/>
        <v/>
      </c>
      <c r="D5336" s="4"/>
    </row>
    <row r="5337" spans="1:4" x14ac:dyDescent="0.25">
      <c r="A5337" s="3" t="str">
        <f t="shared" si="83"/>
        <v/>
      </c>
      <c r="D5337" s="4"/>
    </row>
    <row r="5338" spans="1:4" x14ac:dyDescent="0.25">
      <c r="A5338" s="3" t="str">
        <f t="shared" si="83"/>
        <v/>
      </c>
      <c r="D5338" s="4"/>
    </row>
    <row r="5339" spans="1:4" x14ac:dyDescent="0.25">
      <c r="A5339" s="3" t="str">
        <f t="shared" si="83"/>
        <v/>
      </c>
      <c r="D5339" s="4"/>
    </row>
    <row r="5340" spans="1:4" x14ac:dyDescent="0.25">
      <c r="A5340" s="3" t="str">
        <f t="shared" si="83"/>
        <v/>
      </c>
      <c r="D5340" s="4"/>
    </row>
    <row r="5341" spans="1:4" x14ac:dyDescent="0.25">
      <c r="A5341" s="3" t="str">
        <f t="shared" si="83"/>
        <v/>
      </c>
      <c r="D5341" s="4"/>
    </row>
    <row r="5342" spans="1:4" x14ac:dyDescent="0.25">
      <c r="A5342" s="3" t="str">
        <f t="shared" si="83"/>
        <v/>
      </c>
      <c r="D5342" s="4"/>
    </row>
    <row r="5343" spans="1:4" x14ac:dyDescent="0.25">
      <c r="A5343" s="3" t="str">
        <f t="shared" si="83"/>
        <v/>
      </c>
      <c r="D5343" s="4"/>
    </row>
    <row r="5344" spans="1:4" x14ac:dyDescent="0.25">
      <c r="A5344" s="3" t="str">
        <f t="shared" si="83"/>
        <v/>
      </c>
      <c r="D5344" s="4"/>
    </row>
    <row r="5345" spans="1:4" x14ac:dyDescent="0.25">
      <c r="A5345" s="3" t="str">
        <f t="shared" si="83"/>
        <v/>
      </c>
      <c r="D5345" s="4"/>
    </row>
    <row r="5346" spans="1:4" x14ac:dyDescent="0.25">
      <c r="A5346" s="3" t="str">
        <f t="shared" si="83"/>
        <v/>
      </c>
      <c r="D5346" s="4"/>
    </row>
    <row r="5347" spans="1:4" x14ac:dyDescent="0.25">
      <c r="A5347" s="3" t="str">
        <f t="shared" si="83"/>
        <v/>
      </c>
      <c r="D5347" s="4"/>
    </row>
    <row r="5348" spans="1:4" x14ac:dyDescent="0.25">
      <c r="A5348" s="3" t="str">
        <f t="shared" si="83"/>
        <v/>
      </c>
      <c r="D5348" s="4"/>
    </row>
    <row r="5349" spans="1:4" x14ac:dyDescent="0.25">
      <c r="A5349" s="3" t="str">
        <f t="shared" si="83"/>
        <v/>
      </c>
      <c r="D5349" s="4"/>
    </row>
    <row r="5350" spans="1:4" x14ac:dyDescent="0.25">
      <c r="A5350" s="3" t="str">
        <f t="shared" si="83"/>
        <v/>
      </c>
      <c r="D5350" s="4"/>
    </row>
    <row r="5351" spans="1:4" x14ac:dyDescent="0.25">
      <c r="A5351" s="3" t="str">
        <f t="shared" si="83"/>
        <v/>
      </c>
      <c r="D5351" s="4"/>
    </row>
    <row r="5352" spans="1:4" x14ac:dyDescent="0.25">
      <c r="A5352" s="3" t="str">
        <f t="shared" si="83"/>
        <v/>
      </c>
      <c r="D5352" s="4"/>
    </row>
    <row r="5353" spans="1:4" x14ac:dyDescent="0.25">
      <c r="A5353" s="3" t="str">
        <f t="shared" si="83"/>
        <v/>
      </c>
      <c r="D5353" s="4"/>
    </row>
    <row r="5354" spans="1:4" x14ac:dyDescent="0.25">
      <c r="A5354" s="3" t="str">
        <f t="shared" si="83"/>
        <v/>
      </c>
      <c r="D5354" s="4"/>
    </row>
    <row r="5355" spans="1:4" x14ac:dyDescent="0.25">
      <c r="A5355" s="3" t="str">
        <f t="shared" si="83"/>
        <v/>
      </c>
      <c r="D5355" s="4"/>
    </row>
    <row r="5356" spans="1:4" x14ac:dyDescent="0.25">
      <c r="A5356" s="3" t="str">
        <f t="shared" si="83"/>
        <v/>
      </c>
      <c r="D5356" s="4"/>
    </row>
    <row r="5357" spans="1:4" x14ac:dyDescent="0.25">
      <c r="A5357" s="3" t="str">
        <f t="shared" si="83"/>
        <v/>
      </c>
      <c r="D5357" s="4"/>
    </row>
    <row r="5358" spans="1:4" x14ac:dyDescent="0.25">
      <c r="A5358" s="3" t="str">
        <f t="shared" si="83"/>
        <v/>
      </c>
      <c r="D5358" s="4"/>
    </row>
    <row r="5359" spans="1:4" x14ac:dyDescent="0.25">
      <c r="A5359" s="3" t="str">
        <f t="shared" si="83"/>
        <v/>
      </c>
      <c r="D5359" s="4"/>
    </row>
    <row r="5360" spans="1:4" x14ac:dyDescent="0.25">
      <c r="A5360" s="3" t="str">
        <f t="shared" si="83"/>
        <v/>
      </c>
      <c r="D5360" s="4"/>
    </row>
    <row r="5361" spans="1:4" x14ac:dyDescent="0.25">
      <c r="A5361" s="3" t="str">
        <f t="shared" si="83"/>
        <v/>
      </c>
      <c r="D5361" s="4"/>
    </row>
    <row r="5362" spans="1:4" x14ac:dyDescent="0.25">
      <c r="A5362" s="3" t="str">
        <f t="shared" si="83"/>
        <v/>
      </c>
      <c r="D5362" s="4"/>
    </row>
    <row r="5363" spans="1:4" x14ac:dyDescent="0.25">
      <c r="A5363" s="3" t="str">
        <f t="shared" si="83"/>
        <v/>
      </c>
      <c r="D5363" s="4"/>
    </row>
    <row r="5364" spans="1:4" x14ac:dyDescent="0.25">
      <c r="A5364" s="3" t="str">
        <f t="shared" si="83"/>
        <v/>
      </c>
      <c r="D5364" s="4"/>
    </row>
    <row r="5365" spans="1:4" x14ac:dyDescent="0.25">
      <c r="A5365" s="3" t="str">
        <f t="shared" si="83"/>
        <v/>
      </c>
      <c r="D5365" s="4"/>
    </row>
    <row r="5366" spans="1:4" x14ac:dyDescent="0.25">
      <c r="A5366" s="3" t="str">
        <f t="shared" si="83"/>
        <v/>
      </c>
      <c r="D5366" s="4"/>
    </row>
    <row r="5367" spans="1:4" x14ac:dyDescent="0.25">
      <c r="A5367" s="3" t="str">
        <f t="shared" si="83"/>
        <v/>
      </c>
      <c r="D5367" s="4"/>
    </row>
    <row r="5368" spans="1:4" x14ac:dyDescent="0.25">
      <c r="A5368" s="3" t="str">
        <f t="shared" si="83"/>
        <v/>
      </c>
      <c r="D5368" s="4"/>
    </row>
    <row r="5369" spans="1:4" x14ac:dyDescent="0.25">
      <c r="A5369" s="3" t="str">
        <f t="shared" si="83"/>
        <v/>
      </c>
      <c r="D5369" s="4"/>
    </row>
    <row r="5370" spans="1:4" x14ac:dyDescent="0.25">
      <c r="A5370" s="3" t="str">
        <f t="shared" si="83"/>
        <v/>
      </c>
      <c r="D5370" s="4"/>
    </row>
    <row r="5371" spans="1:4" x14ac:dyDescent="0.25">
      <c r="A5371" s="3" t="str">
        <f t="shared" si="83"/>
        <v/>
      </c>
      <c r="D5371" s="4"/>
    </row>
    <row r="5372" spans="1:4" x14ac:dyDescent="0.25">
      <c r="A5372" s="3" t="str">
        <f t="shared" si="83"/>
        <v/>
      </c>
      <c r="D5372" s="4"/>
    </row>
    <row r="5373" spans="1:4" x14ac:dyDescent="0.25">
      <c r="A5373" s="3" t="str">
        <f t="shared" si="83"/>
        <v/>
      </c>
      <c r="D5373" s="4"/>
    </row>
    <row r="5374" spans="1:4" x14ac:dyDescent="0.25">
      <c r="A5374" s="3" t="str">
        <f t="shared" si="83"/>
        <v/>
      </c>
      <c r="D5374" s="4"/>
    </row>
    <row r="5375" spans="1:4" x14ac:dyDescent="0.25">
      <c r="A5375" s="3" t="str">
        <f t="shared" si="83"/>
        <v/>
      </c>
      <c r="D5375" s="4"/>
    </row>
    <row r="5376" spans="1:4" x14ac:dyDescent="0.25">
      <c r="A5376" s="3" t="str">
        <f t="shared" si="83"/>
        <v/>
      </c>
      <c r="D5376" s="4"/>
    </row>
    <row r="5377" spans="1:4" x14ac:dyDescent="0.25">
      <c r="A5377" s="3" t="str">
        <f t="shared" si="83"/>
        <v/>
      </c>
      <c r="D5377" s="4"/>
    </row>
    <row r="5378" spans="1:4" x14ac:dyDescent="0.25">
      <c r="A5378" s="3" t="str">
        <f t="shared" si="83"/>
        <v/>
      </c>
      <c r="D5378" s="4"/>
    </row>
    <row r="5379" spans="1:4" x14ac:dyDescent="0.25">
      <c r="A5379" s="3" t="str">
        <f t="shared" ref="A5379:A5442" si="84">B5379&amp;C5379&amp;D5379&amp;E5379</f>
        <v/>
      </c>
      <c r="D5379" s="4"/>
    </row>
    <row r="5380" spans="1:4" x14ac:dyDescent="0.25">
      <c r="A5380" s="3" t="str">
        <f t="shared" si="84"/>
        <v/>
      </c>
      <c r="D5380" s="4"/>
    </row>
    <row r="5381" spans="1:4" x14ac:dyDescent="0.25">
      <c r="A5381" s="3" t="str">
        <f t="shared" si="84"/>
        <v/>
      </c>
      <c r="D5381" s="4"/>
    </row>
    <row r="5382" spans="1:4" x14ac:dyDescent="0.25">
      <c r="A5382" s="3" t="str">
        <f t="shared" si="84"/>
        <v/>
      </c>
      <c r="D5382" s="4"/>
    </row>
    <row r="5383" spans="1:4" x14ac:dyDescent="0.25">
      <c r="A5383" s="3" t="str">
        <f t="shared" si="84"/>
        <v/>
      </c>
      <c r="D5383" s="4"/>
    </row>
    <row r="5384" spans="1:4" x14ac:dyDescent="0.25">
      <c r="A5384" s="3" t="str">
        <f t="shared" si="84"/>
        <v/>
      </c>
      <c r="D5384" s="4"/>
    </row>
    <row r="5385" spans="1:4" x14ac:dyDescent="0.25">
      <c r="A5385" s="3" t="str">
        <f t="shared" si="84"/>
        <v/>
      </c>
      <c r="D5385" s="4"/>
    </row>
    <row r="5386" spans="1:4" x14ac:dyDescent="0.25">
      <c r="A5386" s="3" t="str">
        <f t="shared" si="84"/>
        <v/>
      </c>
      <c r="D5386" s="4"/>
    </row>
    <row r="5387" spans="1:4" x14ac:dyDescent="0.25">
      <c r="A5387" s="3" t="str">
        <f t="shared" si="84"/>
        <v/>
      </c>
      <c r="D5387" s="4"/>
    </row>
    <row r="5388" spans="1:4" x14ac:dyDescent="0.25">
      <c r="A5388" s="3" t="str">
        <f t="shared" si="84"/>
        <v/>
      </c>
      <c r="D5388" s="4"/>
    </row>
    <row r="5389" spans="1:4" x14ac:dyDescent="0.25">
      <c r="A5389" s="3" t="str">
        <f t="shared" si="84"/>
        <v/>
      </c>
      <c r="D5389" s="4"/>
    </row>
    <row r="5390" spans="1:4" x14ac:dyDescent="0.25">
      <c r="A5390" s="3" t="str">
        <f t="shared" si="84"/>
        <v/>
      </c>
      <c r="D5390" s="4"/>
    </row>
    <row r="5391" spans="1:4" x14ac:dyDescent="0.25">
      <c r="A5391" s="3" t="str">
        <f t="shared" si="84"/>
        <v/>
      </c>
      <c r="D5391" s="4"/>
    </row>
    <row r="5392" spans="1:4" x14ac:dyDescent="0.25">
      <c r="A5392" s="3" t="str">
        <f t="shared" si="84"/>
        <v/>
      </c>
      <c r="D5392" s="4"/>
    </row>
    <row r="5393" spans="1:4" x14ac:dyDescent="0.25">
      <c r="A5393" s="3" t="str">
        <f t="shared" si="84"/>
        <v/>
      </c>
      <c r="D5393" s="4"/>
    </row>
    <row r="5394" spans="1:4" x14ac:dyDescent="0.25">
      <c r="A5394" s="3" t="str">
        <f t="shared" si="84"/>
        <v/>
      </c>
      <c r="D5394" s="4"/>
    </row>
    <row r="5395" spans="1:4" x14ac:dyDescent="0.25">
      <c r="A5395" s="3" t="str">
        <f t="shared" si="84"/>
        <v/>
      </c>
      <c r="D5395" s="4"/>
    </row>
    <row r="5396" spans="1:4" x14ac:dyDescent="0.25">
      <c r="A5396" s="3" t="str">
        <f t="shared" si="84"/>
        <v/>
      </c>
      <c r="D5396" s="4"/>
    </row>
    <row r="5397" spans="1:4" x14ac:dyDescent="0.25">
      <c r="A5397" s="3" t="str">
        <f t="shared" si="84"/>
        <v/>
      </c>
      <c r="D5397" s="4"/>
    </row>
    <row r="5398" spans="1:4" x14ac:dyDescent="0.25">
      <c r="A5398" s="3" t="str">
        <f t="shared" si="84"/>
        <v/>
      </c>
      <c r="D5398" s="4"/>
    </row>
    <row r="5399" spans="1:4" x14ac:dyDescent="0.25">
      <c r="A5399" s="3" t="str">
        <f t="shared" si="84"/>
        <v/>
      </c>
      <c r="D5399" s="4"/>
    </row>
    <row r="5400" spans="1:4" x14ac:dyDescent="0.25">
      <c r="A5400" s="3" t="str">
        <f t="shared" si="84"/>
        <v/>
      </c>
      <c r="D5400" s="4"/>
    </row>
    <row r="5401" spans="1:4" x14ac:dyDescent="0.25">
      <c r="A5401" s="3" t="str">
        <f t="shared" si="84"/>
        <v/>
      </c>
      <c r="D5401" s="4"/>
    </row>
    <row r="5402" spans="1:4" x14ac:dyDescent="0.25">
      <c r="A5402" s="3" t="str">
        <f t="shared" si="84"/>
        <v/>
      </c>
      <c r="D5402" s="4"/>
    </row>
    <row r="5403" spans="1:4" x14ac:dyDescent="0.25">
      <c r="A5403" s="3" t="str">
        <f t="shared" si="84"/>
        <v/>
      </c>
      <c r="D5403" s="4"/>
    </row>
    <row r="5404" spans="1:4" x14ac:dyDescent="0.25">
      <c r="A5404" s="3" t="str">
        <f t="shared" si="84"/>
        <v/>
      </c>
      <c r="D5404" s="4"/>
    </row>
    <row r="5405" spans="1:4" x14ac:dyDescent="0.25">
      <c r="A5405" s="3" t="str">
        <f t="shared" si="84"/>
        <v/>
      </c>
      <c r="D5405" s="4"/>
    </row>
    <row r="5406" spans="1:4" x14ac:dyDescent="0.25">
      <c r="A5406" s="3" t="str">
        <f t="shared" si="84"/>
        <v/>
      </c>
      <c r="D5406" s="4"/>
    </row>
    <row r="5407" spans="1:4" x14ac:dyDescent="0.25">
      <c r="A5407" s="3" t="str">
        <f t="shared" si="84"/>
        <v/>
      </c>
      <c r="D5407" s="4"/>
    </row>
    <row r="5408" spans="1:4" x14ac:dyDescent="0.25">
      <c r="A5408" s="3" t="str">
        <f t="shared" si="84"/>
        <v/>
      </c>
      <c r="D5408" s="4"/>
    </row>
    <row r="5409" spans="1:4" x14ac:dyDescent="0.25">
      <c r="A5409" s="3" t="str">
        <f t="shared" si="84"/>
        <v/>
      </c>
      <c r="D5409" s="4"/>
    </row>
    <row r="5410" spans="1:4" x14ac:dyDescent="0.25">
      <c r="A5410" s="3" t="str">
        <f t="shared" si="84"/>
        <v/>
      </c>
      <c r="D5410" s="4"/>
    </row>
    <row r="5411" spans="1:4" x14ac:dyDescent="0.25">
      <c r="A5411" s="3" t="str">
        <f t="shared" si="84"/>
        <v/>
      </c>
      <c r="D5411" s="4"/>
    </row>
    <row r="5412" spans="1:4" x14ac:dyDescent="0.25">
      <c r="A5412" s="3" t="str">
        <f t="shared" si="84"/>
        <v/>
      </c>
      <c r="D5412" s="4"/>
    </row>
    <row r="5413" spans="1:4" x14ac:dyDescent="0.25">
      <c r="A5413" s="3" t="str">
        <f t="shared" si="84"/>
        <v/>
      </c>
      <c r="D5413" s="4"/>
    </row>
    <row r="5414" spans="1:4" x14ac:dyDescent="0.25">
      <c r="A5414" s="3" t="str">
        <f t="shared" si="84"/>
        <v/>
      </c>
      <c r="D5414" s="4"/>
    </row>
    <row r="5415" spans="1:4" x14ac:dyDescent="0.25">
      <c r="A5415" s="3" t="str">
        <f t="shared" si="84"/>
        <v/>
      </c>
      <c r="D5415" s="4"/>
    </row>
    <row r="5416" spans="1:4" x14ac:dyDescent="0.25">
      <c r="A5416" s="3" t="str">
        <f t="shared" si="84"/>
        <v/>
      </c>
      <c r="D5416" s="4"/>
    </row>
    <row r="5417" spans="1:4" x14ac:dyDescent="0.25">
      <c r="A5417" s="3" t="str">
        <f t="shared" si="84"/>
        <v/>
      </c>
      <c r="D5417" s="4"/>
    </row>
    <row r="5418" spans="1:4" x14ac:dyDescent="0.25">
      <c r="A5418" s="3" t="str">
        <f t="shared" si="84"/>
        <v/>
      </c>
      <c r="D5418" s="4"/>
    </row>
    <row r="5419" spans="1:4" x14ac:dyDescent="0.25">
      <c r="A5419" s="3" t="str">
        <f t="shared" si="84"/>
        <v/>
      </c>
      <c r="D5419" s="4"/>
    </row>
    <row r="5420" spans="1:4" x14ac:dyDescent="0.25">
      <c r="A5420" s="3" t="str">
        <f t="shared" si="84"/>
        <v/>
      </c>
      <c r="D5420" s="4"/>
    </row>
    <row r="5421" spans="1:4" x14ac:dyDescent="0.25">
      <c r="A5421" s="3" t="str">
        <f t="shared" si="84"/>
        <v/>
      </c>
      <c r="D5421" s="4"/>
    </row>
    <row r="5422" spans="1:4" x14ac:dyDescent="0.25">
      <c r="A5422" s="3" t="str">
        <f t="shared" si="84"/>
        <v/>
      </c>
      <c r="D5422" s="4"/>
    </row>
    <row r="5423" spans="1:4" x14ac:dyDescent="0.25">
      <c r="A5423" s="3" t="str">
        <f t="shared" si="84"/>
        <v/>
      </c>
      <c r="D5423" s="4"/>
    </row>
    <row r="5424" spans="1:4" x14ac:dyDescent="0.25">
      <c r="A5424" s="3" t="str">
        <f t="shared" si="84"/>
        <v/>
      </c>
      <c r="D5424" s="4"/>
    </row>
    <row r="5425" spans="1:4" x14ac:dyDescent="0.25">
      <c r="A5425" s="3" t="str">
        <f t="shared" si="84"/>
        <v/>
      </c>
      <c r="D5425" s="4"/>
    </row>
    <row r="5426" spans="1:4" x14ac:dyDescent="0.25">
      <c r="A5426" s="3" t="str">
        <f t="shared" si="84"/>
        <v/>
      </c>
      <c r="D5426" s="4"/>
    </row>
    <row r="5427" spans="1:4" x14ac:dyDescent="0.25">
      <c r="A5427" s="3" t="str">
        <f t="shared" si="84"/>
        <v/>
      </c>
      <c r="D5427" s="4"/>
    </row>
    <row r="5428" spans="1:4" x14ac:dyDescent="0.25">
      <c r="A5428" s="3" t="str">
        <f t="shared" si="84"/>
        <v/>
      </c>
      <c r="D5428" s="4"/>
    </row>
    <row r="5429" spans="1:4" x14ac:dyDescent="0.25">
      <c r="A5429" s="3" t="str">
        <f t="shared" si="84"/>
        <v/>
      </c>
      <c r="D5429" s="4"/>
    </row>
    <row r="5430" spans="1:4" x14ac:dyDescent="0.25">
      <c r="A5430" s="3" t="str">
        <f t="shared" si="84"/>
        <v/>
      </c>
      <c r="D5430" s="4"/>
    </row>
    <row r="5431" spans="1:4" x14ac:dyDescent="0.25">
      <c r="A5431" s="3" t="str">
        <f t="shared" si="84"/>
        <v/>
      </c>
      <c r="D5431" s="4"/>
    </row>
    <row r="5432" spans="1:4" x14ac:dyDescent="0.25">
      <c r="A5432" s="3" t="str">
        <f t="shared" si="84"/>
        <v/>
      </c>
      <c r="D5432" s="4"/>
    </row>
    <row r="5433" spans="1:4" x14ac:dyDescent="0.25">
      <c r="A5433" s="3" t="str">
        <f t="shared" si="84"/>
        <v/>
      </c>
      <c r="D5433" s="4"/>
    </row>
    <row r="5434" spans="1:4" x14ac:dyDescent="0.25">
      <c r="A5434" s="3" t="str">
        <f t="shared" si="84"/>
        <v/>
      </c>
      <c r="D5434" s="4"/>
    </row>
    <row r="5435" spans="1:4" x14ac:dyDescent="0.25">
      <c r="A5435" s="3" t="str">
        <f t="shared" si="84"/>
        <v/>
      </c>
      <c r="D5435" s="4"/>
    </row>
    <row r="5436" spans="1:4" x14ac:dyDescent="0.25">
      <c r="A5436" s="3" t="str">
        <f t="shared" si="84"/>
        <v/>
      </c>
      <c r="D5436" s="4"/>
    </row>
    <row r="5437" spans="1:4" x14ac:dyDescent="0.25">
      <c r="A5437" s="3" t="str">
        <f t="shared" si="84"/>
        <v/>
      </c>
      <c r="D5437" s="4"/>
    </row>
    <row r="5438" spans="1:4" x14ac:dyDescent="0.25">
      <c r="A5438" s="3" t="str">
        <f t="shared" si="84"/>
        <v/>
      </c>
      <c r="D5438" s="4"/>
    </row>
    <row r="5439" spans="1:4" x14ac:dyDescent="0.25">
      <c r="A5439" s="3" t="str">
        <f t="shared" si="84"/>
        <v/>
      </c>
      <c r="D5439" s="4"/>
    </row>
    <row r="5440" spans="1:4" x14ac:dyDescent="0.25">
      <c r="A5440" s="3" t="str">
        <f t="shared" si="84"/>
        <v/>
      </c>
      <c r="D5440" s="4"/>
    </row>
    <row r="5441" spans="1:4" x14ac:dyDescent="0.25">
      <c r="A5441" s="3" t="str">
        <f t="shared" si="84"/>
        <v/>
      </c>
      <c r="D5441" s="4"/>
    </row>
    <row r="5442" spans="1:4" x14ac:dyDescent="0.25">
      <c r="A5442" s="3" t="str">
        <f t="shared" si="84"/>
        <v/>
      </c>
      <c r="D5442" s="4"/>
    </row>
    <row r="5443" spans="1:4" x14ac:dyDescent="0.25">
      <c r="A5443" s="3" t="str">
        <f t="shared" ref="A5443:A5506" si="85">B5443&amp;C5443&amp;D5443&amp;E5443</f>
        <v/>
      </c>
      <c r="D5443" s="4"/>
    </row>
    <row r="5444" spans="1:4" x14ac:dyDescent="0.25">
      <c r="A5444" s="3" t="str">
        <f t="shared" si="85"/>
        <v/>
      </c>
      <c r="D5444" s="4"/>
    </row>
    <row r="5445" spans="1:4" x14ac:dyDescent="0.25">
      <c r="A5445" s="3" t="str">
        <f t="shared" si="85"/>
        <v/>
      </c>
      <c r="D5445" s="4"/>
    </row>
    <row r="5446" spans="1:4" x14ac:dyDescent="0.25">
      <c r="A5446" s="3" t="str">
        <f t="shared" si="85"/>
        <v/>
      </c>
      <c r="D5446" s="4"/>
    </row>
    <row r="5447" spans="1:4" x14ac:dyDescent="0.25">
      <c r="A5447" s="3" t="str">
        <f t="shared" si="85"/>
        <v/>
      </c>
      <c r="D5447" s="4"/>
    </row>
    <row r="5448" spans="1:4" x14ac:dyDescent="0.25">
      <c r="A5448" s="3" t="str">
        <f t="shared" si="85"/>
        <v/>
      </c>
      <c r="D5448" s="4"/>
    </row>
    <row r="5449" spans="1:4" x14ac:dyDescent="0.25">
      <c r="A5449" s="3" t="str">
        <f t="shared" si="85"/>
        <v/>
      </c>
      <c r="D5449" s="4"/>
    </row>
    <row r="5450" spans="1:4" x14ac:dyDescent="0.25">
      <c r="A5450" s="3" t="str">
        <f t="shared" si="85"/>
        <v/>
      </c>
      <c r="D5450" s="4"/>
    </row>
    <row r="5451" spans="1:4" x14ac:dyDescent="0.25">
      <c r="A5451" s="3" t="str">
        <f t="shared" si="85"/>
        <v/>
      </c>
      <c r="D5451" s="4"/>
    </row>
    <row r="5452" spans="1:4" x14ac:dyDescent="0.25">
      <c r="A5452" s="3" t="str">
        <f t="shared" si="85"/>
        <v/>
      </c>
      <c r="D5452" s="4"/>
    </row>
    <row r="5453" spans="1:4" x14ac:dyDescent="0.25">
      <c r="A5453" s="3" t="str">
        <f t="shared" si="85"/>
        <v/>
      </c>
      <c r="D5453" s="4"/>
    </row>
    <row r="5454" spans="1:4" x14ac:dyDescent="0.25">
      <c r="A5454" s="3" t="str">
        <f t="shared" si="85"/>
        <v/>
      </c>
      <c r="D5454" s="4"/>
    </row>
    <row r="5455" spans="1:4" x14ac:dyDescent="0.25">
      <c r="A5455" s="3" t="str">
        <f t="shared" si="85"/>
        <v/>
      </c>
      <c r="D5455" s="4"/>
    </row>
    <row r="5456" spans="1:4" x14ac:dyDescent="0.25">
      <c r="A5456" s="3" t="str">
        <f t="shared" si="85"/>
        <v/>
      </c>
      <c r="D5456" s="4"/>
    </row>
    <row r="5457" spans="1:4" x14ac:dyDescent="0.25">
      <c r="A5457" s="3" t="str">
        <f t="shared" si="85"/>
        <v/>
      </c>
      <c r="D5457" s="4"/>
    </row>
    <row r="5458" spans="1:4" x14ac:dyDescent="0.25">
      <c r="A5458" s="3" t="str">
        <f t="shared" si="85"/>
        <v/>
      </c>
      <c r="D5458" s="4"/>
    </row>
    <row r="5459" spans="1:4" x14ac:dyDescent="0.25">
      <c r="A5459" s="3" t="str">
        <f t="shared" si="85"/>
        <v/>
      </c>
      <c r="D5459" s="4"/>
    </row>
    <row r="5460" spans="1:4" x14ac:dyDescent="0.25">
      <c r="A5460" s="3" t="str">
        <f t="shared" si="85"/>
        <v/>
      </c>
      <c r="D5460" s="4"/>
    </row>
    <row r="5461" spans="1:4" x14ac:dyDescent="0.25">
      <c r="A5461" s="3" t="str">
        <f t="shared" si="85"/>
        <v/>
      </c>
      <c r="D5461" s="4"/>
    </row>
    <row r="5462" spans="1:4" x14ac:dyDescent="0.25">
      <c r="A5462" s="3" t="str">
        <f t="shared" si="85"/>
        <v/>
      </c>
      <c r="D5462" s="4"/>
    </row>
    <row r="5463" spans="1:4" x14ac:dyDescent="0.25">
      <c r="A5463" s="3" t="str">
        <f t="shared" si="85"/>
        <v/>
      </c>
      <c r="D5463" s="4"/>
    </row>
    <row r="5464" spans="1:4" x14ac:dyDescent="0.25">
      <c r="A5464" s="3" t="str">
        <f t="shared" si="85"/>
        <v/>
      </c>
      <c r="D5464" s="4"/>
    </row>
    <row r="5465" spans="1:4" x14ac:dyDescent="0.25">
      <c r="A5465" s="3" t="str">
        <f t="shared" si="85"/>
        <v/>
      </c>
      <c r="D5465" s="4"/>
    </row>
    <row r="5466" spans="1:4" x14ac:dyDescent="0.25">
      <c r="A5466" s="3" t="str">
        <f t="shared" si="85"/>
        <v/>
      </c>
      <c r="D5466" s="4"/>
    </row>
    <row r="5467" spans="1:4" x14ac:dyDescent="0.25">
      <c r="A5467" s="3" t="str">
        <f t="shared" si="85"/>
        <v/>
      </c>
      <c r="D5467" s="4"/>
    </row>
    <row r="5468" spans="1:4" x14ac:dyDescent="0.25">
      <c r="A5468" s="3" t="str">
        <f t="shared" si="85"/>
        <v/>
      </c>
      <c r="D5468" s="4"/>
    </row>
    <row r="5469" spans="1:4" x14ac:dyDescent="0.25">
      <c r="A5469" s="3" t="str">
        <f t="shared" si="85"/>
        <v/>
      </c>
      <c r="D5469" s="4"/>
    </row>
    <row r="5470" spans="1:4" x14ac:dyDescent="0.25">
      <c r="A5470" s="3" t="str">
        <f t="shared" si="85"/>
        <v/>
      </c>
      <c r="D5470" s="4"/>
    </row>
    <row r="5471" spans="1:4" x14ac:dyDescent="0.25">
      <c r="A5471" s="3" t="str">
        <f t="shared" si="85"/>
        <v/>
      </c>
      <c r="D5471" s="4"/>
    </row>
    <row r="5472" spans="1:4" x14ac:dyDescent="0.25">
      <c r="A5472" s="3" t="str">
        <f t="shared" si="85"/>
        <v/>
      </c>
      <c r="D5472" s="4"/>
    </row>
    <row r="5473" spans="1:4" x14ac:dyDescent="0.25">
      <c r="A5473" s="3" t="str">
        <f t="shared" si="85"/>
        <v/>
      </c>
      <c r="D5473" s="4"/>
    </row>
    <row r="5474" spans="1:4" x14ac:dyDescent="0.25">
      <c r="A5474" s="3" t="str">
        <f t="shared" si="85"/>
        <v/>
      </c>
      <c r="D5474" s="4"/>
    </row>
    <row r="5475" spans="1:4" x14ac:dyDescent="0.25">
      <c r="A5475" s="3" t="str">
        <f t="shared" si="85"/>
        <v/>
      </c>
      <c r="D5475" s="4"/>
    </row>
    <row r="5476" spans="1:4" x14ac:dyDescent="0.25">
      <c r="A5476" s="3" t="str">
        <f t="shared" si="85"/>
        <v/>
      </c>
      <c r="D5476" s="4"/>
    </row>
    <row r="5477" spans="1:4" x14ac:dyDescent="0.25">
      <c r="A5477" s="3" t="str">
        <f t="shared" si="85"/>
        <v/>
      </c>
      <c r="D5477" s="4"/>
    </row>
    <row r="5478" spans="1:4" x14ac:dyDescent="0.25">
      <c r="A5478" s="3" t="str">
        <f t="shared" si="85"/>
        <v/>
      </c>
      <c r="D5478" s="4"/>
    </row>
    <row r="5479" spans="1:4" x14ac:dyDescent="0.25">
      <c r="A5479" s="3" t="str">
        <f t="shared" si="85"/>
        <v/>
      </c>
      <c r="D5479" s="4"/>
    </row>
    <row r="5480" spans="1:4" x14ac:dyDescent="0.25">
      <c r="A5480" s="3" t="str">
        <f t="shared" si="85"/>
        <v/>
      </c>
      <c r="D5480" s="4"/>
    </row>
    <row r="5481" spans="1:4" x14ac:dyDescent="0.25">
      <c r="A5481" s="3" t="str">
        <f t="shared" si="85"/>
        <v/>
      </c>
      <c r="D5481" s="4"/>
    </row>
    <row r="5482" spans="1:4" x14ac:dyDescent="0.25">
      <c r="A5482" s="3" t="str">
        <f t="shared" si="85"/>
        <v/>
      </c>
      <c r="D5482" s="4"/>
    </row>
    <row r="5483" spans="1:4" x14ac:dyDescent="0.25">
      <c r="A5483" s="3" t="str">
        <f t="shared" si="85"/>
        <v/>
      </c>
      <c r="D5483" s="4"/>
    </row>
    <row r="5484" spans="1:4" x14ac:dyDescent="0.25">
      <c r="A5484" s="3" t="str">
        <f t="shared" si="85"/>
        <v/>
      </c>
      <c r="D5484" s="4"/>
    </row>
    <row r="5485" spans="1:4" x14ac:dyDescent="0.25">
      <c r="A5485" s="3" t="str">
        <f t="shared" si="85"/>
        <v/>
      </c>
      <c r="D5485" s="4"/>
    </row>
    <row r="5486" spans="1:4" x14ac:dyDescent="0.25">
      <c r="A5486" s="3" t="str">
        <f t="shared" si="85"/>
        <v/>
      </c>
      <c r="D5486" s="4"/>
    </row>
    <row r="5487" spans="1:4" x14ac:dyDescent="0.25">
      <c r="A5487" s="3" t="str">
        <f t="shared" si="85"/>
        <v/>
      </c>
      <c r="D5487" s="4"/>
    </row>
    <row r="5488" spans="1:4" x14ac:dyDescent="0.25">
      <c r="A5488" s="3" t="str">
        <f t="shared" si="85"/>
        <v/>
      </c>
      <c r="D5488" s="4"/>
    </row>
    <row r="5489" spans="1:4" x14ac:dyDescent="0.25">
      <c r="A5489" s="3" t="str">
        <f t="shared" si="85"/>
        <v/>
      </c>
      <c r="D5489" s="4"/>
    </row>
    <row r="5490" spans="1:4" x14ac:dyDescent="0.25">
      <c r="A5490" s="3" t="str">
        <f t="shared" si="85"/>
        <v/>
      </c>
      <c r="D5490" s="4"/>
    </row>
    <row r="5491" spans="1:4" x14ac:dyDescent="0.25">
      <c r="A5491" s="3" t="str">
        <f t="shared" si="85"/>
        <v/>
      </c>
      <c r="D5491" s="4"/>
    </row>
    <row r="5492" spans="1:4" x14ac:dyDescent="0.25">
      <c r="A5492" s="3" t="str">
        <f t="shared" si="85"/>
        <v/>
      </c>
      <c r="D5492" s="4"/>
    </row>
    <row r="5493" spans="1:4" x14ac:dyDescent="0.25">
      <c r="A5493" s="3" t="str">
        <f t="shared" si="85"/>
        <v/>
      </c>
      <c r="D5493" s="4"/>
    </row>
    <row r="5494" spans="1:4" x14ac:dyDescent="0.25">
      <c r="A5494" s="3" t="str">
        <f t="shared" si="85"/>
        <v/>
      </c>
      <c r="D5494" s="4"/>
    </row>
    <row r="5495" spans="1:4" x14ac:dyDescent="0.25">
      <c r="A5495" s="3" t="str">
        <f t="shared" si="85"/>
        <v/>
      </c>
      <c r="D5495" s="4"/>
    </row>
    <row r="5496" spans="1:4" x14ac:dyDescent="0.25">
      <c r="A5496" s="3" t="str">
        <f t="shared" si="85"/>
        <v/>
      </c>
      <c r="D5496" s="4"/>
    </row>
    <row r="5497" spans="1:4" x14ac:dyDescent="0.25">
      <c r="A5497" s="3" t="str">
        <f t="shared" si="85"/>
        <v/>
      </c>
      <c r="D5497" s="4"/>
    </row>
    <row r="5498" spans="1:4" x14ac:dyDescent="0.25">
      <c r="A5498" s="3" t="str">
        <f t="shared" si="85"/>
        <v/>
      </c>
      <c r="D5498" s="4"/>
    </row>
    <row r="5499" spans="1:4" x14ac:dyDescent="0.25">
      <c r="A5499" s="3" t="str">
        <f t="shared" si="85"/>
        <v/>
      </c>
      <c r="D5499" s="4"/>
    </row>
    <row r="5500" spans="1:4" x14ac:dyDescent="0.25">
      <c r="A5500" s="3" t="str">
        <f t="shared" si="85"/>
        <v/>
      </c>
      <c r="D5500" s="4"/>
    </row>
    <row r="5501" spans="1:4" x14ac:dyDescent="0.25">
      <c r="A5501" s="3" t="str">
        <f t="shared" si="85"/>
        <v/>
      </c>
      <c r="D5501" s="4"/>
    </row>
    <row r="5502" spans="1:4" x14ac:dyDescent="0.25">
      <c r="A5502" s="3" t="str">
        <f t="shared" si="85"/>
        <v/>
      </c>
      <c r="D5502" s="4"/>
    </row>
    <row r="5503" spans="1:4" x14ac:dyDescent="0.25">
      <c r="A5503" s="3" t="str">
        <f t="shared" si="85"/>
        <v/>
      </c>
      <c r="D5503" s="4"/>
    </row>
    <row r="5504" spans="1:4" x14ac:dyDescent="0.25">
      <c r="A5504" s="3" t="str">
        <f t="shared" si="85"/>
        <v/>
      </c>
      <c r="D5504" s="4"/>
    </row>
    <row r="5505" spans="1:4" x14ac:dyDescent="0.25">
      <c r="A5505" s="3" t="str">
        <f t="shared" si="85"/>
        <v/>
      </c>
      <c r="D5505" s="4"/>
    </row>
    <row r="5506" spans="1:4" x14ac:dyDescent="0.25">
      <c r="A5506" s="3" t="str">
        <f t="shared" si="85"/>
        <v/>
      </c>
      <c r="D5506" s="4"/>
    </row>
    <row r="5507" spans="1:4" x14ac:dyDescent="0.25">
      <c r="A5507" s="3" t="str">
        <f t="shared" ref="A5507:A5570" si="86">B5507&amp;C5507&amp;D5507&amp;E5507</f>
        <v/>
      </c>
      <c r="D5507" s="4"/>
    </row>
    <row r="5508" spans="1:4" x14ac:dyDescent="0.25">
      <c r="A5508" s="3" t="str">
        <f t="shared" si="86"/>
        <v/>
      </c>
      <c r="D5508" s="4"/>
    </row>
    <row r="5509" spans="1:4" x14ac:dyDescent="0.25">
      <c r="A5509" s="3" t="str">
        <f t="shared" si="86"/>
        <v/>
      </c>
      <c r="D5509" s="4"/>
    </row>
    <row r="5510" spans="1:4" x14ac:dyDescent="0.25">
      <c r="A5510" s="3" t="str">
        <f t="shared" si="86"/>
        <v/>
      </c>
      <c r="D5510" s="4"/>
    </row>
    <row r="5511" spans="1:4" x14ac:dyDescent="0.25">
      <c r="A5511" s="3" t="str">
        <f t="shared" si="86"/>
        <v/>
      </c>
      <c r="D5511" s="4"/>
    </row>
    <row r="5512" spans="1:4" x14ac:dyDescent="0.25">
      <c r="A5512" s="3" t="str">
        <f t="shared" si="86"/>
        <v/>
      </c>
      <c r="D5512" s="4"/>
    </row>
    <row r="5513" spans="1:4" x14ac:dyDescent="0.25">
      <c r="A5513" s="3" t="str">
        <f t="shared" si="86"/>
        <v/>
      </c>
      <c r="D5513" s="4"/>
    </row>
    <row r="5514" spans="1:4" x14ac:dyDescent="0.25">
      <c r="A5514" s="3" t="str">
        <f t="shared" si="86"/>
        <v/>
      </c>
      <c r="D5514" s="4"/>
    </row>
    <row r="5515" spans="1:4" x14ac:dyDescent="0.25">
      <c r="A5515" s="3" t="str">
        <f t="shared" si="86"/>
        <v/>
      </c>
      <c r="D5515" s="4"/>
    </row>
    <row r="5516" spans="1:4" x14ac:dyDescent="0.25">
      <c r="A5516" s="3" t="str">
        <f t="shared" si="86"/>
        <v/>
      </c>
      <c r="D5516" s="4"/>
    </row>
    <row r="5517" spans="1:4" x14ac:dyDescent="0.25">
      <c r="A5517" s="3" t="str">
        <f t="shared" si="86"/>
        <v/>
      </c>
      <c r="D5517" s="4"/>
    </row>
    <row r="5518" spans="1:4" x14ac:dyDescent="0.25">
      <c r="A5518" s="3" t="str">
        <f t="shared" si="86"/>
        <v/>
      </c>
      <c r="D5518" s="4"/>
    </row>
    <row r="5519" spans="1:4" x14ac:dyDescent="0.25">
      <c r="A5519" s="3" t="str">
        <f t="shared" si="86"/>
        <v/>
      </c>
      <c r="D5519" s="4"/>
    </row>
    <row r="5520" spans="1:4" x14ac:dyDescent="0.25">
      <c r="A5520" s="3" t="str">
        <f t="shared" si="86"/>
        <v/>
      </c>
      <c r="D5520" s="4"/>
    </row>
    <row r="5521" spans="1:4" x14ac:dyDescent="0.25">
      <c r="A5521" s="3" t="str">
        <f t="shared" si="86"/>
        <v/>
      </c>
      <c r="D5521" s="4"/>
    </row>
    <row r="5522" spans="1:4" x14ac:dyDescent="0.25">
      <c r="A5522" s="3" t="str">
        <f t="shared" si="86"/>
        <v/>
      </c>
      <c r="D5522" s="4"/>
    </row>
    <row r="5523" spans="1:4" x14ac:dyDescent="0.25">
      <c r="A5523" s="3" t="str">
        <f t="shared" si="86"/>
        <v/>
      </c>
      <c r="D5523" s="4"/>
    </row>
    <row r="5524" spans="1:4" x14ac:dyDescent="0.25">
      <c r="A5524" s="3" t="str">
        <f t="shared" si="86"/>
        <v/>
      </c>
      <c r="D5524" s="4"/>
    </row>
    <row r="5525" spans="1:4" x14ac:dyDescent="0.25">
      <c r="A5525" s="3" t="str">
        <f t="shared" si="86"/>
        <v/>
      </c>
      <c r="D5525" s="4"/>
    </row>
    <row r="5526" spans="1:4" x14ac:dyDescent="0.25">
      <c r="A5526" s="3" t="str">
        <f t="shared" si="86"/>
        <v/>
      </c>
      <c r="D5526" s="4"/>
    </row>
    <row r="5527" spans="1:4" x14ac:dyDescent="0.25">
      <c r="A5527" s="3" t="str">
        <f t="shared" si="86"/>
        <v/>
      </c>
      <c r="D5527" s="4"/>
    </row>
    <row r="5528" spans="1:4" x14ac:dyDescent="0.25">
      <c r="A5528" s="3" t="str">
        <f t="shared" si="86"/>
        <v/>
      </c>
      <c r="D5528" s="4"/>
    </row>
    <row r="5529" spans="1:4" x14ac:dyDescent="0.25">
      <c r="A5529" s="3" t="str">
        <f t="shared" si="86"/>
        <v/>
      </c>
      <c r="D5529" s="4"/>
    </row>
    <row r="5530" spans="1:4" x14ac:dyDescent="0.25">
      <c r="A5530" s="3" t="str">
        <f t="shared" si="86"/>
        <v/>
      </c>
      <c r="D5530" s="4"/>
    </row>
    <row r="5531" spans="1:4" x14ac:dyDescent="0.25">
      <c r="A5531" s="3" t="str">
        <f t="shared" si="86"/>
        <v/>
      </c>
      <c r="D5531" s="4"/>
    </row>
    <row r="5532" spans="1:4" x14ac:dyDescent="0.25">
      <c r="A5532" s="3" t="str">
        <f t="shared" si="86"/>
        <v/>
      </c>
      <c r="D5532" s="4"/>
    </row>
    <row r="5533" spans="1:4" x14ac:dyDescent="0.25">
      <c r="A5533" s="3" t="str">
        <f t="shared" si="86"/>
        <v/>
      </c>
      <c r="D5533" s="4"/>
    </row>
    <row r="5534" spans="1:4" x14ac:dyDescent="0.25">
      <c r="A5534" s="3" t="str">
        <f t="shared" si="86"/>
        <v/>
      </c>
      <c r="D5534" s="4"/>
    </row>
    <row r="5535" spans="1:4" x14ac:dyDescent="0.25">
      <c r="A5535" s="3" t="str">
        <f t="shared" si="86"/>
        <v/>
      </c>
      <c r="D5535" s="4"/>
    </row>
    <row r="5536" spans="1:4" x14ac:dyDescent="0.25">
      <c r="A5536" s="3" t="str">
        <f t="shared" si="86"/>
        <v/>
      </c>
      <c r="D5536" s="4"/>
    </row>
    <row r="5537" spans="1:4" x14ac:dyDescent="0.25">
      <c r="A5537" s="3" t="str">
        <f t="shared" si="86"/>
        <v/>
      </c>
      <c r="D5537" s="4"/>
    </row>
    <row r="5538" spans="1:4" x14ac:dyDescent="0.25">
      <c r="A5538" s="3" t="str">
        <f t="shared" si="86"/>
        <v/>
      </c>
      <c r="D5538" s="4"/>
    </row>
    <row r="5539" spans="1:4" x14ac:dyDescent="0.25">
      <c r="A5539" s="3" t="str">
        <f t="shared" si="86"/>
        <v/>
      </c>
      <c r="D5539" s="4"/>
    </row>
    <row r="5540" spans="1:4" x14ac:dyDescent="0.25">
      <c r="A5540" s="3" t="str">
        <f t="shared" si="86"/>
        <v/>
      </c>
      <c r="D5540" s="4"/>
    </row>
    <row r="5541" spans="1:4" x14ac:dyDescent="0.25">
      <c r="A5541" s="3" t="str">
        <f t="shared" si="86"/>
        <v/>
      </c>
      <c r="D5541" s="4"/>
    </row>
    <row r="5542" spans="1:4" x14ac:dyDescent="0.25">
      <c r="A5542" s="3" t="str">
        <f t="shared" si="86"/>
        <v/>
      </c>
      <c r="D5542" s="4"/>
    </row>
    <row r="5543" spans="1:4" x14ac:dyDescent="0.25">
      <c r="A5543" s="3" t="str">
        <f t="shared" si="86"/>
        <v/>
      </c>
      <c r="D5543" s="4"/>
    </row>
    <row r="5544" spans="1:4" x14ac:dyDescent="0.25">
      <c r="A5544" s="3" t="str">
        <f t="shared" si="86"/>
        <v/>
      </c>
      <c r="D5544" s="4"/>
    </row>
    <row r="5545" spans="1:4" x14ac:dyDescent="0.25">
      <c r="A5545" s="3" t="str">
        <f t="shared" si="86"/>
        <v/>
      </c>
      <c r="D5545" s="4"/>
    </row>
    <row r="5546" spans="1:4" x14ac:dyDescent="0.25">
      <c r="A5546" s="3" t="str">
        <f t="shared" si="86"/>
        <v/>
      </c>
      <c r="D5546" s="4"/>
    </row>
    <row r="5547" spans="1:4" x14ac:dyDescent="0.25">
      <c r="A5547" s="3" t="str">
        <f t="shared" si="86"/>
        <v/>
      </c>
      <c r="D5547" s="4"/>
    </row>
    <row r="5548" spans="1:4" x14ac:dyDescent="0.25">
      <c r="A5548" s="3" t="str">
        <f t="shared" si="86"/>
        <v/>
      </c>
      <c r="D5548" s="4"/>
    </row>
    <row r="5549" spans="1:4" x14ac:dyDescent="0.25">
      <c r="A5549" s="3" t="str">
        <f t="shared" si="86"/>
        <v/>
      </c>
      <c r="D5549" s="4"/>
    </row>
    <row r="5550" spans="1:4" x14ac:dyDescent="0.25">
      <c r="A5550" s="3" t="str">
        <f t="shared" si="86"/>
        <v/>
      </c>
      <c r="D5550" s="4"/>
    </row>
    <row r="5551" spans="1:4" x14ac:dyDescent="0.25">
      <c r="A5551" s="3" t="str">
        <f t="shared" si="86"/>
        <v/>
      </c>
      <c r="D5551" s="4"/>
    </row>
    <row r="5552" spans="1:4" x14ac:dyDescent="0.25">
      <c r="A5552" s="3" t="str">
        <f t="shared" si="86"/>
        <v/>
      </c>
      <c r="D5552" s="4"/>
    </row>
    <row r="5553" spans="1:4" x14ac:dyDescent="0.25">
      <c r="A5553" s="3" t="str">
        <f t="shared" si="86"/>
        <v/>
      </c>
      <c r="D5553" s="4"/>
    </row>
    <row r="5554" spans="1:4" x14ac:dyDescent="0.25">
      <c r="A5554" s="3" t="str">
        <f t="shared" si="86"/>
        <v/>
      </c>
      <c r="D5554" s="4"/>
    </row>
    <row r="5555" spans="1:4" x14ac:dyDescent="0.25">
      <c r="A5555" s="3" t="str">
        <f t="shared" si="86"/>
        <v/>
      </c>
      <c r="D5555" s="4"/>
    </row>
    <row r="5556" spans="1:4" x14ac:dyDescent="0.25">
      <c r="A5556" s="3" t="str">
        <f t="shared" si="86"/>
        <v/>
      </c>
      <c r="D5556" s="4"/>
    </row>
    <row r="5557" spans="1:4" x14ac:dyDescent="0.25">
      <c r="A5557" s="3" t="str">
        <f t="shared" si="86"/>
        <v/>
      </c>
      <c r="D5557" s="4"/>
    </row>
    <row r="5558" spans="1:4" x14ac:dyDescent="0.25">
      <c r="A5558" s="3" t="str">
        <f t="shared" si="86"/>
        <v/>
      </c>
      <c r="D5558" s="4"/>
    </row>
    <row r="5559" spans="1:4" x14ac:dyDescent="0.25">
      <c r="A5559" s="3" t="str">
        <f t="shared" si="86"/>
        <v/>
      </c>
      <c r="D5559" s="4"/>
    </row>
    <row r="5560" spans="1:4" x14ac:dyDescent="0.25">
      <c r="A5560" s="3" t="str">
        <f t="shared" si="86"/>
        <v/>
      </c>
      <c r="D5560" s="4"/>
    </row>
    <row r="5561" spans="1:4" x14ac:dyDescent="0.25">
      <c r="A5561" s="3" t="str">
        <f t="shared" si="86"/>
        <v/>
      </c>
      <c r="D5561" s="4"/>
    </row>
    <row r="5562" spans="1:4" x14ac:dyDescent="0.25">
      <c r="A5562" s="3" t="str">
        <f t="shared" si="86"/>
        <v/>
      </c>
      <c r="D5562" s="4"/>
    </row>
    <row r="5563" spans="1:4" x14ac:dyDescent="0.25">
      <c r="A5563" s="3" t="str">
        <f t="shared" si="86"/>
        <v/>
      </c>
      <c r="D5563" s="4"/>
    </row>
    <row r="5564" spans="1:4" x14ac:dyDescent="0.25">
      <c r="A5564" s="3" t="str">
        <f t="shared" si="86"/>
        <v/>
      </c>
      <c r="D5564" s="4"/>
    </row>
    <row r="5565" spans="1:4" x14ac:dyDescent="0.25">
      <c r="A5565" s="3" t="str">
        <f t="shared" si="86"/>
        <v/>
      </c>
      <c r="D5565" s="4"/>
    </row>
    <row r="5566" spans="1:4" x14ac:dyDescent="0.25">
      <c r="A5566" s="3" t="str">
        <f t="shared" si="86"/>
        <v/>
      </c>
      <c r="D5566" s="4"/>
    </row>
    <row r="5567" spans="1:4" x14ac:dyDescent="0.25">
      <c r="A5567" s="3" t="str">
        <f t="shared" si="86"/>
        <v/>
      </c>
      <c r="D5567" s="4"/>
    </row>
    <row r="5568" spans="1:4" x14ac:dyDescent="0.25">
      <c r="A5568" s="3" t="str">
        <f t="shared" si="86"/>
        <v/>
      </c>
      <c r="D5568" s="4"/>
    </row>
    <row r="5569" spans="1:4" x14ac:dyDescent="0.25">
      <c r="A5569" s="3" t="str">
        <f t="shared" si="86"/>
        <v/>
      </c>
      <c r="D5569" s="4"/>
    </row>
    <row r="5570" spans="1:4" x14ac:dyDescent="0.25">
      <c r="A5570" s="3" t="str">
        <f t="shared" si="86"/>
        <v/>
      </c>
      <c r="D5570" s="4"/>
    </row>
    <row r="5571" spans="1:4" x14ac:dyDescent="0.25">
      <c r="A5571" s="3" t="str">
        <f t="shared" ref="A5571:A5634" si="87">B5571&amp;C5571&amp;D5571&amp;E5571</f>
        <v/>
      </c>
      <c r="D5571" s="4"/>
    </row>
    <row r="5572" spans="1:4" x14ac:dyDescent="0.25">
      <c r="A5572" s="3" t="str">
        <f t="shared" si="87"/>
        <v/>
      </c>
      <c r="D5572" s="4"/>
    </row>
    <row r="5573" spans="1:4" x14ac:dyDescent="0.25">
      <c r="A5573" s="3" t="str">
        <f t="shared" si="87"/>
        <v/>
      </c>
      <c r="D5573" s="4"/>
    </row>
    <row r="5574" spans="1:4" x14ac:dyDescent="0.25">
      <c r="A5574" s="3" t="str">
        <f t="shared" si="87"/>
        <v/>
      </c>
      <c r="D5574" s="4"/>
    </row>
    <row r="5575" spans="1:4" x14ac:dyDescent="0.25">
      <c r="A5575" s="3" t="str">
        <f t="shared" si="87"/>
        <v/>
      </c>
      <c r="D5575" s="4"/>
    </row>
    <row r="5576" spans="1:4" x14ac:dyDescent="0.25">
      <c r="A5576" s="3" t="str">
        <f t="shared" si="87"/>
        <v/>
      </c>
      <c r="D5576" s="4"/>
    </row>
    <row r="5577" spans="1:4" x14ac:dyDescent="0.25">
      <c r="A5577" s="3" t="str">
        <f t="shared" si="87"/>
        <v/>
      </c>
      <c r="D5577" s="4"/>
    </row>
    <row r="5578" spans="1:4" x14ac:dyDescent="0.25">
      <c r="A5578" s="3" t="str">
        <f t="shared" si="87"/>
        <v/>
      </c>
      <c r="D5578" s="4"/>
    </row>
    <row r="5579" spans="1:4" x14ac:dyDescent="0.25">
      <c r="A5579" s="3" t="str">
        <f t="shared" si="87"/>
        <v/>
      </c>
      <c r="D5579" s="4"/>
    </row>
    <row r="5580" spans="1:4" x14ac:dyDescent="0.25">
      <c r="A5580" s="3" t="str">
        <f t="shared" si="87"/>
        <v/>
      </c>
      <c r="D5580" s="4"/>
    </row>
    <row r="5581" spans="1:4" x14ac:dyDescent="0.25">
      <c r="A5581" s="3" t="str">
        <f t="shared" si="87"/>
        <v/>
      </c>
      <c r="D5581" s="4"/>
    </row>
    <row r="5582" spans="1:4" x14ac:dyDescent="0.25">
      <c r="A5582" s="3" t="str">
        <f t="shared" si="87"/>
        <v/>
      </c>
      <c r="D5582" s="4"/>
    </row>
    <row r="5583" spans="1:4" x14ac:dyDescent="0.25">
      <c r="A5583" s="3" t="str">
        <f t="shared" si="87"/>
        <v/>
      </c>
      <c r="D5583" s="4"/>
    </row>
    <row r="5584" spans="1:4" x14ac:dyDescent="0.25">
      <c r="A5584" s="3" t="str">
        <f t="shared" si="87"/>
        <v/>
      </c>
      <c r="D5584" s="4"/>
    </row>
    <row r="5585" spans="1:4" x14ac:dyDescent="0.25">
      <c r="A5585" s="3" t="str">
        <f t="shared" si="87"/>
        <v/>
      </c>
      <c r="D5585" s="4"/>
    </row>
    <row r="5586" spans="1:4" x14ac:dyDescent="0.25">
      <c r="A5586" s="3" t="str">
        <f t="shared" si="87"/>
        <v/>
      </c>
      <c r="D5586" s="4"/>
    </row>
    <row r="5587" spans="1:4" x14ac:dyDescent="0.25">
      <c r="A5587" s="3" t="str">
        <f t="shared" si="87"/>
        <v/>
      </c>
      <c r="D5587" s="4"/>
    </row>
    <row r="5588" spans="1:4" x14ac:dyDescent="0.25">
      <c r="A5588" s="3" t="str">
        <f t="shared" si="87"/>
        <v/>
      </c>
      <c r="D5588" s="4"/>
    </row>
    <row r="5589" spans="1:4" x14ac:dyDescent="0.25">
      <c r="A5589" s="3" t="str">
        <f t="shared" si="87"/>
        <v/>
      </c>
      <c r="D5589" s="4"/>
    </row>
    <row r="5590" spans="1:4" x14ac:dyDescent="0.25">
      <c r="A5590" s="3" t="str">
        <f t="shared" si="87"/>
        <v/>
      </c>
      <c r="D5590" s="4"/>
    </row>
    <row r="5591" spans="1:4" x14ac:dyDescent="0.25">
      <c r="A5591" s="3" t="str">
        <f t="shared" si="87"/>
        <v/>
      </c>
      <c r="D5591" s="4"/>
    </row>
    <row r="5592" spans="1:4" x14ac:dyDescent="0.25">
      <c r="A5592" s="3" t="str">
        <f t="shared" si="87"/>
        <v/>
      </c>
      <c r="D5592" s="4"/>
    </row>
    <row r="5593" spans="1:4" x14ac:dyDescent="0.25">
      <c r="A5593" s="3" t="str">
        <f t="shared" si="87"/>
        <v/>
      </c>
      <c r="D5593" s="4"/>
    </row>
    <row r="5594" spans="1:4" x14ac:dyDescent="0.25">
      <c r="A5594" s="3" t="str">
        <f t="shared" si="87"/>
        <v/>
      </c>
      <c r="D5594" s="4"/>
    </row>
    <row r="5595" spans="1:4" x14ac:dyDescent="0.25">
      <c r="A5595" s="3" t="str">
        <f t="shared" si="87"/>
        <v/>
      </c>
      <c r="D5595" s="4"/>
    </row>
    <row r="5596" spans="1:4" x14ac:dyDescent="0.25">
      <c r="A5596" s="3" t="str">
        <f t="shared" si="87"/>
        <v/>
      </c>
      <c r="D5596" s="4"/>
    </row>
    <row r="5597" spans="1:4" x14ac:dyDescent="0.25">
      <c r="A5597" s="3" t="str">
        <f t="shared" si="87"/>
        <v/>
      </c>
      <c r="D5597" s="4"/>
    </row>
    <row r="5598" spans="1:4" x14ac:dyDescent="0.25">
      <c r="A5598" s="3" t="str">
        <f t="shared" si="87"/>
        <v/>
      </c>
      <c r="D5598" s="4"/>
    </row>
    <row r="5599" spans="1:4" x14ac:dyDescent="0.25">
      <c r="A5599" s="3" t="str">
        <f t="shared" si="87"/>
        <v/>
      </c>
      <c r="D5599" s="4"/>
    </row>
    <row r="5600" spans="1:4" x14ac:dyDescent="0.25">
      <c r="A5600" s="3" t="str">
        <f t="shared" si="87"/>
        <v/>
      </c>
      <c r="D5600" s="4"/>
    </row>
    <row r="5601" spans="1:4" x14ac:dyDescent="0.25">
      <c r="A5601" s="3" t="str">
        <f t="shared" si="87"/>
        <v/>
      </c>
      <c r="D5601" s="4"/>
    </row>
    <row r="5602" spans="1:4" x14ac:dyDescent="0.25">
      <c r="A5602" s="3" t="str">
        <f t="shared" si="87"/>
        <v/>
      </c>
      <c r="D5602" s="4"/>
    </row>
    <row r="5603" spans="1:4" x14ac:dyDescent="0.25">
      <c r="A5603" s="3" t="str">
        <f t="shared" si="87"/>
        <v/>
      </c>
      <c r="D5603" s="4"/>
    </row>
    <row r="5604" spans="1:4" x14ac:dyDescent="0.25">
      <c r="A5604" s="3" t="str">
        <f t="shared" si="87"/>
        <v/>
      </c>
      <c r="D5604" s="4"/>
    </row>
    <row r="5605" spans="1:4" x14ac:dyDescent="0.25">
      <c r="A5605" s="3" t="str">
        <f t="shared" si="87"/>
        <v/>
      </c>
      <c r="D5605" s="4"/>
    </row>
    <row r="5606" spans="1:4" x14ac:dyDescent="0.25">
      <c r="A5606" s="3" t="str">
        <f t="shared" si="87"/>
        <v/>
      </c>
      <c r="D5606" s="4"/>
    </row>
    <row r="5607" spans="1:4" x14ac:dyDescent="0.25">
      <c r="A5607" s="3" t="str">
        <f t="shared" si="87"/>
        <v/>
      </c>
      <c r="D5607" s="4"/>
    </row>
    <row r="5608" spans="1:4" x14ac:dyDescent="0.25">
      <c r="A5608" s="3" t="str">
        <f t="shared" si="87"/>
        <v/>
      </c>
      <c r="D5608" s="4"/>
    </row>
    <row r="5609" spans="1:4" x14ac:dyDescent="0.25">
      <c r="A5609" s="3" t="str">
        <f t="shared" si="87"/>
        <v/>
      </c>
      <c r="D5609" s="4"/>
    </row>
    <row r="5610" spans="1:4" x14ac:dyDescent="0.25">
      <c r="A5610" s="3" t="str">
        <f t="shared" si="87"/>
        <v/>
      </c>
      <c r="D5610" s="4"/>
    </row>
    <row r="5611" spans="1:4" x14ac:dyDescent="0.25">
      <c r="A5611" s="3" t="str">
        <f t="shared" si="87"/>
        <v/>
      </c>
      <c r="D5611" s="4"/>
    </row>
    <row r="5612" spans="1:4" x14ac:dyDescent="0.25">
      <c r="A5612" s="3" t="str">
        <f t="shared" si="87"/>
        <v/>
      </c>
      <c r="D5612" s="4"/>
    </row>
    <row r="5613" spans="1:4" x14ac:dyDescent="0.25">
      <c r="A5613" s="3" t="str">
        <f t="shared" si="87"/>
        <v/>
      </c>
      <c r="D5613" s="4"/>
    </row>
    <row r="5614" spans="1:4" x14ac:dyDescent="0.25">
      <c r="A5614" s="3" t="str">
        <f t="shared" si="87"/>
        <v/>
      </c>
      <c r="D5614" s="4"/>
    </row>
    <row r="5615" spans="1:4" x14ac:dyDescent="0.25">
      <c r="A5615" s="3" t="str">
        <f t="shared" si="87"/>
        <v/>
      </c>
      <c r="D5615" s="4"/>
    </row>
    <row r="5616" spans="1:4" x14ac:dyDescent="0.25">
      <c r="A5616" s="3" t="str">
        <f t="shared" si="87"/>
        <v/>
      </c>
      <c r="D5616" s="4"/>
    </row>
    <row r="5617" spans="1:4" x14ac:dyDescent="0.25">
      <c r="A5617" s="3" t="str">
        <f t="shared" si="87"/>
        <v/>
      </c>
      <c r="D5617" s="4"/>
    </row>
    <row r="5618" spans="1:4" x14ac:dyDescent="0.25">
      <c r="A5618" s="3" t="str">
        <f t="shared" si="87"/>
        <v/>
      </c>
      <c r="D5618" s="4"/>
    </row>
    <row r="5619" spans="1:4" x14ac:dyDescent="0.25">
      <c r="A5619" s="3" t="str">
        <f t="shared" si="87"/>
        <v/>
      </c>
      <c r="D5619" s="4"/>
    </row>
    <row r="5620" spans="1:4" x14ac:dyDescent="0.25">
      <c r="A5620" s="3" t="str">
        <f t="shared" si="87"/>
        <v/>
      </c>
      <c r="D5620" s="4"/>
    </row>
    <row r="5621" spans="1:4" x14ac:dyDescent="0.25">
      <c r="A5621" s="3" t="str">
        <f t="shared" si="87"/>
        <v/>
      </c>
      <c r="D5621" s="4"/>
    </row>
    <row r="5622" spans="1:4" x14ac:dyDescent="0.25">
      <c r="A5622" s="3" t="str">
        <f t="shared" si="87"/>
        <v/>
      </c>
      <c r="D5622" s="4"/>
    </row>
    <row r="5623" spans="1:4" x14ac:dyDescent="0.25">
      <c r="A5623" s="3" t="str">
        <f t="shared" si="87"/>
        <v/>
      </c>
      <c r="D5623" s="4"/>
    </row>
    <row r="5624" spans="1:4" x14ac:dyDescent="0.25">
      <c r="A5624" s="3" t="str">
        <f t="shared" si="87"/>
        <v/>
      </c>
      <c r="D5624" s="4"/>
    </row>
    <row r="5625" spans="1:4" x14ac:dyDescent="0.25">
      <c r="A5625" s="3" t="str">
        <f t="shared" si="87"/>
        <v/>
      </c>
      <c r="D5625" s="4"/>
    </row>
    <row r="5626" spans="1:4" x14ac:dyDescent="0.25">
      <c r="A5626" s="3" t="str">
        <f t="shared" si="87"/>
        <v/>
      </c>
      <c r="D5626" s="4"/>
    </row>
    <row r="5627" spans="1:4" x14ac:dyDescent="0.25">
      <c r="A5627" s="3" t="str">
        <f t="shared" si="87"/>
        <v/>
      </c>
      <c r="D5627" s="4"/>
    </row>
    <row r="5628" spans="1:4" x14ac:dyDescent="0.25">
      <c r="A5628" s="3" t="str">
        <f t="shared" si="87"/>
        <v/>
      </c>
      <c r="D5628" s="4"/>
    </row>
    <row r="5629" spans="1:4" x14ac:dyDescent="0.25">
      <c r="A5629" s="3" t="str">
        <f t="shared" si="87"/>
        <v/>
      </c>
      <c r="D5629" s="4"/>
    </row>
    <row r="5630" spans="1:4" x14ac:dyDescent="0.25">
      <c r="A5630" s="3" t="str">
        <f t="shared" si="87"/>
        <v/>
      </c>
      <c r="D5630" s="4"/>
    </row>
    <row r="5631" spans="1:4" x14ac:dyDescent="0.25">
      <c r="A5631" s="3" t="str">
        <f t="shared" si="87"/>
        <v/>
      </c>
      <c r="D5631" s="4"/>
    </row>
    <row r="5632" spans="1:4" x14ac:dyDescent="0.25">
      <c r="A5632" s="3" t="str">
        <f t="shared" si="87"/>
        <v/>
      </c>
      <c r="D5632" s="4"/>
    </row>
    <row r="5633" spans="1:4" x14ac:dyDescent="0.25">
      <c r="A5633" s="3" t="str">
        <f t="shared" si="87"/>
        <v/>
      </c>
      <c r="D5633" s="4"/>
    </row>
    <row r="5634" spans="1:4" x14ac:dyDescent="0.25">
      <c r="A5634" s="3" t="str">
        <f t="shared" si="87"/>
        <v/>
      </c>
      <c r="D5634" s="4"/>
    </row>
    <row r="5635" spans="1:4" x14ac:dyDescent="0.25">
      <c r="A5635" s="3" t="str">
        <f t="shared" ref="A5635:A5698" si="88">B5635&amp;C5635&amp;D5635&amp;E5635</f>
        <v/>
      </c>
      <c r="D5635" s="4"/>
    </row>
    <row r="5636" spans="1:4" x14ac:dyDescent="0.25">
      <c r="A5636" s="3" t="str">
        <f t="shared" si="88"/>
        <v/>
      </c>
      <c r="D5636" s="4"/>
    </row>
    <row r="5637" spans="1:4" x14ac:dyDescent="0.25">
      <c r="A5637" s="3" t="str">
        <f t="shared" si="88"/>
        <v/>
      </c>
      <c r="D5637" s="4"/>
    </row>
    <row r="5638" spans="1:4" x14ac:dyDescent="0.25">
      <c r="A5638" s="3" t="str">
        <f t="shared" si="88"/>
        <v/>
      </c>
      <c r="D5638" s="4"/>
    </row>
    <row r="5639" spans="1:4" x14ac:dyDescent="0.25">
      <c r="A5639" s="3" t="str">
        <f t="shared" si="88"/>
        <v/>
      </c>
      <c r="D5639" s="4"/>
    </row>
    <row r="5640" spans="1:4" x14ac:dyDescent="0.25">
      <c r="A5640" s="3" t="str">
        <f t="shared" si="88"/>
        <v/>
      </c>
      <c r="D5640" s="4"/>
    </row>
    <row r="5641" spans="1:4" x14ac:dyDescent="0.25">
      <c r="A5641" s="3" t="str">
        <f t="shared" si="88"/>
        <v/>
      </c>
      <c r="D5641" s="4"/>
    </row>
    <row r="5642" spans="1:4" x14ac:dyDescent="0.25">
      <c r="A5642" s="3" t="str">
        <f t="shared" si="88"/>
        <v/>
      </c>
      <c r="D5642" s="4"/>
    </row>
    <row r="5643" spans="1:4" x14ac:dyDescent="0.25">
      <c r="A5643" s="3" t="str">
        <f t="shared" si="88"/>
        <v/>
      </c>
      <c r="D5643" s="4"/>
    </row>
    <row r="5644" spans="1:4" x14ac:dyDescent="0.25">
      <c r="A5644" s="3" t="str">
        <f t="shared" si="88"/>
        <v/>
      </c>
      <c r="D5644" s="4"/>
    </row>
    <row r="5645" spans="1:4" x14ac:dyDescent="0.25">
      <c r="A5645" s="3" t="str">
        <f t="shared" si="88"/>
        <v/>
      </c>
      <c r="D5645" s="4"/>
    </row>
    <row r="5646" spans="1:4" x14ac:dyDescent="0.25">
      <c r="A5646" s="3" t="str">
        <f t="shared" si="88"/>
        <v/>
      </c>
      <c r="D5646" s="4"/>
    </row>
    <row r="5647" spans="1:4" x14ac:dyDescent="0.25">
      <c r="A5647" s="3" t="str">
        <f t="shared" si="88"/>
        <v/>
      </c>
      <c r="D5647" s="4"/>
    </row>
    <row r="5648" spans="1:4" x14ac:dyDescent="0.25">
      <c r="A5648" s="3" t="str">
        <f t="shared" si="88"/>
        <v/>
      </c>
      <c r="D5648" s="4"/>
    </row>
    <row r="5649" spans="1:4" x14ac:dyDescent="0.25">
      <c r="A5649" s="3" t="str">
        <f t="shared" si="88"/>
        <v/>
      </c>
      <c r="D5649" s="4"/>
    </row>
    <row r="5650" spans="1:4" x14ac:dyDescent="0.25">
      <c r="A5650" s="3" t="str">
        <f t="shared" si="88"/>
        <v/>
      </c>
      <c r="D5650" s="4"/>
    </row>
    <row r="5651" spans="1:4" x14ac:dyDescent="0.25">
      <c r="A5651" s="3" t="str">
        <f t="shared" si="88"/>
        <v/>
      </c>
      <c r="D5651" s="4"/>
    </row>
    <row r="5652" spans="1:4" x14ac:dyDescent="0.25">
      <c r="A5652" s="3" t="str">
        <f t="shared" si="88"/>
        <v/>
      </c>
      <c r="D5652" s="4"/>
    </row>
    <row r="5653" spans="1:4" x14ac:dyDescent="0.25">
      <c r="A5653" s="3" t="str">
        <f t="shared" si="88"/>
        <v/>
      </c>
      <c r="D5653" s="4"/>
    </row>
    <row r="5654" spans="1:4" x14ac:dyDescent="0.25">
      <c r="A5654" s="3" t="str">
        <f t="shared" si="88"/>
        <v/>
      </c>
      <c r="D5654" s="4"/>
    </row>
    <row r="5655" spans="1:4" x14ac:dyDescent="0.25">
      <c r="A5655" s="3" t="str">
        <f t="shared" si="88"/>
        <v/>
      </c>
      <c r="D5655" s="4"/>
    </row>
    <row r="5656" spans="1:4" x14ac:dyDescent="0.25">
      <c r="A5656" s="3" t="str">
        <f t="shared" si="88"/>
        <v/>
      </c>
      <c r="D5656" s="4"/>
    </row>
    <row r="5657" spans="1:4" x14ac:dyDescent="0.25">
      <c r="A5657" s="3" t="str">
        <f t="shared" si="88"/>
        <v/>
      </c>
      <c r="D5657" s="4"/>
    </row>
    <row r="5658" spans="1:4" x14ac:dyDescent="0.25">
      <c r="A5658" s="3" t="str">
        <f t="shared" si="88"/>
        <v/>
      </c>
      <c r="D5658" s="4"/>
    </row>
    <row r="5659" spans="1:4" x14ac:dyDescent="0.25">
      <c r="A5659" s="3" t="str">
        <f t="shared" si="88"/>
        <v/>
      </c>
      <c r="D5659" s="4"/>
    </row>
    <row r="5660" spans="1:4" x14ac:dyDescent="0.25">
      <c r="A5660" s="3" t="str">
        <f t="shared" si="88"/>
        <v/>
      </c>
      <c r="D5660" s="4"/>
    </row>
    <row r="5661" spans="1:4" x14ac:dyDescent="0.25">
      <c r="A5661" s="3" t="str">
        <f t="shared" si="88"/>
        <v/>
      </c>
      <c r="D5661" s="4"/>
    </row>
    <row r="5662" spans="1:4" x14ac:dyDescent="0.25">
      <c r="A5662" s="3" t="str">
        <f t="shared" si="88"/>
        <v/>
      </c>
      <c r="D5662" s="4"/>
    </row>
    <row r="5663" spans="1:4" x14ac:dyDescent="0.25">
      <c r="A5663" s="3" t="str">
        <f t="shared" si="88"/>
        <v/>
      </c>
      <c r="D5663" s="4"/>
    </row>
    <row r="5664" spans="1:4" x14ac:dyDescent="0.25">
      <c r="A5664" s="3" t="str">
        <f t="shared" si="88"/>
        <v/>
      </c>
      <c r="D5664" s="4"/>
    </row>
    <row r="5665" spans="1:4" x14ac:dyDescent="0.25">
      <c r="A5665" s="3" t="str">
        <f t="shared" si="88"/>
        <v/>
      </c>
      <c r="D5665" s="4"/>
    </row>
    <row r="5666" spans="1:4" x14ac:dyDescent="0.25">
      <c r="A5666" s="3" t="str">
        <f t="shared" si="88"/>
        <v/>
      </c>
      <c r="D5666" s="4"/>
    </row>
    <row r="5667" spans="1:4" x14ac:dyDescent="0.25">
      <c r="A5667" s="3" t="str">
        <f t="shared" si="88"/>
        <v/>
      </c>
      <c r="D5667" s="4"/>
    </row>
    <row r="5668" spans="1:4" x14ac:dyDescent="0.25">
      <c r="A5668" s="3" t="str">
        <f t="shared" si="88"/>
        <v/>
      </c>
      <c r="D5668" s="4"/>
    </row>
    <row r="5669" spans="1:4" x14ac:dyDescent="0.25">
      <c r="A5669" s="3" t="str">
        <f t="shared" si="88"/>
        <v/>
      </c>
      <c r="D5669" s="4"/>
    </row>
    <row r="5670" spans="1:4" x14ac:dyDescent="0.25">
      <c r="A5670" s="3" t="str">
        <f t="shared" si="88"/>
        <v/>
      </c>
      <c r="D5670" s="4"/>
    </row>
    <row r="5671" spans="1:4" x14ac:dyDescent="0.25">
      <c r="A5671" s="3" t="str">
        <f t="shared" si="88"/>
        <v/>
      </c>
      <c r="D5671" s="4"/>
    </row>
    <row r="5672" spans="1:4" x14ac:dyDescent="0.25">
      <c r="A5672" s="3" t="str">
        <f t="shared" si="88"/>
        <v/>
      </c>
      <c r="D5672" s="4"/>
    </row>
    <row r="5673" spans="1:4" x14ac:dyDescent="0.25">
      <c r="A5673" s="3" t="str">
        <f t="shared" si="88"/>
        <v/>
      </c>
      <c r="D5673" s="4"/>
    </row>
    <row r="5674" spans="1:4" x14ac:dyDescent="0.25">
      <c r="A5674" s="3" t="str">
        <f t="shared" si="88"/>
        <v/>
      </c>
      <c r="D5674" s="4"/>
    </row>
    <row r="5675" spans="1:4" x14ac:dyDescent="0.25">
      <c r="A5675" s="3" t="str">
        <f t="shared" si="88"/>
        <v/>
      </c>
      <c r="D5675" s="4"/>
    </row>
    <row r="5676" spans="1:4" x14ac:dyDescent="0.25">
      <c r="A5676" s="3" t="str">
        <f t="shared" si="88"/>
        <v/>
      </c>
      <c r="D5676" s="4"/>
    </row>
    <row r="5677" spans="1:4" x14ac:dyDescent="0.25">
      <c r="A5677" s="3" t="str">
        <f t="shared" si="88"/>
        <v/>
      </c>
      <c r="D5677" s="4"/>
    </row>
    <row r="5678" spans="1:4" x14ac:dyDescent="0.25">
      <c r="A5678" s="3" t="str">
        <f t="shared" si="88"/>
        <v/>
      </c>
      <c r="D5678" s="4"/>
    </row>
    <row r="5679" spans="1:4" x14ac:dyDescent="0.25">
      <c r="A5679" s="3" t="str">
        <f t="shared" si="88"/>
        <v/>
      </c>
      <c r="D5679" s="4"/>
    </row>
    <row r="5680" spans="1:4" x14ac:dyDescent="0.25">
      <c r="A5680" s="3" t="str">
        <f t="shared" si="88"/>
        <v/>
      </c>
      <c r="D5680" s="4"/>
    </row>
    <row r="5681" spans="1:4" x14ac:dyDescent="0.25">
      <c r="A5681" s="3" t="str">
        <f t="shared" si="88"/>
        <v/>
      </c>
      <c r="D5681" s="4"/>
    </row>
    <row r="5682" spans="1:4" x14ac:dyDescent="0.25">
      <c r="A5682" s="3" t="str">
        <f t="shared" si="88"/>
        <v/>
      </c>
      <c r="D5682" s="4"/>
    </row>
    <row r="5683" spans="1:4" x14ac:dyDescent="0.25">
      <c r="A5683" s="3" t="str">
        <f t="shared" si="88"/>
        <v/>
      </c>
      <c r="D5683" s="4"/>
    </row>
    <row r="5684" spans="1:4" x14ac:dyDescent="0.25">
      <c r="A5684" s="3" t="str">
        <f t="shared" si="88"/>
        <v/>
      </c>
      <c r="D5684" s="4"/>
    </row>
    <row r="5685" spans="1:4" x14ac:dyDescent="0.25">
      <c r="A5685" s="3" t="str">
        <f t="shared" si="88"/>
        <v/>
      </c>
      <c r="D5685" s="4"/>
    </row>
    <row r="5686" spans="1:4" x14ac:dyDescent="0.25">
      <c r="A5686" s="3" t="str">
        <f t="shared" si="88"/>
        <v/>
      </c>
      <c r="D5686" s="4"/>
    </row>
    <row r="5687" spans="1:4" x14ac:dyDescent="0.25">
      <c r="A5687" s="3" t="str">
        <f t="shared" si="88"/>
        <v/>
      </c>
      <c r="D5687" s="4"/>
    </row>
    <row r="5688" spans="1:4" x14ac:dyDescent="0.25">
      <c r="A5688" s="3" t="str">
        <f t="shared" si="88"/>
        <v/>
      </c>
      <c r="D5688" s="4"/>
    </row>
    <row r="5689" spans="1:4" x14ac:dyDescent="0.25">
      <c r="A5689" s="3" t="str">
        <f t="shared" si="88"/>
        <v/>
      </c>
      <c r="D5689" s="4"/>
    </row>
    <row r="5690" spans="1:4" x14ac:dyDescent="0.25">
      <c r="A5690" s="3" t="str">
        <f t="shared" si="88"/>
        <v/>
      </c>
      <c r="D5690" s="4"/>
    </row>
    <row r="5691" spans="1:4" x14ac:dyDescent="0.25">
      <c r="A5691" s="3" t="str">
        <f t="shared" si="88"/>
        <v/>
      </c>
      <c r="D5691" s="4"/>
    </row>
    <row r="5692" spans="1:4" x14ac:dyDescent="0.25">
      <c r="A5692" s="3" t="str">
        <f t="shared" si="88"/>
        <v/>
      </c>
      <c r="D5692" s="4"/>
    </row>
    <row r="5693" spans="1:4" x14ac:dyDescent="0.25">
      <c r="A5693" s="3" t="str">
        <f t="shared" si="88"/>
        <v/>
      </c>
      <c r="D5693" s="4"/>
    </row>
    <row r="5694" spans="1:4" x14ac:dyDescent="0.25">
      <c r="A5694" s="3" t="str">
        <f t="shared" si="88"/>
        <v/>
      </c>
      <c r="D5694" s="4"/>
    </row>
    <row r="5695" spans="1:4" x14ac:dyDescent="0.25">
      <c r="A5695" s="3" t="str">
        <f t="shared" si="88"/>
        <v/>
      </c>
      <c r="D5695" s="4"/>
    </row>
    <row r="5696" spans="1:4" x14ac:dyDescent="0.25">
      <c r="A5696" s="3" t="str">
        <f t="shared" si="88"/>
        <v/>
      </c>
      <c r="D5696" s="4"/>
    </row>
    <row r="5697" spans="1:4" x14ac:dyDescent="0.25">
      <c r="A5697" s="3" t="str">
        <f t="shared" si="88"/>
        <v/>
      </c>
      <c r="D5697" s="4"/>
    </row>
    <row r="5698" spans="1:4" x14ac:dyDescent="0.25">
      <c r="A5698" s="3" t="str">
        <f t="shared" si="88"/>
        <v/>
      </c>
      <c r="D5698" s="4"/>
    </row>
    <row r="5699" spans="1:4" x14ac:dyDescent="0.25">
      <c r="A5699" s="3" t="str">
        <f t="shared" ref="A5699:A5762" si="89">B5699&amp;C5699&amp;D5699&amp;E5699</f>
        <v/>
      </c>
      <c r="D5699" s="4"/>
    </row>
    <row r="5700" spans="1:4" x14ac:dyDescent="0.25">
      <c r="A5700" s="3" t="str">
        <f t="shared" si="89"/>
        <v/>
      </c>
      <c r="D5700" s="4"/>
    </row>
    <row r="5701" spans="1:4" x14ac:dyDescent="0.25">
      <c r="A5701" s="3" t="str">
        <f t="shared" si="89"/>
        <v/>
      </c>
      <c r="D5701" s="4"/>
    </row>
    <row r="5702" spans="1:4" x14ac:dyDescent="0.25">
      <c r="A5702" s="3" t="str">
        <f t="shared" si="89"/>
        <v/>
      </c>
      <c r="D5702" s="4"/>
    </row>
    <row r="5703" spans="1:4" x14ac:dyDescent="0.25">
      <c r="A5703" s="3" t="str">
        <f t="shared" si="89"/>
        <v/>
      </c>
      <c r="D5703" s="4"/>
    </row>
    <row r="5704" spans="1:4" x14ac:dyDescent="0.25">
      <c r="A5704" s="3" t="str">
        <f t="shared" si="89"/>
        <v/>
      </c>
      <c r="D5704" s="4"/>
    </row>
    <row r="5705" spans="1:4" x14ac:dyDescent="0.25">
      <c r="A5705" s="3" t="str">
        <f t="shared" si="89"/>
        <v/>
      </c>
      <c r="D5705" s="4"/>
    </row>
    <row r="5706" spans="1:4" x14ac:dyDescent="0.25">
      <c r="A5706" s="3" t="str">
        <f t="shared" si="89"/>
        <v/>
      </c>
      <c r="D5706" s="4"/>
    </row>
    <row r="5707" spans="1:4" x14ac:dyDescent="0.25">
      <c r="A5707" s="3" t="str">
        <f t="shared" si="89"/>
        <v/>
      </c>
      <c r="D5707" s="4"/>
    </row>
    <row r="5708" spans="1:4" x14ac:dyDescent="0.25">
      <c r="A5708" s="3" t="str">
        <f t="shared" si="89"/>
        <v/>
      </c>
      <c r="D5708" s="4"/>
    </row>
    <row r="5709" spans="1:4" x14ac:dyDescent="0.25">
      <c r="A5709" s="3" t="str">
        <f t="shared" si="89"/>
        <v/>
      </c>
      <c r="D5709" s="4"/>
    </row>
    <row r="5710" spans="1:4" x14ac:dyDescent="0.25">
      <c r="A5710" s="3" t="str">
        <f t="shared" si="89"/>
        <v/>
      </c>
      <c r="D5710" s="4"/>
    </row>
    <row r="5711" spans="1:4" x14ac:dyDescent="0.25">
      <c r="A5711" s="3" t="str">
        <f t="shared" si="89"/>
        <v/>
      </c>
      <c r="D5711" s="4"/>
    </row>
    <row r="5712" spans="1:4" x14ac:dyDescent="0.25">
      <c r="A5712" s="3" t="str">
        <f t="shared" si="89"/>
        <v/>
      </c>
      <c r="D5712" s="4"/>
    </row>
    <row r="5713" spans="1:4" x14ac:dyDescent="0.25">
      <c r="A5713" s="3" t="str">
        <f t="shared" si="89"/>
        <v/>
      </c>
      <c r="D5713" s="4"/>
    </row>
    <row r="5714" spans="1:4" x14ac:dyDescent="0.25">
      <c r="A5714" s="3" t="str">
        <f t="shared" si="89"/>
        <v/>
      </c>
      <c r="D5714" s="4"/>
    </row>
    <row r="5715" spans="1:4" x14ac:dyDescent="0.25">
      <c r="A5715" s="3" t="str">
        <f t="shared" si="89"/>
        <v/>
      </c>
      <c r="D5715" s="4"/>
    </row>
    <row r="5716" spans="1:4" x14ac:dyDescent="0.25">
      <c r="A5716" s="3" t="str">
        <f t="shared" si="89"/>
        <v/>
      </c>
      <c r="D5716" s="4"/>
    </row>
    <row r="5717" spans="1:4" x14ac:dyDescent="0.25">
      <c r="A5717" s="3" t="str">
        <f t="shared" si="89"/>
        <v/>
      </c>
      <c r="D5717" s="4"/>
    </row>
    <row r="5718" spans="1:4" x14ac:dyDescent="0.25">
      <c r="A5718" s="3" t="str">
        <f t="shared" si="89"/>
        <v/>
      </c>
      <c r="D5718" s="4"/>
    </row>
    <row r="5719" spans="1:4" x14ac:dyDescent="0.25">
      <c r="A5719" s="3" t="str">
        <f t="shared" si="89"/>
        <v/>
      </c>
      <c r="D5719" s="4"/>
    </row>
    <row r="5720" spans="1:4" x14ac:dyDescent="0.25">
      <c r="A5720" s="3" t="str">
        <f t="shared" si="89"/>
        <v/>
      </c>
      <c r="D5720" s="4"/>
    </row>
    <row r="5721" spans="1:4" x14ac:dyDescent="0.25">
      <c r="A5721" s="3" t="str">
        <f t="shared" si="89"/>
        <v/>
      </c>
      <c r="D5721" s="4"/>
    </row>
    <row r="5722" spans="1:4" x14ac:dyDescent="0.25">
      <c r="A5722" s="3" t="str">
        <f t="shared" si="89"/>
        <v/>
      </c>
      <c r="D5722" s="4"/>
    </row>
    <row r="5723" spans="1:4" x14ac:dyDescent="0.25">
      <c r="A5723" s="3" t="str">
        <f t="shared" si="89"/>
        <v/>
      </c>
      <c r="D5723" s="4"/>
    </row>
    <row r="5724" spans="1:4" x14ac:dyDescent="0.25">
      <c r="A5724" s="3" t="str">
        <f t="shared" si="89"/>
        <v/>
      </c>
      <c r="D5724" s="4"/>
    </row>
    <row r="5725" spans="1:4" x14ac:dyDescent="0.25">
      <c r="A5725" s="3" t="str">
        <f t="shared" si="89"/>
        <v/>
      </c>
      <c r="D5725" s="4"/>
    </row>
    <row r="5726" spans="1:4" x14ac:dyDescent="0.25">
      <c r="A5726" s="3" t="str">
        <f t="shared" si="89"/>
        <v/>
      </c>
      <c r="D5726" s="4"/>
    </row>
    <row r="5727" spans="1:4" x14ac:dyDescent="0.25">
      <c r="A5727" s="3" t="str">
        <f t="shared" si="89"/>
        <v/>
      </c>
      <c r="D5727" s="4"/>
    </row>
    <row r="5728" spans="1:4" x14ac:dyDescent="0.25">
      <c r="A5728" s="3" t="str">
        <f t="shared" si="89"/>
        <v/>
      </c>
      <c r="D5728" s="4"/>
    </row>
    <row r="5729" spans="1:4" x14ac:dyDescent="0.25">
      <c r="A5729" s="3" t="str">
        <f t="shared" si="89"/>
        <v/>
      </c>
      <c r="D5729" s="4"/>
    </row>
    <row r="5730" spans="1:4" x14ac:dyDescent="0.25">
      <c r="A5730" s="3" t="str">
        <f t="shared" si="89"/>
        <v/>
      </c>
      <c r="D5730" s="4"/>
    </row>
    <row r="5731" spans="1:4" x14ac:dyDescent="0.25">
      <c r="A5731" s="3" t="str">
        <f t="shared" si="89"/>
        <v/>
      </c>
      <c r="D5731" s="4"/>
    </row>
    <row r="5732" spans="1:4" x14ac:dyDescent="0.25">
      <c r="A5732" s="3" t="str">
        <f t="shared" si="89"/>
        <v/>
      </c>
      <c r="D5732" s="4"/>
    </row>
    <row r="5733" spans="1:4" x14ac:dyDescent="0.25">
      <c r="A5733" s="3" t="str">
        <f t="shared" si="89"/>
        <v/>
      </c>
      <c r="D5733" s="4"/>
    </row>
    <row r="5734" spans="1:4" x14ac:dyDescent="0.25">
      <c r="A5734" s="3" t="str">
        <f t="shared" si="89"/>
        <v/>
      </c>
      <c r="D5734" s="4"/>
    </row>
    <row r="5735" spans="1:4" x14ac:dyDescent="0.25">
      <c r="A5735" s="3" t="str">
        <f t="shared" si="89"/>
        <v/>
      </c>
      <c r="D5735" s="4"/>
    </row>
    <row r="5736" spans="1:4" x14ac:dyDescent="0.25">
      <c r="A5736" s="3" t="str">
        <f t="shared" si="89"/>
        <v/>
      </c>
      <c r="D5736" s="4"/>
    </row>
    <row r="5737" spans="1:4" x14ac:dyDescent="0.25">
      <c r="A5737" s="3" t="str">
        <f t="shared" si="89"/>
        <v/>
      </c>
      <c r="D5737" s="4"/>
    </row>
    <row r="5738" spans="1:4" x14ac:dyDescent="0.25">
      <c r="A5738" s="3" t="str">
        <f t="shared" si="89"/>
        <v/>
      </c>
      <c r="D5738" s="4"/>
    </row>
    <row r="5739" spans="1:4" x14ac:dyDescent="0.25">
      <c r="A5739" s="3" t="str">
        <f t="shared" si="89"/>
        <v/>
      </c>
      <c r="D5739" s="4"/>
    </row>
    <row r="5740" spans="1:4" x14ac:dyDescent="0.25">
      <c r="A5740" s="3" t="str">
        <f t="shared" si="89"/>
        <v/>
      </c>
      <c r="D5740" s="4"/>
    </row>
    <row r="5741" spans="1:4" x14ac:dyDescent="0.25">
      <c r="A5741" s="3" t="str">
        <f t="shared" si="89"/>
        <v/>
      </c>
      <c r="D5741" s="4"/>
    </row>
    <row r="5742" spans="1:4" x14ac:dyDescent="0.25">
      <c r="A5742" s="3" t="str">
        <f t="shared" si="89"/>
        <v/>
      </c>
      <c r="D5742" s="4"/>
    </row>
    <row r="5743" spans="1:4" x14ac:dyDescent="0.25">
      <c r="A5743" s="3" t="str">
        <f t="shared" si="89"/>
        <v/>
      </c>
      <c r="D5743" s="4"/>
    </row>
    <row r="5744" spans="1:4" x14ac:dyDescent="0.25">
      <c r="A5744" s="3" t="str">
        <f t="shared" si="89"/>
        <v/>
      </c>
      <c r="D5744" s="4"/>
    </row>
    <row r="5745" spans="1:4" x14ac:dyDescent="0.25">
      <c r="A5745" s="3" t="str">
        <f t="shared" si="89"/>
        <v/>
      </c>
      <c r="D5745" s="4"/>
    </row>
    <row r="5746" spans="1:4" x14ac:dyDescent="0.25">
      <c r="A5746" s="3" t="str">
        <f t="shared" si="89"/>
        <v/>
      </c>
      <c r="D5746" s="4"/>
    </row>
    <row r="5747" spans="1:4" x14ac:dyDescent="0.25">
      <c r="A5747" s="3" t="str">
        <f t="shared" si="89"/>
        <v/>
      </c>
      <c r="D5747" s="4"/>
    </row>
    <row r="5748" spans="1:4" x14ac:dyDescent="0.25">
      <c r="A5748" s="3" t="str">
        <f t="shared" si="89"/>
        <v/>
      </c>
      <c r="D5748" s="4"/>
    </row>
    <row r="5749" spans="1:4" x14ac:dyDescent="0.25">
      <c r="A5749" s="3" t="str">
        <f t="shared" si="89"/>
        <v/>
      </c>
      <c r="D5749" s="4"/>
    </row>
    <row r="5750" spans="1:4" x14ac:dyDescent="0.25">
      <c r="A5750" s="3" t="str">
        <f t="shared" si="89"/>
        <v/>
      </c>
      <c r="D5750" s="4"/>
    </row>
    <row r="5751" spans="1:4" x14ac:dyDescent="0.25">
      <c r="A5751" s="3" t="str">
        <f t="shared" si="89"/>
        <v/>
      </c>
      <c r="D5751" s="4"/>
    </row>
    <row r="5752" spans="1:4" x14ac:dyDescent="0.25">
      <c r="A5752" s="3" t="str">
        <f t="shared" si="89"/>
        <v/>
      </c>
      <c r="D5752" s="4"/>
    </row>
    <row r="5753" spans="1:4" x14ac:dyDescent="0.25">
      <c r="A5753" s="3" t="str">
        <f t="shared" si="89"/>
        <v/>
      </c>
      <c r="D5753" s="4"/>
    </row>
    <row r="5754" spans="1:4" x14ac:dyDescent="0.25">
      <c r="A5754" s="3" t="str">
        <f t="shared" si="89"/>
        <v/>
      </c>
      <c r="D5754" s="4"/>
    </row>
    <row r="5755" spans="1:4" x14ac:dyDescent="0.25">
      <c r="A5755" s="3" t="str">
        <f t="shared" si="89"/>
        <v/>
      </c>
      <c r="D5755" s="4"/>
    </row>
    <row r="5756" spans="1:4" x14ac:dyDescent="0.25">
      <c r="A5756" s="3" t="str">
        <f t="shared" si="89"/>
        <v/>
      </c>
      <c r="D5756" s="4"/>
    </row>
    <row r="5757" spans="1:4" x14ac:dyDescent="0.25">
      <c r="A5757" s="3" t="str">
        <f t="shared" si="89"/>
        <v/>
      </c>
      <c r="D5757" s="4"/>
    </row>
    <row r="5758" spans="1:4" x14ac:dyDescent="0.25">
      <c r="A5758" s="3" t="str">
        <f t="shared" si="89"/>
        <v/>
      </c>
      <c r="D5758" s="4"/>
    </row>
    <row r="5759" spans="1:4" x14ac:dyDescent="0.25">
      <c r="A5759" s="3" t="str">
        <f t="shared" si="89"/>
        <v/>
      </c>
      <c r="D5759" s="4"/>
    </row>
    <row r="5760" spans="1:4" x14ac:dyDescent="0.25">
      <c r="A5760" s="3" t="str">
        <f t="shared" si="89"/>
        <v/>
      </c>
      <c r="D5760" s="4"/>
    </row>
    <row r="5761" spans="1:4" x14ac:dyDescent="0.25">
      <c r="A5761" s="3" t="str">
        <f t="shared" si="89"/>
        <v/>
      </c>
      <c r="D5761" s="4"/>
    </row>
    <row r="5762" spans="1:4" x14ac:dyDescent="0.25">
      <c r="A5762" s="3" t="str">
        <f t="shared" si="89"/>
        <v/>
      </c>
      <c r="D5762" s="4"/>
    </row>
    <row r="5763" spans="1:4" x14ac:dyDescent="0.25">
      <c r="A5763" s="3" t="str">
        <f t="shared" ref="A5763:A5826" si="90">B5763&amp;C5763&amp;D5763&amp;E5763</f>
        <v/>
      </c>
      <c r="D5763" s="4"/>
    </row>
    <row r="5764" spans="1:4" x14ac:dyDescent="0.25">
      <c r="A5764" s="3" t="str">
        <f t="shared" si="90"/>
        <v/>
      </c>
      <c r="D5764" s="4"/>
    </row>
    <row r="5765" spans="1:4" x14ac:dyDescent="0.25">
      <c r="A5765" s="3" t="str">
        <f t="shared" si="90"/>
        <v/>
      </c>
      <c r="D5765" s="4"/>
    </row>
    <row r="5766" spans="1:4" x14ac:dyDescent="0.25">
      <c r="A5766" s="3" t="str">
        <f t="shared" si="90"/>
        <v/>
      </c>
      <c r="D5766" s="4"/>
    </row>
    <row r="5767" spans="1:4" x14ac:dyDescent="0.25">
      <c r="A5767" s="3" t="str">
        <f t="shared" si="90"/>
        <v/>
      </c>
      <c r="D5767" s="4"/>
    </row>
    <row r="5768" spans="1:4" x14ac:dyDescent="0.25">
      <c r="A5768" s="3" t="str">
        <f t="shared" si="90"/>
        <v/>
      </c>
      <c r="D5768" s="4"/>
    </row>
    <row r="5769" spans="1:4" x14ac:dyDescent="0.25">
      <c r="A5769" s="3" t="str">
        <f t="shared" si="90"/>
        <v/>
      </c>
      <c r="D5769" s="4"/>
    </row>
    <row r="5770" spans="1:4" x14ac:dyDescent="0.25">
      <c r="A5770" s="3" t="str">
        <f t="shared" si="90"/>
        <v/>
      </c>
      <c r="D5770" s="4"/>
    </row>
    <row r="5771" spans="1:4" x14ac:dyDescent="0.25">
      <c r="A5771" s="3" t="str">
        <f t="shared" si="90"/>
        <v/>
      </c>
      <c r="D5771" s="4"/>
    </row>
    <row r="5772" spans="1:4" x14ac:dyDescent="0.25">
      <c r="A5772" s="3" t="str">
        <f t="shared" si="90"/>
        <v/>
      </c>
      <c r="D5772" s="4"/>
    </row>
    <row r="5773" spans="1:4" x14ac:dyDescent="0.25">
      <c r="A5773" s="3" t="str">
        <f t="shared" si="90"/>
        <v/>
      </c>
      <c r="D5773" s="4"/>
    </row>
    <row r="5774" spans="1:4" x14ac:dyDescent="0.25">
      <c r="A5774" s="3" t="str">
        <f t="shared" si="90"/>
        <v/>
      </c>
      <c r="D5774" s="4"/>
    </row>
    <row r="5775" spans="1:4" x14ac:dyDescent="0.25">
      <c r="A5775" s="3" t="str">
        <f t="shared" si="90"/>
        <v/>
      </c>
      <c r="D5775" s="4"/>
    </row>
    <row r="5776" spans="1:4" x14ac:dyDescent="0.25">
      <c r="A5776" s="3" t="str">
        <f t="shared" si="90"/>
        <v/>
      </c>
      <c r="D5776" s="4"/>
    </row>
    <row r="5777" spans="1:4" x14ac:dyDescent="0.25">
      <c r="A5777" s="3" t="str">
        <f t="shared" si="90"/>
        <v/>
      </c>
      <c r="D5777" s="4"/>
    </row>
    <row r="5778" spans="1:4" x14ac:dyDescent="0.25">
      <c r="A5778" s="3" t="str">
        <f t="shared" si="90"/>
        <v/>
      </c>
      <c r="D5778" s="4"/>
    </row>
    <row r="5779" spans="1:4" x14ac:dyDescent="0.25">
      <c r="A5779" s="3" t="str">
        <f t="shared" si="90"/>
        <v/>
      </c>
      <c r="D5779" s="4"/>
    </row>
    <row r="5780" spans="1:4" x14ac:dyDescent="0.25">
      <c r="A5780" s="3" t="str">
        <f t="shared" si="90"/>
        <v/>
      </c>
      <c r="D5780" s="4"/>
    </row>
    <row r="5781" spans="1:4" x14ac:dyDescent="0.25">
      <c r="A5781" s="3" t="str">
        <f t="shared" si="90"/>
        <v/>
      </c>
      <c r="D5781" s="4"/>
    </row>
    <row r="5782" spans="1:4" x14ac:dyDescent="0.25">
      <c r="A5782" s="3" t="str">
        <f t="shared" si="90"/>
        <v/>
      </c>
      <c r="D5782" s="4"/>
    </row>
    <row r="5783" spans="1:4" x14ac:dyDescent="0.25">
      <c r="A5783" s="3" t="str">
        <f t="shared" si="90"/>
        <v/>
      </c>
      <c r="D5783" s="4"/>
    </row>
    <row r="5784" spans="1:4" x14ac:dyDescent="0.25">
      <c r="A5784" s="3" t="str">
        <f t="shared" si="90"/>
        <v/>
      </c>
      <c r="D5784" s="4"/>
    </row>
    <row r="5785" spans="1:4" x14ac:dyDescent="0.25">
      <c r="A5785" s="3" t="str">
        <f t="shared" si="90"/>
        <v/>
      </c>
      <c r="D5785" s="4"/>
    </row>
    <row r="5786" spans="1:4" x14ac:dyDescent="0.25">
      <c r="A5786" s="3" t="str">
        <f t="shared" si="90"/>
        <v/>
      </c>
      <c r="D5786" s="4"/>
    </row>
    <row r="5787" spans="1:4" x14ac:dyDescent="0.25">
      <c r="A5787" s="3" t="str">
        <f t="shared" si="90"/>
        <v/>
      </c>
      <c r="D5787" s="4"/>
    </row>
    <row r="5788" spans="1:4" x14ac:dyDescent="0.25">
      <c r="A5788" s="3" t="str">
        <f t="shared" si="90"/>
        <v/>
      </c>
      <c r="D5788" s="4"/>
    </row>
    <row r="5789" spans="1:4" x14ac:dyDescent="0.25">
      <c r="A5789" s="3" t="str">
        <f t="shared" si="90"/>
        <v/>
      </c>
      <c r="D5789" s="4"/>
    </row>
    <row r="5790" spans="1:4" x14ac:dyDescent="0.25">
      <c r="A5790" s="3" t="str">
        <f t="shared" si="90"/>
        <v/>
      </c>
      <c r="D5790" s="4"/>
    </row>
    <row r="5791" spans="1:4" x14ac:dyDescent="0.25">
      <c r="A5791" s="3" t="str">
        <f t="shared" si="90"/>
        <v/>
      </c>
      <c r="D5791" s="4"/>
    </row>
    <row r="5792" spans="1:4" x14ac:dyDescent="0.25">
      <c r="A5792" s="3" t="str">
        <f t="shared" si="90"/>
        <v/>
      </c>
      <c r="D5792" s="4"/>
    </row>
    <row r="5793" spans="1:4" x14ac:dyDescent="0.25">
      <c r="A5793" s="3" t="str">
        <f t="shared" si="90"/>
        <v/>
      </c>
      <c r="D5793" s="4"/>
    </row>
    <row r="5794" spans="1:4" x14ac:dyDescent="0.25">
      <c r="A5794" s="3" t="str">
        <f t="shared" si="90"/>
        <v/>
      </c>
      <c r="D5794" s="4"/>
    </row>
    <row r="5795" spans="1:4" x14ac:dyDescent="0.25">
      <c r="A5795" s="3" t="str">
        <f t="shared" si="90"/>
        <v/>
      </c>
      <c r="D5795" s="4"/>
    </row>
    <row r="5796" spans="1:4" x14ac:dyDescent="0.25">
      <c r="A5796" s="3" t="str">
        <f t="shared" si="90"/>
        <v/>
      </c>
      <c r="D5796" s="4"/>
    </row>
    <row r="5797" spans="1:4" x14ac:dyDescent="0.25">
      <c r="A5797" s="3" t="str">
        <f t="shared" si="90"/>
        <v/>
      </c>
      <c r="D5797" s="4"/>
    </row>
    <row r="5798" spans="1:4" x14ac:dyDescent="0.25">
      <c r="A5798" s="3" t="str">
        <f t="shared" si="90"/>
        <v/>
      </c>
      <c r="D5798" s="4"/>
    </row>
    <row r="5799" spans="1:4" x14ac:dyDescent="0.25">
      <c r="A5799" s="3" t="str">
        <f t="shared" si="90"/>
        <v/>
      </c>
      <c r="D5799" s="4"/>
    </row>
    <row r="5800" spans="1:4" x14ac:dyDescent="0.25">
      <c r="A5800" s="3" t="str">
        <f t="shared" si="90"/>
        <v/>
      </c>
      <c r="D5800" s="4"/>
    </row>
    <row r="5801" spans="1:4" x14ac:dyDescent="0.25">
      <c r="A5801" s="3" t="str">
        <f t="shared" si="90"/>
        <v/>
      </c>
      <c r="D5801" s="4"/>
    </row>
    <row r="5802" spans="1:4" x14ac:dyDescent="0.25">
      <c r="A5802" s="3" t="str">
        <f t="shared" si="90"/>
        <v/>
      </c>
      <c r="D5802" s="4"/>
    </row>
    <row r="5803" spans="1:4" x14ac:dyDescent="0.25">
      <c r="A5803" s="3" t="str">
        <f t="shared" si="90"/>
        <v/>
      </c>
      <c r="D5803" s="4"/>
    </row>
    <row r="5804" spans="1:4" x14ac:dyDescent="0.25">
      <c r="A5804" s="3" t="str">
        <f t="shared" si="90"/>
        <v/>
      </c>
      <c r="D5804" s="4"/>
    </row>
    <row r="5805" spans="1:4" x14ac:dyDescent="0.25">
      <c r="A5805" s="3" t="str">
        <f t="shared" si="90"/>
        <v/>
      </c>
      <c r="D5805" s="4"/>
    </row>
    <row r="5806" spans="1:4" x14ac:dyDescent="0.25">
      <c r="A5806" s="3" t="str">
        <f t="shared" si="90"/>
        <v/>
      </c>
      <c r="D5806" s="4"/>
    </row>
    <row r="5807" spans="1:4" x14ac:dyDescent="0.25">
      <c r="A5807" s="3" t="str">
        <f t="shared" si="90"/>
        <v/>
      </c>
      <c r="D5807" s="4"/>
    </row>
    <row r="5808" spans="1:4" x14ac:dyDescent="0.25">
      <c r="A5808" s="3" t="str">
        <f t="shared" si="90"/>
        <v/>
      </c>
      <c r="D5808" s="4"/>
    </row>
    <row r="5809" spans="1:4" x14ac:dyDescent="0.25">
      <c r="A5809" s="3" t="str">
        <f t="shared" si="90"/>
        <v/>
      </c>
      <c r="D5809" s="4"/>
    </row>
    <row r="5810" spans="1:4" x14ac:dyDescent="0.25">
      <c r="A5810" s="3" t="str">
        <f t="shared" si="90"/>
        <v/>
      </c>
      <c r="D5810" s="4"/>
    </row>
    <row r="5811" spans="1:4" x14ac:dyDescent="0.25">
      <c r="A5811" s="3" t="str">
        <f t="shared" si="90"/>
        <v/>
      </c>
      <c r="D5811" s="4"/>
    </row>
    <row r="5812" spans="1:4" x14ac:dyDescent="0.25">
      <c r="A5812" s="3" t="str">
        <f t="shared" si="90"/>
        <v/>
      </c>
      <c r="D5812" s="4"/>
    </row>
    <row r="5813" spans="1:4" x14ac:dyDescent="0.25">
      <c r="A5813" s="3" t="str">
        <f t="shared" si="90"/>
        <v/>
      </c>
      <c r="D5813" s="4"/>
    </row>
    <row r="5814" spans="1:4" x14ac:dyDescent="0.25">
      <c r="A5814" s="3" t="str">
        <f t="shared" si="90"/>
        <v/>
      </c>
      <c r="D5814" s="4"/>
    </row>
    <row r="5815" spans="1:4" x14ac:dyDescent="0.25">
      <c r="A5815" s="3" t="str">
        <f t="shared" si="90"/>
        <v/>
      </c>
      <c r="D5815" s="4"/>
    </row>
    <row r="5816" spans="1:4" x14ac:dyDescent="0.25">
      <c r="A5816" s="3" t="str">
        <f t="shared" si="90"/>
        <v/>
      </c>
      <c r="D5816" s="4"/>
    </row>
    <row r="5817" spans="1:4" x14ac:dyDescent="0.25">
      <c r="A5817" s="3" t="str">
        <f t="shared" si="90"/>
        <v/>
      </c>
      <c r="D5817" s="4"/>
    </row>
    <row r="5818" spans="1:4" x14ac:dyDescent="0.25">
      <c r="A5818" s="3" t="str">
        <f t="shared" si="90"/>
        <v/>
      </c>
      <c r="D5818" s="4"/>
    </row>
    <row r="5819" spans="1:4" x14ac:dyDescent="0.25">
      <c r="A5819" s="3" t="str">
        <f t="shared" si="90"/>
        <v/>
      </c>
      <c r="D5819" s="4"/>
    </row>
    <row r="5820" spans="1:4" x14ac:dyDescent="0.25">
      <c r="A5820" s="3" t="str">
        <f t="shared" si="90"/>
        <v/>
      </c>
      <c r="D5820" s="4"/>
    </row>
    <row r="5821" spans="1:4" x14ac:dyDescent="0.25">
      <c r="A5821" s="3" t="str">
        <f t="shared" si="90"/>
        <v/>
      </c>
      <c r="D5821" s="4"/>
    </row>
    <row r="5822" spans="1:4" x14ac:dyDescent="0.25">
      <c r="A5822" s="3" t="str">
        <f t="shared" si="90"/>
        <v/>
      </c>
      <c r="D5822" s="4"/>
    </row>
    <row r="5823" spans="1:4" x14ac:dyDescent="0.25">
      <c r="A5823" s="3" t="str">
        <f t="shared" si="90"/>
        <v/>
      </c>
      <c r="D5823" s="4"/>
    </row>
    <row r="5824" spans="1:4" x14ac:dyDescent="0.25">
      <c r="A5824" s="3" t="str">
        <f t="shared" si="90"/>
        <v/>
      </c>
      <c r="D5824" s="4"/>
    </row>
    <row r="5825" spans="1:4" x14ac:dyDescent="0.25">
      <c r="A5825" s="3" t="str">
        <f t="shared" si="90"/>
        <v/>
      </c>
      <c r="D5825" s="4"/>
    </row>
    <row r="5826" spans="1:4" x14ac:dyDescent="0.25">
      <c r="A5826" s="3" t="str">
        <f t="shared" si="90"/>
        <v/>
      </c>
      <c r="D5826" s="4"/>
    </row>
    <row r="5827" spans="1:4" x14ac:dyDescent="0.25">
      <c r="A5827" s="3" t="str">
        <f t="shared" ref="A5827:A5890" si="91">B5827&amp;C5827&amp;D5827&amp;E5827</f>
        <v/>
      </c>
      <c r="D5827" s="4"/>
    </row>
    <row r="5828" spans="1:4" x14ac:dyDescent="0.25">
      <c r="A5828" s="3" t="str">
        <f t="shared" si="91"/>
        <v/>
      </c>
      <c r="D5828" s="4"/>
    </row>
    <row r="5829" spans="1:4" x14ac:dyDescent="0.25">
      <c r="A5829" s="3" t="str">
        <f t="shared" si="91"/>
        <v/>
      </c>
      <c r="D5829" s="4"/>
    </row>
    <row r="5830" spans="1:4" x14ac:dyDescent="0.25">
      <c r="A5830" s="3" t="str">
        <f t="shared" si="91"/>
        <v/>
      </c>
      <c r="D5830" s="4"/>
    </row>
    <row r="5831" spans="1:4" x14ac:dyDescent="0.25">
      <c r="A5831" s="3" t="str">
        <f t="shared" si="91"/>
        <v/>
      </c>
      <c r="D5831" s="4"/>
    </row>
    <row r="5832" spans="1:4" x14ac:dyDescent="0.25">
      <c r="A5832" s="3" t="str">
        <f t="shared" si="91"/>
        <v/>
      </c>
      <c r="D5832" s="4"/>
    </row>
    <row r="5833" spans="1:4" x14ac:dyDescent="0.25">
      <c r="A5833" s="3" t="str">
        <f t="shared" si="91"/>
        <v/>
      </c>
      <c r="D5833" s="4"/>
    </row>
    <row r="5834" spans="1:4" x14ac:dyDescent="0.25">
      <c r="A5834" s="3" t="str">
        <f t="shared" si="91"/>
        <v/>
      </c>
      <c r="D5834" s="4"/>
    </row>
    <row r="5835" spans="1:4" x14ac:dyDescent="0.25">
      <c r="A5835" s="3" t="str">
        <f t="shared" si="91"/>
        <v/>
      </c>
      <c r="D5835" s="4"/>
    </row>
    <row r="5836" spans="1:4" x14ac:dyDescent="0.25">
      <c r="A5836" s="3" t="str">
        <f t="shared" si="91"/>
        <v/>
      </c>
      <c r="D5836" s="4"/>
    </row>
    <row r="5837" spans="1:4" x14ac:dyDescent="0.25">
      <c r="A5837" s="3" t="str">
        <f t="shared" si="91"/>
        <v/>
      </c>
      <c r="D5837" s="4"/>
    </row>
    <row r="5838" spans="1:4" x14ac:dyDescent="0.25">
      <c r="A5838" s="3" t="str">
        <f t="shared" si="91"/>
        <v/>
      </c>
      <c r="D5838" s="4"/>
    </row>
    <row r="5839" spans="1:4" x14ac:dyDescent="0.25">
      <c r="A5839" s="3" t="str">
        <f t="shared" si="91"/>
        <v/>
      </c>
      <c r="D5839" s="4"/>
    </row>
    <row r="5840" spans="1:4" x14ac:dyDescent="0.25">
      <c r="A5840" s="3" t="str">
        <f t="shared" si="91"/>
        <v/>
      </c>
      <c r="D5840" s="4"/>
    </row>
    <row r="5841" spans="1:4" x14ac:dyDescent="0.25">
      <c r="A5841" s="3" t="str">
        <f t="shared" si="91"/>
        <v/>
      </c>
      <c r="D5841" s="4"/>
    </row>
    <row r="5842" spans="1:4" x14ac:dyDescent="0.25">
      <c r="A5842" s="3" t="str">
        <f t="shared" si="91"/>
        <v/>
      </c>
      <c r="D5842" s="4"/>
    </row>
    <row r="5843" spans="1:4" x14ac:dyDescent="0.25">
      <c r="A5843" s="3" t="str">
        <f t="shared" si="91"/>
        <v/>
      </c>
      <c r="D5843" s="4"/>
    </row>
    <row r="5844" spans="1:4" x14ac:dyDescent="0.25">
      <c r="A5844" s="3" t="str">
        <f t="shared" si="91"/>
        <v/>
      </c>
      <c r="D5844" s="4"/>
    </row>
    <row r="5845" spans="1:4" x14ac:dyDescent="0.25">
      <c r="A5845" s="3" t="str">
        <f t="shared" si="91"/>
        <v/>
      </c>
      <c r="D5845" s="4"/>
    </row>
    <row r="5846" spans="1:4" x14ac:dyDescent="0.25">
      <c r="A5846" s="3" t="str">
        <f t="shared" si="91"/>
        <v/>
      </c>
      <c r="D5846" s="4"/>
    </row>
    <row r="5847" spans="1:4" x14ac:dyDescent="0.25">
      <c r="A5847" s="3" t="str">
        <f t="shared" si="91"/>
        <v/>
      </c>
      <c r="D5847" s="4"/>
    </row>
    <row r="5848" spans="1:4" x14ac:dyDescent="0.25">
      <c r="A5848" s="3" t="str">
        <f t="shared" si="91"/>
        <v/>
      </c>
      <c r="D5848" s="4"/>
    </row>
    <row r="5849" spans="1:4" x14ac:dyDescent="0.25">
      <c r="A5849" s="3" t="str">
        <f t="shared" si="91"/>
        <v/>
      </c>
      <c r="D5849" s="4"/>
    </row>
    <row r="5850" spans="1:4" x14ac:dyDescent="0.25">
      <c r="A5850" s="3" t="str">
        <f t="shared" si="91"/>
        <v/>
      </c>
      <c r="D5850" s="4"/>
    </row>
    <row r="5851" spans="1:4" x14ac:dyDescent="0.25">
      <c r="A5851" s="3" t="str">
        <f t="shared" si="91"/>
        <v/>
      </c>
      <c r="D5851" s="4"/>
    </row>
    <row r="5852" spans="1:4" x14ac:dyDescent="0.25">
      <c r="A5852" s="3" t="str">
        <f t="shared" si="91"/>
        <v/>
      </c>
      <c r="D5852" s="4"/>
    </row>
    <row r="5853" spans="1:4" x14ac:dyDescent="0.25">
      <c r="A5853" s="3" t="str">
        <f t="shared" si="91"/>
        <v/>
      </c>
      <c r="D5853" s="4"/>
    </row>
    <row r="5854" spans="1:4" x14ac:dyDescent="0.25">
      <c r="A5854" s="3" t="str">
        <f t="shared" si="91"/>
        <v/>
      </c>
      <c r="D5854" s="4"/>
    </row>
    <row r="5855" spans="1:4" x14ac:dyDescent="0.25">
      <c r="A5855" s="3" t="str">
        <f t="shared" si="91"/>
        <v/>
      </c>
      <c r="D5855" s="4"/>
    </row>
    <row r="5856" spans="1:4" x14ac:dyDescent="0.25">
      <c r="A5856" s="3" t="str">
        <f t="shared" si="91"/>
        <v/>
      </c>
      <c r="D5856" s="4"/>
    </row>
    <row r="5857" spans="1:4" x14ac:dyDescent="0.25">
      <c r="A5857" s="3" t="str">
        <f t="shared" si="91"/>
        <v/>
      </c>
      <c r="D5857" s="4"/>
    </row>
    <row r="5858" spans="1:4" x14ac:dyDescent="0.25">
      <c r="A5858" s="3" t="str">
        <f t="shared" si="91"/>
        <v/>
      </c>
      <c r="D5858" s="4"/>
    </row>
    <row r="5859" spans="1:4" x14ac:dyDescent="0.25">
      <c r="A5859" s="3" t="str">
        <f t="shared" si="91"/>
        <v/>
      </c>
      <c r="D5859" s="4"/>
    </row>
    <row r="5860" spans="1:4" x14ac:dyDescent="0.25">
      <c r="A5860" s="3" t="str">
        <f t="shared" si="91"/>
        <v/>
      </c>
      <c r="D5860" s="4"/>
    </row>
    <row r="5861" spans="1:4" x14ac:dyDescent="0.25">
      <c r="A5861" s="3" t="str">
        <f t="shared" si="91"/>
        <v/>
      </c>
      <c r="D5861" s="4"/>
    </row>
    <row r="5862" spans="1:4" x14ac:dyDescent="0.25">
      <c r="A5862" s="3" t="str">
        <f t="shared" si="91"/>
        <v/>
      </c>
      <c r="D5862" s="4"/>
    </row>
    <row r="5863" spans="1:4" x14ac:dyDescent="0.25">
      <c r="A5863" s="3" t="str">
        <f t="shared" si="91"/>
        <v/>
      </c>
      <c r="D5863" s="4"/>
    </row>
    <row r="5864" spans="1:4" x14ac:dyDescent="0.25">
      <c r="A5864" s="3" t="str">
        <f t="shared" si="91"/>
        <v/>
      </c>
      <c r="D5864" s="4"/>
    </row>
    <row r="5865" spans="1:4" x14ac:dyDescent="0.25">
      <c r="A5865" s="3" t="str">
        <f t="shared" si="91"/>
        <v/>
      </c>
      <c r="D5865" s="4"/>
    </row>
    <row r="5866" spans="1:4" x14ac:dyDescent="0.25">
      <c r="A5866" s="3" t="str">
        <f t="shared" si="91"/>
        <v/>
      </c>
      <c r="D5866" s="4"/>
    </row>
    <row r="5867" spans="1:4" x14ac:dyDescent="0.25">
      <c r="A5867" s="3" t="str">
        <f t="shared" si="91"/>
        <v/>
      </c>
      <c r="D5867" s="4"/>
    </row>
    <row r="5868" spans="1:4" x14ac:dyDescent="0.25">
      <c r="A5868" s="3" t="str">
        <f t="shared" si="91"/>
        <v/>
      </c>
      <c r="D5868" s="4"/>
    </row>
    <row r="5869" spans="1:4" x14ac:dyDescent="0.25">
      <c r="A5869" s="3" t="str">
        <f t="shared" si="91"/>
        <v/>
      </c>
      <c r="D5869" s="4"/>
    </row>
    <row r="5870" spans="1:4" x14ac:dyDescent="0.25">
      <c r="A5870" s="3" t="str">
        <f t="shared" si="91"/>
        <v/>
      </c>
      <c r="D5870" s="4"/>
    </row>
    <row r="5871" spans="1:4" x14ac:dyDescent="0.25">
      <c r="A5871" s="3" t="str">
        <f t="shared" si="91"/>
        <v/>
      </c>
      <c r="D5871" s="4"/>
    </row>
    <row r="5872" spans="1:4" x14ac:dyDescent="0.25">
      <c r="A5872" s="3" t="str">
        <f t="shared" si="91"/>
        <v/>
      </c>
      <c r="D5872" s="4"/>
    </row>
    <row r="5873" spans="1:4" x14ac:dyDescent="0.25">
      <c r="A5873" s="3" t="str">
        <f t="shared" si="91"/>
        <v/>
      </c>
      <c r="D5873" s="4"/>
    </row>
    <row r="5874" spans="1:4" x14ac:dyDescent="0.25">
      <c r="A5874" s="3" t="str">
        <f t="shared" si="91"/>
        <v/>
      </c>
      <c r="D5874" s="4"/>
    </row>
    <row r="5875" spans="1:4" x14ac:dyDescent="0.25">
      <c r="A5875" s="3" t="str">
        <f t="shared" si="91"/>
        <v/>
      </c>
      <c r="D5875" s="4"/>
    </row>
    <row r="5876" spans="1:4" x14ac:dyDescent="0.25">
      <c r="A5876" s="3" t="str">
        <f t="shared" si="91"/>
        <v/>
      </c>
      <c r="D5876" s="4"/>
    </row>
    <row r="5877" spans="1:4" x14ac:dyDescent="0.25">
      <c r="A5877" s="3" t="str">
        <f t="shared" si="91"/>
        <v/>
      </c>
      <c r="D5877" s="4"/>
    </row>
    <row r="5878" spans="1:4" x14ac:dyDescent="0.25">
      <c r="A5878" s="3" t="str">
        <f t="shared" si="91"/>
        <v/>
      </c>
      <c r="D5878" s="4"/>
    </row>
    <row r="5879" spans="1:4" x14ac:dyDescent="0.25">
      <c r="A5879" s="3" t="str">
        <f t="shared" si="91"/>
        <v/>
      </c>
      <c r="D5879" s="4"/>
    </row>
    <row r="5880" spans="1:4" x14ac:dyDescent="0.25">
      <c r="A5880" s="3" t="str">
        <f t="shared" si="91"/>
        <v/>
      </c>
      <c r="D5880" s="4"/>
    </row>
    <row r="5881" spans="1:4" x14ac:dyDescent="0.25">
      <c r="A5881" s="3" t="str">
        <f t="shared" si="91"/>
        <v/>
      </c>
      <c r="D5881" s="4"/>
    </row>
    <row r="5882" spans="1:4" x14ac:dyDescent="0.25">
      <c r="A5882" s="3" t="str">
        <f t="shared" si="91"/>
        <v/>
      </c>
      <c r="D5882" s="4"/>
    </row>
    <row r="5883" spans="1:4" x14ac:dyDescent="0.25">
      <c r="A5883" s="3" t="str">
        <f t="shared" si="91"/>
        <v/>
      </c>
      <c r="D5883" s="4"/>
    </row>
    <row r="5884" spans="1:4" x14ac:dyDescent="0.25">
      <c r="A5884" s="3" t="str">
        <f t="shared" si="91"/>
        <v/>
      </c>
      <c r="D5884" s="4"/>
    </row>
    <row r="5885" spans="1:4" x14ac:dyDescent="0.25">
      <c r="A5885" s="3" t="str">
        <f t="shared" si="91"/>
        <v/>
      </c>
      <c r="D5885" s="4"/>
    </row>
    <row r="5886" spans="1:4" x14ac:dyDescent="0.25">
      <c r="A5886" s="3" t="str">
        <f t="shared" si="91"/>
        <v/>
      </c>
      <c r="D5886" s="4"/>
    </row>
    <row r="5887" spans="1:4" x14ac:dyDescent="0.25">
      <c r="A5887" s="3" t="str">
        <f t="shared" si="91"/>
        <v/>
      </c>
      <c r="D5887" s="4"/>
    </row>
    <row r="5888" spans="1:4" x14ac:dyDescent="0.25">
      <c r="A5888" s="3" t="str">
        <f t="shared" si="91"/>
        <v/>
      </c>
      <c r="D5888" s="4"/>
    </row>
    <row r="5889" spans="1:4" x14ac:dyDescent="0.25">
      <c r="A5889" s="3" t="str">
        <f t="shared" si="91"/>
        <v/>
      </c>
      <c r="D5889" s="4"/>
    </row>
    <row r="5890" spans="1:4" x14ac:dyDescent="0.25">
      <c r="A5890" s="3" t="str">
        <f t="shared" si="91"/>
        <v/>
      </c>
      <c r="D5890" s="4"/>
    </row>
    <row r="5891" spans="1:4" x14ac:dyDescent="0.25">
      <c r="A5891" s="3" t="str">
        <f t="shared" ref="A5891:A5954" si="92">B5891&amp;C5891&amp;D5891&amp;E5891</f>
        <v/>
      </c>
      <c r="D5891" s="4"/>
    </row>
    <row r="5892" spans="1:4" x14ac:dyDescent="0.25">
      <c r="A5892" s="3" t="str">
        <f t="shared" si="92"/>
        <v/>
      </c>
      <c r="D5892" s="4"/>
    </row>
    <row r="5893" spans="1:4" x14ac:dyDescent="0.25">
      <c r="A5893" s="3" t="str">
        <f t="shared" si="92"/>
        <v/>
      </c>
      <c r="D5893" s="4"/>
    </row>
    <row r="5894" spans="1:4" x14ac:dyDescent="0.25">
      <c r="A5894" s="3" t="str">
        <f t="shared" si="92"/>
        <v/>
      </c>
      <c r="D5894" s="4"/>
    </row>
    <row r="5895" spans="1:4" x14ac:dyDescent="0.25">
      <c r="A5895" s="3" t="str">
        <f t="shared" si="92"/>
        <v/>
      </c>
      <c r="D5895" s="4"/>
    </row>
    <row r="5896" spans="1:4" x14ac:dyDescent="0.25">
      <c r="A5896" s="3" t="str">
        <f t="shared" si="92"/>
        <v/>
      </c>
      <c r="D5896" s="4"/>
    </row>
    <row r="5897" spans="1:4" x14ac:dyDescent="0.25">
      <c r="A5897" s="3" t="str">
        <f t="shared" si="92"/>
        <v/>
      </c>
      <c r="D5897" s="4"/>
    </row>
    <row r="5898" spans="1:4" x14ac:dyDescent="0.25">
      <c r="A5898" s="3" t="str">
        <f t="shared" si="92"/>
        <v/>
      </c>
      <c r="D5898" s="4"/>
    </row>
    <row r="5899" spans="1:4" x14ac:dyDescent="0.25">
      <c r="A5899" s="3" t="str">
        <f t="shared" si="92"/>
        <v/>
      </c>
      <c r="D5899" s="4"/>
    </row>
    <row r="5900" spans="1:4" x14ac:dyDescent="0.25">
      <c r="A5900" s="3" t="str">
        <f t="shared" si="92"/>
        <v/>
      </c>
      <c r="D5900" s="4"/>
    </row>
    <row r="5901" spans="1:4" x14ac:dyDescent="0.25">
      <c r="A5901" s="3" t="str">
        <f t="shared" si="92"/>
        <v/>
      </c>
      <c r="D5901" s="4"/>
    </row>
    <row r="5902" spans="1:4" x14ac:dyDescent="0.25">
      <c r="A5902" s="3" t="str">
        <f t="shared" si="92"/>
        <v/>
      </c>
      <c r="D5902" s="4"/>
    </row>
    <row r="5903" spans="1:4" x14ac:dyDescent="0.25">
      <c r="A5903" s="3" t="str">
        <f t="shared" si="92"/>
        <v/>
      </c>
      <c r="D5903" s="4"/>
    </row>
    <row r="5904" spans="1:4" x14ac:dyDescent="0.25">
      <c r="A5904" s="3" t="str">
        <f t="shared" si="92"/>
        <v/>
      </c>
      <c r="D5904" s="4"/>
    </row>
    <row r="5905" spans="1:4" x14ac:dyDescent="0.25">
      <c r="A5905" s="3" t="str">
        <f t="shared" si="92"/>
        <v/>
      </c>
      <c r="D5905" s="4"/>
    </row>
    <row r="5906" spans="1:4" x14ac:dyDescent="0.25">
      <c r="A5906" s="3" t="str">
        <f t="shared" si="92"/>
        <v/>
      </c>
      <c r="D5906" s="4"/>
    </row>
    <row r="5907" spans="1:4" x14ac:dyDescent="0.25">
      <c r="A5907" s="3" t="str">
        <f t="shared" si="92"/>
        <v/>
      </c>
      <c r="D5907" s="4"/>
    </row>
    <row r="5908" spans="1:4" x14ac:dyDescent="0.25">
      <c r="A5908" s="3" t="str">
        <f t="shared" si="92"/>
        <v/>
      </c>
      <c r="D5908" s="4"/>
    </row>
    <row r="5909" spans="1:4" x14ac:dyDescent="0.25">
      <c r="A5909" s="3" t="str">
        <f t="shared" si="92"/>
        <v/>
      </c>
      <c r="D5909" s="4"/>
    </row>
    <row r="5910" spans="1:4" x14ac:dyDescent="0.25">
      <c r="A5910" s="3" t="str">
        <f t="shared" si="92"/>
        <v/>
      </c>
      <c r="D5910" s="4"/>
    </row>
    <row r="5911" spans="1:4" x14ac:dyDescent="0.25">
      <c r="A5911" s="3" t="str">
        <f t="shared" si="92"/>
        <v/>
      </c>
      <c r="D5911" s="4"/>
    </row>
    <row r="5912" spans="1:4" x14ac:dyDescent="0.25">
      <c r="A5912" s="3" t="str">
        <f t="shared" si="92"/>
        <v/>
      </c>
      <c r="D5912" s="4"/>
    </row>
    <row r="5913" spans="1:4" x14ac:dyDescent="0.25">
      <c r="A5913" s="3" t="str">
        <f t="shared" si="92"/>
        <v/>
      </c>
      <c r="D5913" s="4"/>
    </row>
    <row r="5914" spans="1:4" x14ac:dyDescent="0.25">
      <c r="A5914" s="3" t="str">
        <f t="shared" si="92"/>
        <v/>
      </c>
      <c r="D5914" s="4"/>
    </row>
    <row r="5915" spans="1:4" x14ac:dyDescent="0.25">
      <c r="A5915" s="3" t="str">
        <f t="shared" si="92"/>
        <v/>
      </c>
      <c r="D5915" s="4"/>
    </row>
    <row r="5916" spans="1:4" x14ac:dyDescent="0.25">
      <c r="A5916" s="3" t="str">
        <f t="shared" si="92"/>
        <v/>
      </c>
      <c r="D5916" s="4"/>
    </row>
    <row r="5917" spans="1:4" x14ac:dyDescent="0.25">
      <c r="A5917" s="3" t="str">
        <f t="shared" si="92"/>
        <v/>
      </c>
      <c r="D5917" s="4"/>
    </row>
    <row r="5918" spans="1:4" x14ac:dyDescent="0.25">
      <c r="A5918" s="3" t="str">
        <f t="shared" si="92"/>
        <v/>
      </c>
      <c r="D5918" s="4"/>
    </row>
    <row r="5919" spans="1:4" x14ac:dyDescent="0.25">
      <c r="A5919" s="3" t="str">
        <f t="shared" si="92"/>
        <v/>
      </c>
      <c r="D5919" s="4"/>
    </row>
    <row r="5920" spans="1:4" x14ac:dyDescent="0.25">
      <c r="A5920" s="3" t="str">
        <f t="shared" si="92"/>
        <v/>
      </c>
      <c r="D5920" s="4"/>
    </row>
    <row r="5921" spans="1:4" x14ac:dyDescent="0.25">
      <c r="A5921" s="3" t="str">
        <f t="shared" si="92"/>
        <v/>
      </c>
      <c r="D5921" s="4"/>
    </row>
    <row r="5922" spans="1:4" x14ac:dyDescent="0.25">
      <c r="A5922" s="3" t="str">
        <f t="shared" si="92"/>
        <v/>
      </c>
      <c r="D5922" s="4"/>
    </row>
    <row r="5923" spans="1:4" x14ac:dyDescent="0.25">
      <c r="A5923" s="3" t="str">
        <f t="shared" si="92"/>
        <v/>
      </c>
      <c r="D5923" s="4"/>
    </row>
    <row r="5924" spans="1:4" x14ac:dyDescent="0.25">
      <c r="A5924" s="3" t="str">
        <f t="shared" si="92"/>
        <v/>
      </c>
      <c r="D5924" s="4"/>
    </row>
    <row r="5925" spans="1:4" x14ac:dyDescent="0.25">
      <c r="A5925" s="3" t="str">
        <f t="shared" si="92"/>
        <v/>
      </c>
      <c r="D5925" s="4"/>
    </row>
    <row r="5926" spans="1:4" x14ac:dyDescent="0.25">
      <c r="A5926" s="3" t="str">
        <f t="shared" si="92"/>
        <v/>
      </c>
      <c r="D5926" s="4"/>
    </row>
    <row r="5927" spans="1:4" x14ac:dyDescent="0.25">
      <c r="A5927" s="3" t="str">
        <f t="shared" si="92"/>
        <v/>
      </c>
      <c r="D5927" s="4"/>
    </row>
    <row r="5928" spans="1:4" x14ac:dyDescent="0.25">
      <c r="A5928" s="3" t="str">
        <f t="shared" si="92"/>
        <v/>
      </c>
      <c r="D5928" s="4"/>
    </row>
    <row r="5929" spans="1:4" x14ac:dyDescent="0.25">
      <c r="A5929" s="3" t="str">
        <f t="shared" si="92"/>
        <v/>
      </c>
      <c r="D5929" s="4"/>
    </row>
    <row r="5930" spans="1:4" x14ac:dyDescent="0.25">
      <c r="A5930" s="3" t="str">
        <f t="shared" si="92"/>
        <v/>
      </c>
      <c r="D5930" s="4"/>
    </row>
    <row r="5931" spans="1:4" x14ac:dyDescent="0.25">
      <c r="A5931" s="3" t="str">
        <f t="shared" si="92"/>
        <v/>
      </c>
      <c r="D5931" s="4"/>
    </row>
    <row r="5932" spans="1:4" x14ac:dyDescent="0.25">
      <c r="A5932" s="3" t="str">
        <f t="shared" si="92"/>
        <v/>
      </c>
      <c r="D5932" s="4"/>
    </row>
    <row r="5933" spans="1:4" x14ac:dyDescent="0.25">
      <c r="A5933" s="3" t="str">
        <f t="shared" si="92"/>
        <v/>
      </c>
      <c r="D5933" s="4"/>
    </row>
    <row r="5934" spans="1:4" x14ac:dyDescent="0.25">
      <c r="A5934" s="3" t="str">
        <f t="shared" si="92"/>
        <v/>
      </c>
      <c r="D5934" s="4"/>
    </row>
    <row r="5935" spans="1:4" x14ac:dyDescent="0.25">
      <c r="A5935" s="3" t="str">
        <f t="shared" si="92"/>
        <v/>
      </c>
      <c r="D5935" s="4"/>
    </row>
    <row r="5936" spans="1:4" x14ac:dyDescent="0.25">
      <c r="A5936" s="3" t="str">
        <f t="shared" si="92"/>
        <v/>
      </c>
      <c r="D5936" s="4"/>
    </row>
    <row r="5937" spans="1:4" x14ac:dyDescent="0.25">
      <c r="A5937" s="3" t="str">
        <f t="shared" si="92"/>
        <v/>
      </c>
      <c r="D5937" s="4"/>
    </row>
    <row r="5938" spans="1:4" x14ac:dyDescent="0.25">
      <c r="A5938" s="3" t="str">
        <f t="shared" si="92"/>
        <v/>
      </c>
      <c r="D5938" s="4"/>
    </row>
    <row r="5939" spans="1:4" x14ac:dyDescent="0.25">
      <c r="A5939" s="3" t="str">
        <f t="shared" si="92"/>
        <v/>
      </c>
      <c r="D5939" s="4"/>
    </row>
    <row r="5940" spans="1:4" x14ac:dyDescent="0.25">
      <c r="A5940" s="3" t="str">
        <f t="shared" si="92"/>
        <v/>
      </c>
      <c r="D5940" s="4"/>
    </row>
    <row r="5941" spans="1:4" x14ac:dyDescent="0.25">
      <c r="A5941" s="3" t="str">
        <f t="shared" si="92"/>
        <v/>
      </c>
      <c r="D5941" s="4"/>
    </row>
    <row r="5942" spans="1:4" x14ac:dyDescent="0.25">
      <c r="A5942" s="3" t="str">
        <f t="shared" si="92"/>
        <v/>
      </c>
      <c r="D5942" s="4"/>
    </row>
    <row r="5943" spans="1:4" x14ac:dyDescent="0.25">
      <c r="A5943" s="3" t="str">
        <f t="shared" si="92"/>
        <v/>
      </c>
      <c r="D5943" s="4"/>
    </row>
    <row r="5944" spans="1:4" x14ac:dyDescent="0.25">
      <c r="A5944" s="3" t="str">
        <f t="shared" si="92"/>
        <v/>
      </c>
      <c r="D5944" s="4"/>
    </row>
    <row r="5945" spans="1:4" x14ac:dyDescent="0.25">
      <c r="A5945" s="3" t="str">
        <f t="shared" si="92"/>
        <v/>
      </c>
      <c r="D5945" s="4"/>
    </row>
    <row r="5946" spans="1:4" x14ac:dyDescent="0.25">
      <c r="A5946" s="3" t="str">
        <f t="shared" si="92"/>
        <v/>
      </c>
      <c r="D5946" s="4"/>
    </row>
    <row r="5947" spans="1:4" x14ac:dyDescent="0.25">
      <c r="A5947" s="3" t="str">
        <f t="shared" si="92"/>
        <v/>
      </c>
      <c r="D5947" s="4"/>
    </row>
    <row r="5948" spans="1:4" x14ac:dyDescent="0.25">
      <c r="A5948" s="3" t="str">
        <f t="shared" si="92"/>
        <v/>
      </c>
      <c r="D5948" s="4"/>
    </row>
    <row r="5949" spans="1:4" x14ac:dyDescent="0.25">
      <c r="A5949" s="3" t="str">
        <f t="shared" si="92"/>
        <v/>
      </c>
      <c r="D5949" s="4"/>
    </row>
    <row r="5950" spans="1:4" x14ac:dyDescent="0.25">
      <c r="A5950" s="3" t="str">
        <f t="shared" si="92"/>
        <v/>
      </c>
      <c r="D5950" s="4"/>
    </row>
    <row r="5951" spans="1:4" x14ac:dyDescent="0.25">
      <c r="A5951" s="3" t="str">
        <f t="shared" si="92"/>
        <v/>
      </c>
      <c r="D5951" s="4"/>
    </row>
    <row r="5952" spans="1:4" x14ac:dyDescent="0.25">
      <c r="A5952" s="3" t="str">
        <f t="shared" si="92"/>
        <v/>
      </c>
      <c r="D5952" s="4"/>
    </row>
    <row r="5953" spans="1:4" x14ac:dyDescent="0.25">
      <c r="A5953" s="3" t="str">
        <f t="shared" si="92"/>
        <v/>
      </c>
      <c r="D5953" s="4"/>
    </row>
    <row r="5954" spans="1:4" x14ac:dyDescent="0.25">
      <c r="A5954" s="3" t="str">
        <f t="shared" si="92"/>
        <v/>
      </c>
      <c r="D5954" s="4"/>
    </row>
    <row r="5955" spans="1:4" x14ac:dyDescent="0.25">
      <c r="A5955" s="3" t="str">
        <f t="shared" ref="A5955:A6018" si="93">B5955&amp;C5955&amp;D5955&amp;E5955</f>
        <v/>
      </c>
      <c r="D5955" s="4"/>
    </row>
    <row r="5956" spans="1:4" x14ac:dyDescent="0.25">
      <c r="A5956" s="3" t="str">
        <f t="shared" si="93"/>
        <v/>
      </c>
      <c r="D5956" s="4"/>
    </row>
    <row r="5957" spans="1:4" x14ac:dyDescent="0.25">
      <c r="A5957" s="3" t="str">
        <f t="shared" si="93"/>
        <v/>
      </c>
      <c r="D5957" s="4"/>
    </row>
    <row r="5958" spans="1:4" x14ac:dyDescent="0.25">
      <c r="A5958" s="3" t="str">
        <f t="shared" si="93"/>
        <v/>
      </c>
      <c r="D5958" s="4"/>
    </row>
    <row r="5959" spans="1:4" x14ac:dyDescent="0.25">
      <c r="A5959" s="3" t="str">
        <f t="shared" si="93"/>
        <v/>
      </c>
      <c r="D5959" s="4"/>
    </row>
    <row r="5960" spans="1:4" x14ac:dyDescent="0.25">
      <c r="A5960" s="3" t="str">
        <f t="shared" si="93"/>
        <v/>
      </c>
      <c r="D5960" s="4"/>
    </row>
    <row r="5961" spans="1:4" x14ac:dyDescent="0.25">
      <c r="A5961" s="3" t="str">
        <f t="shared" si="93"/>
        <v/>
      </c>
      <c r="D5961" s="4"/>
    </row>
    <row r="5962" spans="1:4" x14ac:dyDescent="0.25">
      <c r="A5962" s="3" t="str">
        <f t="shared" si="93"/>
        <v/>
      </c>
      <c r="D5962" s="4"/>
    </row>
    <row r="5963" spans="1:4" x14ac:dyDescent="0.25">
      <c r="A5963" s="3" t="str">
        <f t="shared" si="93"/>
        <v/>
      </c>
      <c r="D5963" s="4"/>
    </row>
    <row r="5964" spans="1:4" x14ac:dyDescent="0.25">
      <c r="A5964" s="3" t="str">
        <f t="shared" si="93"/>
        <v/>
      </c>
      <c r="D5964" s="4"/>
    </row>
    <row r="5965" spans="1:4" x14ac:dyDescent="0.25">
      <c r="A5965" s="3" t="str">
        <f t="shared" si="93"/>
        <v/>
      </c>
      <c r="D5965" s="4"/>
    </row>
    <row r="5966" spans="1:4" x14ac:dyDescent="0.25">
      <c r="A5966" s="3" t="str">
        <f t="shared" si="93"/>
        <v/>
      </c>
      <c r="D5966" s="4"/>
    </row>
    <row r="5967" spans="1:4" x14ac:dyDescent="0.25">
      <c r="A5967" s="3" t="str">
        <f t="shared" si="93"/>
        <v/>
      </c>
      <c r="D5967" s="4"/>
    </row>
    <row r="5968" spans="1:4" x14ac:dyDescent="0.25">
      <c r="A5968" s="3" t="str">
        <f t="shared" si="93"/>
        <v/>
      </c>
      <c r="D5968" s="4"/>
    </row>
    <row r="5969" spans="1:4" x14ac:dyDescent="0.25">
      <c r="A5969" s="3" t="str">
        <f t="shared" si="93"/>
        <v/>
      </c>
      <c r="D5969" s="4"/>
    </row>
    <row r="5970" spans="1:4" x14ac:dyDescent="0.25">
      <c r="A5970" s="3" t="str">
        <f t="shared" si="93"/>
        <v/>
      </c>
      <c r="D5970" s="4"/>
    </row>
    <row r="5971" spans="1:4" x14ac:dyDescent="0.25">
      <c r="A5971" s="3" t="str">
        <f t="shared" si="93"/>
        <v/>
      </c>
      <c r="D5971" s="4"/>
    </row>
    <row r="5972" spans="1:4" x14ac:dyDescent="0.25">
      <c r="A5972" s="3" t="str">
        <f t="shared" si="93"/>
        <v/>
      </c>
      <c r="D5972" s="4"/>
    </row>
    <row r="5973" spans="1:4" x14ac:dyDescent="0.25">
      <c r="A5973" s="3" t="str">
        <f t="shared" si="93"/>
        <v/>
      </c>
      <c r="D5973" s="4"/>
    </row>
    <row r="5974" spans="1:4" x14ac:dyDescent="0.25">
      <c r="A5974" s="3" t="str">
        <f t="shared" si="93"/>
        <v/>
      </c>
      <c r="D5974" s="4"/>
    </row>
    <row r="5975" spans="1:4" x14ac:dyDescent="0.25">
      <c r="A5975" s="3" t="str">
        <f t="shared" si="93"/>
        <v/>
      </c>
      <c r="D5975" s="4"/>
    </row>
    <row r="5976" spans="1:4" x14ac:dyDescent="0.25">
      <c r="A5976" s="3" t="str">
        <f t="shared" si="93"/>
        <v/>
      </c>
      <c r="D5976" s="4"/>
    </row>
    <row r="5977" spans="1:4" x14ac:dyDescent="0.25">
      <c r="A5977" s="3" t="str">
        <f t="shared" si="93"/>
        <v/>
      </c>
      <c r="D5977" s="4"/>
    </row>
    <row r="5978" spans="1:4" x14ac:dyDescent="0.25">
      <c r="A5978" s="3" t="str">
        <f t="shared" si="93"/>
        <v/>
      </c>
      <c r="D5978" s="4"/>
    </row>
    <row r="5979" spans="1:4" x14ac:dyDescent="0.25">
      <c r="A5979" s="3" t="str">
        <f t="shared" si="93"/>
        <v/>
      </c>
      <c r="D5979" s="4"/>
    </row>
    <row r="5980" spans="1:4" x14ac:dyDescent="0.25">
      <c r="A5980" s="3" t="str">
        <f t="shared" si="93"/>
        <v/>
      </c>
      <c r="D5980" s="4"/>
    </row>
    <row r="5981" spans="1:4" x14ac:dyDescent="0.25">
      <c r="A5981" s="3" t="str">
        <f t="shared" si="93"/>
        <v/>
      </c>
      <c r="D5981" s="4"/>
    </row>
    <row r="5982" spans="1:4" x14ac:dyDescent="0.25">
      <c r="A5982" s="3" t="str">
        <f t="shared" si="93"/>
        <v/>
      </c>
      <c r="D5982" s="4"/>
    </row>
    <row r="5983" spans="1:4" x14ac:dyDescent="0.25">
      <c r="A5983" s="3" t="str">
        <f t="shared" si="93"/>
        <v/>
      </c>
      <c r="D5983" s="4"/>
    </row>
    <row r="5984" spans="1:4" x14ac:dyDescent="0.25">
      <c r="A5984" s="3" t="str">
        <f t="shared" si="93"/>
        <v/>
      </c>
      <c r="D5984" s="4"/>
    </row>
    <row r="5985" spans="1:4" x14ac:dyDescent="0.25">
      <c r="A5985" s="3" t="str">
        <f t="shared" si="93"/>
        <v/>
      </c>
      <c r="D5985" s="4"/>
    </row>
    <row r="5986" spans="1:4" x14ac:dyDescent="0.25">
      <c r="A5986" s="3" t="str">
        <f t="shared" si="93"/>
        <v/>
      </c>
      <c r="D5986" s="4"/>
    </row>
    <row r="5987" spans="1:4" x14ac:dyDescent="0.25">
      <c r="A5987" s="3" t="str">
        <f t="shared" si="93"/>
        <v/>
      </c>
      <c r="D5987" s="4"/>
    </row>
    <row r="5988" spans="1:4" x14ac:dyDescent="0.25">
      <c r="A5988" s="3" t="str">
        <f t="shared" si="93"/>
        <v/>
      </c>
      <c r="D5988" s="4"/>
    </row>
    <row r="5989" spans="1:4" x14ac:dyDescent="0.25">
      <c r="A5989" s="3" t="str">
        <f t="shared" si="93"/>
        <v/>
      </c>
      <c r="D5989" s="4"/>
    </row>
    <row r="5990" spans="1:4" x14ac:dyDescent="0.25">
      <c r="A5990" s="3" t="str">
        <f t="shared" si="93"/>
        <v/>
      </c>
      <c r="D5990" s="4"/>
    </row>
    <row r="5991" spans="1:4" x14ac:dyDescent="0.25">
      <c r="A5991" s="3" t="str">
        <f t="shared" si="93"/>
        <v/>
      </c>
      <c r="D5991" s="4"/>
    </row>
    <row r="5992" spans="1:4" x14ac:dyDescent="0.25">
      <c r="A5992" s="3" t="str">
        <f t="shared" si="93"/>
        <v/>
      </c>
      <c r="D5992" s="4"/>
    </row>
    <row r="5993" spans="1:4" x14ac:dyDescent="0.25">
      <c r="A5993" s="3" t="str">
        <f t="shared" si="93"/>
        <v/>
      </c>
      <c r="D5993" s="4"/>
    </row>
    <row r="5994" spans="1:4" x14ac:dyDescent="0.25">
      <c r="A5994" s="3" t="str">
        <f t="shared" si="93"/>
        <v/>
      </c>
      <c r="D5994" s="4"/>
    </row>
    <row r="5995" spans="1:4" x14ac:dyDescent="0.25">
      <c r="A5995" s="3" t="str">
        <f t="shared" si="93"/>
        <v/>
      </c>
      <c r="D5995" s="4"/>
    </row>
    <row r="5996" spans="1:4" x14ac:dyDescent="0.25">
      <c r="A5996" s="3" t="str">
        <f t="shared" si="93"/>
        <v/>
      </c>
      <c r="D5996" s="4"/>
    </row>
    <row r="5997" spans="1:4" x14ac:dyDescent="0.25">
      <c r="A5997" s="3" t="str">
        <f t="shared" si="93"/>
        <v/>
      </c>
      <c r="D5997" s="4"/>
    </row>
    <row r="5998" spans="1:4" x14ac:dyDescent="0.25">
      <c r="A5998" s="3" t="str">
        <f t="shared" si="93"/>
        <v/>
      </c>
      <c r="D5998" s="4"/>
    </row>
    <row r="5999" spans="1:4" x14ac:dyDescent="0.25">
      <c r="A5999" s="3" t="str">
        <f t="shared" si="93"/>
        <v/>
      </c>
      <c r="D5999" s="4"/>
    </row>
    <row r="6000" spans="1:4" x14ac:dyDescent="0.25">
      <c r="A6000" s="3" t="str">
        <f t="shared" si="93"/>
        <v/>
      </c>
      <c r="D6000" s="4"/>
    </row>
    <row r="6001" spans="1:4" x14ac:dyDescent="0.25">
      <c r="A6001" s="3" t="str">
        <f t="shared" si="93"/>
        <v/>
      </c>
      <c r="D6001" s="4"/>
    </row>
    <row r="6002" spans="1:4" x14ac:dyDescent="0.25">
      <c r="A6002" s="3" t="str">
        <f t="shared" si="93"/>
        <v/>
      </c>
      <c r="D6002" s="4"/>
    </row>
    <row r="6003" spans="1:4" x14ac:dyDescent="0.25">
      <c r="A6003" s="3" t="str">
        <f t="shared" si="93"/>
        <v/>
      </c>
      <c r="D6003" s="4"/>
    </row>
    <row r="6004" spans="1:4" x14ac:dyDescent="0.25">
      <c r="A6004" s="3" t="str">
        <f t="shared" si="93"/>
        <v/>
      </c>
      <c r="D6004" s="4"/>
    </row>
    <row r="6005" spans="1:4" x14ac:dyDescent="0.25">
      <c r="A6005" s="3" t="str">
        <f t="shared" si="93"/>
        <v/>
      </c>
      <c r="D6005" s="4"/>
    </row>
    <row r="6006" spans="1:4" x14ac:dyDescent="0.25">
      <c r="A6006" s="3" t="str">
        <f t="shared" si="93"/>
        <v/>
      </c>
      <c r="D6006" s="4"/>
    </row>
    <row r="6007" spans="1:4" x14ac:dyDescent="0.25">
      <c r="A6007" s="3" t="str">
        <f t="shared" si="93"/>
        <v/>
      </c>
      <c r="D6007" s="4"/>
    </row>
    <row r="6008" spans="1:4" x14ac:dyDescent="0.25">
      <c r="A6008" s="3" t="str">
        <f t="shared" si="93"/>
        <v/>
      </c>
      <c r="D6008" s="4"/>
    </row>
    <row r="6009" spans="1:4" x14ac:dyDescent="0.25">
      <c r="A6009" s="3" t="str">
        <f t="shared" si="93"/>
        <v/>
      </c>
      <c r="D6009" s="4"/>
    </row>
    <row r="6010" spans="1:4" x14ac:dyDescent="0.25">
      <c r="A6010" s="3" t="str">
        <f t="shared" si="93"/>
        <v/>
      </c>
      <c r="D6010" s="4"/>
    </row>
    <row r="6011" spans="1:4" x14ac:dyDescent="0.25">
      <c r="A6011" s="3" t="str">
        <f t="shared" si="93"/>
        <v/>
      </c>
      <c r="D6011" s="4"/>
    </row>
    <row r="6012" spans="1:4" x14ac:dyDescent="0.25">
      <c r="A6012" s="3" t="str">
        <f t="shared" si="93"/>
        <v/>
      </c>
      <c r="D6012" s="4"/>
    </row>
    <row r="6013" spans="1:4" x14ac:dyDescent="0.25">
      <c r="A6013" s="3" t="str">
        <f t="shared" si="93"/>
        <v/>
      </c>
      <c r="D6013" s="4"/>
    </row>
    <row r="6014" spans="1:4" x14ac:dyDescent="0.25">
      <c r="A6014" s="3" t="str">
        <f t="shared" si="93"/>
        <v/>
      </c>
      <c r="D6014" s="4"/>
    </row>
    <row r="6015" spans="1:4" x14ac:dyDescent="0.25">
      <c r="A6015" s="3" t="str">
        <f t="shared" si="93"/>
        <v/>
      </c>
      <c r="D6015" s="4"/>
    </row>
    <row r="6016" spans="1:4" x14ac:dyDescent="0.25">
      <c r="A6016" s="3" t="str">
        <f t="shared" si="93"/>
        <v/>
      </c>
      <c r="D6016" s="4"/>
    </row>
    <row r="6017" spans="1:4" x14ac:dyDescent="0.25">
      <c r="A6017" s="3" t="str">
        <f t="shared" si="93"/>
        <v/>
      </c>
      <c r="D6017" s="4"/>
    </row>
    <row r="6018" spans="1:4" x14ac:dyDescent="0.25">
      <c r="A6018" s="3" t="str">
        <f t="shared" si="93"/>
        <v/>
      </c>
      <c r="D6018" s="4"/>
    </row>
    <row r="6019" spans="1:4" x14ac:dyDescent="0.25">
      <c r="A6019" s="3" t="str">
        <f t="shared" ref="A6019:A6082" si="94">B6019&amp;C6019&amp;D6019&amp;E6019</f>
        <v/>
      </c>
      <c r="D6019" s="4"/>
    </row>
    <row r="6020" spans="1:4" x14ac:dyDescent="0.25">
      <c r="A6020" s="3" t="str">
        <f t="shared" si="94"/>
        <v/>
      </c>
      <c r="D6020" s="4"/>
    </row>
    <row r="6021" spans="1:4" x14ac:dyDescent="0.25">
      <c r="A6021" s="3" t="str">
        <f t="shared" si="94"/>
        <v/>
      </c>
      <c r="D6021" s="4"/>
    </row>
    <row r="6022" spans="1:4" x14ac:dyDescent="0.25">
      <c r="A6022" s="3" t="str">
        <f t="shared" si="94"/>
        <v/>
      </c>
      <c r="D6022" s="4"/>
    </row>
    <row r="6023" spans="1:4" x14ac:dyDescent="0.25">
      <c r="A6023" s="3" t="str">
        <f t="shared" si="94"/>
        <v/>
      </c>
      <c r="D6023" s="4"/>
    </row>
    <row r="6024" spans="1:4" x14ac:dyDescent="0.25">
      <c r="A6024" s="3" t="str">
        <f t="shared" si="94"/>
        <v/>
      </c>
      <c r="D6024" s="4"/>
    </row>
    <row r="6025" spans="1:4" x14ac:dyDescent="0.25">
      <c r="A6025" s="3" t="str">
        <f t="shared" si="94"/>
        <v/>
      </c>
      <c r="D6025" s="4"/>
    </row>
    <row r="6026" spans="1:4" x14ac:dyDescent="0.25">
      <c r="A6026" s="3" t="str">
        <f t="shared" si="94"/>
        <v/>
      </c>
      <c r="D6026" s="4"/>
    </row>
    <row r="6027" spans="1:4" x14ac:dyDescent="0.25">
      <c r="A6027" s="3" t="str">
        <f t="shared" si="94"/>
        <v/>
      </c>
      <c r="D6027" s="4"/>
    </row>
    <row r="6028" spans="1:4" x14ac:dyDescent="0.25">
      <c r="A6028" s="3" t="str">
        <f t="shared" si="94"/>
        <v/>
      </c>
      <c r="D6028" s="4"/>
    </row>
    <row r="6029" spans="1:4" x14ac:dyDescent="0.25">
      <c r="A6029" s="3" t="str">
        <f t="shared" si="94"/>
        <v/>
      </c>
      <c r="D6029" s="4"/>
    </row>
    <row r="6030" spans="1:4" x14ac:dyDescent="0.25">
      <c r="A6030" s="3" t="str">
        <f t="shared" si="94"/>
        <v/>
      </c>
      <c r="D6030" s="4"/>
    </row>
    <row r="6031" spans="1:4" x14ac:dyDescent="0.25">
      <c r="A6031" s="3" t="str">
        <f t="shared" si="94"/>
        <v/>
      </c>
      <c r="D6031" s="4"/>
    </row>
    <row r="6032" spans="1:4" x14ac:dyDescent="0.25">
      <c r="A6032" s="3" t="str">
        <f t="shared" si="94"/>
        <v/>
      </c>
      <c r="D6032" s="4"/>
    </row>
    <row r="6033" spans="1:4" x14ac:dyDescent="0.25">
      <c r="A6033" s="3" t="str">
        <f t="shared" si="94"/>
        <v/>
      </c>
      <c r="D6033" s="4"/>
    </row>
    <row r="6034" spans="1:4" x14ac:dyDescent="0.25">
      <c r="A6034" s="3" t="str">
        <f t="shared" si="94"/>
        <v/>
      </c>
      <c r="D6034" s="4"/>
    </row>
    <row r="6035" spans="1:4" x14ac:dyDescent="0.25">
      <c r="A6035" s="3" t="str">
        <f t="shared" si="94"/>
        <v/>
      </c>
      <c r="D6035" s="4"/>
    </row>
    <row r="6036" spans="1:4" x14ac:dyDescent="0.25">
      <c r="A6036" s="3" t="str">
        <f t="shared" si="94"/>
        <v/>
      </c>
      <c r="D6036" s="4"/>
    </row>
    <row r="6037" spans="1:4" x14ac:dyDescent="0.25">
      <c r="A6037" s="3" t="str">
        <f t="shared" si="94"/>
        <v/>
      </c>
      <c r="D6037" s="4"/>
    </row>
    <row r="6038" spans="1:4" x14ac:dyDescent="0.25">
      <c r="A6038" s="3" t="str">
        <f t="shared" si="94"/>
        <v/>
      </c>
      <c r="D6038" s="4"/>
    </row>
    <row r="6039" spans="1:4" x14ac:dyDescent="0.25">
      <c r="A6039" s="3" t="str">
        <f t="shared" si="94"/>
        <v/>
      </c>
      <c r="D6039" s="4"/>
    </row>
    <row r="6040" spans="1:4" x14ac:dyDescent="0.25">
      <c r="A6040" s="3" t="str">
        <f t="shared" si="94"/>
        <v/>
      </c>
      <c r="D6040" s="4"/>
    </row>
    <row r="6041" spans="1:4" x14ac:dyDescent="0.25">
      <c r="A6041" s="3" t="str">
        <f t="shared" si="94"/>
        <v/>
      </c>
      <c r="D6041" s="4"/>
    </row>
    <row r="6042" spans="1:4" x14ac:dyDescent="0.25">
      <c r="A6042" s="3" t="str">
        <f t="shared" si="94"/>
        <v/>
      </c>
      <c r="D6042" s="4"/>
    </row>
    <row r="6043" spans="1:4" x14ac:dyDescent="0.25">
      <c r="A6043" s="3" t="str">
        <f t="shared" si="94"/>
        <v/>
      </c>
      <c r="D6043" s="4"/>
    </row>
    <row r="6044" spans="1:4" x14ac:dyDescent="0.25">
      <c r="A6044" s="3" t="str">
        <f t="shared" si="94"/>
        <v/>
      </c>
      <c r="D6044" s="4"/>
    </row>
    <row r="6045" spans="1:4" x14ac:dyDescent="0.25">
      <c r="A6045" s="3" t="str">
        <f t="shared" si="94"/>
        <v/>
      </c>
      <c r="D6045" s="4"/>
    </row>
    <row r="6046" spans="1:4" x14ac:dyDescent="0.25">
      <c r="A6046" s="3" t="str">
        <f t="shared" si="94"/>
        <v/>
      </c>
      <c r="D6046" s="4"/>
    </row>
    <row r="6047" spans="1:4" x14ac:dyDescent="0.25">
      <c r="A6047" s="3" t="str">
        <f t="shared" si="94"/>
        <v/>
      </c>
      <c r="D6047" s="4"/>
    </row>
    <row r="6048" spans="1:4" x14ac:dyDescent="0.25">
      <c r="A6048" s="3" t="str">
        <f t="shared" si="94"/>
        <v/>
      </c>
      <c r="D6048" s="4"/>
    </row>
    <row r="6049" spans="1:4" x14ac:dyDescent="0.25">
      <c r="A6049" s="3" t="str">
        <f t="shared" si="94"/>
        <v/>
      </c>
      <c r="D6049" s="4"/>
    </row>
    <row r="6050" spans="1:4" x14ac:dyDescent="0.25">
      <c r="A6050" s="3" t="str">
        <f t="shared" si="94"/>
        <v/>
      </c>
      <c r="D6050" s="4"/>
    </row>
    <row r="6051" spans="1:4" x14ac:dyDescent="0.25">
      <c r="A6051" s="3" t="str">
        <f t="shared" si="94"/>
        <v/>
      </c>
      <c r="D6051" s="4"/>
    </row>
    <row r="6052" spans="1:4" x14ac:dyDescent="0.25">
      <c r="A6052" s="3" t="str">
        <f t="shared" si="94"/>
        <v/>
      </c>
      <c r="D6052" s="4"/>
    </row>
    <row r="6053" spans="1:4" x14ac:dyDescent="0.25">
      <c r="A6053" s="3" t="str">
        <f t="shared" si="94"/>
        <v/>
      </c>
      <c r="D6053" s="4"/>
    </row>
    <row r="6054" spans="1:4" x14ac:dyDescent="0.25">
      <c r="A6054" s="3" t="str">
        <f t="shared" si="94"/>
        <v/>
      </c>
      <c r="D6054" s="4"/>
    </row>
    <row r="6055" spans="1:4" x14ac:dyDescent="0.25">
      <c r="A6055" s="3" t="str">
        <f t="shared" si="94"/>
        <v/>
      </c>
      <c r="D6055" s="4"/>
    </row>
    <row r="6056" spans="1:4" x14ac:dyDescent="0.25">
      <c r="A6056" s="3" t="str">
        <f t="shared" si="94"/>
        <v/>
      </c>
      <c r="D6056" s="4"/>
    </row>
    <row r="6057" spans="1:4" x14ac:dyDescent="0.25">
      <c r="A6057" s="3" t="str">
        <f t="shared" si="94"/>
        <v/>
      </c>
      <c r="D6057" s="4"/>
    </row>
    <row r="6058" spans="1:4" x14ac:dyDescent="0.25">
      <c r="A6058" s="3" t="str">
        <f t="shared" si="94"/>
        <v/>
      </c>
      <c r="D6058" s="4"/>
    </row>
    <row r="6059" spans="1:4" x14ac:dyDescent="0.25">
      <c r="A6059" s="3" t="str">
        <f t="shared" si="94"/>
        <v/>
      </c>
      <c r="D6059" s="4"/>
    </row>
    <row r="6060" spans="1:4" x14ac:dyDescent="0.25">
      <c r="A6060" s="3" t="str">
        <f t="shared" si="94"/>
        <v/>
      </c>
      <c r="D6060" s="4"/>
    </row>
    <row r="6061" spans="1:4" x14ac:dyDescent="0.25">
      <c r="A6061" s="3" t="str">
        <f t="shared" si="94"/>
        <v/>
      </c>
      <c r="D6061" s="4"/>
    </row>
    <row r="6062" spans="1:4" x14ac:dyDescent="0.25">
      <c r="A6062" s="3" t="str">
        <f t="shared" si="94"/>
        <v/>
      </c>
      <c r="D6062" s="4"/>
    </row>
    <row r="6063" spans="1:4" x14ac:dyDescent="0.25">
      <c r="A6063" s="3" t="str">
        <f t="shared" si="94"/>
        <v/>
      </c>
      <c r="D6063" s="4"/>
    </row>
    <row r="6064" spans="1:4" x14ac:dyDescent="0.25">
      <c r="A6064" s="3" t="str">
        <f t="shared" si="94"/>
        <v/>
      </c>
      <c r="D6064" s="4"/>
    </row>
    <row r="6065" spans="1:4" x14ac:dyDescent="0.25">
      <c r="A6065" s="3" t="str">
        <f t="shared" si="94"/>
        <v/>
      </c>
      <c r="D6065" s="4"/>
    </row>
    <row r="6066" spans="1:4" x14ac:dyDescent="0.25">
      <c r="A6066" s="3" t="str">
        <f t="shared" si="94"/>
        <v/>
      </c>
      <c r="D6066" s="4"/>
    </row>
    <row r="6067" spans="1:4" x14ac:dyDescent="0.25">
      <c r="A6067" s="3" t="str">
        <f t="shared" si="94"/>
        <v/>
      </c>
      <c r="D6067" s="4"/>
    </row>
    <row r="6068" spans="1:4" x14ac:dyDescent="0.25">
      <c r="A6068" s="3" t="str">
        <f t="shared" si="94"/>
        <v/>
      </c>
      <c r="D6068" s="4"/>
    </row>
    <row r="6069" spans="1:4" x14ac:dyDescent="0.25">
      <c r="A6069" s="3" t="str">
        <f t="shared" si="94"/>
        <v/>
      </c>
      <c r="D6069" s="4"/>
    </row>
    <row r="6070" spans="1:4" x14ac:dyDescent="0.25">
      <c r="A6070" s="3" t="str">
        <f t="shared" si="94"/>
        <v/>
      </c>
      <c r="D6070" s="4"/>
    </row>
    <row r="6071" spans="1:4" x14ac:dyDescent="0.25">
      <c r="A6071" s="3" t="str">
        <f t="shared" si="94"/>
        <v/>
      </c>
      <c r="D6071" s="4"/>
    </row>
    <row r="6072" spans="1:4" x14ac:dyDescent="0.25">
      <c r="A6072" s="3" t="str">
        <f t="shared" si="94"/>
        <v/>
      </c>
      <c r="D6072" s="4"/>
    </row>
    <row r="6073" spans="1:4" x14ac:dyDescent="0.25">
      <c r="A6073" s="3" t="str">
        <f t="shared" si="94"/>
        <v/>
      </c>
      <c r="D6073" s="4"/>
    </row>
    <row r="6074" spans="1:4" x14ac:dyDescent="0.25">
      <c r="A6074" s="3" t="str">
        <f t="shared" si="94"/>
        <v/>
      </c>
      <c r="D6074" s="4"/>
    </row>
    <row r="6075" spans="1:4" x14ac:dyDescent="0.25">
      <c r="A6075" s="3" t="str">
        <f t="shared" si="94"/>
        <v/>
      </c>
      <c r="D6075" s="4"/>
    </row>
    <row r="6076" spans="1:4" x14ac:dyDescent="0.25">
      <c r="A6076" s="3" t="str">
        <f t="shared" si="94"/>
        <v/>
      </c>
      <c r="D6076" s="4"/>
    </row>
    <row r="6077" spans="1:4" x14ac:dyDescent="0.25">
      <c r="A6077" s="3" t="str">
        <f t="shared" si="94"/>
        <v/>
      </c>
      <c r="D6077" s="4"/>
    </row>
    <row r="6078" spans="1:4" x14ac:dyDescent="0.25">
      <c r="A6078" s="3" t="str">
        <f t="shared" si="94"/>
        <v/>
      </c>
      <c r="D6078" s="4"/>
    </row>
    <row r="6079" spans="1:4" x14ac:dyDescent="0.25">
      <c r="A6079" s="3" t="str">
        <f t="shared" si="94"/>
        <v/>
      </c>
      <c r="D6079" s="4"/>
    </row>
    <row r="6080" spans="1:4" x14ac:dyDescent="0.25">
      <c r="A6080" s="3" t="str">
        <f t="shared" si="94"/>
        <v/>
      </c>
      <c r="D6080" s="4"/>
    </row>
    <row r="6081" spans="1:4" x14ac:dyDescent="0.25">
      <c r="A6081" s="3" t="str">
        <f t="shared" si="94"/>
        <v/>
      </c>
      <c r="D6081" s="4"/>
    </row>
    <row r="6082" spans="1:4" x14ac:dyDescent="0.25">
      <c r="A6082" s="3" t="str">
        <f t="shared" si="94"/>
        <v/>
      </c>
      <c r="D6082" s="4"/>
    </row>
    <row r="6083" spans="1:4" x14ac:dyDescent="0.25">
      <c r="A6083" s="3" t="str">
        <f t="shared" ref="A6083:A6146" si="95">B6083&amp;C6083&amp;D6083&amp;E6083</f>
        <v/>
      </c>
      <c r="D6083" s="4"/>
    </row>
    <row r="6084" spans="1:4" x14ac:dyDescent="0.25">
      <c r="A6084" s="3" t="str">
        <f t="shared" si="95"/>
        <v/>
      </c>
      <c r="D6084" s="4"/>
    </row>
    <row r="6085" spans="1:4" x14ac:dyDescent="0.25">
      <c r="A6085" s="3" t="str">
        <f t="shared" si="95"/>
        <v/>
      </c>
      <c r="D6085" s="4"/>
    </row>
    <row r="6086" spans="1:4" x14ac:dyDescent="0.25">
      <c r="A6086" s="3" t="str">
        <f t="shared" si="95"/>
        <v/>
      </c>
      <c r="D6086" s="4"/>
    </row>
    <row r="6087" spans="1:4" x14ac:dyDescent="0.25">
      <c r="A6087" s="3" t="str">
        <f t="shared" si="95"/>
        <v/>
      </c>
      <c r="D6087" s="4"/>
    </row>
    <row r="6088" spans="1:4" x14ac:dyDescent="0.25">
      <c r="A6088" s="3" t="str">
        <f t="shared" si="95"/>
        <v/>
      </c>
      <c r="D6088" s="4"/>
    </row>
    <row r="6089" spans="1:4" x14ac:dyDescent="0.25">
      <c r="A6089" s="3" t="str">
        <f t="shared" si="95"/>
        <v/>
      </c>
      <c r="D6089" s="4"/>
    </row>
    <row r="6090" spans="1:4" x14ac:dyDescent="0.25">
      <c r="A6090" s="3" t="str">
        <f t="shared" si="95"/>
        <v/>
      </c>
      <c r="D6090" s="4"/>
    </row>
    <row r="6091" spans="1:4" x14ac:dyDescent="0.25">
      <c r="A6091" s="3" t="str">
        <f t="shared" si="95"/>
        <v/>
      </c>
      <c r="D6091" s="4"/>
    </row>
    <row r="6092" spans="1:4" x14ac:dyDescent="0.25">
      <c r="A6092" s="3" t="str">
        <f t="shared" si="95"/>
        <v/>
      </c>
      <c r="D6092" s="4"/>
    </row>
    <row r="6093" spans="1:4" x14ac:dyDescent="0.25">
      <c r="A6093" s="3" t="str">
        <f t="shared" si="95"/>
        <v/>
      </c>
      <c r="D6093" s="4"/>
    </row>
    <row r="6094" spans="1:4" x14ac:dyDescent="0.25">
      <c r="A6094" s="3" t="str">
        <f t="shared" si="95"/>
        <v/>
      </c>
      <c r="D6094" s="4"/>
    </row>
    <row r="6095" spans="1:4" x14ac:dyDescent="0.25">
      <c r="A6095" s="3" t="str">
        <f t="shared" si="95"/>
        <v/>
      </c>
      <c r="D6095" s="4"/>
    </row>
    <row r="6096" spans="1:4" x14ac:dyDescent="0.25">
      <c r="A6096" s="3" t="str">
        <f t="shared" si="95"/>
        <v/>
      </c>
      <c r="D6096" s="4"/>
    </row>
    <row r="6097" spans="1:4" x14ac:dyDescent="0.25">
      <c r="A6097" s="3" t="str">
        <f t="shared" si="95"/>
        <v/>
      </c>
      <c r="D6097" s="4"/>
    </row>
    <row r="6098" spans="1:4" x14ac:dyDescent="0.25">
      <c r="A6098" s="3" t="str">
        <f t="shared" si="95"/>
        <v/>
      </c>
      <c r="D6098" s="4"/>
    </row>
    <row r="6099" spans="1:4" x14ac:dyDescent="0.25">
      <c r="A6099" s="3" t="str">
        <f t="shared" si="95"/>
        <v/>
      </c>
      <c r="D6099" s="4"/>
    </row>
    <row r="6100" spans="1:4" x14ac:dyDescent="0.25">
      <c r="A6100" s="3" t="str">
        <f t="shared" si="95"/>
        <v/>
      </c>
      <c r="D6100" s="4"/>
    </row>
    <row r="6101" spans="1:4" x14ac:dyDescent="0.25">
      <c r="A6101" s="3" t="str">
        <f t="shared" si="95"/>
        <v/>
      </c>
      <c r="D6101" s="4"/>
    </row>
    <row r="6102" spans="1:4" x14ac:dyDescent="0.25">
      <c r="A6102" s="3" t="str">
        <f t="shared" si="95"/>
        <v/>
      </c>
      <c r="D6102" s="4"/>
    </row>
    <row r="6103" spans="1:4" x14ac:dyDescent="0.25">
      <c r="A6103" s="3" t="str">
        <f t="shared" si="95"/>
        <v/>
      </c>
      <c r="D6103" s="4"/>
    </row>
    <row r="6104" spans="1:4" x14ac:dyDescent="0.25">
      <c r="A6104" s="3" t="str">
        <f t="shared" si="95"/>
        <v/>
      </c>
      <c r="D6104" s="4"/>
    </row>
    <row r="6105" spans="1:4" x14ac:dyDescent="0.25">
      <c r="A6105" s="3" t="str">
        <f t="shared" si="95"/>
        <v/>
      </c>
      <c r="D6105" s="4"/>
    </row>
    <row r="6106" spans="1:4" x14ac:dyDescent="0.25">
      <c r="A6106" s="3" t="str">
        <f t="shared" si="95"/>
        <v/>
      </c>
      <c r="D6106" s="4"/>
    </row>
    <row r="6107" spans="1:4" x14ac:dyDescent="0.25">
      <c r="A6107" s="3" t="str">
        <f t="shared" si="95"/>
        <v/>
      </c>
      <c r="D6107" s="4"/>
    </row>
    <row r="6108" spans="1:4" x14ac:dyDescent="0.25">
      <c r="A6108" s="3" t="str">
        <f t="shared" si="95"/>
        <v/>
      </c>
      <c r="D6108" s="4"/>
    </row>
    <row r="6109" spans="1:4" x14ac:dyDescent="0.25">
      <c r="A6109" s="3" t="str">
        <f t="shared" si="95"/>
        <v/>
      </c>
      <c r="D6109" s="4"/>
    </row>
    <row r="6110" spans="1:4" x14ac:dyDescent="0.25">
      <c r="A6110" s="3" t="str">
        <f t="shared" si="95"/>
        <v/>
      </c>
      <c r="D6110" s="4"/>
    </row>
    <row r="6111" spans="1:4" x14ac:dyDescent="0.25">
      <c r="A6111" s="3" t="str">
        <f t="shared" si="95"/>
        <v/>
      </c>
      <c r="D6111" s="4"/>
    </row>
    <row r="6112" spans="1:4" x14ac:dyDescent="0.25">
      <c r="A6112" s="3" t="str">
        <f t="shared" si="95"/>
        <v/>
      </c>
      <c r="D6112" s="4"/>
    </row>
    <row r="6113" spans="1:4" x14ac:dyDescent="0.25">
      <c r="A6113" s="3" t="str">
        <f t="shared" si="95"/>
        <v/>
      </c>
      <c r="D6113" s="4"/>
    </row>
    <row r="6114" spans="1:4" x14ac:dyDescent="0.25">
      <c r="A6114" s="3" t="str">
        <f t="shared" si="95"/>
        <v/>
      </c>
      <c r="D6114" s="4"/>
    </row>
    <row r="6115" spans="1:4" x14ac:dyDescent="0.25">
      <c r="A6115" s="3" t="str">
        <f t="shared" si="95"/>
        <v/>
      </c>
      <c r="D6115" s="4"/>
    </row>
    <row r="6116" spans="1:4" x14ac:dyDescent="0.25">
      <c r="A6116" s="3" t="str">
        <f t="shared" si="95"/>
        <v/>
      </c>
      <c r="D6116" s="4"/>
    </row>
    <row r="6117" spans="1:4" x14ac:dyDescent="0.25">
      <c r="A6117" s="3" t="str">
        <f t="shared" si="95"/>
        <v/>
      </c>
      <c r="D6117" s="4"/>
    </row>
    <row r="6118" spans="1:4" x14ac:dyDescent="0.25">
      <c r="A6118" s="3" t="str">
        <f t="shared" si="95"/>
        <v/>
      </c>
      <c r="D6118" s="4"/>
    </row>
    <row r="6119" spans="1:4" x14ac:dyDescent="0.25">
      <c r="A6119" s="3" t="str">
        <f t="shared" si="95"/>
        <v/>
      </c>
      <c r="D6119" s="4"/>
    </row>
    <row r="6120" spans="1:4" x14ac:dyDescent="0.25">
      <c r="A6120" s="3" t="str">
        <f t="shared" si="95"/>
        <v/>
      </c>
      <c r="D6120" s="4"/>
    </row>
    <row r="6121" spans="1:4" x14ac:dyDescent="0.25">
      <c r="A6121" s="3" t="str">
        <f t="shared" si="95"/>
        <v/>
      </c>
      <c r="D6121" s="4"/>
    </row>
    <row r="6122" spans="1:4" x14ac:dyDescent="0.25">
      <c r="A6122" s="3" t="str">
        <f t="shared" si="95"/>
        <v/>
      </c>
      <c r="D6122" s="4"/>
    </row>
    <row r="6123" spans="1:4" x14ac:dyDescent="0.25">
      <c r="A6123" s="3" t="str">
        <f t="shared" si="95"/>
        <v/>
      </c>
      <c r="D6123" s="4"/>
    </row>
    <row r="6124" spans="1:4" x14ac:dyDescent="0.25">
      <c r="A6124" s="3" t="str">
        <f t="shared" si="95"/>
        <v/>
      </c>
      <c r="D6124" s="4"/>
    </row>
    <row r="6125" spans="1:4" x14ac:dyDescent="0.25">
      <c r="A6125" s="3" t="str">
        <f t="shared" si="95"/>
        <v/>
      </c>
      <c r="D6125" s="4"/>
    </row>
    <row r="6126" spans="1:4" x14ac:dyDescent="0.25">
      <c r="A6126" s="3" t="str">
        <f t="shared" si="95"/>
        <v/>
      </c>
      <c r="D6126" s="4"/>
    </row>
    <row r="6127" spans="1:4" x14ac:dyDescent="0.25">
      <c r="A6127" s="3" t="str">
        <f t="shared" si="95"/>
        <v/>
      </c>
      <c r="D6127" s="4"/>
    </row>
    <row r="6128" spans="1:4" x14ac:dyDescent="0.25">
      <c r="A6128" s="3" t="str">
        <f t="shared" si="95"/>
        <v/>
      </c>
      <c r="D6128" s="4"/>
    </row>
    <row r="6129" spans="1:4" x14ac:dyDescent="0.25">
      <c r="A6129" s="3" t="str">
        <f t="shared" si="95"/>
        <v/>
      </c>
      <c r="D6129" s="4"/>
    </row>
    <row r="6130" spans="1:4" x14ac:dyDescent="0.25">
      <c r="A6130" s="3" t="str">
        <f t="shared" si="95"/>
        <v/>
      </c>
      <c r="D6130" s="4"/>
    </row>
    <row r="6131" spans="1:4" x14ac:dyDescent="0.25">
      <c r="A6131" s="3" t="str">
        <f t="shared" si="95"/>
        <v/>
      </c>
      <c r="D6131" s="4"/>
    </row>
    <row r="6132" spans="1:4" x14ac:dyDescent="0.25">
      <c r="A6132" s="3" t="str">
        <f t="shared" si="95"/>
        <v/>
      </c>
      <c r="D6132" s="4"/>
    </row>
    <row r="6133" spans="1:4" x14ac:dyDescent="0.25">
      <c r="A6133" s="3" t="str">
        <f t="shared" si="95"/>
        <v/>
      </c>
      <c r="D6133" s="4"/>
    </row>
    <row r="6134" spans="1:4" x14ac:dyDescent="0.25">
      <c r="A6134" s="3" t="str">
        <f t="shared" si="95"/>
        <v/>
      </c>
      <c r="D6134" s="4"/>
    </row>
    <row r="6135" spans="1:4" x14ac:dyDescent="0.25">
      <c r="A6135" s="3" t="str">
        <f t="shared" si="95"/>
        <v/>
      </c>
      <c r="D6135" s="4"/>
    </row>
    <row r="6136" spans="1:4" x14ac:dyDescent="0.25">
      <c r="A6136" s="3" t="str">
        <f t="shared" si="95"/>
        <v/>
      </c>
      <c r="D6136" s="4"/>
    </row>
    <row r="6137" spans="1:4" x14ac:dyDescent="0.25">
      <c r="A6137" s="3" t="str">
        <f t="shared" si="95"/>
        <v/>
      </c>
      <c r="D6137" s="4"/>
    </row>
    <row r="6138" spans="1:4" x14ac:dyDescent="0.25">
      <c r="A6138" s="3" t="str">
        <f t="shared" si="95"/>
        <v/>
      </c>
      <c r="D6138" s="4"/>
    </row>
    <row r="6139" spans="1:4" x14ac:dyDescent="0.25">
      <c r="A6139" s="3" t="str">
        <f t="shared" si="95"/>
        <v/>
      </c>
      <c r="D6139" s="4"/>
    </row>
    <row r="6140" spans="1:4" x14ac:dyDescent="0.25">
      <c r="A6140" s="3" t="str">
        <f t="shared" si="95"/>
        <v/>
      </c>
      <c r="D6140" s="4"/>
    </row>
    <row r="6141" spans="1:4" x14ac:dyDescent="0.25">
      <c r="A6141" s="3" t="str">
        <f t="shared" si="95"/>
        <v/>
      </c>
      <c r="D6141" s="4"/>
    </row>
    <row r="6142" spans="1:4" x14ac:dyDescent="0.25">
      <c r="A6142" s="3" t="str">
        <f t="shared" si="95"/>
        <v/>
      </c>
      <c r="D6142" s="4"/>
    </row>
    <row r="6143" spans="1:4" x14ac:dyDescent="0.25">
      <c r="A6143" s="3" t="str">
        <f t="shared" si="95"/>
        <v/>
      </c>
      <c r="D6143" s="4"/>
    </row>
    <row r="6144" spans="1:4" x14ac:dyDescent="0.25">
      <c r="A6144" s="3" t="str">
        <f t="shared" si="95"/>
        <v/>
      </c>
      <c r="D6144" s="4"/>
    </row>
    <row r="6145" spans="1:4" x14ac:dyDescent="0.25">
      <c r="A6145" s="3" t="str">
        <f t="shared" si="95"/>
        <v/>
      </c>
      <c r="D6145" s="4"/>
    </row>
    <row r="6146" spans="1:4" x14ac:dyDescent="0.25">
      <c r="A6146" s="3" t="str">
        <f t="shared" si="95"/>
        <v/>
      </c>
      <c r="D6146" s="4"/>
    </row>
    <row r="6147" spans="1:4" x14ac:dyDescent="0.25">
      <c r="A6147" s="3" t="str">
        <f t="shared" ref="A6147:A6210" si="96">B6147&amp;C6147&amp;D6147&amp;E6147</f>
        <v/>
      </c>
      <c r="D6147" s="4"/>
    </row>
    <row r="6148" spans="1:4" x14ac:dyDescent="0.25">
      <c r="A6148" s="3" t="str">
        <f t="shared" si="96"/>
        <v/>
      </c>
      <c r="D6148" s="4"/>
    </row>
    <row r="6149" spans="1:4" x14ac:dyDescent="0.25">
      <c r="A6149" s="3" t="str">
        <f t="shared" si="96"/>
        <v/>
      </c>
      <c r="D6149" s="4"/>
    </row>
    <row r="6150" spans="1:4" x14ac:dyDescent="0.25">
      <c r="A6150" s="3" t="str">
        <f t="shared" si="96"/>
        <v/>
      </c>
      <c r="D6150" s="4"/>
    </row>
    <row r="6151" spans="1:4" x14ac:dyDescent="0.25">
      <c r="A6151" s="3" t="str">
        <f t="shared" si="96"/>
        <v/>
      </c>
      <c r="D6151" s="4"/>
    </row>
    <row r="6152" spans="1:4" x14ac:dyDescent="0.25">
      <c r="A6152" s="3" t="str">
        <f t="shared" si="96"/>
        <v/>
      </c>
      <c r="D6152" s="4"/>
    </row>
    <row r="6153" spans="1:4" x14ac:dyDescent="0.25">
      <c r="A6153" s="3" t="str">
        <f t="shared" si="96"/>
        <v/>
      </c>
      <c r="D6153" s="4"/>
    </row>
    <row r="6154" spans="1:4" x14ac:dyDescent="0.25">
      <c r="A6154" s="3" t="str">
        <f t="shared" si="96"/>
        <v/>
      </c>
      <c r="D6154" s="4"/>
    </row>
    <row r="6155" spans="1:4" x14ac:dyDescent="0.25">
      <c r="A6155" s="3" t="str">
        <f t="shared" si="96"/>
        <v/>
      </c>
      <c r="D6155" s="4"/>
    </row>
    <row r="6156" spans="1:4" x14ac:dyDescent="0.25">
      <c r="A6156" s="3" t="str">
        <f t="shared" si="96"/>
        <v/>
      </c>
      <c r="D6156" s="4"/>
    </row>
    <row r="6157" spans="1:4" x14ac:dyDescent="0.25">
      <c r="A6157" s="3" t="str">
        <f t="shared" si="96"/>
        <v/>
      </c>
      <c r="D6157" s="4"/>
    </row>
    <row r="6158" spans="1:4" x14ac:dyDescent="0.25">
      <c r="A6158" s="3" t="str">
        <f t="shared" si="96"/>
        <v/>
      </c>
      <c r="D6158" s="4"/>
    </row>
    <row r="6159" spans="1:4" x14ac:dyDescent="0.25">
      <c r="A6159" s="3" t="str">
        <f t="shared" si="96"/>
        <v/>
      </c>
      <c r="D6159" s="4"/>
    </row>
    <row r="6160" spans="1:4" x14ac:dyDescent="0.25">
      <c r="A6160" s="3" t="str">
        <f t="shared" si="96"/>
        <v/>
      </c>
      <c r="D6160" s="4"/>
    </row>
    <row r="6161" spans="1:4" x14ac:dyDescent="0.25">
      <c r="A6161" s="3" t="str">
        <f t="shared" si="96"/>
        <v/>
      </c>
      <c r="D6161" s="4"/>
    </row>
    <row r="6162" spans="1:4" x14ac:dyDescent="0.25">
      <c r="A6162" s="3" t="str">
        <f t="shared" si="96"/>
        <v/>
      </c>
      <c r="D6162" s="4"/>
    </row>
    <row r="6163" spans="1:4" x14ac:dyDescent="0.25">
      <c r="A6163" s="3" t="str">
        <f t="shared" si="96"/>
        <v/>
      </c>
      <c r="D6163" s="4"/>
    </row>
    <row r="6164" spans="1:4" x14ac:dyDescent="0.25">
      <c r="A6164" s="3" t="str">
        <f t="shared" si="96"/>
        <v/>
      </c>
      <c r="D6164" s="4"/>
    </row>
    <row r="6165" spans="1:4" x14ac:dyDescent="0.25">
      <c r="A6165" s="3" t="str">
        <f t="shared" si="96"/>
        <v/>
      </c>
      <c r="D6165" s="4"/>
    </row>
    <row r="6166" spans="1:4" x14ac:dyDescent="0.25">
      <c r="A6166" s="3" t="str">
        <f t="shared" si="96"/>
        <v/>
      </c>
      <c r="D6166" s="4"/>
    </row>
    <row r="6167" spans="1:4" x14ac:dyDescent="0.25">
      <c r="A6167" s="3" t="str">
        <f t="shared" si="96"/>
        <v/>
      </c>
      <c r="D6167" s="4"/>
    </row>
    <row r="6168" spans="1:4" x14ac:dyDescent="0.25">
      <c r="A6168" s="3" t="str">
        <f t="shared" si="96"/>
        <v/>
      </c>
      <c r="D6168" s="4"/>
    </row>
    <row r="6169" spans="1:4" x14ac:dyDescent="0.25">
      <c r="A6169" s="3" t="str">
        <f t="shared" si="96"/>
        <v/>
      </c>
      <c r="D6169" s="4"/>
    </row>
    <row r="6170" spans="1:4" x14ac:dyDescent="0.25">
      <c r="A6170" s="3" t="str">
        <f t="shared" si="96"/>
        <v/>
      </c>
      <c r="D6170" s="4"/>
    </row>
    <row r="6171" spans="1:4" x14ac:dyDescent="0.25">
      <c r="A6171" s="3" t="str">
        <f t="shared" si="96"/>
        <v/>
      </c>
      <c r="D6171" s="4"/>
    </row>
    <row r="6172" spans="1:4" x14ac:dyDescent="0.25">
      <c r="A6172" s="3" t="str">
        <f t="shared" si="96"/>
        <v/>
      </c>
      <c r="D6172" s="4"/>
    </row>
    <row r="6173" spans="1:4" x14ac:dyDescent="0.25">
      <c r="A6173" s="3" t="str">
        <f t="shared" si="96"/>
        <v/>
      </c>
      <c r="D6173" s="4"/>
    </row>
    <row r="6174" spans="1:4" x14ac:dyDescent="0.25">
      <c r="A6174" s="3" t="str">
        <f t="shared" si="96"/>
        <v/>
      </c>
      <c r="D6174" s="4"/>
    </row>
    <row r="6175" spans="1:4" x14ac:dyDescent="0.25">
      <c r="A6175" s="3" t="str">
        <f t="shared" si="96"/>
        <v/>
      </c>
      <c r="D6175" s="4"/>
    </row>
    <row r="6176" spans="1:4" x14ac:dyDescent="0.25">
      <c r="A6176" s="3" t="str">
        <f t="shared" si="96"/>
        <v/>
      </c>
      <c r="D6176" s="4"/>
    </row>
    <row r="6177" spans="1:4" x14ac:dyDescent="0.25">
      <c r="A6177" s="3" t="str">
        <f t="shared" si="96"/>
        <v/>
      </c>
      <c r="D6177" s="4"/>
    </row>
    <row r="6178" spans="1:4" x14ac:dyDescent="0.25">
      <c r="A6178" s="3" t="str">
        <f t="shared" si="96"/>
        <v/>
      </c>
      <c r="D6178" s="4"/>
    </row>
    <row r="6179" spans="1:4" x14ac:dyDescent="0.25">
      <c r="A6179" s="3" t="str">
        <f t="shared" si="96"/>
        <v/>
      </c>
      <c r="D6179" s="4"/>
    </row>
    <row r="6180" spans="1:4" x14ac:dyDescent="0.25">
      <c r="A6180" s="3" t="str">
        <f t="shared" si="96"/>
        <v/>
      </c>
      <c r="D6180" s="4"/>
    </row>
    <row r="6181" spans="1:4" x14ac:dyDescent="0.25">
      <c r="A6181" s="3" t="str">
        <f t="shared" si="96"/>
        <v/>
      </c>
      <c r="D6181" s="4"/>
    </row>
    <row r="6182" spans="1:4" x14ac:dyDescent="0.25">
      <c r="A6182" s="3" t="str">
        <f t="shared" si="96"/>
        <v/>
      </c>
      <c r="D6182" s="4"/>
    </row>
    <row r="6183" spans="1:4" x14ac:dyDescent="0.25">
      <c r="A6183" s="3" t="str">
        <f t="shared" si="96"/>
        <v/>
      </c>
      <c r="D6183" s="4"/>
    </row>
    <row r="6184" spans="1:4" x14ac:dyDescent="0.25">
      <c r="A6184" s="3" t="str">
        <f t="shared" si="96"/>
        <v/>
      </c>
      <c r="D6184" s="4"/>
    </row>
    <row r="6185" spans="1:4" x14ac:dyDescent="0.25">
      <c r="A6185" s="3" t="str">
        <f t="shared" si="96"/>
        <v/>
      </c>
      <c r="D6185" s="4"/>
    </row>
    <row r="6186" spans="1:4" x14ac:dyDescent="0.25">
      <c r="A6186" s="3" t="str">
        <f t="shared" si="96"/>
        <v/>
      </c>
      <c r="D6186" s="4"/>
    </row>
    <row r="6187" spans="1:4" x14ac:dyDescent="0.25">
      <c r="A6187" s="3" t="str">
        <f t="shared" si="96"/>
        <v/>
      </c>
      <c r="D6187" s="4"/>
    </row>
    <row r="6188" spans="1:4" x14ac:dyDescent="0.25">
      <c r="A6188" s="3" t="str">
        <f t="shared" si="96"/>
        <v/>
      </c>
      <c r="D6188" s="4"/>
    </row>
    <row r="6189" spans="1:4" x14ac:dyDescent="0.25">
      <c r="A6189" s="3" t="str">
        <f t="shared" si="96"/>
        <v/>
      </c>
      <c r="D6189" s="4"/>
    </row>
    <row r="6190" spans="1:4" x14ac:dyDescent="0.25">
      <c r="A6190" s="3" t="str">
        <f t="shared" si="96"/>
        <v/>
      </c>
      <c r="D6190" s="4"/>
    </row>
    <row r="6191" spans="1:4" x14ac:dyDescent="0.25">
      <c r="A6191" s="3" t="str">
        <f t="shared" si="96"/>
        <v/>
      </c>
      <c r="D6191" s="4"/>
    </row>
    <row r="6192" spans="1:4" x14ac:dyDescent="0.25">
      <c r="A6192" s="3" t="str">
        <f t="shared" si="96"/>
        <v/>
      </c>
      <c r="D6192" s="4"/>
    </row>
    <row r="6193" spans="1:4" x14ac:dyDescent="0.25">
      <c r="A6193" s="3" t="str">
        <f t="shared" si="96"/>
        <v/>
      </c>
      <c r="D6193" s="4"/>
    </row>
    <row r="6194" spans="1:4" x14ac:dyDescent="0.25">
      <c r="A6194" s="3" t="str">
        <f t="shared" si="96"/>
        <v/>
      </c>
      <c r="D6194" s="4"/>
    </row>
    <row r="6195" spans="1:4" x14ac:dyDescent="0.25">
      <c r="A6195" s="3" t="str">
        <f t="shared" si="96"/>
        <v/>
      </c>
      <c r="D6195" s="4"/>
    </row>
    <row r="6196" spans="1:4" x14ac:dyDescent="0.25">
      <c r="A6196" s="3" t="str">
        <f t="shared" si="96"/>
        <v/>
      </c>
      <c r="D6196" s="4"/>
    </row>
    <row r="6197" spans="1:4" x14ac:dyDescent="0.25">
      <c r="A6197" s="3" t="str">
        <f t="shared" si="96"/>
        <v/>
      </c>
      <c r="D6197" s="4"/>
    </row>
    <row r="6198" spans="1:4" x14ac:dyDescent="0.25">
      <c r="A6198" s="3" t="str">
        <f t="shared" si="96"/>
        <v/>
      </c>
      <c r="D6198" s="4"/>
    </row>
    <row r="6199" spans="1:4" x14ac:dyDescent="0.25">
      <c r="A6199" s="3" t="str">
        <f t="shared" si="96"/>
        <v/>
      </c>
      <c r="D6199" s="4"/>
    </row>
    <row r="6200" spans="1:4" x14ac:dyDescent="0.25">
      <c r="A6200" s="3" t="str">
        <f t="shared" si="96"/>
        <v/>
      </c>
      <c r="D6200" s="4"/>
    </row>
    <row r="6201" spans="1:4" x14ac:dyDescent="0.25">
      <c r="A6201" s="3" t="str">
        <f t="shared" si="96"/>
        <v/>
      </c>
      <c r="D6201" s="4"/>
    </row>
    <row r="6202" spans="1:4" x14ac:dyDescent="0.25">
      <c r="A6202" s="3" t="str">
        <f t="shared" si="96"/>
        <v/>
      </c>
      <c r="D6202" s="4"/>
    </row>
    <row r="6203" spans="1:4" x14ac:dyDescent="0.25">
      <c r="A6203" s="3" t="str">
        <f t="shared" si="96"/>
        <v/>
      </c>
      <c r="D6203" s="4"/>
    </row>
    <row r="6204" spans="1:4" x14ac:dyDescent="0.25">
      <c r="A6204" s="3" t="str">
        <f t="shared" si="96"/>
        <v/>
      </c>
      <c r="D6204" s="4"/>
    </row>
    <row r="6205" spans="1:4" x14ac:dyDescent="0.25">
      <c r="A6205" s="3" t="str">
        <f t="shared" si="96"/>
        <v/>
      </c>
      <c r="D6205" s="4"/>
    </row>
    <row r="6206" spans="1:4" x14ac:dyDescent="0.25">
      <c r="A6206" s="3" t="str">
        <f t="shared" si="96"/>
        <v/>
      </c>
      <c r="D6206" s="4"/>
    </row>
    <row r="6207" spans="1:4" x14ac:dyDescent="0.25">
      <c r="A6207" s="3" t="str">
        <f t="shared" si="96"/>
        <v/>
      </c>
      <c r="D6207" s="4"/>
    </row>
    <row r="6208" spans="1:4" x14ac:dyDescent="0.25">
      <c r="A6208" s="3" t="str">
        <f t="shared" si="96"/>
        <v/>
      </c>
      <c r="D6208" s="4"/>
    </row>
    <row r="6209" spans="1:4" x14ac:dyDescent="0.25">
      <c r="A6209" s="3" t="str">
        <f t="shared" si="96"/>
        <v/>
      </c>
      <c r="D6209" s="4"/>
    </row>
    <row r="6210" spans="1:4" x14ac:dyDescent="0.25">
      <c r="A6210" s="3" t="str">
        <f t="shared" si="96"/>
        <v/>
      </c>
      <c r="D6210" s="4"/>
    </row>
    <row r="6211" spans="1:4" x14ac:dyDescent="0.25">
      <c r="A6211" s="3" t="str">
        <f t="shared" ref="A6211:A6274" si="97">B6211&amp;C6211&amp;D6211&amp;E6211</f>
        <v/>
      </c>
      <c r="D6211" s="4"/>
    </row>
    <row r="6212" spans="1:4" x14ac:dyDescent="0.25">
      <c r="A6212" s="3" t="str">
        <f t="shared" si="97"/>
        <v/>
      </c>
      <c r="D6212" s="4"/>
    </row>
    <row r="6213" spans="1:4" x14ac:dyDescent="0.25">
      <c r="A6213" s="3" t="str">
        <f t="shared" si="97"/>
        <v/>
      </c>
      <c r="D6213" s="4"/>
    </row>
    <row r="6214" spans="1:4" x14ac:dyDescent="0.25">
      <c r="A6214" s="3" t="str">
        <f t="shared" si="97"/>
        <v/>
      </c>
      <c r="D6214" s="4"/>
    </row>
    <row r="6215" spans="1:4" x14ac:dyDescent="0.25">
      <c r="A6215" s="3" t="str">
        <f t="shared" si="97"/>
        <v/>
      </c>
      <c r="D6215" s="4"/>
    </row>
    <row r="6216" spans="1:4" x14ac:dyDescent="0.25">
      <c r="A6216" s="3" t="str">
        <f t="shared" si="97"/>
        <v/>
      </c>
      <c r="D6216" s="4"/>
    </row>
    <row r="6217" spans="1:4" x14ac:dyDescent="0.25">
      <c r="A6217" s="3" t="str">
        <f t="shared" si="97"/>
        <v/>
      </c>
      <c r="D6217" s="4"/>
    </row>
    <row r="6218" spans="1:4" x14ac:dyDescent="0.25">
      <c r="A6218" s="3" t="str">
        <f t="shared" si="97"/>
        <v/>
      </c>
      <c r="D6218" s="4"/>
    </row>
    <row r="6219" spans="1:4" x14ac:dyDescent="0.25">
      <c r="A6219" s="3" t="str">
        <f t="shared" si="97"/>
        <v/>
      </c>
      <c r="D6219" s="4"/>
    </row>
    <row r="6220" spans="1:4" x14ac:dyDescent="0.25">
      <c r="A6220" s="3" t="str">
        <f t="shared" si="97"/>
        <v/>
      </c>
      <c r="D6220" s="4"/>
    </row>
    <row r="6221" spans="1:4" x14ac:dyDescent="0.25">
      <c r="A6221" s="3" t="str">
        <f t="shared" si="97"/>
        <v/>
      </c>
      <c r="D6221" s="4"/>
    </row>
    <row r="6222" spans="1:4" x14ac:dyDescent="0.25">
      <c r="A6222" s="3" t="str">
        <f t="shared" si="97"/>
        <v/>
      </c>
      <c r="D6222" s="4"/>
    </row>
    <row r="6223" spans="1:4" x14ac:dyDescent="0.25">
      <c r="A6223" s="3" t="str">
        <f t="shared" si="97"/>
        <v/>
      </c>
      <c r="D6223" s="4"/>
    </row>
    <row r="6224" spans="1:4" x14ac:dyDescent="0.25">
      <c r="A6224" s="3" t="str">
        <f t="shared" si="97"/>
        <v/>
      </c>
      <c r="D6224" s="4"/>
    </row>
    <row r="6225" spans="1:4" x14ac:dyDescent="0.25">
      <c r="A6225" s="3" t="str">
        <f t="shared" si="97"/>
        <v/>
      </c>
      <c r="D6225" s="4"/>
    </row>
    <row r="6226" spans="1:4" x14ac:dyDescent="0.25">
      <c r="A6226" s="3" t="str">
        <f t="shared" si="97"/>
        <v/>
      </c>
      <c r="D6226" s="4"/>
    </row>
    <row r="6227" spans="1:4" x14ac:dyDescent="0.25">
      <c r="A6227" s="3" t="str">
        <f t="shared" si="97"/>
        <v/>
      </c>
      <c r="D6227" s="4"/>
    </row>
    <row r="6228" spans="1:4" x14ac:dyDescent="0.25">
      <c r="A6228" s="3" t="str">
        <f t="shared" si="97"/>
        <v/>
      </c>
      <c r="D6228" s="4"/>
    </row>
    <row r="6229" spans="1:4" x14ac:dyDescent="0.25">
      <c r="A6229" s="3" t="str">
        <f t="shared" si="97"/>
        <v/>
      </c>
      <c r="D6229" s="4"/>
    </row>
    <row r="6230" spans="1:4" x14ac:dyDescent="0.25">
      <c r="A6230" s="3" t="str">
        <f t="shared" si="97"/>
        <v/>
      </c>
      <c r="D6230" s="4"/>
    </row>
    <row r="6231" spans="1:4" x14ac:dyDescent="0.25">
      <c r="A6231" s="3" t="str">
        <f t="shared" si="97"/>
        <v/>
      </c>
      <c r="D6231" s="4"/>
    </row>
    <row r="6232" spans="1:4" x14ac:dyDescent="0.25">
      <c r="A6232" s="3" t="str">
        <f t="shared" si="97"/>
        <v/>
      </c>
      <c r="D6232" s="4"/>
    </row>
    <row r="6233" spans="1:4" x14ac:dyDescent="0.25">
      <c r="A6233" s="3" t="str">
        <f t="shared" si="97"/>
        <v/>
      </c>
      <c r="D6233" s="4"/>
    </row>
    <row r="6234" spans="1:4" x14ac:dyDescent="0.25">
      <c r="A6234" s="3" t="str">
        <f t="shared" si="97"/>
        <v/>
      </c>
      <c r="D6234" s="4"/>
    </row>
    <row r="6235" spans="1:4" x14ac:dyDescent="0.25">
      <c r="A6235" s="3" t="str">
        <f t="shared" si="97"/>
        <v/>
      </c>
      <c r="D6235" s="4"/>
    </row>
    <row r="6236" spans="1:4" x14ac:dyDescent="0.25">
      <c r="A6236" s="3" t="str">
        <f t="shared" si="97"/>
        <v/>
      </c>
      <c r="D6236" s="4"/>
    </row>
    <row r="6237" spans="1:4" x14ac:dyDescent="0.25">
      <c r="A6237" s="3" t="str">
        <f t="shared" si="97"/>
        <v/>
      </c>
      <c r="D6237" s="4"/>
    </row>
    <row r="6238" spans="1:4" x14ac:dyDescent="0.25">
      <c r="A6238" s="3" t="str">
        <f t="shared" si="97"/>
        <v/>
      </c>
      <c r="D6238" s="4"/>
    </row>
    <row r="6239" spans="1:4" x14ac:dyDescent="0.25">
      <c r="A6239" s="3" t="str">
        <f t="shared" si="97"/>
        <v/>
      </c>
      <c r="D6239" s="4"/>
    </row>
    <row r="6240" spans="1:4" x14ac:dyDescent="0.25">
      <c r="A6240" s="3" t="str">
        <f t="shared" si="97"/>
        <v/>
      </c>
      <c r="D6240" s="4"/>
    </row>
    <row r="6241" spans="1:4" x14ac:dyDescent="0.25">
      <c r="A6241" s="3" t="str">
        <f t="shared" si="97"/>
        <v/>
      </c>
      <c r="D6241" s="4"/>
    </row>
    <row r="6242" spans="1:4" x14ac:dyDescent="0.25">
      <c r="A6242" s="3" t="str">
        <f t="shared" si="97"/>
        <v/>
      </c>
      <c r="D6242" s="4"/>
    </row>
    <row r="6243" spans="1:4" x14ac:dyDescent="0.25">
      <c r="A6243" s="3" t="str">
        <f t="shared" si="97"/>
        <v/>
      </c>
      <c r="D6243" s="4"/>
    </row>
    <row r="6244" spans="1:4" x14ac:dyDescent="0.25">
      <c r="A6244" s="3" t="str">
        <f t="shared" si="97"/>
        <v/>
      </c>
      <c r="D6244" s="4"/>
    </row>
    <row r="6245" spans="1:4" x14ac:dyDescent="0.25">
      <c r="A6245" s="3" t="str">
        <f t="shared" si="97"/>
        <v/>
      </c>
      <c r="D6245" s="4"/>
    </row>
    <row r="6246" spans="1:4" x14ac:dyDescent="0.25">
      <c r="A6246" s="3" t="str">
        <f t="shared" si="97"/>
        <v/>
      </c>
      <c r="D6246" s="4"/>
    </row>
    <row r="6247" spans="1:4" x14ac:dyDescent="0.25">
      <c r="A6247" s="3" t="str">
        <f t="shared" si="97"/>
        <v/>
      </c>
      <c r="D6247" s="4"/>
    </row>
    <row r="6248" spans="1:4" x14ac:dyDescent="0.25">
      <c r="A6248" s="3" t="str">
        <f t="shared" si="97"/>
        <v/>
      </c>
      <c r="D6248" s="4"/>
    </row>
    <row r="6249" spans="1:4" x14ac:dyDescent="0.25">
      <c r="A6249" s="3" t="str">
        <f t="shared" si="97"/>
        <v/>
      </c>
      <c r="D6249" s="4"/>
    </row>
    <row r="6250" spans="1:4" x14ac:dyDescent="0.25">
      <c r="A6250" s="3" t="str">
        <f t="shared" si="97"/>
        <v/>
      </c>
      <c r="D6250" s="4"/>
    </row>
    <row r="6251" spans="1:4" x14ac:dyDescent="0.25">
      <c r="A6251" s="3" t="str">
        <f t="shared" si="97"/>
        <v/>
      </c>
      <c r="D6251" s="4"/>
    </row>
    <row r="6252" spans="1:4" x14ac:dyDescent="0.25">
      <c r="A6252" s="3" t="str">
        <f t="shared" si="97"/>
        <v/>
      </c>
      <c r="D6252" s="4"/>
    </row>
    <row r="6253" spans="1:4" x14ac:dyDescent="0.25">
      <c r="A6253" s="3" t="str">
        <f t="shared" si="97"/>
        <v/>
      </c>
      <c r="D6253" s="4"/>
    </row>
    <row r="6254" spans="1:4" x14ac:dyDescent="0.25">
      <c r="A6254" s="3" t="str">
        <f t="shared" si="97"/>
        <v/>
      </c>
      <c r="D6254" s="4"/>
    </row>
    <row r="6255" spans="1:4" x14ac:dyDescent="0.25">
      <c r="A6255" s="3" t="str">
        <f t="shared" si="97"/>
        <v/>
      </c>
      <c r="D6255" s="4"/>
    </row>
    <row r="6256" spans="1:4" x14ac:dyDescent="0.25">
      <c r="A6256" s="3" t="str">
        <f t="shared" si="97"/>
        <v/>
      </c>
      <c r="D6256" s="4"/>
    </row>
    <row r="6257" spans="1:4" x14ac:dyDescent="0.25">
      <c r="A6257" s="3" t="str">
        <f t="shared" si="97"/>
        <v/>
      </c>
      <c r="D6257" s="4"/>
    </row>
    <row r="6258" spans="1:4" x14ac:dyDescent="0.25">
      <c r="A6258" s="3" t="str">
        <f t="shared" si="97"/>
        <v/>
      </c>
      <c r="D6258" s="4"/>
    </row>
    <row r="6259" spans="1:4" x14ac:dyDescent="0.25">
      <c r="A6259" s="3" t="str">
        <f t="shared" si="97"/>
        <v/>
      </c>
      <c r="D6259" s="4"/>
    </row>
    <row r="6260" spans="1:4" x14ac:dyDescent="0.25">
      <c r="A6260" s="3" t="str">
        <f t="shared" si="97"/>
        <v/>
      </c>
      <c r="D6260" s="4"/>
    </row>
    <row r="6261" spans="1:4" x14ac:dyDescent="0.25">
      <c r="A6261" s="3" t="str">
        <f t="shared" si="97"/>
        <v/>
      </c>
      <c r="D6261" s="4"/>
    </row>
    <row r="6262" spans="1:4" x14ac:dyDescent="0.25">
      <c r="A6262" s="3" t="str">
        <f t="shared" si="97"/>
        <v/>
      </c>
      <c r="D6262" s="4"/>
    </row>
    <row r="6263" spans="1:4" x14ac:dyDescent="0.25">
      <c r="A6263" s="3" t="str">
        <f t="shared" si="97"/>
        <v/>
      </c>
      <c r="D6263" s="4"/>
    </row>
    <row r="6264" spans="1:4" x14ac:dyDescent="0.25">
      <c r="A6264" s="3" t="str">
        <f t="shared" si="97"/>
        <v/>
      </c>
      <c r="D6264" s="4"/>
    </row>
    <row r="6265" spans="1:4" x14ac:dyDescent="0.25">
      <c r="A6265" s="3" t="str">
        <f t="shared" si="97"/>
        <v/>
      </c>
      <c r="D6265" s="4"/>
    </row>
    <row r="6266" spans="1:4" x14ac:dyDescent="0.25">
      <c r="A6266" s="3" t="str">
        <f t="shared" si="97"/>
        <v/>
      </c>
      <c r="D6266" s="4"/>
    </row>
    <row r="6267" spans="1:4" x14ac:dyDescent="0.25">
      <c r="A6267" s="3" t="str">
        <f t="shared" si="97"/>
        <v/>
      </c>
      <c r="D6267" s="4"/>
    </row>
    <row r="6268" spans="1:4" x14ac:dyDescent="0.25">
      <c r="A6268" s="3" t="str">
        <f t="shared" si="97"/>
        <v/>
      </c>
      <c r="D6268" s="4"/>
    </row>
    <row r="6269" spans="1:4" x14ac:dyDescent="0.25">
      <c r="A6269" s="3" t="str">
        <f t="shared" si="97"/>
        <v/>
      </c>
      <c r="D6269" s="4"/>
    </row>
    <row r="6270" spans="1:4" x14ac:dyDescent="0.25">
      <c r="A6270" s="3" t="str">
        <f t="shared" si="97"/>
        <v/>
      </c>
      <c r="D6270" s="4"/>
    </row>
    <row r="6271" spans="1:4" x14ac:dyDescent="0.25">
      <c r="A6271" s="3" t="str">
        <f t="shared" si="97"/>
        <v/>
      </c>
      <c r="D6271" s="4"/>
    </row>
    <row r="6272" spans="1:4" x14ac:dyDescent="0.25">
      <c r="A6272" s="3" t="str">
        <f t="shared" si="97"/>
        <v/>
      </c>
      <c r="D6272" s="4"/>
    </row>
    <row r="6273" spans="1:4" x14ac:dyDescent="0.25">
      <c r="A6273" s="3" t="str">
        <f t="shared" si="97"/>
        <v/>
      </c>
      <c r="D6273" s="4"/>
    </row>
    <row r="6274" spans="1:4" x14ac:dyDescent="0.25">
      <c r="A6274" s="3" t="str">
        <f t="shared" si="97"/>
        <v/>
      </c>
      <c r="D6274" s="4"/>
    </row>
    <row r="6275" spans="1:4" x14ac:dyDescent="0.25">
      <c r="A6275" s="3" t="str">
        <f t="shared" ref="A6275:A6338" si="98">B6275&amp;C6275&amp;D6275&amp;E6275</f>
        <v/>
      </c>
      <c r="D6275" s="4"/>
    </row>
    <row r="6276" spans="1:4" x14ac:dyDescent="0.25">
      <c r="A6276" s="3" t="str">
        <f t="shared" si="98"/>
        <v/>
      </c>
      <c r="D6276" s="4"/>
    </row>
    <row r="6277" spans="1:4" x14ac:dyDescent="0.25">
      <c r="A6277" s="3" t="str">
        <f t="shared" si="98"/>
        <v/>
      </c>
      <c r="D6277" s="4"/>
    </row>
    <row r="6278" spans="1:4" x14ac:dyDescent="0.25">
      <c r="A6278" s="3" t="str">
        <f t="shared" si="98"/>
        <v/>
      </c>
      <c r="D6278" s="4"/>
    </row>
    <row r="6279" spans="1:4" x14ac:dyDescent="0.25">
      <c r="A6279" s="3" t="str">
        <f t="shared" si="98"/>
        <v/>
      </c>
      <c r="D6279" s="4"/>
    </row>
    <row r="6280" spans="1:4" x14ac:dyDescent="0.25">
      <c r="A6280" s="3" t="str">
        <f t="shared" si="98"/>
        <v/>
      </c>
      <c r="D6280" s="4"/>
    </row>
    <row r="6281" spans="1:4" x14ac:dyDescent="0.25">
      <c r="A6281" s="3" t="str">
        <f t="shared" si="98"/>
        <v/>
      </c>
      <c r="D6281" s="4"/>
    </row>
    <row r="6282" spans="1:4" x14ac:dyDescent="0.25">
      <c r="A6282" s="3" t="str">
        <f t="shared" si="98"/>
        <v/>
      </c>
      <c r="D6282" s="4"/>
    </row>
    <row r="6283" spans="1:4" x14ac:dyDescent="0.25">
      <c r="A6283" s="3" t="str">
        <f t="shared" si="98"/>
        <v/>
      </c>
      <c r="D6283" s="4"/>
    </row>
    <row r="6284" spans="1:4" x14ac:dyDescent="0.25">
      <c r="A6284" s="3" t="str">
        <f t="shared" si="98"/>
        <v/>
      </c>
      <c r="D6284" s="4"/>
    </row>
    <row r="6285" spans="1:4" x14ac:dyDescent="0.25">
      <c r="A6285" s="3" t="str">
        <f t="shared" si="98"/>
        <v/>
      </c>
      <c r="D6285" s="4"/>
    </row>
    <row r="6286" spans="1:4" x14ac:dyDescent="0.25">
      <c r="A6286" s="3" t="str">
        <f t="shared" si="98"/>
        <v/>
      </c>
      <c r="D6286" s="4"/>
    </row>
    <row r="6287" spans="1:4" x14ac:dyDescent="0.25">
      <c r="A6287" s="3" t="str">
        <f t="shared" si="98"/>
        <v/>
      </c>
      <c r="D6287" s="4"/>
    </row>
    <row r="6288" spans="1:4" x14ac:dyDescent="0.25">
      <c r="A6288" s="3" t="str">
        <f t="shared" si="98"/>
        <v/>
      </c>
      <c r="D6288" s="4"/>
    </row>
    <row r="6289" spans="1:4" x14ac:dyDescent="0.25">
      <c r="A6289" s="3" t="str">
        <f t="shared" si="98"/>
        <v/>
      </c>
      <c r="D6289" s="4"/>
    </row>
    <row r="6290" spans="1:4" x14ac:dyDescent="0.25">
      <c r="A6290" s="3" t="str">
        <f t="shared" si="98"/>
        <v/>
      </c>
      <c r="D6290" s="4"/>
    </row>
    <row r="6291" spans="1:4" x14ac:dyDescent="0.25">
      <c r="A6291" s="3" t="str">
        <f t="shared" si="98"/>
        <v/>
      </c>
      <c r="D6291" s="4"/>
    </row>
    <row r="6292" spans="1:4" x14ac:dyDescent="0.25">
      <c r="A6292" s="3" t="str">
        <f t="shared" si="98"/>
        <v/>
      </c>
      <c r="D6292" s="4"/>
    </row>
    <row r="6293" spans="1:4" x14ac:dyDescent="0.25">
      <c r="A6293" s="3" t="str">
        <f t="shared" si="98"/>
        <v/>
      </c>
      <c r="D6293" s="4"/>
    </row>
    <row r="6294" spans="1:4" x14ac:dyDescent="0.25">
      <c r="A6294" s="3" t="str">
        <f t="shared" si="98"/>
        <v/>
      </c>
      <c r="D6294" s="4"/>
    </row>
    <row r="6295" spans="1:4" x14ac:dyDescent="0.25">
      <c r="A6295" s="3" t="str">
        <f t="shared" si="98"/>
        <v/>
      </c>
      <c r="D6295" s="4"/>
    </row>
    <row r="6296" spans="1:4" x14ac:dyDescent="0.25">
      <c r="A6296" s="3" t="str">
        <f t="shared" si="98"/>
        <v/>
      </c>
      <c r="D6296" s="4"/>
    </row>
    <row r="6297" spans="1:4" x14ac:dyDescent="0.25">
      <c r="A6297" s="3" t="str">
        <f t="shared" si="98"/>
        <v/>
      </c>
      <c r="D6297" s="4"/>
    </row>
    <row r="6298" spans="1:4" x14ac:dyDescent="0.25">
      <c r="A6298" s="3" t="str">
        <f t="shared" si="98"/>
        <v/>
      </c>
      <c r="D6298" s="4"/>
    </row>
    <row r="6299" spans="1:4" x14ac:dyDescent="0.25">
      <c r="A6299" s="3" t="str">
        <f t="shared" si="98"/>
        <v/>
      </c>
      <c r="D6299" s="4"/>
    </row>
    <row r="6300" spans="1:4" x14ac:dyDescent="0.25">
      <c r="A6300" s="3" t="str">
        <f t="shared" si="98"/>
        <v/>
      </c>
      <c r="D6300" s="4"/>
    </row>
    <row r="6301" spans="1:4" x14ac:dyDescent="0.25">
      <c r="A6301" s="3" t="str">
        <f t="shared" si="98"/>
        <v/>
      </c>
      <c r="D6301" s="4"/>
    </row>
    <row r="6302" spans="1:4" x14ac:dyDescent="0.25">
      <c r="A6302" s="3" t="str">
        <f t="shared" si="98"/>
        <v/>
      </c>
      <c r="D6302" s="4"/>
    </row>
    <row r="6303" spans="1:4" x14ac:dyDescent="0.25">
      <c r="A6303" s="3" t="str">
        <f t="shared" si="98"/>
        <v/>
      </c>
      <c r="D6303" s="4"/>
    </row>
    <row r="6304" spans="1:4" x14ac:dyDescent="0.25">
      <c r="A6304" s="3" t="str">
        <f t="shared" si="98"/>
        <v/>
      </c>
      <c r="D6304" s="4"/>
    </row>
    <row r="6305" spans="1:4" x14ac:dyDescent="0.25">
      <c r="A6305" s="3" t="str">
        <f t="shared" si="98"/>
        <v/>
      </c>
      <c r="D6305" s="4"/>
    </row>
    <row r="6306" spans="1:4" x14ac:dyDescent="0.25">
      <c r="A6306" s="3" t="str">
        <f t="shared" si="98"/>
        <v/>
      </c>
      <c r="D6306" s="4"/>
    </row>
    <row r="6307" spans="1:4" x14ac:dyDescent="0.25">
      <c r="A6307" s="3" t="str">
        <f t="shared" si="98"/>
        <v/>
      </c>
      <c r="D6307" s="4"/>
    </row>
    <row r="6308" spans="1:4" x14ac:dyDescent="0.25">
      <c r="A6308" s="3" t="str">
        <f t="shared" si="98"/>
        <v/>
      </c>
      <c r="D6308" s="4"/>
    </row>
    <row r="6309" spans="1:4" x14ac:dyDescent="0.25">
      <c r="A6309" s="3" t="str">
        <f t="shared" si="98"/>
        <v/>
      </c>
      <c r="D6309" s="4"/>
    </row>
    <row r="6310" spans="1:4" x14ac:dyDescent="0.25">
      <c r="A6310" s="3" t="str">
        <f t="shared" si="98"/>
        <v/>
      </c>
      <c r="D6310" s="4"/>
    </row>
    <row r="6311" spans="1:4" x14ac:dyDescent="0.25">
      <c r="A6311" s="3" t="str">
        <f t="shared" si="98"/>
        <v/>
      </c>
      <c r="D6311" s="4"/>
    </row>
    <row r="6312" spans="1:4" x14ac:dyDescent="0.25">
      <c r="A6312" s="3" t="str">
        <f t="shared" si="98"/>
        <v/>
      </c>
      <c r="D6312" s="4"/>
    </row>
    <row r="6313" spans="1:4" x14ac:dyDescent="0.25">
      <c r="A6313" s="3" t="str">
        <f t="shared" si="98"/>
        <v/>
      </c>
      <c r="D6313" s="4"/>
    </row>
    <row r="6314" spans="1:4" x14ac:dyDescent="0.25">
      <c r="A6314" s="3" t="str">
        <f t="shared" si="98"/>
        <v/>
      </c>
      <c r="D6314" s="4"/>
    </row>
    <row r="6315" spans="1:4" x14ac:dyDescent="0.25">
      <c r="A6315" s="3" t="str">
        <f t="shared" si="98"/>
        <v/>
      </c>
      <c r="D6315" s="4"/>
    </row>
    <row r="6316" spans="1:4" x14ac:dyDescent="0.25">
      <c r="A6316" s="3" t="str">
        <f t="shared" si="98"/>
        <v/>
      </c>
      <c r="D6316" s="4"/>
    </row>
    <row r="6317" spans="1:4" x14ac:dyDescent="0.25">
      <c r="A6317" s="3" t="str">
        <f t="shared" si="98"/>
        <v/>
      </c>
      <c r="D6317" s="4"/>
    </row>
    <row r="6318" spans="1:4" x14ac:dyDescent="0.25">
      <c r="A6318" s="3" t="str">
        <f t="shared" si="98"/>
        <v/>
      </c>
      <c r="D6318" s="4"/>
    </row>
    <row r="6319" spans="1:4" x14ac:dyDescent="0.25">
      <c r="A6319" s="3" t="str">
        <f t="shared" si="98"/>
        <v/>
      </c>
      <c r="D6319" s="4"/>
    </row>
    <row r="6320" spans="1:4" x14ac:dyDescent="0.25">
      <c r="A6320" s="3" t="str">
        <f t="shared" si="98"/>
        <v/>
      </c>
      <c r="D6320" s="4"/>
    </row>
    <row r="6321" spans="1:4" x14ac:dyDescent="0.25">
      <c r="A6321" s="3" t="str">
        <f t="shared" si="98"/>
        <v/>
      </c>
      <c r="D6321" s="4"/>
    </row>
    <row r="6322" spans="1:4" x14ac:dyDescent="0.25">
      <c r="A6322" s="3" t="str">
        <f t="shared" si="98"/>
        <v/>
      </c>
      <c r="D6322" s="4"/>
    </row>
    <row r="6323" spans="1:4" x14ac:dyDescent="0.25">
      <c r="A6323" s="3" t="str">
        <f t="shared" si="98"/>
        <v/>
      </c>
      <c r="D6323" s="4"/>
    </row>
    <row r="6324" spans="1:4" x14ac:dyDescent="0.25">
      <c r="A6324" s="3" t="str">
        <f t="shared" si="98"/>
        <v/>
      </c>
      <c r="D6324" s="4"/>
    </row>
    <row r="6325" spans="1:4" x14ac:dyDescent="0.25">
      <c r="A6325" s="3" t="str">
        <f t="shared" si="98"/>
        <v/>
      </c>
      <c r="D6325" s="4"/>
    </row>
    <row r="6326" spans="1:4" x14ac:dyDescent="0.25">
      <c r="A6326" s="3" t="str">
        <f t="shared" si="98"/>
        <v/>
      </c>
      <c r="D6326" s="4"/>
    </row>
    <row r="6327" spans="1:4" x14ac:dyDescent="0.25">
      <c r="A6327" s="3" t="str">
        <f t="shared" si="98"/>
        <v/>
      </c>
      <c r="D6327" s="4"/>
    </row>
    <row r="6328" spans="1:4" x14ac:dyDescent="0.25">
      <c r="A6328" s="3" t="str">
        <f t="shared" si="98"/>
        <v/>
      </c>
      <c r="D6328" s="4"/>
    </row>
    <row r="6329" spans="1:4" x14ac:dyDescent="0.25">
      <c r="A6329" s="3" t="str">
        <f t="shared" si="98"/>
        <v/>
      </c>
      <c r="D6329" s="4"/>
    </row>
    <row r="6330" spans="1:4" x14ac:dyDescent="0.25">
      <c r="A6330" s="3" t="str">
        <f t="shared" si="98"/>
        <v/>
      </c>
      <c r="D6330" s="4"/>
    </row>
    <row r="6331" spans="1:4" x14ac:dyDescent="0.25">
      <c r="A6331" s="3" t="str">
        <f t="shared" si="98"/>
        <v/>
      </c>
      <c r="D6331" s="4"/>
    </row>
    <row r="6332" spans="1:4" x14ac:dyDescent="0.25">
      <c r="A6332" s="3" t="str">
        <f t="shared" si="98"/>
        <v/>
      </c>
      <c r="D6332" s="4"/>
    </row>
    <row r="6333" spans="1:4" x14ac:dyDescent="0.25">
      <c r="A6333" s="3" t="str">
        <f t="shared" si="98"/>
        <v/>
      </c>
      <c r="D6333" s="4"/>
    </row>
    <row r="6334" spans="1:4" x14ac:dyDescent="0.25">
      <c r="A6334" s="3" t="str">
        <f t="shared" si="98"/>
        <v/>
      </c>
      <c r="D6334" s="4"/>
    </row>
    <row r="6335" spans="1:4" x14ac:dyDescent="0.25">
      <c r="A6335" s="3" t="str">
        <f t="shared" si="98"/>
        <v/>
      </c>
      <c r="D6335" s="4"/>
    </row>
    <row r="6336" spans="1:4" x14ac:dyDescent="0.25">
      <c r="A6336" s="3" t="str">
        <f t="shared" si="98"/>
        <v/>
      </c>
      <c r="D6336" s="4"/>
    </row>
    <row r="6337" spans="1:4" x14ac:dyDescent="0.25">
      <c r="A6337" s="3" t="str">
        <f t="shared" si="98"/>
        <v/>
      </c>
      <c r="D6337" s="4"/>
    </row>
    <row r="6338" spans="1:4" x14ac:dyDescent="0.25">
      <c r="A6338" s="3" t="str">
        <f t="shared" si="98"/>
        <v/>
      </c>
      <c r="D6338" s="4"/>
    </row>
    <row r="6339" spans="1:4" x14ac:dyDescent="0.25">
      <c r="A6339" s="3" t="str">
        <f t="shared" ref="A6339:A6402" si="99">B6339&amp;C6339&amp;D6339&amp;E6339</f>
        <v/>
      </c>
      <c r="D6339" s="4"/>
    </row>
    <row r="6340" spans="1:4" x14ac:dyDescent="0.25">
      <c r="A6340" s="3" t="str">
        <f t="shared" si="99"/>
        <v/>
      </c>
      <c r="D6340" s="4"/>
    </row>
    <row r="6341" spans="1:4" x14ac:dyDescent="0.25">
      <c r="A6341" s="3" t="str">
        <f t="shared" si="99"/>
        <v/>
      </c>
      <c r="D6341" s="4"/>
    </row>
    <row r="6342" spans="1:4" x14ac:dyDescent="0.25">
      <c r="A6342" s="3" t="str">
        <f t="shared" si="99"/>
        <v/>
      </c>
      <c r="D6342" s="4"/>
    </row>
    <row r="6343" spans="1:4" x14ac:dyDescent="0.25">
      <c r="A6343" s="3" t="str">
        <f t="shared" si="99"/>
        <v/>
      </c>
      <c r="D6343" s="4"/>
    </row>
    <row r="6344" spans="1:4" x14ac:dyDescent="0.25">
      <c r="A6344" s="3" t="str">
        <f t="shared" si="99"/>
        <v/>
      </c>
      <c r="D6344" s="4"/>
    </row>
    <row r="6345" spans="1:4" x14ac:dyDescent="0.25">
      <c r="A6345" s="3" t="str">
        <f t="shared" si="99"/>
        <v/>
      </c>
      <c r="D6345" s="4"/>
    </row>
    <row r="6346" spans="1:4" x14ac:dyDescent="0.25">
      <c r="A6346" s="3" t="str">
        <f t="shared" si="99"/>
        <v/>
      </c>
      <c r="D6346" s="4"/>
    </row>
    <row r="6347" spans="1:4" x14ac:dyDescent="0.25">
      <c r="A6347" s="3" t="str">
        <f t="shared" si="99"/>
        <v/>
      </c>
      <c r="D6347" s="4"/>
    </row>
    <row r="6348" spans="1:4" x14ac:dyDescent="0.25">
      <c r="A6348" s="3" t="str">
        <f t="shared" si="99"/>
        <v/>
      </c>
      <c r="D6348" s="4"/>
    </row>
    <row r="6349" spans="1:4" x14ac:dyDescent="0.25">
      <c r="A6349" s="3" t="str">
        <f t="shared" si="99"/>
        <v/>
      </c>
      <c r="D6349" s="4"/>
    </row>
    <row r="6350" spans="1:4" x14ac:dyDescent="0.25">
      <c r="A6350" s="3" t="str">
        <f t="shared" si="99"/>
        <v/>
      </c>
      <c r="D6350" s="4"/>
    </row>
    <row r="6351" spans="1:4" x14ac:dyDescent="0.25">
      <c r="A6351" s="3" t="str">
        <f t="shared" si="99"/>
        <v/>
      </c>
      <c r="D6351" s="4"/>
    </row>
    <row r="6352" spans="1:4" x14ac:dyDescent="0.25">
      <c r="A6352" s="3" t="str">
        <f t="shared" si="99"/>
        <v/>
      </c>
      <c r="D6352" s="4"/>
    </row>
    <row r="6353" spans="1:4" x14ac:dyDescent="0.25">
      <c r="A6353" s="3" t="str">
        <f t="shared" si="99"/>
        <v/>
      </c>
      <c r="D6353" s="4"/>
    </row>
    <row r="6354" spans="1:4" x14ac:dyDescent="0.25">
      <c r="A6354" s="3" t="str">
        <f t="shared" si="99"/>
        <v/>
      </c>
      <c r="D6354" s="4"/>
    </row>
    <row r="6355" spans="1:4" x14ac:dyDescent="0.25">
      <c r="A6355" s="3" t="str">
        <f t="shared" si="99"/>
        <v/>
      </c>
      <c r="D6355" s="4"/>
    </row>
    <row r="6356" spans="1:4" x14ac:dyDescent="0.25">
      <c r="A6356" s="3" t="str">
        <f t="shared" si="99"/>
        <v/>
      </c>
      <c r="D6356" s="4"/>
    </row>
    <row r="6357" spans="1:4" x14ac:dyDescent="0.25">
      <c r="A6357" s="3" t="str">
        <f t="shared" si="99"/>
        <v/>
      </c>
      <c r="D6357" s="4"/>
    </row>
    <row r="6358" spans="1:4" x14ac:dyDescent="0.25">
      <c r="A6358" s="3" t="str">
        <f t="shared" si="99"/>
        <v/>
      </c>
      <c r="D6358" s="4"/>
    </row>
    <row r="6359" spans="1:4" x14ac:dyDescent="0.25">
      <c r="A6359" s="3" t="str">
        <f t="shared" si="99"/>
        <v/>
      </c>
      <c r="D6359" s="4"/>
    </row>
    <row r="6360" spans="1:4" x14ac:dyDescent="0.25">
      <c r="A6360" s="3" t="str">
        <f t="shared" si="99"/>
        <v/>
      </c>
      <c r="D6360" s="4"/>
    </row>
    <row r="6361" spans="1:4" x14ac:dyDescent="0.25">
      <c r="A6361" s="3" t="str">
        <f t="shared" si="99"/>
        <v/>
      </c>
      <c r="D6361" s="4"/>
    </row>
    <row r="6362" spans="1:4" x14ac:dyDescent="0.25">
      <c r="A6362" s="3" t="str">
        <f t="shared" si="99"/>
        <v/>
      </c>
      <c r="D6362" s="4"/>
    </row>
    <row r="6363" spans="1:4" x14ac:dyDescent="0.25">
      <c r="A6363" s="3" t="str">
        <f t="shared" si="99"/>
        <v/>
      </c>
      <c r="D6363" s="4"/>
    </row>
    <row r="6364" spans="1:4" x14ac:dyDescent="0.25">
      <c r="A6364" s="3" t="str">
        <f t="shared" si="99"/>
        <v/>
      </c>
      <c r="D6364" s="4"/>
    </row>
    <row r="6365" spans="1:4" x14ac:dyDescent="0.25">
      <c r="A6365" s="3" t="str">
        <f t="shared" si="99"/>
        <v/>
      </c>
      <c r="D6365" s="4"/>
    </row>
    <row r="6366" spans="1:4" x14ac:dyDescent="0.25">
      <c r="A6366" s="3" t="str">
        <f t="shared" si="99"/>
        <v/>
      </c>
      <c r="D6366" s="4"/>
    </row>
    <row r="6367" spans="1:4" x14ac:dyDescent="0.25">
      <c r="A6367" s="3" t="str">
        <f t="shared" si="99"/>
        <v/>
      </c>
      <c r="D6367" s="4"/>
    </row>
    <row r="6368" spans="1:4" x14ac:dyDescent="0.25">
      <c r="A6368" s="3" t="str">
        <f t="shared" si="99"/>
        <v/>
      </c>
      <c r="D6368" s="4"/>
    </row>
    <row r="6369" spans="1:4" x14ac:dyDescent="0.25">
      <c r="A6369" s="3" t="str">
        <f t="shared" si="99"/>
        <v/>
      </c>
      <c r="D6369" s="4"/>
    </row>
    <row r="6370" spans="1:4" x14ac:dyDescent="0.25">
      <c r="A6370" s="3" t="str">
        <f t="shared" si="99"/>
        <v/>
      </c>
      <c r="D6370" s="4"/>
    </row>
    <row r="6371" spans="1:4" x14ac:dyDescent="0.25">
      <c r="A6371" s="3" t="str">
        <f t="shared" si="99"/>
        <v/>
      </c>
      <c r="D6371" s="4"/>
    </row>
    <row r="6372" spans="1:4" x14ac:dyDescent="0.25">
      <c r="A6372" s="3" t="str">
        <f t="shared" si="99"/>
        <v/>
      </c>
      <c r="D6372" s="4"/>
    </row>
    <row r="6373" spans="1:4" x14ac:dyDescent="0.25">
      <c r="A6373" s="3" t="str">
        <f t="shared" si="99"/>
        <v/>
      </c>
      <c r="D6373" s="4"/>
    </row>
    <row r="6374" spans="1:4" x14ac:dyDescent="0.25">
      <c r="A6374" s="3" t="str">
        <f t="shared" si="99"/>
        <v/>
      </c>
      <c r="D6374" s="4"/>
    </row>
    <row r="6375" spans="1:4" x14ac:dyDescent="0.25">
      <c r="A6375" s="3" t="str">
        <f t="shared" si="99"/>
        <v/>
      </c>
      <c r="D6375" s="4"/>
    </row>
    <row r="6376" spans="1:4" x14ac:dyDescent="0.25">
      <c r="A6376" s="3" t="str">
        <f t="shared" si="99"/>
        <v/>
      </c>
      <c r="D6376" s="4"/>
    </row>
    <row r="6377" spans="1:4" x14ac:dyDescent="0.25">
      <c r="A6377" s="3" t="str">
        <f t="shared" si="99"/>
        <v/>
      </c>
      <c r="D6377" s="4"/>
    </row>
    <row r="6378" spans="1:4" x14ac:dyDescent="0.25">
      <c r="A6378" s="3" t="str">
        <f t="shared" si="99"/>
        <v/>
      </c>
      <c r="D6378" s="4"/>
    </row>
    <row r="6379" spans="1:4" x14ac:dyDescent="0.25">
      <c r="A6379" s="3" t="str">
        <f t="shared" si="99"/>
        <v/>
      </c>
      <c r="D6379" s="4"/>
    </row>
    <row r="6380" spans="1:4" x14ac:dyDescent="0.25">
      <c r="A6380" s="3" t="str">
        <f t="shared" si="99"/>
        <v/>
      </c>
      <c r="D6380" s="4"/>
    </row>
    <row r="6381" spans="1:4" x14ac:dyDescent="0.25">
      <c r="A6381" s="3" t="str">
        <f t="shared" si="99"/>
        <v/>
      </c>
      <c r="D6381" s="4"/>
    </row>
    <row r="6382" spans="1:4" x14ac:dyDescent="0.25">
      <c r="A6382" s="3" t="str">
        <f t="shared" si="99"/>
        <v/>
      </c>
      <c r="D6382" s="4"/>
    </row>
    <row r="6383" spans="1:4" x14ac:dyDescent="0.25">
      <c r="A6383" s="3" t="str">
        <f t="shared" si="99"/>
        <v/>
      </c>
      <c r="D6383" s="4"/>
    </row>
    <row r="6384" spans="1:4" x14ac:dyDescent="0.25">
      <c r="A6384" s="3" t="str">
        <f t="shared" si="99"/>
        <v/>
      </c>
      <c r="D6384" s="4"/>
    </row>
    <row r="6385" spans="1:4" x14ac:dyDescent="0.25">
      <c r="A6385" s="3" t="str">
        <f t="shared" si="99"/>
        <v/>
      </c>
      <c r="D6385" s="4"/>
    </row>
    <row r="6386" spans="1:4" x14ac:dyDescent="0.25">
      <c r="A6386" s="3" t="str">
        <f t="shared" si="99"/>
        <v/>
      </c>
      <c r="D6386" s="4"/>
    </row>
    <row r="6387" spans="1:4" x14ac:dyDescent="0.25">
      <c r="A6387" s="3" t="str">
        <f t="shared" si="99"/>
        <v/>
      </c>
      <c r="D6387" s="4"/>
    </row>
    <row r="6388" spans="1:4" x14ac:dyDescent="0.25">
      <c r="A6388" s="3" t="str">
        <f t="shared" si="99"/>
        <v/>
      </c>
      <c r="D6388" s="4"/>
    </row>
    <row r="6389" spans="1:4" x14ac:dyDescent="0.25">
      <c r="A6389" s="3" t="str">
        <f t="shared" si="99"/>
        <v/>
      </c>
      <c r="D6389" s="4"/>
    </row>
    <row r="6390" spans="1:4" x14ac:dyDescent="0.25">
      <c r="A6390" s="3" t="str">
        <f t="shared" si="99"/>
        <v/>
      </c>
      <c r="D6390" s="4"/>
    </row>
    <row r="6391" spans="1:4" x14ac:dyDescent="0.25">
      <c r="A6391" s="3" t="str">
        <f t="shared" si="99"/>
        <v/>
      </c>
      <c r="D6391" s="4"/>
    </row>
    <row r="6392" spans="1:4" x14ac:dyDescent="0.25">
      <c r="A6392" s="3" t="str">
        <f t="shared" si="99"/>
        <v/>
      </c>
      <c r="D6392" s="4"/>
    </row>
    <row r="6393" spans="1:4" x14ac:dyDescent="0.25">
      <c r="A6393" s="3" t="str">
        <f t="shared" si="99"/>
        <v/>
      </c>
      <c r="D6393" s="4"/>
    </row>
    <row r="6394" spans="1:4" x14ac:dyDescent="0.25">
      <c r="A6394" s="3" t="str">
        <f t="shared" si="99"/>
        <v/>
      </c>
      <c r="D6394" s="4"/>
    </row>
    <row r="6395" spans="1:4" x14ac:dyDescent="0.25">
      <c r="A6395" s="3" t="str">
        <f t="shared" si="99"/>
        <v/>
      </c>
      <c r="D6395" s="4"/>
    </row>
    <row r="6396" spans="1:4" x14ac:dyDescent="0.25">
      <c r="A6396" s="3" t="str">
        <f t="shared" si="99"/>
        <v/>
      </c>
      <c r="D6396" s="4"/>
    </row>
    <row r="6397" spans="1:4" x14ac:dyDescent="0.25">
      <c r="A6397" s="3" t="str">
        <f t="shared" si="99"/>
        <v/>
      </c>
      <c r="D6397" s="4"/>
    </row>
    <row r="6398" spans="1:4" x14ac:dyDescent="0.25">
      <c r="A6398" s="3" t="str">
        <f t="shared" si="99"/>
        <v/>
      </c>
      <c r="D6398" s="4"/>
    </row>
    <row r="6399" spans="1:4" x14ac:dyDescent="0.25">
      <c r="A6399" s="3" t="str">
        <f t="shared" si="99"/>
        <v/>
      </c>
      <c r="D6399" s="4"/>
    </row>
    <row r="6400" spans="1:4" x14ac:dyDescent="0.25">
      <c r="A6400" s="3" t="str">
        <f t="shared" si="99"/>
        <v/>
      </c>
      <c r="D6400" s="4"/>
    </row>
    <row r="6401" spans="1:4" x14ac:dyDescent="0.25">
      <c r="A6401" s="3" t="str">
        <f t="shared" si="99"/>
        <v/>
      </c>
      <c r="D6401" s="4"/>
    </row>
    <row r="6402" spans="1:4" x14ac:dyDescent="0.25">
      <c r="A6402" s="3" t="str">
        <f t="shared" si="99"/>
        <v/>
      </c>
      <c r="D6402" s="4"/>
    </row>
    <row r="6403" spans="1:4" x14ac:dyDescent="0.25">
      <c r="A6403" s="3" t="str">
        <f t="shared" ref="A6403:A6466" si="100">B6403&amp;C6403&amp;D6403&amp;E6403</f>
        <v/>
      </c>
      <c r="D6403" s="4"/>
    </row>
    <row r="6404" spans="1:4" x14ac:dyDescent="0.25">
      <c r="A6404" s="3" t="str">
        <f t="shared" si="100"/>
        <v/>
      </c>
      <c r="D6404" s="4"/>
    </row>
    <row r="6405" spans="1:4" x14ac:dyDescent="0.25">
      <c r="A6405" s="3" t="str">
        <f t="shared" si="100"/>
        <v/>
      </c>
      <c r="D6405" s="4"/>
    </row>
    <row r="6406" spans="1:4" x14ac:dyDescent="0.25">
      <c r="A6406" s="3" t="str">
        <f t="shared" si="100"/>
        <v/>
      </c>
      <c r="D6406" s="4"/>
    </row>
    <row r="6407" spans="1:4" x14ac:dyDescent="0.25">
      <c r="A6407" s="3" t="str">
        <f t="shared" si="100"/>
        <v/>
      </c>
      <c r="D6407" s="4"/>
    </row>
    <row r="6408" spans="1:4" x14ac:dyDescent="0.25">
      <c r="A6408" s="3" t="str">
        <f t="shared" si="100"/>
        <v/>
      </c>
      <c r="D6408" s="4"/>
    </row>
    <row r="6409" spans="1:4" x14ac:dyDescent="0.25">
      <c r="A6409" s="3" t="str">
        <f t="shared" si="100"/>
        <v/>
      </c>
      <c r="D6409" s="4"/>
    </row>
    <row r="6410" spans="1:4" x14ac:dyDescent="0.25">
      <c r="A6410" s="3" t="str">
        <f t="shared" si="100"/>
        <v/>
      </c>
      <c r="D6410" s="4"/>
    </row>
    <row r="6411" spans="1:4" x14ac:dyDescent="0.25">
      <c r="A6411" s="3" t="str">
        <f t="shared" si="100"/>
        <v/>
      </c>
      <c r="D6411" s="4"/>
    </row>
    <row r="6412" spans="1:4" x14ac:dyDescent="0.25">
      <c r="A6412" s="3" t="str">
        <f t="shared" si="100"/>
        <v/>
      </c>
      <c r="D6412" s="4"/>
    </row>
    <row r="6413" spans="1:4" x14ac:dyDescent="0.25">
      <c r="A6413" s="3" t="str">
        <f t="shared" si="100"/>
        <v/>
      </c>
      <c r="D6413" s="4"/>
    </row>
    <row r="6414" spans="1:4" x14ac:dyDescent="0.25">
      <c r="A6414" s="3" t="str">
        <f t="shared" si="100"/>
        <v/>
      </c>
      <c r="D6414" s="4"/>
    </row>
    <row r="6415" spans="1:4" x14ac:dyDescent="0.25">
      <c r="A6415" s="3" t="str">
        <f t="shared" si="100"/>
        <v/>
      </c>
      <c r="D6415" s="4"/>
    </row>
    <row r="6416" spans="1:4" x14ac:dyDescent="0.25">
      <c r="A6416" s="3" t="str">
        <f t="shared" si="100"/>
        <v/>
      </c>
      <c r="D6416" s="4"/>
    </row>
    <row r="6417" spans="1:4" x14ac:dyDescent="0.25">
      <c r="A6417" s="3" t="str">
        <f t="shared" si="100"/>
        <v/>
      </c>
      <c r="D6417" s="4"/>
    </row>
    <row r="6418" spans="1:4" x14ac:dyDescent="0.25">
      <c r="A6418" s="3" t="str">
        <f t="shared" si="100"/>
        <v/>
      </c>
      <c r="D6418" s="4"/>
    </row>
    <row r="6419" spans="1:4" x14ac:dyDescent="0.25">
      <c r="A6419" s="3" t="str">
        <f t="shared" si="100"/>
        <v/>
      </c>
      <c r="D6419" s="4"/>
    </row>
    <row r="6420" spans="1:4" x14ac:dyDescent="0.25">
      <c r="A6420" s="3" t="str">
        <f t="shared" si="100"/>
        <v/>
      </c>
      <c r="D6420" s="4"/>
    </row>
    <row r="6421" spans="1:4" x14ac:dyDescent="0.25">
      <c r="A6421" s="3" t="str">
        <f t="shared" si="100"/>
        <v/>
      </c>
      <c r="D6421" s="4"/>
    </row>
    <row r="6422" spans="1:4" x14ac:dyDescent="0.25">
      <c r="A6422" s="3" t="str">
        <f t="shared" si="100"/>
        <v/>
      </c>
      <c r="D6422" s="4"/>
    </row>
    <row r="6423" spans="1:4" x14ac:dyDescent="0.25">
      <c r="A6423" s="3" t="str">
        <f t="shared" si="100"/>
        <v/>
      </c>
      <c r="D6423" s="4"/>
    </row>
    <row r="6424" spans="1:4" x14ac:dyDescent="0.25">
      <c r="A6424" s="3" t="str">
        <f t="shared" si="100"/>
        <v/>
      </c>
      <c r="D6424" s="4"/>
    </row>
    <row r="6425" spans="1:4" x14ac:dyDescent="0.25">
      <c r="A6425" s="3" t="str">
        <f t="shared" si="100"/>
        <v/>
      </c>
      <c r="D6425" s="4"/>
    </row>
    <row r="6426" spans="1:4" x14ac:dyDescent="0.25">
      <c r="A6426" s="3" t="str">
        <f t="shared" si="100"/>
        <v/>
      </c>
      <c r="D6426" s="4"/>
    </row>
    <row r="6427" spans="1:4" x14ac:dyDescent="0.25">
      <c r="A6427" s="3" t="str">
        <f t="shared" si="100"/>
        <v/>
      </c>
      <c r="D6427" s="4"/>
    </row>
    <row r="6428" spans="1:4" x14ac:dyDescent="0.25">
      <c r="A6428" s="3" t="str">
        <f t="shared" si="100"/>
        <v/>
      </c>
      <c r="D6428" s="4"/>
    </row>
    <row r="6429" spans="1:4" x14ac:dyDescent="0.25">
      <c r="A6429" s="3" t="str">
        <f t="shared" si="100"/>
        <v/>
      </c>
      <c r="D6429" s="4"/>
    </row>
    <row r="6430" spans="1:4" x14ac:dyDescent="0.25">
      <c r="A6430" s="3" t="str">
        <f t="shared" si="100"/>
        <v/>
      </c>
      <c r="D6430" s="4"/>
    </row>
    <row r="6431" spans="1:4" x14ac:dyDescent="0.25">
      <c r="A6431" s="3" t="str">
        <f t="shared" si="100"/>
        <v/>
      </c>
      <c r="D6431" s="4"/>
    </row>
    <row r="6432" spans="1:4" x14ac:dyDescent="0.25">
      <c r="A6432" s="3" t="str">
        <f t="shared" si="100"/>
        <v/>
      </c>
      <c r="D6432" s="4"/>
    </row>
    <row r="6433" spans="1:4" x14ac:dyDescent="0.25">
      <c r="A6433" s="3" t="str">
        <f t="shared" si="100"/>
        <v/>
      </c>
      <c r="D6433" s="4"/>
    </row>
    <row r="6434" spans="1:4" x14ac:dyDescent="0.25">
      <c r="A6434" s="3" t="str">
        <f t="shared" si="100"/>
        <v/>
      </c>
      <c r="D6434" s="4"/>
    </row>
    <row r="6435" spans="1:4" x14ac:dyDescent="0.25">
      <c r="A6435" s="3" t="str">
        <f t="shared" si="100"/>
        <v/>
      </c>
      <c r="D6435" s="4"/>
    </row>
    <row r="6436" spans="1:4" x14ac:dyDescent="0.25">
      <c r="A6436" s="3" t="str">
        <f t="shared" si="100"/>
        <v/>
      </c>
      <c r="D6436" s="4"/>
    </row>
    <row r="6437" spans="1:4" x14ac:dyDescent="0.25">
      <c r="A6437" s="3" t="str">
        <f t="shared" si="100"/>
        <v/>
      </c>
      <c r="D6437" s="4"/>
    </row>
    <row r="6438" spans="1:4" x14ac:dyDescent="0.25">
      <c r="A6438" s="3" t="str">
        <f t="shared" si="100"/>
        <v/>
      </c>
      <c r="D6438" s="4"/>
    </row>
    <row r="6439" spans="1:4" x14ac:dyDescent="0.25">
      <c r="A6439" s="3" t="str">
        <f t="shared" si="100"/>
        <v/>
      </c>
      <c r="D6439" s="4"/>
    </row>
    <row r="6440" spans="1:4" x14ac:dyDescent="0.25">
      <c r="A6440" s="3" t="str">
        <f t="shared" si="100"/>
        <v/>
      </c>
      <c r="D6440" s="4"/>
    </row>
    <row r="6441" spans="1:4" x14ac:dyDescent="0.25">
      <c r="A6441" s="3" t="str">
        <f t="shared" si="100"/>
        <v/>
      </c>
      <c r="D6441" s="4"/>
    </row>
    <row r="6442" spans="1:4" x14ac:dyDescent="0.25">
      <c r="A6442" s="3" t="str">
        <f t="shared" si="100"/>
        <v/>
      </c>
      <c r="D6442" s="4"/>
    </row>
    <row r="6443" spans="1:4" x14ac:dyDescent="0.25">
      <c r="A6443" s="3" t="str">
        <f t="shared" si="100"/>
        <v/>
      </c>
      <c r="D6443" s="4"/>
    </row>
    <row r="6444" spans="1:4" x14ac:dyDescent="0.25">
      <c r="A6444" s="3" t="str">
        <f t="shared" si="100"/>
        <v/>
      </c>
      <c r="D6444" s="4"/>
    </row>
    <row r="6445" spans="1:4" x14ac:dyDescent="0.25">
      <c r="A6445" s="3" t="str">
        <f t="shared" si="100"/>
        <v/>
      </c>
      <c r="D6445" s="4"/>
    </row>
    <row r="6446" spans="1:4" x14ac:dyDescent="0.25">
      <c r="A6446" s="3" t="str">
        <f t="shared" si="100"/>
        <v/>
      </c>
      <c r="D6446" s="4"/>
    </row>
    <row r="6447" spans="1:4" x14ac:dyDescent="0.25">
      <c r="A6447" s="3" t="str">
        <f t="shared" si="100"/>
        <v/>
      </c>
      <c r="D6447" s="4"/>
    </row>
    <row r="6448" spans="1:4" x14ac:dyDescent="0.25">
      <c r="A6448" s="3" t="str">
        <f t="shared" si="100"/>
        <v/>
      </c>
      <c r="D6448" s="4"/>
    </row>
    <row r="6449" spans="1:4" x14ac:dyDescent="0.25">
      <c r="A6449" s="3" t="str">
        <f t="shared" si="100"/>
        <v/>
      </c>
      <c r="D6449" s="4"/>
    </row>
    <row r="6450" spans="1:4" x14ac:dyDescent="0.25">
      <c r="A6450" s="3" t="str">
        <f t="shared" si="100"/>
        <v/>
      </c>
      <c r="D6450" s="4"/>
    </row>
    <row r="6451" spans="1:4" x14ac:dyDescent="0.25">
      <c r="A6451" s="3" t="str">
        <f t="shared" si="100"/>
        <v/>
      </c>
      <c r="D6451" s="4"/>
    </row>
    <row r="6452" spans="1:4" x14ac:dyDescent="0.25">
      <c r="A6452" s="3" t="str">
        <f t="shared" si="100"/>
        <v/>
      </c>
      <c r="D6452" s="4"/>
    </row>
    <row r="6453" spans="1:4" x14ac:dyDescent="0.25">
      <c r="A6453" s="3" t="str">
        <f t="shared" si="100"/>
        <v/>
      </c>
      <c r="D6453" s="4"/>
    </row>
    <row r="6454" spans="1:4" x14ac:dyDescent="0.25">
      <c r="A6454" s="3" t="str">
        <f t="shared" si="100"/>
        <v/>
      </c>
      <c r="D6454" s="4"/>
    </row>
    <row r="6455" spans="1:4" x14ac:dyDescent="0.25">
      <c r="A6455" s="3" t="str">
        <f t="shared" si="100"/>
        <v/>
      </c>
      <c r="D6455" s="4"/>
    </row>
    <row r="6456" spans="1:4" x14ac:dyDescent="0.25">
      <c r="A6456" s="3" t="str">
        <f t="shared" si="100"/>
        <v/>
      </c>
      <c r="D6456" s="4"/>
    </row>
    <row r="6457" spans="1:4" x14ac:dyDescent="0.25">
      <c r="A6457" s="3" t="str">
        <f t="shared" si="100"/>
        <v/>
      </c>
      <c r="D6457" s="4"/>
    </row>
    <row r="6458" spans="1:4" x14ac:dyDescent="0.25">
      <c r="A6458" s="3" t="str">
        <f t="shared" si="100"/>
        <v/>
      </c>
      <c r="D6458" s="4"/>
    </row>
    <row r="6459" spans="1:4" x14ac:dyDescent="0.25">
      <c r="A6459" s="3" t="str">
        <f t="shared" si="100"/>
        <v/>
      </c>
      <c r="D6459" s="4"/>
    </row>
    <row r="6460" spans="1:4" x14ac:dyDescent="0.25">
      <c r="A6460" s="3" t="str">
        <f t="shared" si="100"/>
        <v/>
      </c>
      <c r="D6460" s="4"/>
    </row>
    <row r="6461" spans="1:4" x14ac:dyDescent="0.25">
      <c r="A6461" s="3" t="str">
        <f t="shared" si="100"/>
        <v/>
      </c>
      <c r="D6461" s="4"/>
    </row>
    <row r="6462" spans="1:4" x14ac:dyDescent="0.25">
      <c r="A6462" s="3" t="str">
        <f t="shared" si="100"/>
        <v/>
      </c>
      <c r="D6462" s="4"/>
    </row>
    <row r="6463" spans="1:4" x14ac:dyDescent="0.25">
      <c r="A6463" s="3" t="str">
        <f t="shared" si="100"/>
        <v/>
      </c>
      <c r="D6463" s="4"/>
    </row>
    <row r="6464" spans="1:4" x14ac:dyDescent="0.25">
      <c r="A6464" s="3" t="str">
        <f t="shared" si="100"/>
        <v/>
      </c>
      <c r="D6464" s="4"/>
    </row>
    <row r="6465" spans="1:4" x14ac:dyDescent="0.25">
      <c r="A6465" s="3" t="str">
        <f t="shared" si="100"/>
        <v/>
      </c>
      <c r="D6465" s="4"/>
    </row>
    <row r="6466" spans="1:4" x14ac:dyDescent="0.25">
      <c r="A6466" s="3" t="str">
        <f t="shared" si="100"/>
        <v/>
      </c>
      <c r="D6466" s="4"/>
    </row>
    <row r="6467" spans="1:4" x14ac:dyDescent="0.25">
      <c r="A6467" s="3" t="str">
        <f t="shared" ref="A6467:A6530" si="101">B6467&amp;C6467&amp;D6467&amp;E6467</f>
        <v/>
      </c>
      <c r="D6467" s="4"/>
    </row>
    <row r="6468" spans="1:4" x14ac:dyDescent="0.25">
      <c r="A6468" s="3" t="str">
        <f t="shared" si="101"/>
        <v/>
      </c>
      <c r="D6468" s="4"/>
    </row>
    <row r="6469" spans="1:4" x14ac:dyDescent="0.25">
      <c r="A6469" s="3" t="str">
        <f t="shared" si="101"/>
        <v/>
      </c>
      <c r="D6469" s="4"/>
    </row>
    <row r="6470" spans="1:4" x14ac:dyDescent="0.25">
      <c r="A6470" s="3" t="str">
        <f t="shared" si="101"/>
        <v/>
      </c>
      <c r="D6470" s="4"/>
    </row>
    <row r="6471" spans="1:4" x14ac:dyDescent="0.25">
      <c r="A6471" s="3" t="str">
        <f t="shared" si="101"/>
        <v/>
      </c>
      <c r="D6471" s="4"/>
    </row>
    <row r="6472" spans="1:4" x14ac:dyDescent="0.25">
      <c r="A6472" s="3" t="str">
        <f t="shared" si="101"/>
        <v/>
      </c>
      <c r="D6472" s="4"/>
    </row>
    <row r="6473" spans="1:4" x14ac:dyDescent="0.25">
      <c r="A6473" s="3" t="str">
        <f t="shared" si="101"/>
        <v/>
      </c>
      <c r="D6473" s="4"/>
    </row>
    <row r="6474" spans="1:4" x14ac:dyDescent="0.25">
      <c r="A6474" s="3" t="str">
        <f t="shared" si="101"/>
        <v/>
      </c>
      <c r="D6474" s="4"/>
    </row>
    <row r="6475" spans="1:4" x14ac:dyDescent="0.25">
      <c r="A6475" s="3" t="str">
        <f t="shared" si="101"/>
        <v/>
      </c>
      <c r="D6475" s="4"/>
    </row>
    <row r="6476" spans="1:4" x14ac:dyDescent="0.25">
      <c r="A6476" s="3" t="str">
        <f t="shared" si="101"/>
        <v/>
      </c>
      <c r="D6476" s="4"/>
    </row>
    <row r="6477" spans="1:4" x14ac:dyDescent="0.25">
      <c r="A6477" s="3" t="str">
        <f t="shared" si="101"/>
        <v/>
      </c>
      <c r="D6477" s="4"/>
    </row>
    <row r="6478" spans="1:4" x14ac:dyDescent="0.25">
      <c r="A6478" s="3" t="str">
        <f t="shared" si="101"/>
        <v/>
      </c>
      <c r="D6478" s="4"/>
    </row>
    <row r="6479" spans="1:4" x14ac:dyDescent="0.25">
      <c r="A6479" s="3" t="str">
        <f t="shared" si="101"/>
        <v/>
      </c>
      <c r="D6479" s="4"/>
    </row>
    <row r="6480" spans="1:4" x14ac:dyDescent="0.25">
      <c r="A6480" s="3" t="str">
        <f t="shared" si="101"/>
        <v/>
      </c>
      <c r="D6480" s="4"/>
    </row>
    <row r="6481" spans="1:4" x14ac:dyDescent="0.25">
      <c r="A6481" s="3" t="str">
        <f t="shared" si="101"/>
        <v/>
      </c>
      <c r="D6481" s="4"/>
    </row>
    <row r="6482" spans="1:4" x14ac:dyDescent="0.25">
      <c r="A6482" s="3" t="str">
        <f t="shared" si="101"/>
        <v/>
      </c>
      <c r="D6482" s="4"/>
    </row>
    <row r="6483" spans="1:4" x14ac:dyDescent="0.25">
      <c r="A6483" s="3" t="str">
        <f t="shared" si="101"/>
        <v/>
      </c>
      <c r="D6483" s="4"/>
    </row>
    <row r="6484" spans="1:4" x14ac:dyDescent="0.25">
      <c r="A6484" s="3" t="str">
        <f t="shared" si="101"/>
        <v/>
      </c>
      <c r="D6484" s="4"/>
    </row>
    <row r="6485" spans="1:4" x14ac:dyDescent="0.25">
      <c r="A6485" s="3" t="str">
        <f t="shared" si="101"/>
        <v/>
      </c>
      <c r="D6485" s="4"/>
    </row>
    <row r="6486" spans="1:4" x14ac:dyDescent="0.25">
      <c r="A6486" s="3" t="str">
        <f t="shared" si="101"/>
        <v/>
      </c>
      <c r="D6486" s="4"/>
    </row>
    <row r="6487" spans="1:4" x14ac:dyDescent="0.25">
      <c r="A6487" s="3" t="str">
        <f t="shared" si="101"/>
        <v/>
      </c>
      <c r="D6487" s="4"/>
    </row>
    <row r="6488" spans="1:4" x14ac:dyDescent="0.25">
      <c r="A6488" s="3" t="str">
        <f t="shared" si="101"/>
        <v/>
      </c>
      <c r="D6488" s="4"/>
    </row>
    <row r="6489" spans="1:4" x14ac:dyDescent="0.25">
      <c r="A6489" s="3" t="str">
        <f t="shared" si="101"/>
        <v/>
      </c>
      <c r="D6489" s="4"/>
    </row>
    <row r="6490" spans="1:4" x14ac:dyDescent="0.25">
      <c r="A6490" s="3" t="str">
        <f t="shared" si="101"/>
        <v/>
      </c>
      <c r="D6490" s="4"/>
    </row>
    <row r="6491" spans="1:4" x14ac:dyDescent="0.25">
      <c r="A6491" s="3" t="str">
        <f t="shared" si="101"/>
        <v/>
      </c>
      <c r="D6491" s="4"/>
    </row>
    <row r="6492" spans="1:4" x14ac:dyDescent="0.25">
      <c r="A6492" s="3" t="str">
        <f t="shared" si="101"/>
        <v/>
      </c>
      <c r="D6492" s="4"/>
    </row>
    <row r="6493" spans="1:4" x14ac:dyDescent="0.25">
      <c r="A6493" s="3" t="str">
        <f t="shared" si="101"/>
        <v/>
      </c>
      <c r="D6493" s="4"/>
    </row>
    <row r="6494" spans="1:4" x14ac:dyDescent="0.25">
      <c r="A6494" s="3" t="str">
        <f t="shared" si="101"/>
        <v/>
      </c>
      <c r="D6494" s="4"/>
    </row>
    <row r="6495" spans="1:4" x14ac:dyDescent="0.25">
      <c r="A6495" s="3" t="str">
        <f t="shared" si="101"/>
        <v/>
      </c>
      <c r="D6495" s="4"/>
    </row>
    <row r="6496" spans="1:4" x14ac:dyDescent="0.25">
      <c r="A6496" s="3" t="str">
        <f t="shared" si="101"/>
        <v/>
      </c>
      <c r="D6496" s="4"/>
    </row>
    <row r="6497" spans="1:4" x14ac:dyDescent="0.25">
      <c r="A6497" s="3" t="str">
        <f t="shared" si="101"/>
        <v/>
      </c>
      <c r="D6497" s="4"/>
    </row>
    <row r="6498" spans="1:4" x14ac:dyDescent="0.25">
      <c r="A6498" s="3" t="str">
        <f t="shared" si="101"/>
        <v/>
      </c>
      <c r="D6498" s="4"/>
    </row>
    <row r="6499" spans="1:4" x14ac:dyDescent="0.25">
      <c r="A6499" s="3" t="str">
        <f t="shared" si="101"/>
        <v/>
      </c>
      <c r="D6499" s="4"/>
    </row>
    <row r="6500" spans="1:4" x14ac:dyDescent="0.25">
      <c r="A6500" s="3" t="str">
        <f t="shared" si="101"/>
        <v/>
      </c>
      <c r="D6500" s="4"/>
    </row>
    <row r="6501" spans="1:4" x14ac:dyDescent="0.25">
      <c r="A6501" s="3" t="str">
        <f t="shared" si="101"/>
        <v/>
      </c>
      <c r="D6501" s="4"/>
    </row>
    <row r="6502" spans="1:4" x14ac:dyDescent="0.25">
      <c r="A6502" s="3" t="str">
        <f t="shared" si="101"/>
        <v/>
      </c>
      <c r="D6502" s="4"/>
    </row>
    <row r="6503" spans="1:4" x14ac:dyDescent="0.25">
      <c r="A6503" s="3" t="str">
        <f t="shared" si="101"/>
        <v/>
      </c>
      <c r="D6503" s="4"/>
    </row>
    <row r="6504" spans="1:4" x14ac:dyDescent="0.25">
      <c r="A6504" s="3" t="str">
        <f t="shared" si="101"/>
        <v/>
      </c>
      <c r="D6504" s="4"/>
    </row>
    <row r="6505" spans="1:4" x14ac:dyDescent="0.25">
      <c r="A6505" s="3" t="str">
        <f t="shared" si="101"/>
        <v/>
      </c>
      <c r="D6505" s="4"/>
    </row>
    <row r="6506" spans="1:4" x14ac:dyDescent="0.25">
      <c r="A6506" s="3" t="str">
        <f t="shared" si="101"/>
        <v/>
      </c>
      <c r="D6506" s="4"/>
    </row>
    <row r="6507" spans="1:4" x14ac:dyDescent="0.25">
      <c r="A6507" s="3" t="str">
        <f t="shared" si="101"/>
        <v/>
      </c>
      <c r="D6507" s="4"/>
    </row>
    <row r="6508" spans="1:4" x14ac:dyDescent="0.25">
      <c r="A6508" s="3" t="str">
        <f t="shared" si="101"/>
        <v/>
      </c>
      <c r="D6508" s="4"/>
    </row>
    <row r="6509" spans="1:4" x14ac:dyDescent="0.25">
      <c r="A6509" s="3" t="str">
        <f t="shared" si="101"/>
        <v/>
      </c>
      <c r="D6509" s="4"/>
    </row>
    <row r="6510" spans="1:4" x14ac:dyDescent="0.25">
      <c r="A6510" s="3" t="str">
        <f t="shared" si="101"/>
        <v/>
      </c>
      <c r="D6510" s="4"/>
    </row>
    <row r="6511" spans="1:4" x14ac:dyDescent="0.25">
      <c r="A6511" s="3" t="str">
        <f t="shared" si="101"/>
        <v/>
      </c>
      <c r="D6511" s="4"/>
    </row>
    <row r="6512" spans="1:4" x14ac:dyDescent="0.25">
      <c r="A6512" s="3" t="str">
        <f t="shared" si="101"/>
        <v/>
      </c>
      <c r="D6512" s="4"/>
    </row>
    <row r="6513" spans="1:4" x14ac:dyDescent="0.25">
      <c r="A6513" s="3" t="str">
        <f t="shared" si="101"/>
        <v/>
      </c>
      <c r="D6513" s="4"/>
    </row>
    <row r="6514" spans="1:4" x14ac:dyDescent="0.25">
      <c r="A6514" s="3" t="str">
        <f t="shared" si="101"/>
        <v/>
      </c>
      <c r="D6514" s="4"/>
    </row>
    <row r="6515" spans="1:4" x14ac:dyDescent="0.25">
      <c r="A6515" s="3" t="str">
        <f t="shared" si="101"/>
        <v/>
      </c>
      <c r="D6515" s="4"/>
    </row>
    <row r="6516" spans="1:4" x14ac:dyDescent="0.25">
      <c r="A6516" s="3" t="str">
        <f t="shared" si="101"/>
        <v/>
      </c>
      <c r="D6516" s="4"/>
    </row>
    <row r="6517" spans="1:4" x14ac:dyDescent="0.25">
      <c r="A6517" s="3" t="str">
        <f t="shared" si="101"/>
        <v/>
      </c>
      <c r="D6517" s="4"/>
    </row>
    <row r="6518" spans="1:4" x14ac:dyDescent="0.25">
      <c r="A6518" s="3" t="str">
        <f t="shared" si="101"/>
        <v/>
      </c>
      <c r="D6518" s="4"/>
    </row>
    <row r="6519" spans="1:4" x14ac:dyDescent="0.25">
      <c r="A6519" s="3" t="str">
        <f t="shared" si="101"/>
        <v/>
      </c>
      <c r="D6519" s="4"/>
    </row>
    <row r="6520" spans="1:4" x14ac:dyDescent="0.25">
      <c r="A6520" s="3" t="str">
        <f t="shared" si="101"/>
        <v/>
      </c>
      <c r="D6520" s="4"/>
    </row>
    <row r="6521" spans="1:4" x14ac:dyDescent="0.25">
      <c r="A6521" s="3" t="str">
        <f t="shared" si="101"/>
        <v/>
      </c>
      <c r="D6521" s="4"/>
    </row>
    <row r="6522" spans="1:4" x14ac:dyDescent="0.25">
      <c r="A6522" s="3" t="str">
        <f t="shared" si="101"/>
        <v/>
      </c>
      <c r="D6522" s="4"/>
    </row>
    <row r="6523" spans="1:4" x14ac:dyDescent="0.25">
      <c r="A6523" s="3" t="str">
        <f t="shared" si="101"/>
        <v/>
      </c>
      <c r="D6523" s="4"/>
    </row>
    <row r="6524" spans="1:4" x14ac:dyDescent="0.25">
      <c r="A6524" s="3" t="str">
        <f t="shared" si="101"/>
        <v/>
      </c>
      <c r="D6524" s="4"/>
    </row>
    <row r="6525" spans="1:4" x14ac:dyDescent="0.25">
      <c r="A6525" s="3" t="str">
        <f t="shared" si="101"/>
        <v/>
      </c>
      <c r="D6525" s="4"/>
    </row>
    <row r="6526" spans="1:4" x14ac:dyDescent="0.25">
      <c r="A6526" s="3" t="str">
        <f t="shared" si="101"/>
        <v/>
      </c>
      <c r="D6526" s="4"/>
    </row>
    <row r="6527" spans="1:4" x14ac:dyDescent="0.25">
      <c r="A6527" s="3" t="str">
        <f t="shared" si="101"/>
        <v/>
      </c>
      <c r="D6527" s="4"/>
    </row>
    <row r="6528" spans="1:4" x14ac:dyDescent="0.25">
      <c r="A6528" s="3" t="str">
        <f t="shared" si="101"/>
        <v/>
      </c>
      <c r="D6528" s="4"/>
    </row>
    <row r="6529" spans="1:4" x14ac:dyDescent="0.25">
      <c r="A6529" s="3" t="str">
        <f t="shared" si="101"/>
        <v/>
      </c>
      <c r="D6529" s="4"/>
    </row>
    <row r="6530" spans="1:4" x14ac:dyDescent="0.25">
      <c r="A6530" s="3" t="str">
        <f t="shared" si="101"/>
        <v/>
      </c>
      <c r="D6530" s="4"/>
    </row>
    <row r="6531" spans="1:4" x14ac:dyDescent="0.25">
      <c r="A6531" s="3" t="str">
        <f t="shared" ref="A6531:A6594" si="102">B6531&amp;C6531&amp;D6531&amp;E6531</f>
        <v/>
      </c>
      <c r="D6531" s="4"/>
    </row>
    <row r="6532" spans="1:4" x14ac:dyDescent="0.25">
      <c r="A6532" s="3" t="str">
        <f t="shared" si="102"/>
        <v/>
      </c>
      <c r="D6532" s="4"/>
    </row>
    <row r="6533" spans="1:4" x14ac:dyDescent="0.25">
      <c r="A6533" s="3" t="str">
        <f t="shared" si="102"/>
        <v/>
      </c>
      <c r="D6533" s="4"/>
    </row>
    <row r="6534" spans="1:4" x14ac:dyDescent="0.25">
      <c r="A6534" s="3" t="str">
        <f t="shared" si="102"/>
        <v/>
      </c>
      <c r="D6534" s="4"/>
    </row>
    <row r="6535" spans="1:4" x14ac:dyDescent="0.25">
      <c r="A6535" s="3" t="str">
        <f t="shared" si="102"/>
        <v/>
      </c>
      <c r="D6535" s="4"/>
    </row>
    <row r="6536" spans="1:4" x14ac:dyDescent="0.25">
      <c r="A6536" s="3" t="str">
        <f t="shared" si="102"/>
        <v/>
      </c>
      <c r="D6536" s="4"/>
    </row>
    <row r="6537" spans="1:4" x14ac:dyDescent="0.25">
      <c r="A6537" s="3" t="str">
        <f t="shared" si="102"/>
        <v/>
      </c>
      <c r="D6537" s="4"/>
    </row>
    <row r="6538" spans="1:4" x14ac:dyDescent="0.25">
      <c r="A6538" s="3" t="str">
        <f t="shared" si="102"/>
        <v/>
      </c>
      <c r="D6538" s="4"/>
    </row>
    <row r="6539" spans="1:4" x14ac:dyDescent="0.25">
      <c r="A6539" s="3" t="str">
        <f t="shared" si="102"/>
        <v/>
      </c>
      <c r="D6539" s="4"/>
    </row>
    <row r="6540" spans="1:4" x14ac:dyDescent="0.25">
      <c r="A6540" s="3" t="str">
        <f t="shared" si="102"/>
        <v/>
      </c>
      <c r="D6540" s="4"/>
    </row>
    <row r="6541" spans="1:4" x14ac:dyDescent="0.25">
      <c r="A6541" s="3" t="str">
        <f t="shared" si="102"/>
        <v/>
      </c>
      <c r="D6541" s="4"/>
    </row>
    <row r="6542" spans="1:4" x14ac:dyDescent="0.25">
      <c r="A6542" s="3" t="str">
        <f t="shared" si="102"/>
        <v/>
      </c>
      <c r="D6542" s="4"/>
    </row>
    <row r="6543" spans="1:4" x14ac:dyDescent="0.25">
      <c r="A6543" s="3" t="str">
        <f t="shared" si="102"/>
        <v/>
      </c>
      <c r="D6543" s="4"/>
    </row>
    <row r="6544" spans="1:4" x14ac:dyDescent="0.25">
      <c r="A6544" s="3" t="str">
        <f t="shared" si="102"/>
        <v/>
      </c>
      <c r="D6544" s="4"/>
    </row>
    <row r="6545" spans="1:4" x14ac:dyDescent="0.25">
      <c r="A6545" s="3" t="str">
        <f t="shared" si="102"/>
        <v/>
      </c>
      <c r="D6545" s="4"/>
    </row>
    <row r="6546" spans="1:4" x14ac:dyDescent="0.25">
      <c r="A6546" s="3" t="str">
        <f t="shared" si="102"/>
        <v/>
      </c>
      <c r="D6546" s="4"/>
    </row>
    <row r="6547" spans="1:4" x14ac:dyDescent="0.25">
      <c r="A6547" s="3" t="str">
        <f t="shared" si="102"/>
        <v/>
      </c>
      <c r="D6547" s="4"/>
    </row>
    <row r="6548" spans="1:4" x14ac:dyDescent="0.25">
      <c r="A6548" s="3" t="str">
        <f t="shared" si="102"/>
        <v/>
      </c>
      <c r="D6548" s="4"/>
    </row>
    <row r="6549" spans="1:4" x14ac:dyDescent="0.25">
      <c r="A6549" s="3" t="str">
        <f t="shared" si="102"/>
        <v/>
      </c>
      <c r="D6549" s="4"/>
    </row>
    <row r="6550" spans="1:4" x14ac:dyDescent="0.25">
      <c r="A6550" s="3" t="str">
        <f t="shared" si="102"/>
        <v/>
      </c>
      <c r="D6550" s="4"/>
    </row>
    <row r="6551" spans="1:4" x14ac:dyDescent="0.25">
      <c r="A6551" s="3" t="str">
        <f t="shared" si="102"/>
        <v/>
      </c>
      <c r="D6551" s="4"/>
    </row>
    <row r="6552" spans="1:4" x14ac:dyDescent="0.25">
      <c r="A6552" s="3" t="str">
        <f t="shared" si="102"/>
        <v/>
      </c>
      <c r="D6552" s="4"/>
    </row>
    <row r="6553" spans="1:4" x14ac:dyDescent="0.25">
      <c r="A6553" s="3" t="str">
        <f t="shared" si="102"/>
        <v/>
      </c>
      <c r="D6553" s="4"/>
    </row>
    <row r="6554" spans="1:4" x14ac:dyDescent="0.25">
      <c r="A6554" s="3" t="str">
        <f t="shared" si="102"/>
        <v/>
      </c>
      <c r="D6554" s="4"/>
    </row>
    <row r="6555" spans="1:4" x14ac:dyDescent="0.25">
      <c r="A6555" s="3" t="str">
        <f t="shared" si="102"/>
        <v/>
      </c>
      <c r="D6555" s="4"/>
    </row>
    <row r="6556" spans="1:4" x14ac:dyDescent="0.25">
      <c r="A6556" s="3" t="str">
        <f t="shared" si="102"/>
        <v/>
      </c>
      <c r="D6556" s="4"/>
    </row>
    <row r="6557" spans="1:4" x14ac:dyDescent="0.25">
      <c r="A6557" s="3" t="str">
        <f t="shared" si="102"/>
        <v/>
      </c>
      <c r="D6557" s="4"/>
    </row>
    <row r="6558" spans="1:4" x14ac:dyDescent="0.25">
      <c r="A6558" s="3" t="str">
        <f t="shared" si="102"/>
        <v/>
      </c>
      <c r="D6558" s="4"/>
    </row>
    <row r="6559" spans="1:4" x14ac:dyDescent="0.25">
      <c r="A6559" s="3" t="str">
        <f t="shared" si="102"/>
        <v/>
      </c>
      <c r="D6559" s="4"/>
    </row>
    <row r="6560" spans="1:4" x14ac:dyDescent="0.25">
      <c r="A6560" s="3" t="str">
        <f t="shared" si="102"/>
        <v/>
      </c>
      <c r="D6560" s="4"/>
    </row>
    <row r="6561" spans="1:4" x14ac:dyDescent="0.25">
      <c r="A6561" s="3" t="str">
        <f t="shared" si="102"/>
        <v/>
      </c>
      <c r="D6561" s="4"/>
    </row>
    <row r="6562" spans="1:4" x14ac:dyDescent="0.25">
      <c r="A6562" s="3" t="str">
        <f t="shared" si="102"/>
        <v/>
      </c>
      <c r="D6562" s="4"/>
    </row>
    <row r="6563" spans="1:4" x14ac:dyDescent="0.25">
      <c r="A6563" s="3" t="str">
        <f t="shared" si="102"/>
        <v/>
      </c>
      <c r="D6563" s="4"/>
    </row>
    <row r="6564" spans="1:4" x14ac:dyDescent="0.25">
      <c r="A6564" s="3" t="str">
        <f t="shared" si="102"/>
        <v/>
      </c>
      <c r="D6564" s="4"/>
    </row>
    <row r="6565" spans="1:4" x14ac:dyDescent="0.25">
      <c r="A6565" s="3" t="str">
        <f t="shared" si="102"/>
        <v/>
      </c>
      <c r="D6565" s="4"/>
    </row>
    <row r="6566" spans="1:4" x14ac:dyDescent="0.25">
      <c r="A6566" s="3" t="str">
        <f t="shared" si="102"/>
        <v/>
      </c>
      <c r="D6566" s="4"/>
    </row>
    <row r="6567" spans="1:4" x14ac:dyDescent="0.25">
      <c r="A6567" s="3" t="str">
        <f t="shared" si="102"/>
        <v/>
      </c>
      <c r="D6567" s="4"/>
    </row>
    <row r="6568" spans="1:4" x14ac:dyDescent="0.25">
      <c r="A6568" s="3" t="str">
        <f t="shared" si="102"/>
        <v/>
      </c>
      <c r="D6568" s="4"/>
    </row>
    <row r="6569" spans="1:4" x14ac:dyDescent="0.25">
      <c r="A6569" s="3" t="str">
        <f t="shared" si="102"/>
        <v/>
      </c>
      <c r="D6569" s="4"/>
    </row>
    <row r="6570" spans="1:4" x14ac:dyDescent="0.25">
      <c r="A6570" s="3" t="str">
        <f t="shared" si="102"/>
        <v/>
      </c>
      <c r="D6570" s="4"/>
    </row>
    <row r="6571" spans="1:4" x14ac:dyDescent="0.25">
      <c r="A6571" s="3" t="str">
        <f t="shared" si="102"/>
        <v/>
      </c>
      <c r="D6571" s="4"/>
    </row>
    <row r="6572" spans="1:4" x14ac:dyDescent="0.25">
      <c r="A6572" s="3" t="str">
        <f t="shared" si="102"/>
        <v/>
      </c>
      <c r="D6572" s="4"/>
    </row>
    <row r="6573" spans="1:4" x14ac:dyDescent="0.25">
      <c r="A6573" s="3" t="str">
        <f t="shared" si="102"/>
        <v/>
      </c>
      <c r="D6573" s="4"/>
    </row>
    <row r="6574" spans="1:4" x14ac:dyDescent="0.25">
      <c r="A6574" s="3" t="str">
        <f t="shared" si="102"/>
        <v/>
      </c>
      <c r="D6574" s="4"/>
    </row>
    <row r="6575" spans="1:4" x14ac:dyDescent="0.25">
      <c r="A6575" s="3" t="str">
        <f t="shared" si="102"/>
        <v/>
      </c>
      <c r="D6575" s="4"/>
    </row>
    <row r="6576" spans="1:4" x14ac:dyDescent="0.25">
      <c r="A6576" s="3" t="str">
        <f t="shared" si="102"/>
        <v/>
      </c>
      <c r="D6576" s="4"/>
    </row>
    <row r="6577" spans="1:4" x14ac:dyDescent="0.25">
      <c r="A6577" s="3" t="str">
        <f t="shared" si="102"/>
        <v/>
      </c>
      <c r="D6577" s="4"/>
    </row>
    <row r="6578" spans="1:4" x14ac:dyDescent="0.25">
      <c r="A6578" s="3" t="str">
        <f t="shared" si="102"/>
        <v/>
      </c>
      <c r="D6578" s="4"/>
    </row>
    <row r="6579" spans="1:4" x14ac:dyDescent="0.25">
      <c r="A6579" s="3" t="str">
        <f t="shared" si="102"/>
        <v/>
      </c>
      <c r="D6579" s="4"/>
    </row>
    <row r="6580" spans="1:4" x14ac:dyDescent="0.25">
      <c r="A6580" s="3" t="str">
        <f t="shared" si="102"/>
        <v/>
      </c>
      <c r="D6580" s="4"/>
    </row>
    <row r="6581" spans="1:4" x14ac:dyDescent="0.25">
      <c r="A6581" s="3" t="str">
        <f t="shared" si="102"/>
        <v/>
      </c>
      <c r="D6581" s="4"/>
    </row>
    <row r="6582" spans="1:4" x14ac:dyDescent="0.25">
      <c r="A6582" s="3" t="str">
        <f t="shared" si="102"/>
        <v/>
      </c>
      <c r="D6582" s="4"/>
    </row>
    <row r="6583" spans="1:4" x14ac:dyDescent="0.25">
      <c r="A6583" s="3" t="str">
        <f t="shared" si="102"/>
        <v/>
      </c>
      <c r="D6583" s="4"/>
    </row>
    <row r="6584" spans="1:4" x14ac:dyDescent="0.25">
      <c r="A6584" s="3" t="str">
        <f t="shared" si="102"/>
        <v/>
      </c>
      <c r="D6584" s="4"/>
    </row>
    <row r="6585" spans="1:4" x14ac:dyDescent="0.25">
      <c r="A6585" s="3" t="str">
        <f t="shared" si="102"/>
        <v/>
      </c>
      <c r="D6585" s="4"/>
    </row>
    <row r="6586" spans="1:4" x14ac:dyDescent="0.25">
      <c r="A6586" s="3" t="str">
        <f t="shared" si="102"/>
        <v/>
      </c>
      <c r="D6586" s="4"/>
    </row>
    <row r="6587" spans="1:4" x14ac:dyDescent="0.25">
      <c r="A6587" s="3" t="str">
        <f t="shared" si="102"/>
        <v/>
      </c>
      <c r="D6587" s="4"/>
    </row>
    <row r="6588" spans="1:4" x14ac:dyDescent="0.25">
      <c r="A6588" s="3" t="str">
        <f t="shared" si="102"/>
        <v/>
      </c>
      <c r="D6588" s="4"/>
    </row>
    <row r="6589" spans="1:4" x14ac:dyDescent="0.25">
      <c r="A6589" s="3" t="str">
        <f t="shared" si="102"/>
        <v/>
      </c>
      <c r="D6589" s="4"/>
    </row>
    <row r="6590" spans="1:4" x14ac:dyDescent="0.25">
      <c r="A6590" s="3" t="str">
        <f t="shared" si="102"/>
        <v/>
      </c>
      <c r="D6590" s="4"/>
    </row>
    <row r="6591" spans="1:4" x14ac:dyDescent="0.25">
      <c r="A6591" s="3" t="str">
        <f t="shared" si="102"/>
        <v/>
      </c>
      <c r="D6591" s="4"/>
    </row>
    <row r="6592" spans="1:4" x14ac:dyDescent="0.25">
      <c r="A6592" s="3" t="str">
        <f t="shared" si="102"/>
        <v/>
      </c>
      <c r="D6592" s="4"/>
    </row>
    <row r="6593" spans="1:4" x14ac:dyDescent="0.25">
      <c r="A6593" s="3" t="str">
        <f t="shared" si="102"/>
        <v/>
      </c>
      <c r="D6593" s="4"/>
    </row>
    <row r="6594" spans="1:4" x14ac:dyDescent="0.25">
      <c r="A6594" s="3" t="str">
        <f t="shared" si="102"/>
        <v/>
      </c>
      <c r="D6594" s="4"/>
    </row>
    <row r="6595" spans="1:4" x14ac:dyDescent="0.25">
      <c r="A6595" s="3" t="str">
        <f t="shared" ref="A6595:A6658" si="103">B6595&amp;C6595&amp;D6595&amp;E6595</f>
        <v/>
      </c>
      <c r="D6595" s="4"/>
    </row>
    <row r="6596" spans="1:4" x14ac:dyDescent="0.25">
      <c r="A6596" s="3" t="str">
        <f t="shared" si="103"/>
        <v/>
      </c>
      <c r="D6596" s="4"/>
    </row>
    <row r="6597" spans="1:4" x14ac:dyDescent="0.25">
      <c r="A6597" s="3" t="str">
        <f t="shared" si="103"/>
        <v/>
      </c>
      <c r="D6597" s="4"/>
    </row>
    <row r="6598" spans="1:4" x14ac:dyDescent="0.25">
      <c r="A6598" s="3" t="str">
        <f t="shared" si="103"/>
        <v/>
      </c>
      <c r="D6598" s="4"/>
    </row>
    <row r="6599" spans="1:4" x14ac:dyDescent="0.25">
      <c r="A6599" s="3" t="str">
        <f t="shared" si="103"/>
        <v/>
      </c>
      <c r="D6599" s="4"/>
    </row>
    <row r="6600" spans="1:4" x14ac:dyDescent="0.25">
      <c r="A6600" s="3" t="str">
        <f t="shared" si="103"/>
        <v/>
      </c>
      <c r="D6600" s="4"/>
    </row>
    <row r="6601" spans="1:4" x14ac:dyDescent="0.25">
      <c r="A6601" s="3" t="str">
        <f t="shared" si="103"/>
        <v/>
      </c>
      <c r="D6601" s="4"/>
    </row>
    <row r="6602" spans="1:4" x14ac:dyDescent="0.25">
      <c r="A6602" s="3" t="str">
        <f t="shared" si="103"/>
        <v/>
      </c>
      <c r="D6602" s="4"/>
    </row>
    <row r="6603" spans="1:4" x14ac:dyDescent="0.25">
      <c r="A6603" s="3" t="str">
        <f t="shared" si="103"/>
        <v/>
      </c>
      <c r="D6603" s="4"/>
    </row>
    <row r="6604" spans="1:4" x14ac:dyDescent="0.25">
      <c r="A6604" s="3" t="str">
        <f t="shared" si="103"/>
        <v/>
      </c>
      <c r="D6604" s="4"/>
    </row>
    <row r="6605" spans="1:4" x14ac:dyDescent="0.25">
      <c r="A6605" s="3" t="str">
        <f t="shared" si="103"/>
        <v/>
      </c>
      <c r="D6605" s="4"/>
    </row>
    <row r="6606" spans="1:4" x14ac:dyDescent="0.25">
      <c r="A6606" s="3" t="str">
        <f t="shared" si="103"/>
        <v/>
      </c>
      <c r="D6606" s="4"/>
    </row>
    <row r="6607" spans="1:4" x14ac:dyDescent="0.25">
      <c r="A6607" s="3" t="str">
        <f t="shared" si="103"/>
        <v/>
      </c>
      <c r="D6607" s="4"/>
    </row>
    <row r="6608" spans="1:4" x14ac:dyDescent="0.25">
      <c r="A6608" s="3" t="str">
        <f t="shared" si="103"/>
        <v/>
      </c>
      <c r="D6608" s="4"/>
    </row>
    <row r="6609" spans="1:4" x14ac:dyDescent="0.25">
      <c r="A6609" s="3" t="str">
        <f t="shared" si="103"/>
        <v/>
      </c>
      <c r="D6609" s="4"/>
    </row>
    <row r="6610" spans="1:4" x14ac:dyDescent="0.25">
      <c r="A6610" s="3" t="str">
        <f t="shared" si="103"/>
        <v/>
      </c>
      <c r="D6610" s="4"/>
    </row>
    <row r="6611" spans="1:4" x14ac:dyDescent="0.25">
      <c r="A6611" s="3" t="str">
        <f t="shared" si="103"/>
        <v/>
      </c>
      <c r="D6611" s="4"/>
    </row>
    <row r="6612" spans="1:4" x14ac:dyDescent="0.25">
      <c r="A6612" s="3" t="str">
        <f t="shared" si="103"/>
        <v/>
      </c>
      <c r="D6612" s="4"/>
    </row>
    <row r="6613" spans="1:4" x14ac:dyDescent="0.25">
      <c r="A6613" s="3" t="str">
        <f t="shared" si="103"/>
        <v/>
      </c>
      <c r="D6613" s="4"/>
    </row>
    <row r="6614" spans="1:4" x14ac:dyDescent="0.25">
      <c r="A6614" s="3" t="str">
        <f t="shared" si="103"/>
        <v/>
      </c>
      <c r="D6614" s="4"/>
    </row>
    <row r="6615" spans="1:4" x14ac:dyDescent="0.25">
      <c r="A6615" s="3" t="str">
        <f t="shared" si="103"/>
        <v/>
      </c>
      <c r="D6615" s="4"/>
    </row>
    <row r="6616" spans="1:4" x14ac:dyDescent="0.25">
      <c r="A6616" s="3" t="str">
        <f t="shared" si="103"/>
        <v/>
      </c>
      <c r="D6616" s="4"/>
    </row>
    <row r="6617" spans="1:4" x14ac:dyDescent="0.25">
      <c r="A6617" s="3" t="str">
        <f t="shared" si="103"/>
        <v/>
      </c>
      <c r="D6617" s="4"/>
    </row>
    <row r="6618" spans="1:4" x14ac:dyDescent="0.25">
      <c r="A6618" s="3" t="str">
        <f t="shared" si="103"/>
        <v/>
      </c>
      <c r="D6618" s="4"/>
    </row>
    <row r="6619" spans="1:4" x14ac:dyDescent="0.25">
      <c r="A6619" s="3" t="str">
        <f t="shared" si="103"/>
        <v/>
      </c>
      <c r="D6619" s="4"/>
    </row>
    <row r="6620" spans="1:4" x14ac:dyDescent="0.25">
      <c r="A6620" s="3" t="str">
        <f t="shared" si="103"/>
        <v/>
      </c>
      <c r="D6620" s="4"/>
    </row>
    <row r="6621" spans="1:4" x14ac:dyDescent="0.25">
      <c r="A6621" s="3" t="str">
        <f t="shared" si="103"/>
        <v/>
      </c>
      <c r="D6621" s="4"/>
    </row>
    <row r="6622" spans="1:4" x14ac:dyDescent="0.25">
      <c r="A6622" s="3" t="str">
        <f t="shared" si="103"/>
        <v/>
      </c>
      <c r="D6622" s="4"/>
    </row>
    <row r="6623" spans="1:4" x14ac:dyDescent="0.25">
      <c r="A6623" s="3" t="str">
        <f t="shared" si="103"/>
        <v/>
      </c>
      <c r="D6623" s="4"/>
    </row>
    <row r="6624" spans="1:4" x14ac:dyDescent="0.25">
      <c r="A6624" s="3" t="str">
        <f t="shared" si="103"/>
        <v/>
      </c>
      <c r="D6624" s="4"/>
    </row>
    <row r="6625" spans="1:4" x14ac:dyDescent="0.25">
      <c r="A6625" s="3" t="str">
        <f t="shared" si="103"/>
        <v/>
      </c>
      <c r="D6625" s="4"/>
    </row>
    <row r="6626" spans="1:4" x14ac:dyDescent="0.25">
      <c r="A6626" s="3" t="str">
        <f t="shared" si="103"/>
        <v/>
      </c>
      <c r="D6626" s="4"/>
    </row>
    <row r="6627" spans="1:4" x14ac:dyDescent="0.25">
      <c r="A6627" s="3" t="str">
        <f t="shared" si="103"/>
        <v/>
      </c>
      <c r="D6627" s="4"/>
    </row>
    <row r="6628" spans="1:4" x14ac:dyDescent="0.25">
      <c r="A6628" s="3" t="str">
        <f t="shared" si="103"/>
        <v/>
      </c>
      <c r="D6628" s="4"/>
    </row>
    <row r="6629" spans="1:4" x14ac:dyDescent="0.25">
      <c r="A6629" s="3" t="str">
        <f t="shared" si="103"/>
        <v/>
      </c>
      <c r="D6629" s="4"/>
    </row>
    <row r="6630" spans="1:4" x14ac:dyDescent="0.25">
      <c r="A6630" s="3" t="str">
        <f t="shared" si="103"/>
        <v/>
      </c>
      <c r="D6630" s="4"/>
    </row>
    <row r="6631" spans="1:4" x14ac:dyDescent="0.25">
      <c r="A6631" s="3" t="str">
        <f t="shared" si="103"/>
        <v/>
      </c>
      <c r="D6631" s="4"/>
    </row>
    <row r="6632" spans="1:4" x14ac:dyDescent="0.25">
      <c r="A6632" s="3" t="str">
        <f t="shared" si="103"/>
        <v/>
      </c>
      <c r="D6632" s="4"/>
    </row>
    <row r="6633" spans="1:4" x14ac:dyDescent="0.25">
      <c r="A6633" s="3" t="str">
        <f t="shared" si="103"/>
        <v/>
      </c>
      <c r="D6633" s="4"/>
    </row>
    <row r="6634" spans="1:4" x14ac:dyDescent="0.25">
      <c r="A6634" s="3" t="str">
        <f t="shared" si="103"/>
        <v/>
      </c>
      <c r="D6634" s="4"/>
    </row>
    <row r="6635" spans="1:4" x14ac:dyDescent="0.25">
      <c r="A6635" s="3" t="str">
        <f t="shared" si="103"/>
        <v/>
      </c>
      <c r="D6635" s="4"/>
    </row>
    <row r="6636" spans="1:4" x14ac:dyDescent="0.25">
      <c r="A6636" s="3" t="str">
        <f t="shared" si="103"/>
        <v/>
      </c>
      <c r="D6636" s="4"/>
    </row>
    <row r="6637" spans="1:4" x14ac:dyDescent="0.25">
      <c r="A6637" s="3" t="str">
        <f t="shared" si="103"/>
        <v/>
      </c>
      <c r="D6637" s="4"/>
    </row>
    <row r="6638" spans="1:4" x14ac:dyDescent="0.25">
      <c r="A6638" s="3" t="str">
        <f t="shared" si="103"/>
        <v/>
      </c>
      <c r="D6638" s="4"/>
    </row>
    <row r="6639" spans="1:4" x14ac:dyDescent="0.25">
      <c r="A6639" s="3" t="str">
        <f t="shared" si="103"/>
        <v/>
      </c>
      <c r="D6639" s="4"/>
    </row>
    <row r="6640" spans="1:4" x14ac:dyDescent="0.25">
      <c r="A6640" s="3" t="str">
        <f t="shared" si="103"/>
        <v/>
      </c>
      <c r="D6640" s="4"/>
    </row>
    <row r="6641" spans="1:4" x14ac:dyDescent="0.25">
      <c r="A6641" s="3" t="str">
        <f t="shared" si="103"/>
        <v/>
      </c>
      <c r="D6641" s="4"/>
    </row>
    <row r="6642" spans="1:4" x14ac:dyDescent="0.25">
      <c r="A6642" s="3" t="str">
        <f t="shared" si="103"/>
        <v/>
      </c>
      <c r="D6642" s="4"/>
    </row>
    <row r="6643" spans="1:4" x14ac:dyDescent="0.25">
      <c r="A6643" s="3" t="str">
        <f t="shared" si="103"/>
        <v/>
      </c>
      <c r="D6643" s="4"/>
    </row>
    <row r="6644" spans="1:4" x14ac:dyDescent="0.25">
      <c r="A6644" s="3" t="str">
        <f t="shared" si="103"/>
        <v/>
      </c>
      <c r="D6644" s="4"/>
    </row>
    <row r="6645" spans="1:4" x14ac:dyDescent="0.25">
      <c r="A6645" s="3" t="str">
        <f t="shared" si="103"/>
        <v/>
      </c>
      <c r="D6645" s="4"/>
    </row>
    <row r="6646" spans="1:4" x14ac:dyDescent="0.25">
      <c r="A6646" s="3" t="str">
        <f t="shared" si="103"/>
        <v/>
      </c>
      <c r="D6646" s="4"/>
    </row>
    <row r="6647" spans="1:4" x14ac:dyDescent="0.25">
      <c r="A6647" s="3" t="str">
        <f t="shared" si="103"/>
        <v/>
      </c>
      <c r="D6647" s="4"/>
    </row>
    <row r="6648" spans="1:4" x14ac:dyDescent="0.25">
      <c r="A6648" s="3" t="str">
        <f t="shared" si="103"/>
        <v/>
      </c>
      <c r="D6648" s="4"/>
    </row>
    <row r="6649" spans="1:4" x14ac:dyDescent="0.25">
      <c r="A6649" s="3" t="str">
        <f t="shared" si="103"/>
        <v/>
      </c>
      <c r="D6649" s="4"/>
    </row>
    <row r="6650" spans="1:4" x14ac:dyDescent="0.25">
      <c r="A6650" s="3" t="str">
        <f t="shared" si="103"/>
        <v/>
      </c>
      <c r="D6650" s="4"/>
    </row>
    <row r="6651" spans="1:4" x14ac:dyDescent="0.25">
      <c r="A6651" s="3" t="str">
        <f t="shared" si="103"/>
        <v/>
      </c>
      <c r="D6651" s="4"/>
    </row>
    <row r="6652" spans="1:4" x14ac:dyDescent="0.25">
      <c r="A6652" s="3" t="str">
        <f t="shared" si="103"/>
        <v/>
      </c>
      <c r="D6652" s="4"/>
    </row>
    <row r="6653" spans="1:4" x14ac:dyDescent="0.25">
      <c r="A6653" s="3" t="str">
        <f t="shared" si="103"/>
        <v/>
      </c>
      <c r="D6653" s="4"/>
    </row>
    <row r="6654" spans="1:4" x14ac:dyDescent="0.25">
      <c r="A6654" s="3" t="str">
        <f t="shared" si="103"/>
        <v/>
      </c>
      <c r="D6654" s="4"/>
    </row>
    <row r="6655" spans="1:4" x14ac:dyDescent="0.25">
      <c r="A6655" s="3" t="str">
        <f t="shared" si="103"/>
        <v/>
      </c>
      <c r="D6655" s="4"/>
    </row>
    <row r="6656" spans="1:4" x14ac:dyDescent="0.25">
      <c r="A6656" s="3" t="str">
        <f t="shared" si="103"/>
        <v/>
      </c>
      <c r="D6656" s="4"/>
    </row>
    <row r="6657" spans="1:4" x14ac:dyDescent="0.25">
      <c r="A6657" s="3" t="str">
        <f t="shared" si="103"/>
        <v/>
      </c>
      <c r="D6657" s="4"/>
    </row>
    <row r="6658" spans="1:4" x14ac:dyDescent="0.25">
      <c r="A6658" s="3" t="str">
        <f t="shared" si="103"/>
        <v/>
      </c>
      <c r="D6658" s="4"/>
    </row>
    <row r="6659" spans="1:4" x14ac:dyDescent="0.25">
      <c r="A6659" s="3" t="str">
        <f t="shared" ref="A6659:A6722" si="104">B6659&amp;C6659&amp;D6659&amp;E6659</f>
        <v/>
      </c>
      <c r="D6659" s="4"/>
    </row>
    <row r="6660" spans="1:4" x14ac:dyDescent="0.25">
      <c r="A6660" s="3" t="str">
        <f t="shared" si="104"/>
        <v/>
      </c>
      <c r="D6660" s="4"/>
    </row>
    <row r="6661" spans="1:4" x14ac:dyDescent="0.25">
      <c r="A6661" s="3" t="str">
        <f t="shared" si="104"/>
        <v/>
      </c>
      <c r="D6661" s="4"/>
    </row>
    <row r="6662" spans="1:4" x14ac:dyDescent="0.25">
      <c r="A6662" s="3" t="str">
        <f t="shared" si="104"/>
        <v/>
      </c>
      <c r="D6662" s="4"/>
    </row>
    <row r="6663" spans="1:4" x14ac:dyDescent="0.25">
      <c r="A6663" s="3" t="str">
        <f t="shared" si="104"/>
        <v/>
      </c>
      <c r="D6663" s="4"/>
    </row>
    <row r="6664" spans="1:4" x14ac:dyDescent="0.25">
      <c r="A6664" s="3" t="str">
        <f t="shared" si="104"/>
        <v/>
      </c>
      <c r="D6664" s="4"/>
    </row>
    <row r="6665" spans="1:4" x14ac:dyDescent="0.25">
      <c r="A6665" s="3" t="str">
        <f t="shared" si="104"/>
        <v/>
      </c>
      <c r="D6665" s="4"/>
    </row>
    <row r="6666" spans="1:4" x14ac:dyDescent="0.25">
      <c r="A6666" s="3" t="str">
        <f t="shared" si="104"/>
        <v/>
      </c>
      <c r="D6666" s="4"/>
    </row>
    <row r="6667" spans="1:4" x14ac:dyDescent="0.25">
      <c r="A6667" s="3" t="str">
        <f t="shared" si="104"/>
        <v/>
      </c>
      <c r="D6667" s="4"/>
    </row>
    <row r="6668" spans="1:4" x14ac:dyDescent="0.25">
      <c r="A6668" s="3" t="str">
        <f t="shared" si="104"/>
        <v/>
      </c>
      <c r="D6668" s="4"/>
    </row>
    <row r="6669" spans="1:4" x14ac:dyDescent="0.25">
      <c r="A6669" s="3" t="str">
        <f t="shared" si="104"/>
        <v/>
      </c>
      <c r="D6669" s="4"/>
    </row>
    <row r="6670" spans="1:4" x14ac:dyDescent="0.25">
      <c r="A6670" s="3" t="str">
        <f t="shared" si="104"/>
        <v/>
      </c>
      <c r="D6670" s="4"/>
    </row>
    <row r="6671" spans="1:4" x14ac:dyDescent="0.25">
      <c r="A6671" s="3" t="str">
        <f t="shared" si="104"/>
        <v/>
      </c>
      <c r="D6671" s="4"/>
    </row>
    <row r="6672" spans="1:4" x14ac:dyDescent="0.25">
      <c r="A6672" s="3" t="str">
        <f t="shared" si="104"/>
        <v/>
      </c>
      <c r="D6672" s="4"/>
    </row>
    <row r="6673" spans="1:4" x14ac:dyDescent="0.25">
      <c r="A6673" s="3" t="str">
        <f t="shared" si="104"/>
        <v/>
      </c>
      <c r="D6673" s="4"/>
    </row>
    <row r="6674" spans="1:4" x14ac:dyDescent="0.25">
      <c r="A6674" s="3" t="str">
        <f t="shared" si="104"/>
        <v/>
      </c>
      <c r="D6674" s="4"/>
    </row>
    <row r="6675" spans="1:4" x14ac:dyDescent="0.25">
      <c r="A6675" s="3" t="str">
        <f t="shared" si="104"/>
        <v/>
      </c>
      <c r="D6675" s="4"/>
    </row>
    <row r="6676" spans="1:4" x14ac:dyDescent="0.25">
      <c r="A6676" s="3" t="str">
        <f t="shared" si="104"/>
        <v/>
      </c>
      <c r="D6676" s="4"/>
    </row>
    <row r="6677" spans="1:4" x14ac:dyDescent="0.25">
      <c r="A6677" s="3" t="str">
        <f t="shared" si="104"/>
        <v/>
      </c>
      <c r="D6677" s="4"/>
    </row>
    <row r="6678" spans="1:4" x14ac:dyDescent="0.25">
      <c r="A6678" s="3" t="str">
        <f t="shared" si="104"/>
        <v/>
      </c>
      <c r="D6678" s="4"/>
    </row>
    <row r="6679" spans="1:4" x14ac:dyDescent="0.25">
      <c r="A6679" s="3" t="str">
        <f t="shared" si="104"/>
        <v/>
      </c>
      <c r="D6679" s="4"/>
    </row>
    <row r="6680" spans="1:4" x14ac:dyDescent="0.25">
      <c r="A6680" s="3" t="str">
        <f t="shared" si="104"/>
        <v/>
      </c>
      <c r="D6680" s="4"/>
    </row>
    <row r="6681" spans="1:4" x14ac:dyDescent="0.25">
      <c r="A6681" s="3" t="str">
        <f t="shared" si="104"/>
        <v/>
      </c>
      <c r="D6681" s="4"/>
    </row>
    <row r="6682" spans="1:4" x14ac:dyDescent="0.25">
      <c r="A6682" s="3" t="str">
        <f t="shared" si="104"/>
        <v/>
      </c>
      <c r="D6682" s="4"/>
    </row>
    <row r="6683" spans="1:4" x14ac:dyDescent="0.25">
      <c r="A6683" s="3" t="str">
        <f t="shared" si="104"/>
        <v/>
      </c>
      <c r="D6683" s="4"/>
    </row>
    <row r="6684" spans="1:4" x14ac:dyDescent="0.25">
      <c r="A6684" s="3" t="str">
        <f t="shared" si="104"/>
        <v/>
      </c>
      <c r="D6684" s="4"/>
    </row>
    <row r="6685" spans="1:4" x14ac:dyDescent="0.25">
      <c r="A6685" s="3" t="str">
        <f t="shared" si="104"/>
        <v/>
      </c>
      <c r="D6685" s="4"/>
    </row>
    <row r="6686" spans="1:4" x14ac:dyDescent="0.25">
      <c r="A6686" s="3" t="str">
        <f t="shared" si="104"/>
        <v/>
      </c>
      <c r="D6686" s="4"/>
    </row>
    <row r="6687" spans="1:4" x14ac:dyDescent="0.25">
      <c r="A6687" s="3" t="str">
        <f t="shared" si="104"/>
        <v/>
      </c>
      <c r="D6687" s="4"/>
    </row>
    <row r="6688" spans="1:4" x14ac:dyDescent="0.25">
      <c r="A6688" s="3" t="str">
        <f t="shared" si="104"/>
        <v/>
      </c>
      <c r="D6688" s="4"/>
    </row>
    <row r="6689" spans="1:4" x14ac:dyDescent="0.25">
      <c r="A6689" s="3" t="str">
        <f t="shared" si="104"/>
        <v/>
      </c>
      <c r="D6689" s="4"/>
    </row>
    <row r="6690" spans="1:4" x14ac:dyDescent="0.25">
      <c r="A6690" s="3" t="str">
        <f t="shared" si="104"/>
        <v/>
      </c>
      <c r="D6690" s="4"/>
    </row>
    <row r="6691" spans="1:4" x14ac:dyDescent="0.25">
      <c r="A6691" s="3" t="str">
        <f t="shared" si="104"/>
        <v/>
      </c>
      <c r="D6691" s="4"/>
    </row>
    <row r="6692" spans="1:4" x14ac:dyDescent="0.25">
      <c r="A6692" s="3" t="str">
        <f t="shared" si="104"/>
        <v/>
      </c>
      <c r="D6692" s="4"/>
    </row>
    <row r="6693" spans="1:4" x14ac:dyDescent="0.25">
      <c r="A6693" s="3" t="str">
        <f t="shared" si="104"/>
        <v/>
      </c>
      <c r="D6693" s="4"/>
    </row>
    <row r="6694" spans="1:4" x14ac:dyDescent="0.25">
      <c r="A6694" s="3" t="str">
        <f t="shared" si="104"/>
        <v/>
      </c>
      <c r="D6694" s="4"/>
    </row>
    <row r="6695" spans="1:4" x14ac:dyDescent="0.25">
      <c r="A6695" s="3" t="str">
        <f t="shared" si="104"/>
        <v/>
      </c>
      <c r="D6695" s="4"/>
    </row>
    <row r="6696" spans="1:4" x14ac:dyDescent="0.25">
      <c r="A6696" s="3" t="str">
        <f t="shared" si="104"/>
        <v/>
      </c>
      <c r="D6696" s="4"/>
    </row>
    <row r="6697" spans="1:4" x14ac:dyDescent="0.25">
      <c r="A6697" s="3" t="str">
        <f t="shared" si="104"/>
        <v/>
      </c>
      <c r="D6697" s="4"/>
    </row>
    <row r="6698" spans="1:4" x14ac:dyDescent="0.25">
      <c r="A6698" s="3" t="str">
        <f t="shared" si="104"/>
        <v/>
      </c>
      <c r="D6698" s="4"/>
    </row>
    <row r="6699" spans="1:4" x14ac:dyDescent="0.25">
      <c r="A6699" s="3" t="str">
        <f t="shared" si="104"/>
        <v/>
      </c>
      <c r="D6699" s="4"/>
    </row>
    <row r="6700" spans="1:4" x14ac:dyDescent="0.25">
      <c r="A6700" s="3" t="str">
        <f t="shared" si="104"/>
        <v/>
      </c>
      <c r="D6700" s="4"/>
    </row>
    <row r="6701" spans="1:4" x14ac:dyDescent="0.25">
      <c r="A6701" s="3" t="str">
        <f t="shared" si="104"/>
        <v/>
      </c>
      <c r="D6701" s="4"/>
    </row>
    <row r="6702" spans="1:4" x14ac:dyDescent="0.25">
      <c r="A6702" s="3" t="str">
        <f t="shared" si="104"/>
        <v/>
      </c>
      <c r="D6702" s="4"/>
    </row>
    <row r="6703" spans="1:4" x14ac:dyDescent="0.25">
      <c r="A6703" s="3" t="str">
        <f t="shared" si="104"/>
        <v/>
      </c>
      <c r="D6703" s="4"/>
    </row>
    <row r="6704" spans="1:4" x14ac:dyDescent="0.25">
      <c r="A6704" s="3" t="str">
        <f t="shared" si="104"/>
        <v/>
      </c>
      <c r="D6704" s="4"/>
    </row>
    <row r="6705" spans="1:4" x14ac:dyDescent="0.25">
      <c r="A6705" s="3" t="str">
        <f t="shared" si="104"/>
        <v/>
      </c>
      <c r="D6705" s="4"/>
    </row>
    <row r="6706" spans="1:4" x14ac:dyDescent="0.25">
      <c r="A6706" s="3" t="str">
        <f t="shared" si="104"/>
        <v/>
      </c>
      <c r="D6706" s="4"/>
    </row>
    <row r="6707" spans="1:4" x14ac:dyDescent="0.25">
      <c r="A6707" s="3" t="str">
        <f t="shared" si="104"/>
        <v/>
      </c>
      <c r="D6707" s="4"/>
    </row>
    <row r="6708" spans="1:4" x14ac:dyDescent="0.25">
      <c r="A6708" s="3" t="str">
        <f t="shared" si="104"/>
        <v/>
      </c>
      <c r="D6708" s="4"/>
    </row>
    <row r="6709" spans="1:4" x14ac:dyDescent="0.25">
      <c r="A6709" s="3" t="str">
        <f t="shared" si="104"/>
        <v/>
      </c>
      <c r="D6709" s="4"/>
    </row>
    <row r="6710" spans="1:4" x14ac:dyDescent="0.25">
      <c r="A6710" s="3" t="str">
        <f t="shared" si="104"/>
        <v/>
      </c>
      <c r="D6710" s="4"/>
    </row>
    <row r="6711" spans="1:4" x14ac:dyDescent="0.25">
      <c r="A6711" s="3" t="str">
        <f t="shared" si="104"/>
        <v/>
      </c>
      <c r="D6711" s="4"/>
    </row>
    <row r="6712" spans="1:4" x14ac:dyDescent="0.25">
      <c r="A6712" s="3" t="str">
        <f t="shared" si="104"/>
        <v/>
      </c>
      <c r="D6712" s="4"/>
    </row>
    <row r="6713" spans="1:4" x14ac:dyDescent="0.25">
      <c r="A6713" s="3" t="str">
        <f t="shared" si="104"/>
        <v/>
      </c>
      <c r="D6713" s="4"/>
    </row>
    <row r="6714" spans="1:4" x14ac:dyDescent="0.25">
      <c r="A6714" s="3" t="str">
        <f t="shared" si="104"/>
        <v/>
      </c>
      <c r="D6714" s="4"/>
    </row>
    <row r="6715" spans="1:4" x14ac:dyDescent="0.25">
      <c r="A6715" s="3" t="str">
        <f t="shared" si="104"/>
        <v/>
      </c>
      <c r="D6715" s="4"/>
    </row>
    <row r="6716" spans="1:4" x14ac:dyDescent="0.25">
      <c r="A6716" s="3" t="str">
        <f t="shared" si="104"/>
        <v/>
      </c>
      <c r="D6716" s="4"/>
    </row>
    <row r="6717" spans="1:4" x14ac:dyDescent="0.25">
      <c r="A6717" s="3" t="str">
        <f t="shared" si="104"/>
        <v/>
      </c>
      <c r="D6717" s="4"/>
    </row>
    <row r="6718" spans="1:4" x14ac:dyDescent="0.25">
      <c r="A6718" s="3" t="str">
        <f t="shared" si="104"/>
        <v/>
      </c>
      <c r="D6718" s="4"/>
    </row>
    <row r="6719" spans="1:4" x14ac:dyDescent="0.25">
      <c r="A6719" s="3" t="str">
        <f t="shared" si="104"/>
        <v/>
      </c>
      <c r="D6719" s="4"/>
    </row>
    <row r="6720" spans="1:4" x14ac:dyDescent="0.25">
      <c r="A6720" s="3" t="str">
        <f t="shared" si="104"/>
        <v/>
      </c>
      <c r="D6720" s="4"/>
    </row>
    <row r="6721" spans="1:4" x14ac:dyDescent="0.25">
      <c r="A6721" s="3" t="str">
        <f t="shared" si="104"/>
        <v/>
      </c>
      <c r="D6721" s="4"/>
    </row>
    <row r="6722" spans="1:4" x14ac:dyDescent="0.25">
      <c r="A6722" s="3" t="str">
        <f t="shared" si="104"/>
        <v/>
      </c>
      <c r="D6722" s="4"/>
    </row>
    <row r="6723" spans="1:4" x14ac:dyDescent="0.25">
      <c r="A6723" s="3" t="str">
        <f t="shared" ref="A6723:A6786" si="105">B6723&amp;C6723&amp;D6723&amp;E6723</f>
        <v/>
      </c>
      <c r="D6723" s="4"/>
    </row>
    <row r="6724" spans="1:4" x14ac:dyDescent="0.25">
      <c r="A6724" s="3" t="str">
        <f t="shared" si="105"/>
        <v/>
      </c>
      <c r="D6724" s="4"/>
    </row>
    <row r="6725" spans="1:4" x14ac:dyDescent="0.25">
      <c r="A6725" s="3" t="str">
        <f t="shared" si="105"/>
        <v/>
      </c>
      <c r="D6725" s="4"/>
    </row>
    <row r="6726" spans="1:4" x14ac:dyDescent="0.25">
      <c r="A6726" s="3" t="str">
        <f t="shared" si="105"/>
        <v/>
      </c>
      <c r="D6726" s="4"/>
    </row>
    <row r="6727" spans="1:4" x14ac:dyDescent="0.25">
      <c r="A6727" s="3" t="str">
        <f t="shared" si="105"/>
        <v/>
      </c>
      <c r="D6727" s="4"/>
    </row>
    <row r="6728" spans="1:4" x14ac:dyDescent="0.25">
      <c r="A6728" s="3" t="str">
        <f t="shared" si="105"/>
        <v/>
      </c>
      <c r="D6728" s="4"/>
    </row>
    <row r="6729" spans="1:4" x14ac:dyDescent="0.25">
      <c r="A6729" s="3" t="str">
        <f t="shared" si="105"/>
        <v/>
      </c>
      <c r="D6729" s="4"/>
    </row>
    <row r="6730" spans="1:4" x14ac:dyDescent="0.25">
      <c r="A6730" s="3" t="str">
        <f t="shared" si="105"/>
        <v/>
      </c>
      <c r="D6730" s="4"/>
    </row>
    <row r="6731" spans="1:4" x14ac:dyDescent="0.25">
      <c r="A6731" s="3" t="str">
        <f t="shared" si="105"/>
        <v/>
      </c>
      <c r="D6731" s="4"/>
    </row>
    <row r="6732" spans="1:4" x14ac:dyDescent="0.25">
      <c r="A6732" s="3" t="str">
        <f t="shared" si="105"/>
        <v/>
      </c>
      <c r="D6732" s="4"/>
    </row>
    <row r="6733" spans="1:4" x14ac:dyDescent="0.25">
      <c r="A6733" s="3" t="str">
        <f t="shared" si="105"/>
        <v/>
      </c>
      <c r="D6733" s="4"/>
    </row>
    <row r="6734" spans="1:4" x14ac:dyDescent="0.25">
      <c r="A6734" s="3" t="str">
        <f t="shared" si="105"/>
        <v/>
      </c>
      <c r="D6734" s="4"/>
    </row>
    <row r="6735" spans="1:4" x14ac:dyDescent="0.25">
      <c r="A6735" s="3" t="str">
        <f t="shared" si="105"/>
        <v/>
      </c>
      <c r="D6735" s="4"/>
    </row>
    <row r="6736" spans="1:4" x14ac:dyDescent="0.25">
      <c r="A6736" s="3" t="str">
        <f t="shared" si="105"/>
        <v/>
      </c>
      <c r="D6736" s="4"/>
    </row>
    <row r="6737" spans="1:4" x14ac:dyDescent="0.25">
      <c r="A6737" s="3" t="str">
        <f t="shared" si="105"/>
        <v/>
      </c>
      <c r="D6737" s="4"/>
    </row>
    <row r="6738" spans="1:4" x14ac:dyDescent="0.25">
      <c r="A6738" s="3" t="str">
        <f t="shared" si="105"/>
        <v/>
      </c>
      <c r="D6738" s="4"/>
    </row>
    <row r="6739" spans="1:4" x14ac:dyDescent="0.25">
      <c r="A6739" s="3" t="str">
        <f t="shared" si="105"/>
        <v/>
      </c>
      <c r="D6739" s="4"/>
    </row>
    <row r="6740" spans="1:4" x14ac:dyDescent="0.25">
      <c r="A6740" s="3" t="str">
        <f t="shared" si="105"/>
        <v/>
      </c>
      <c r="D6740" s="4"/>
    </row>
    <row r="6741" spans="1:4" x14ac:dyDescent="0.25">
      <c r="A6741" s="3" t="str">
        <f t="shared" si="105"/>
        <v/>
      </c>
      <c r="D6741" s="4"/>
    </row>
    <row r="6742" spans="1:4" x14ac:dyDescent="0.25">
      <c r="A6742" s="3" t="str">
        <f t="shared" si="105"/>
        <v/>
      </c>
      <c r="D6742" s="4"/>
    </row>
    <row r="6743" spans="1:4" x14ac:dyDescent="0.25">
      <c r="A6743" s="3" t="str">
        <f t="shared" si="105"/>
        <v/>
      </c>
      <c r="D6743" s="4"/>
    </row>
    <row r="6744" spans="1:4" x14ac:dyDescent="0.25">
      <c r="A6744" s="3" t="str">
        <f t="shared" si="105"/>
        <v/>
      </c>
      <c r="D6744" s="4"/>
    </row>
    <row r="6745" spans="1:4" x14ac:dyDescent="0.25">
      <c r="A6745" s="3" t="str">
        <f t="shared" si="105"/>
        <v/>
      </c>
      <c r="D6745" s="4"/>
    </row>
    <row r="6746" spans="1:4" x14ac:dyDescent="0.25">
      <c r="A6746" s="3" t="str">
        <f t="shared" si="105"/>
        <v/>
      </c>
      <c r="D6746" s="4"/>
    </row>
    <row r="6747" spans="1:4" x14ac:dyDescent="0.25">
      <c r="A6747" s="3" t="str">
        <f t="shared" si="105"/>
        <v/>
      </c>
      <c r="D6747" s="4"/>
    </row>
    <row r="6748" spans="1:4" x14ac:dyDescent="0.25">
      <c r="A6748" s="3" t="str">
        <f t="shared" si="105"/>
        <v/>
      </c>
      <c r="D6748" s="4"/>
    </row>
    <row r="6749" spans="1:4" x14ac:dyDescent="0.25">
      <c r="A6749" s="3" t="str">
        <f t="shared" si="105"/>
        <v/>
      </c>
      <c r="D6749" s="4"/>
    </row>
    <row r="6750" spans="1:4" x14ac:dyDescent="0.25">
      <c r="A6750" s="3" t="str">
        <f t="shared" si="105"/>
        <v/>
      </c>
      <c r="D6750" s="4"/>
    </row>
    <row r="6751" spans="1:4" x14ac:dyDescent="0.25">
      <c r="A6751" s="3" t="str">
        <f t="shared" si="105"/>
        <v/>
      </c>
      <c r="D6751" s="4"/>
    </row>
    <row r="6752" spans="1:4" x14ac:dyDescent="0.25">
      <c r="A6752" s="3" t="str">
        <f t="shared" si="105"/>
        <v/>
      </c>
      <c r="D6752" s="4"/>
    </row>
    <row r="6753" spans="1:4" x14ac:dyDescent="0.25">
      <c r="A6753" s="3" t="str">
        <f t="shared" si="105"/>
        <v/>
      </c>
      <c r="D6753" s="4"/>
    </row>
    <row r="6754" spans="1:4" x14ac:dyDescent="0.25">
      <c r="A6754" s="3" t="str">
        <f t="shared" si="105"/>
        <v/>
      </c>
      <c r="D6754" s="4"/>
    </row>
    <row r="6755" spans="1:4" x14ac:dyDescent="0.25">
      <c r="A6755" s="3" t="str">
        <f t="shared" si="105"/>
        <v/>
      </c>
      <c r="D6755" s="4"/>
    </row>
    <row r="6756" spans="1:4" x14ac:dyDescent="0.25">
      <c r="A6756" s="3" t="str">
        <f t="shared" si="105"/>
        <v/>
      </c>
      <c r="D6756" s="4"/>
    </row>
    <row r="6757" spans="1:4" x14ac:dyDescent="0.25">
      <c r="A6757" s="3" t="str">
        <f t="shared" si="105"/>
        <v/>
      </c>
      <c r="D6757" s="4"/>
    </row>
    <row r="6758" spans="1:4" x14ac:dyDescent="0.25">
      <c r="A6758" s="3" t="str">
        <f t="shared" si="105"/>
        <v/>
      </c>
      <c r="D6758" s="4"/>
    </row>
    <row r="6759" spans="1:4" x14ac:dyDescent="0.25">
      <c r="A6759" s="3" t="str">
        <f t="shared" si="105"/>
        <v/>
      </c>
      <c r="D6759" s="4"/>
    </row>
    <row r="6760" spans="1:4" x14ac:dyDescent="0.25">
      <c r="A6760" s="3" t="str">
        <f t="shared" si="105"/>
        <v/>
      </c>
      <c r="D6760" s="4"/>
    </row>
    <row r="6761" spans="1:4" x14ac:dyDescent="0.25">
      <c r="A6761" s="3" t="str">
        <f t="shared" si="105"/>
        <v/>
      </c>
      <c r="D6761" s="4"/>
    </row>
    <row r="6762" spans="1:4" x14ac:dyDescent="0.25">
      <c r="A6762" s="3" t="str">
        <f t="shared" si="105"/>
        <v/>
      </c>
      <c r="D6762" s="4"/>
    </row>
    <row r="6763" spans="1:4" x14ac:dyDescent="0.25">
      <c r="A6763" s="3" t="str">
        <f t="shared" si="105"/>
        <v/>
      </c>
      <c r="D6763" s="4"/>
    </row>
    <row r="6764" spans="1:4" x14ac:dyDescent="0.25">
      <c r="A6764" s="3" t="str">
        <f t="shared" si="105"/>
        <v/>
      </c>
      <c r="D6764" s="4"/>
    </row>
    <row r="6765" spans="1:4" x14ac:dyDescent="0.25">
      <c r="A6765" s="3" t="str">
        <f t="shared" si="105"/>
        <v/>
      </c>
      <c r="D6765" s="4"/>
    </row>
    <row r="6766" spans="1:4" x14ac:dyDescent="0.25">
      <c r="A6766" s="3" t="str">
        <f t="shared" si="105"/>
        <v/>
      </c>
      <c r="D6766" s="4"/>
    </row>
    <row r="6767" spans="1:4" x14ac:dyDescent="0.25">
      <c r="A6767" s="3" t="str">
        <f t="shared" si="105"/>
        <v/>
      </c>
      <c r="D6767" s="4"/>
    </row>
    <row r="6768" spans="1:4" x14ac:dyDescent="0.25">
      <c r="A6768" s="3" t="str">
        <f t="shared" si="105"/>
        <v/>
      </c>
      <c r="D6768" s="4"/>
    </row>
    <row r="6769" spans="1:4" x14ac:dyDescent="0.25">
      <c r="A6769" s="3" t="str">
        <f t="shared" si="105"/>
        <v/>
      </c>
      <c r="D6769" s="4"/>
    </row>
    <row r="6770" spans="1:4" x14ac:dyDescent="0.25">
      <c r="A6770" s="3" t="str">
        <f t="shared" si="105"/>
        <v/>
      </c>
      <c r="D6770" s="4"/>
    </row>
    <row r="6771" spans="1:4" x14ac:dyDescent="0.25">
      <c r="A6771" s="3" t="str">
        <f t="shared" si="105"/>
        <v/>
      </c>
      <c r="D6771" s="4"/>
    </row>
    <row r="6772" spans="1:4" x14ac:dyDescent="0.25">
      <c r="A6772" s="3" t="str">
        <f t="shared" si="105"/>
        <v/>
      </c>
      <c r="D6772" s="4"/>
    </row>
    <row r="6773" spans="1:4" x14ac:dyDescent="0.25">
      <c r="A6773" s="3" t="str">
        <f t="shared" si="105"/>
        <v/>
      </c>
      <c r="D6773" s="4"/>
    </row>
    <row r="6774" spans="1:4" x14ac:dyDescent="0.25">
      <c r="A6774" s="3" t="str">
        <f t="shared" si="105"/>
        <v/>
      </c>
      <c r="D6774" s="4"/>
    </row>
    <row r="6775" spans="1:4" x14ac:dyDescent="0.25">
      <c r="A6775" s="3" t="str">
        <f t="shared" si="105"/>
        <v/>
      </c>
      <c r="D6775" s="4"/>
    </row>
    <row r="6776" spans="1:4" x14ac:dyDescent="0.25">
      <c r="A6776" s="3" t="str">
        <f t="shared" si="105"/>
        <v/>
      </c>
      <c r="D6776" s="4"/>
    </row>
    <row r="6777" spans="1:4" x14ac:dyDescent="0.25">
      <c r="A6777" s="3" t="str">
        <f t="shared" si="105"/>
        <v/>
      </c>
      <c r="D6777" s="4"/>
    </row>
    <row r="6778" spans="1:4" x14ac:dyDescent="0.25">
      <c r="A6778" s="3" t="str">
        <f t="shared" si="105"/>
        <v/>
      </c>
      <c r="D6778" s="4"/>
    </row>
    <row r="6779" spans="1:4" x14ac:dyDescent="0.25">
      <c r="A6779" s="3" t="str">
        <f t="shared" si="105"/>
        <v/>
      </c>
      <c r="D6779" s="4"/>
    </row>
    <row r="6780" spans="1:4" x14ac:dyDescent="0.25">
      <c r="A6780" s="3" t="str">
        <f t="shared" si="105"/>
        <v/>
      </c>
      <c r="D6780" s="4"/>
    </row>
    <row r="6781" spans="1:4" x14ac:dyDescent="0.25">
      <c r="A6781" s="3" t="str">
        <f t="shared" si="105"/>
        <v/>
      </c>
      <c r="D6781" s="4"/>
    </row>
    <row r="6782" spans="1:4" x14ac:dyDescent="0.25">
      <c r="A6782" s="3" t="str">
        <f t="shared" si="105"/>
        <v/>
      </c>
      <c r="D6782" s="4"/>
    </row>
    <row r="6783" spans="1:4" x14ac:dyDescent="0.25">
      <c r="A6783" s="3" t="str">
        <f t="shared" si="105"/>
        <v/>
      </c>
      <c r="D6783" s="4"/>
    </row>
    <row r="6784" spans="1:4" x14ac:dyDescent="0.25">
      <c r="A6784" s="3" t="str">
        <f t="shared" si="105"/>
        <v/>
      </c>
      <c r="D6784" s="4"/>
    </row>
    <row r="6785" spans="1:4" x14ac:dyDescent="0.25">
      <c r="A6785" s="3" t="str">
        <f t="shared" si="105"/>
        <v/>
      </c>
      <c r="D6785" s="4"/>
    </row>
    <row r="6786" spans="1:4" x14ac:dyDescent="0.25">
      <c r="A6786" s="3" t="str">
        <f t="shared" si="105"/>
        <v/>
      </c>
      <c r="D6786" s="4"/>
    </row>
    <row r="6787" spans="1:4" x14ac:dyDescent="0.25">
      <c r="A6787" s="3" t="str">
        <f t="shared" ref="A6787:A6850" si="106">B6787&amp;C6787&amp;D6787&amp;E6787</f>
        <v/>
      </c>
      <c r="D6787" s="4"/>
    </row>
    <row r="6788" spans="1:4" x14ac:dyDescent="0.25">
      <c r="A6788" s="3" t="str">
        <f t="shared" si="106"/>
        <v/>
      </c>
      <c r="D6788" s="4"/>
    </row>
    <row r="6789" spans="1:4" x14ac:dyDescent="0.25">
      <c r="A6789" s="3" t="str">
        <f t="shared" si="106"/>
        <v/>
      </c>
      <c r="D6789" s="4"/>
    </row>
    <row r="6790" spans="1:4" x14ac:dyDescent="0.25">
      <c r="A6790" s="3" t="str">
        <f t="shared" si="106"/>
        <v/>
      </c>
      <c r="D6790" s="4"/>
    </row>
    <row r="6791" spans="1:4" x14ac:dyDescent="0.25">
      <c r="A6791" s="3" t="str">
        <f t="shared" si="106"/>
        <v/>
      </c>
      <c r="D6791" s="4"/>
    </row>
    <row r="6792" spans="1:4" x14ac:dyDescent="0.25">
      <c r="A6792" s="3" t="str">
        <f t="shared" si="106"/>
        <v/>
      </c>
      <c r="D6792" s="4"/>
    </row>
    <row r="6793" spans="1:4" x14ac:dyDescent="0.25">
      <c r="A6793" s="3" t="str">
        <f t="shared" si="106"/>
        <v/>
      </c>
      <c r="D6793" s="4"/>
    </row>
    <row r="6794" spans="1:4" x14ac:dyDescent="0.25">
      <c r="A6794" s="3" t="str">
        <f t="shared" si="106"/>
        <v/>
      </c>
      <c r="D6794" s="4"/>
    </row>
    <row r="6795" spans="1:4" x14ac:dyDescent="0.25">
      <c r="A6795" s="3" t="str">
        <f t="shared" si="106"/>
        <v/>
      </c>
      <c r="D6795" s="4"/>
    </row>
    <row r="6796" spans="1:4" x14ac:dyDescent="0.25">
      <c r="A6796" s="3" t="str">
        <f t="shared" si="106"/>
        <v/>
      </c>
      <c r="D6796" s="4"/>
    </row>
    <row r="6797" spans="1:4" x14ac:dyDescent="0.25">
      <c r="A6797" s="3" t="str">
        <f t="shared" si="106"/>
        <v/>
      </c>
      <c r="D6797" s="4"/>
    </row>
    <row r="6798" spans="1:4" x14ac:dyDescent="0.25">
      <c r="A6798" s="3" t="str">
        <f t="shared" si="106"/>
        <v/>
      </c>
      <c r="D6798" s="4"/>
    </row>
    <row r="6799" spans="1:4" x14ac:dyDescent="0.25">
      <c r="A6799" s="3" t="str">
        <f t="shared" si="106"/>
        <v/>
      </c>
      <c r="D6799" s="4"/>
    </row>
    <row r="6800" spans="1:4" x14ac:dyDescent="0.25">
      <c r="A6800" s="3" t="str">
        <f t="shared" si="106"/>
        <v/>
      </c>
      <c r="D6800" s="4"/>
    </row>
    <row r="6801" spans="1:4" x14ac:dyDescent="0.25">
      <c r="A6801" s="3" t="str">
        <f t="shared" si="106"/>
        <v/>
      </c>
      <c r="D6801" s="4"/>
    </row>
    <row r="6802" spans="1:4" x14ac:dyDescent="0.25">
      <c r="A6802" s="3" t="str">
        <f t="shared" si="106"/>
        <v/>
      </c>
      <c r="D6802" s="4"/>
    </row>
    <row r="6803" spans="1:4" x14ac:dyDescent="0.25">
      <c r="A6803" s="3" t="str">
        <f t="shared" si="106"/>
        <v/>
      </c>
      <c r="D6803" s="4"/>
    </row>
    <row r="6804" spans="1:4" x14ac:dyDescent="0.25">
      <c r="A6804" s="3" t="str">
        <f t="shared" si="106"/>
        <v/>
      </c>
      <c r="D6804" s="4"/>
    </row>
    <row r="6805" spans="1:4" x14ac:dyDescent="0.25">
      <c r="A6805" s="3" t="str">
        <f t="shared" si="106"/>
        <v/>
      </c>
      <c r="D6805" s="4"/>
    </row>
    <row r="6806" spans="1:4" x14ac:dyDescent="0.25">
      <c r="A6806" s="3" t="str">
        <f t="shared" si="106"/>
        <v/>
      </c>
      <c r="D6806" s="4"/>
    </row>
    <row r="6807" spans="1:4" x14ac:dyDescent="0.25">
      <c r="A6807" s="3" t="str">
        <f t="shared" si="106"/>
        <v/>
      </c>
      <c r="D6807" s="4"/>
    </row>
    <row r="6808" spans="1:4" x14ac:dyDescent="0.25">
      <c r="A6808" s="3" t="str">
        <f t="shared" si="106"/>
        <v/>
      </c>
      <c r="D6808" s="4"/>
    </row>
    <row r="6809" spans="1:4" x14ac:dyDescent="0.25">
      <c r="A6809" s="3" t="str">
        <f t="shared" si="106"/>
        <v/>
      </c>
      <c r="D6809" s="4"/>
    </row>
    <row r="6810" spans="1:4" x14ac:dyDescent="0.25">
      <c r="A6810" s="3" t="str">
        <f t="shared" si="106"/>
        <v/>
      </c>
      <c r="D6810" s="4"/>
    </row>
    <row r="6811" spans="1:4" x14ac:dyDescent="0.25">
      <c r="A6811" s="3" t="str">
        <f t="shared" si="106"/>
        <v/>
      </c>
      <c r="D6811" s="4"/>
    </row>
    <row r="6812" spans="1:4" x14ac:dyDescent="0.25">
      <c r="A6812" s="3" t="str">
        <f t="shared" si="106"/>
        <v/>
      </c>
      <c r="D6812" s="4"/>
    </row>
    <row r="6813" spans="1:4" x14ac:dyDescent="0.25">
      <c r="A6813" s="3" t="str">
        <f t="shared" si="106"/>
        <v/>
      </c>
      <c r="D6813" s="4"/>
    </row>
    <row r="6814" spans="1:4" x14ac:dyDescent="0.25">
      <c r="A6814" s="3" t="str">
        <f t="shared" si="106"/>
        <v/>
      </c>
      <c r="D6814" s="4"/>
    </row>
    <row r="6815" spans="1:4" x14ac:dyDescent="0.25">
      <c r="A6815" s="3" t="str">
        <f t="shared" si="106"/>
        <v/>
      </c>
      <c r="D6815" s="4"/>
    </row>
    <row r="6816" spans="1:4" x14ac:dyDescent="0.25">
      <c r="A6816" s="3" t="str">
        <f t="shared" si="106"/>
        <v/>
      </c>
      <c r="D6816" s="4"/>
    </row>
    <row r="6817" spans="1:4" x14ac:dyDescent="0.25">
      <c r="A6817" s="3" t="str">
        <f t="shared" si="106"/>
        <v/>
      </c>
      <c r="D6817" s="4"/>
    </row>
    <row r="6818" spans="1:4" x14ac:dyDescent="0.25">
      <c r="A6818" s="3" t="str">
        <f t="shared" si="106"/>
        <v/>
      </c>
      <c r="D6818" s="4"/>
    </row>
    <row r="6819" spans="1:4" x14ac:dyDescent="0.25">
      <c r="A6819" s="3" t="str">
        <f t="shared" si="106"/>
        <v/>
      </c>
      <c r="D6819" s="4"/>
    </row>
    <row r="6820" spans="1:4" x14ac:dyDescent="0.25">
      <c r="A6820" s="3" t="str">
        <f t="shared" si="106"/>
        <v/>
      </c>
      <c r="D6820" s="4"/>
    </row>
    <row r="6821" spans="1:4" x14ac:dyDescent="0.25">
      <c r="A6821" s="3" t="str">
        <f t="shared" si="106"/>
        <v/>
      </c>
      <c r="D6821" s="4"/>
    </row>
    <row r="6822" spans="1:4" x14ac:dyDescent="0.25">
      <c r="A6822" s="3" t="str">
        <f t="shared" si="106"/>
        <v/>
      </c>
      <c r="D6822" s="4"/>
    </row>
    <row r="6823" spans="1:4" x14ac:dyDescent="0.25">
      <c r="A6823" s="3" t="str">
        <f t="shared" si="106"/>
        <v/>
      </c>
      <c r="D6823" s="4"/>
    </row>
    <row r="6824" spans="1:4" x14ac:dyDescent="0.25">
      <c r="A6824" s="3" t="str">
        <f t="shared" si="106"/>
        <v/>
      </c>
      <c r="D6824" s="4"/>
    </row>
    <row r="6825" spans="1:4" x14ac:dyDescent="0.25">
      <c r="A6825" s="3" t="str">
        <f t="shared" si="106"/>
        <v/>
      </c>
      <c r="D6825" s="4"/>
    </row>
    <row r="6826" spans="1:4" x14ac:dyDescent="0.25">
      <c r="A6826" s="3" t="str">
        <f t="shared" si="106"/>
        <v/>
      </c>
      <c r="D6826" s="4"/>
    </row>
    <row r="6827" spans="1:4" x14ac:dyDescent="0.25">
      <c r="A6827" s="3" t="str">
        <f t="shared" si="106"/>
        <v/>
      </c>
      <c r="D6827" s="4"/>
    </row>
    <row r="6828" spans="1:4" x14ac:dyDescent="0.25">
      <c r="A6828" s="3" t="str">
        <f t="shared" si="106"/>
        <v/>
      </c>
      <c r="D6828" s="4"/>
    </row>
    <row r="6829" spans="1:4" x14ac:dyDescent="0.25">
      <c r="A6829" s="3" t="str">
        <f t="shared" si="106"/>
        <v/>
      </c>
      <c r="D6829" s="4"/>
    </row>
    <row r="6830" spans="1:4" x14ac:dyDescent="0.25">
      <c r="A6830" s="3" t="str">
        <f t="shared" si="106"/>
        <v/>
      </c>
      <c r="D6830" s="4"/>
    </row>
    <row r="6831" spans="1:4" x14ac:dyDescent="0.25">
      <c r="A6831" s="3" t="str">
        <f t="shared" si="106"/>
        <v/>
      </c>
      <c r="D6831" s="4"/>
    </row>
    <row r="6832" spans="1:4" x14ac:dyDescent="0.25">
      <c r="A6832" s="3" t="str">
        <f t="shared" si="106"/>
        <v/>
      </c>
      <c r="D6832" s="4"/>
    </row>
    <row r="6833" spans="1:4" x14ac:dyDescent="0.25">
      <c r="A6833" s="3" t="str">
        <f t="shared" si="106"/>
        <v/>
      </c>
      <c r="D6833" s="4"/>
    </row>
    <row r="6834" spans="1:4" x14ac:dyDescent="0.25">
      <c r="A6834" s="3" t="str">
        <f t="shared" si="106"/>
        <v/>
      </c>
      <c r="D6834" s="4"/>
    </row>
    <row r="6835" spans="1:4" x14ac:dyDescent="0.25">
      <c r="A6835" s="3" t="str">
        <f t="shared" si="106"/>
        <v/>
      </c>
      <c r="D6835" s="4"/>
    </row>
    <row r="6836" spans="1:4" x14ac:dyDescent="0.25">
      <c r="A6836" s="3" t="str">
        <f t="shared" si="106"/>
        <v/>
      </c>
      <c r="D6836" s="4"/>
    </row>
    <row r="6837" spans="1:4" x14ac:dyDescent="0.25">
      <c r="A6837" s="3" t="str">
        <f t="shared" si="106"/>
        <v/>
      </c>
      <c r="D6837" s="4"/>
    </row>
    <row r="6838" spans="1:4" x14ac:dyDescent="0.25">
      <c r="A6838" s="3" t="str">
        <f t="shared" si="106"/>
        <v/>
      </c>
      <c r="D6838" s="4"/>
    </row>
    <row r="6839" spans="1:4" x14ac:dyDescent="0.25">
      <c r="A6839" s="3" t="str">
        <f t="shared" si="106"/>
        <v/>
      </c>
      <c r="D6839" s="4"/>
    </row>
    <row r="6840" spans="1:4" x14ac:dyDescent="0.25">
      <c r="A6840" s="3" t="str">
        <f t="shared" si="106"/>
        <v/>
      </c>
      <c r="D6840" s="4"/>
    </row>
    <row r="6841" spans="1:4" x14ac:dyDescent="0.25">
      <c r="A6841" s="3" t="str">
        <f t="shared" si="106"/>
        <v/>
      </c>
      <c r="D6841" s="4"/>
    </row>
    <row r="6842" spans="1:4" x14ac:dyDescent="0.25">
      <c r="A6842" s="3" t="str">
        <f t="shared" si="106"/>
        <v/>
      </c>
      <c r="D6842" s="4"/>
    </row>
    <row r="6843" spans="1:4" x14ac:dyDescent="0.25">
      <c r="A6843" s="3" t="str">
        <f t="shared" si="106"/>
        <v/>
      </c>
      <c r="D6843" s="4"/>
    </row>
    <row r="6844" spans="1:4" x14ac:dyDescent="0.25">
      <c r="A6844" s="3" t="str">
        <f t="shared" si="106"/>
        <v/>
      </c>
      <c r="D6844" s="4"/>
    </row>
    <row r="6845" spans="1:4" x14ac:dyDescent="0.25">
      <c r="A6845" s="3" t="str">
        <f t="shared" si="106"/>
        <v/>
      </c>
      <c r="D6845" s="4"/>
    </row>
    <row r="6846" spans="1:4" x14ac:dyDescent="0.25">
      <c r="A6846" s="3" t="str">
        <f t="shared" si="106"/>
        <v/>
      </c>
      <c r="D6846" s="4"/>
    </row>
    <row r="6847" spans="1:4" x14ac:dyDescent="0.25">
      <c r="A6847" s="3" t="str">
        <f t="shared" si="106"/>
        <v/>
      </c>
      <c r="D6847" s="4"/>
    </row>
    <row r="6848" spans="1:4" x14ac:dyDescent="0.25">
      <c r="A6848" s="3" t="str">
        <f t="shared" si="106"/>
        <v/>
      </c>
      <c r="D6848" s="4"/>
    </row>
    <row r="6849" spans="1:4" x14ac:dyDescent="0.25">
      <c r="A6849" s="3" t="str">
        <f t="shared" si="106"/>
        <v/>
      </c>
      <c r="D6849" s="4"/>
    </row>
    <row r="6850" spans="1:4" x14ac:dyDescent="0.25">
      <c r="A6850" s="3" t="str">
        <f t="shared" si="106"/>
        <v/>
      </c>
      <c r="D6850" s="4"/>
    </row>
    <row r="6851" spans="1:4" x14ac:dyDescent="0.25">
      <c r="A6851" s="3" t="str">
        <f t="shared" ref="A6851:A6914" si="107">B6851&amp;C6851&amp;D6851&amp;E6851</f>
        <v/>
      </c>
      <c r="D6851" s="4"/>
    </row>
    <row r="6852" spans="1:4" x14ac:dyDescent="0.25">
      <c r="A6852" s="3" t="str">
        <f t="shared" si="107"/>
        <v/>
      </c>
      <c r="D6852" s="4"/>
    </row>
    <row r="6853" spans="1:4" x14ac:dyDescent="0.25">
      <c r="A6853" s="3" t="str">
        <f t="shared" si="107"/>
        <v/>
      </c>
      <c r="D6853" s="4"/>
    </row>
    <row r="6854" spans="1:4" x14ac:dyDescent="0.25">
      <c r="A6854" s="3" t="str">
        <f t="shared" si="107"/>
        <v/>
      </c>
      <c r="D6854" s="4"/>
    </row>
    <row r="6855" spans="1:4" x14ac:dyDescent="0.25">
      <c r="A6855" s="3" t="str">
        <f t="shared" si="107"/>
        <v/>
      </c>
      <c r="D6855" s="4"/>
    </row>
    <row r="6856" spans="1:4" x14ac:dyDescent="0.25">
      <c r="A6856" s="3" t="str">
        <f t="shared" si="107"/>
        <v/>
      </c>
      <c r="D6856" s="4"/>
    </row>
    <row r="6857" spans="1:4" x14ac:dyDescent="0.25">
      <c r="A6857" s="3" t="str">
        <f t="shared" si="107"/>
        <v/>
      </c>
      <c r="D6857" s="4"/>
    </row>
    <row r="6858" spans="1:4" x14ac:dyDescent="0.25">
      <c r="A6858" s="3" t="str">
        <f t="shared" si="107"/>
        <v/>
      </c>
      <c r="D6858" s="4"/>
    </row>
    <row r="6859" spans="1:4" x14ac:dyDescent="0.25">
      <c r="A6859" s="3" t="str">
        <f t="shared" si="107"/>
        <v/>
      </c>
      <c r="D6859" s="4"/>
    </row>
    <row r="6860" spans="1:4" x14ac:dyDescent="0.25">
      <c r="A6860" s="3" t="str">
        <f t="shared" si="107"/>
        <v/>
      </c>
      <c r="D6860" s="4"/>
    </row>
    <row r="6861" spans="1:4" x14ac:dyDescent="0.25">
      <c r="A6861" s="3" t="str">
        <f t="shared" si="107"/>
        <v/>
      </c>
      <c r="D6861" s="4"/>
    </row>
    <row r="6862" spans="1:4" x14ac:dyDescent="0.25">
      <c r="A6862" s="3" t="str">
        <f t="shared" si="107"/>
        <v/>
      </c>
      <c r="D6862" s="4"/>
    </row>
    <row r="6863" spans="1:4" x14ac:dyDescent="0.25">
      <c r="A6863" s="3" t="str">
        <f t="shared" si="107"/>
        <v/>
      </c>
      <c r="D6863" s="4"/>
    </row>
    <row r="6864" spans="1:4" x14ac:dyDescent="0.25">
      <c r="A6864" s="3" t="str">
        <f t="shared" si="107"/>
        <v/>
      </c>
      <c r="D6864" s="4"/>
    </row>
    <row r="6865" spans="1:4" x14ac:dyDescent="0.25">
      <c r="A6865" s="3" t="str">
        <f t="shared" si="107"/>
        <v/>
      </c>
      <c r="D6865" s="4"/>
    </row>
    <row r="6866" spans="1:4" x14ac:dyDescent="0.25">
      <c r="A6866" s="3" t="str">
        <f t="shared" si="107"/>
        <v/>
      </c>
      <c r="D6866" s="4"/>
    </row>
    <row r="6867" spans="1:4" x14ac:dyDescent="0.25">
      <c r="A6867" s="3" t="str">
        <f t="shared" si="107"/>
        <v/>
      </c>
      <c r="D6867" s="4"/>
    </row>
    <row r="6868" spans="1:4" x14ac:dyDescent="0.25">
      <c r="A6868" s="3" t="str">
        <f t="shared" si="107"/>
        <v/>
      </c>
      <c r="D6868" s="4"/>
    </row>
    <row r="6869" spans="1:4" x14ac:dyDescent="0.25">
      <c r="A6869" s="3" t="str">
        <f t="shared" si="107"/>
        <v/>
      </c>
      <c r="D6869" s="4"/>
    </row>
    <row r="6870" spans="1:4" x14ac:dyDescent="0.25">
      <c r="A6870" s="3" t="str">
        <f t="shared" si="107"/>
        <v/>
      </c>
      <c r="D6870" s="4"/>
    </row>
    <row r="6871" spans="1:4" x14ac:dyDescent="0.25">
      <c r="A6871" s="3" t="str">
        <f t="shared" si="107"/>
        <v/>
      </c>
      <c r="D6871" s="4"/>
    </row>
    <row r="6872" spans="1:4" x14ac:dyDescent="0.25">
      <c r="A6872" s="3" t="str">
        <f t="shared" si="107"/>
        <v/>
      </c>
      <c r="D6872" s="4"/>
    </row>
    <row r="6873" spans="1:4" x14ac:dyDescent="0.25">
      <c r="A6873" s="3" t="str">
        <f t="shared" si="107"/>
        <v/>
      </c>
      <c r="D6873" s="4"/>
    </row>
    <row r="6874" spans="1:4" x14ac:dyDescent="0.25">
      <c r="A6874" s="3" t="str">
        <f t="shared" si="107"/>
        <v/>
      </c>
      <c r="D6874" s="4"/>
    </row>
    <row r="6875" spans="1:4" x14ac:dyDescent="0.25">
      <c r="A6875" s="3" t="str">
        <f t="shared" si="107"/>
        <v/>
      </c>
      <c r="D6875" s="4"/>
    </row>
    <row r="6876" spans="1:4" x14ac:dyDescent="0.25">
      <c r="A6876" s="3" t="str">
        <f t="shared" si="107"/>
        <v/>
      </c>
      <c r="D6876" s="4"/>
    </row>
    <row r="6877" spans="1:4" x14ac:dyDescent="0.25">
      <c r="A6877" s="3" t="str">
        <f t="shared" si="107"/>
        <v/>
      </c>
      <c r="D6877" s="4"/>
    </row>
    <row r="6878" spans="1:4" x14ac:dyDescent="0.25">
      <c r="A6878" s="3" t="str">
        <f t="shared" si="107"/>
        <v/>
      </c>
      <c r="D6878" s="4"/>
    </row>
    <row r="6879" spans="1:4" x14ac:dyDescent="0.25">
      <c r="A6879" s="3" t="str">
        <f t="shared" si="107"/>
        <v/>
      </c>
      <c r="D6879" s="4"/>
    </row>
    <row r="6880" spans="1:4" x14ac:dyDescent="0.25">
      <c r="A6880" s="3" t="str">
        <f t="shared" si="107"/>
        <v/>
      </c>
      <c r="D6880" s="4"/>
    </row>
    <row r="6881" spans="1:4" x14ac:dyDescent="0.25">
      <c r="A6881" s="3" t="str">
        <f t="shared" si="107"/>
        <v/>
      </c>
      <c r="D6881" s="4"/>
    </row>
    <row r="6882" spans="1:4" x14ac:dyDescent="0.25">
      <c r="A6882" s="3" t="str">
        <f t="shared" si="107"/>
        <v/>
      </c>
      <c r="D6882" s="4"/>
    </row>
    <row r="6883" spans="1:4" x14ac:dyDescent="0.25">
      <c r="A6883" s="3" t="str">
        <f t="shared" si="107"/>
        <v/>
      </c>
      <c r="D6883" s="4"/>
    </row>
    <row r="6884" spans="1:4" x14ac:dyDescent="0.25">
      <c r="A6884" s="3" t="str">
        <f t="shared" si="107"/>
        <v/>
      </c>
      <c r="D6884" s="4"/>
    </row>
    <row r="6885" spans="1:4" x14ac:dyDescent="0.25">
      <c r="A6885" s="3" t="str">
        <f t="shared" si="107"/>
        <v/>
      </c>
      <c r="D6885" s="4"/>
    </row>
    <row r="6886" spans="1:4" x14ac:dyDescent="0.25">
      <c r="A6886" s="3" t="str">
        <f t="shared" si="107"/>
        <v/>
      </c>
      <c r="D6886" s="4"/>
    </row>
    <row r="6887" spans="1:4" x14ac:dyDescent="0.25">
      <c r="A6887" s="3" t="str">
        <f t="shared" si="107"/>
        <v/>
      </c>
      <c r="D6887" s="4"/>
    </row>
    <row r="6888" spans="1:4" x14ac:dyDescent="0.25">
      <c r="A6888" s="3" t="str">
        <f t="shared" si="107"/>
        <v/>
      </c>
      <c r="D6888" s="4"/>
    </row>
    <row r="6889" spans="1:4" x14ac:dyDescent="0.25">
      <c r="A6889" s="3" t="str">
        <f t="shared" si="107"/>
        <v/>
      </c>
      <c r="D6889" s="4"/>
    </row>
    <row r="6890" spans="1:4" x14ac:dyDescent="0.25">
      <c r="A6890" s="3" t="str">
        <f t="shared" si="107"/>
        <v/>
      </c>
      <c r="D6890" s="4"/>
    </row>
    <row r="6891" spans="1:4" x14ac:dyDescent="0.25">
      <c r="A6891" s="3" t="str">
        <f t="shared" si="107"/>
        <v/>
      </c>
      <c r="D6891" s="4"/>
    </row>
    <row r="6892" spans="1:4" x14ac:dyDescent="0.25">
      <c r="A6892" s="3" t="str">
        <f t="shared" si="107"/>
        <v/>
      </c>
      <c r="D6892" s="4"/>
    </row>
    <row r="6893" spans="1:4" x14ac:dyDescent="0.25">
      <c r="A6893" s="3" t="str">
        <f t="shared" si="107"/>
        <v/>
      </c>
      <c r="D6893" s="4"/>
    </row>
    <row r="6894" spans="1:4" x14ac:dyDescent="0.25">
      <c r="A6894" s="3" t="str">
        <f t="shared" si="107"/>
        <v/>
      </c>
      <c r="D6894" s="4"/>
    </row>
    <row r="6895" spans="1:4" x14ac:dyDescent="0.25">
      <c r="A6895" s="3" t="str">
        <f t="shared" si="107"/>
        <v/>
      </c>
      <c r="D6895" s="4"/>
    </row>
    <row r="6896" spans="1:4" x14ac:dyDescent="0.25">
      <c r="A6896" s="3" t="str">
        <f t="shared" si="107"/>
        <v/>
      </c>
      <c r="D6896" s="4"/>
    </row>
    <row r="6897" spans="1:4" x14ac:dyDescent="0.25">
      <c r="A6897" s="3" t="str">
        <f t="shared" si="107"/>
        <v/>
      </c>
      <c r="D6897" s="4"/>
    </row>
    <row r="6898" spans="1:4" x14ac:dyDescent="0.25">
      <c r="A6898" s="3" t="str">
        <f t="shared" si="107"/>
        <v/>
      </c>
      <c r="D6898" s="4"/>
    </row>
    <row r="6899" spans="1:4" x14ac:dyDescent="0.25">
      <c r="A6899" s="3" t="str">
        <f t="shared" si="107"/>
        <v/>
      </c>
      <c r="D6899" s="4"/>
    </row>
    <row r="6900" spans="1:4" x14ac:dyDescent="0.25">
      <c r="A6900" s="3" t="str">
        <f t="shared" si="107"/>
        <v/>
      </c>
      <c r="D6900" s="4"/>
    </row>
    <row r="6901" spans="1:4" x14ac:dyDescent="0.25">
      <c r="A6901" s="3" t="str">
        <f t="shared" si="107"/>
        <v/>
      </c>
      <c r="D6901" s="4"/>
    </row>
    <row r="6902" spans="1:4" x14ac:dyDescent="0.25">
      <c r="A6902" s="3" t="str">
        <f t="shared" si="107"/>
        <v/>
      </c>
      <c r="D6902" s="4"/>
    </row>
    <row r="6903" spans="1:4" x14ac:dyDescent="0.25">
      <c r="A6903" s="3" t="str">
        <f t="shared" si="107"/>
        <v/>
      </c>
      <c r="D6903" s="4"/>
    </row>
    <row r="6904" spans="1:4" x14ac:dyDescent="0.25">
      <c r="A6904" s="3" t="str">
        <f t="shared" si="107"/>
        <v/>
      </c>
      <c r="D6904" s="4"/>
    </row>
    <row r="6905" spans="1:4" x14ac:dyDescent="0.25">
      <c r="A6905" s="3" t="str">
        <f t="shared" si="107"/>
        <v/>
      </c>
      <c r="D6905" s="4"/>
    </row>
    <row r="6906" spans="1:4" x14ac:dyDescent="0.25">
      <c r="A6906" s="3" t="str">
        <f t="shared" si="107"/>
        <v/>
      </c>
      <c r="D6906" s="4"/>
    </row>
    <row r="6907" spans="1:4" x14ac:dyDescent="0.25">
      <c r="A6907" s="3" t="str">
        <f t="shared" si="107"/>
        <v/>
      </c>
      <c r="D6907" s="4"/>
    </row>
    <row r="6908" spans="1:4" x14ac:dyDescent="0.25">
      <c r="A6908" s="3" t="str">
        <f t="shared" si="107"/>
        <v/>
      </c>
      <c r="D6908" s="4"/>
    </row>
    <row r="6909" spans="1:4" x14ac:dyDescent="0.25">
      <c r="A6909" s="3" t="str">
        <f t="shared" si="107"/>
        <v/>
      </c>
      <c r="D6909" s="4"/>
    </row>
    <row r="6910" spans="1:4" x14ac:dyDescent="0.25">
      <c r="A6910" s="3" t="str">
        <f t="shared" si="107"/>
        <v/>
      </c>
      <c r="D6910" s="4"/>
    </row>
    <row r="6911" spans="1:4" x14ac:dyDescent="0.25">
      <c r="A6911" s="3" t="str">
        <f t="shared" si="107"/>
        <v/>
      </c>
      <c r="D6911" s="4"/>
    </row>
    <row r="6912" spans="1:4" x14ac:dyDescent="0.25">
      <c r="A6912" s="3" t="str">
        <f t="shared" si="107"/>
        <v/>
      </c>
      <c r="D6912" s="4"/>
    </row>
    <row r="6913" spans="1:4" x14ac:dyDescent="0.25">
      <c r="A6913" s="3" t="str">
        <f t="shared" si="107"/>
        <v/>
      </c>
      <c r="D6913" s="4"/>
    </row>
    <row r="6914" spans="1:4" x14ac:dyDescent="0.25">
      <c r="A6914" s="3" t="str">
        <f t="shared" si="107"/>
        <v/>
      </c>
      <c r="D6914" s="4"/>
    </row>
    <row r="6915" spans="1:4" x14ac:dyDescent="0.25">
      <c r="A6915" s="3" t="str">
        <f t="shared" ref="A6915:A6978" si="108">B6915&amp;C6915&amp;D6915&amp;E6915</f>
        <v/>
      </c>
      <c r="D6915" s="4"/>
    </row>
    <row r="6916" spans="1:4" x14ac:dyDescent="0.25">
      <c r="A6916" s="3" t="str">
        <f t="shared" si="108"/>
        <v/>
      </c>
      <c r="D6916" s="4"/>
    </row>
    <row r="6917" spans="1:4" x14ac:dyDescent="0.25">
      <c r="A6917" s="3" t="str">
        <f t="shared" si="108"/>
        <v/>
      </c>
      <c r="D6917" s="4"/>
    </row>
    <row r="6918" spans="1:4" x14ac:dyDescent="0.25">
      <c r="A6918" s="3" t="str">
        <f t="shared" si="108"/>
        <v/>
      </c>
      <c r="D6918" s="4"/>
    </row>
    <row r="6919" spans="1:4" x14ac:dyDescent="0.25">
      <c r="A6919" s="3" t="str">
        <f t="shared" si="108"/>
        <v/>
      </c>
      <c r="D6919" s="4"/>
    </row>
    <row r="6920" spans="1:4" x14ac:dyDescent="0.25">
      <c r="A6920" s="3" t="str">
        <f t="shared" si="108"/>
        <v/>
      </c>
      <c r="D6920" s="4"/>
    </row>
    <row r="6921" spans="1:4" x14ac:dyDescent="0.25">
      <c r="A6921" s="3" t="str">
        <f t="shared" si="108"/>
        <v/>
      </c>
      <c r="D6921" s="4"/>
    </row>
    <row r="6922" spans="1:4" x14ac:dyDescent="0.25">
      <c r="A6922" s="3" t="str">
        <f t="shared" si="108"/>
        <v/>
      </c>
      <c r="D6922" s="4"/>
    </row>
    <row r="6923" spans="1:4" x14ac:dyDescent="0.25">
      <c r="A6923" s="3" t="str">
        <f t="shared" si="108"/>
        <v/>
      </c>
      <c r="D6923" s="4"/>
    </row>
    <row r="6924" spans="1:4" x14ac:dyDescent="0.25">
      <c r="A6924" s="3" t="str">
        <f t="shared" si="108"/>
        <v/>
      </c>
      <c r="D6924" s="4"/>
    </row>
    <row r="6925" spans="1:4" x14ac:dyDescent="0.25">
      <c r="A6925" s="3" t="str">
        <f t="shared" si="108"/>
        <v/>
      </c>
      <c r="D6925" s="4"/>
    </row>
    <row r="6926" spans="1:4" x14ac:dyDescent="0.25">
      <c r="A6926" s="3" t="str">
        <f t="shared" si="108"/>
        <v/>
      </c>
      <c r="D6926" s="4"/>
    </row>
    <row r="6927" spans="1:4" x14ac:dyDescent="0.25">
      <c r="A6927" s="3" t="str">
        <f t="shared" si="108"/>
        <v/>
      </c>
      <c r="D6927" s="4"/>
    </row>
    <row r="6928" spans="1:4" x14ac:dyDescent="0.25">
      <c r="A6928" s="3" t="str">
        <f t="shared" si="108"/>
        <v/>
      </c>
      <c r="D6928" s="4"/>
    </row>
    <row r="6929" spans="1:4" x14ac:dyDescent="0.25">
      <c r="A6929" s="3" t="str">
        <f t="shared" si="108"/>
        <v/>
      </c>
      <c r="D6929" s="4"/>
    </row>
    <row r="6930" spans="1:4" x14ac:dyDescent="0.25">
      <c r="A6930" s="3" t="str">
        <f t="shared" si="108"/>
        <v/>
      </c>
      <c r="D6930" s="4"/>
    </row>
    <row r="6931" spans="1:4" x14ac:dyDescent="0.25">
      <c r="A6931" s="3" t="str">
        <f t="shared" si="108"/>
        <v/>
      </c>
      <c r="D6931" s="4"/>
    </row>
    <row r="6932" spans="1:4" x14ac:dyDescent="0.25">
      <c r="A6932" s="3" t="str">
        <f t="shared" si="108"/>
        <v/>
      </c>
      <c r="D6932" s="4"/>
    </row>
    <row r="6933" spans="1:4" x14ac:dyDescent="0.25">
      <c r="A6933" s="3" t="str">
        <f t="shared" si="108"/>
        <v/>
      </c>
      <c r="D6933" s="4"/>
    </row>
    <row r="6934" spans="1:4" x14ac:dyDescent="0.25">
      <c r="A6934" s="3" t="str">
        <f t="shared" si="108"/>
        <v/>
      </c>
      <c r="D6934" s="4"/>
    </row>
    <row r="6935" spans="1:4" x14ac:dyDescent="0.25">
      <c r="A6935" s="3" t="str">
        <f t="shared" si="108"/>
        <v/>
      </c>
      <c r="D6935" s="4"/>
    </row>
    <row r="6936" spans="1:4" x14ac:dyDescent="0.25">
      <c r="A6936" s="3" t="str">
        <f t="shared" si="108"/>
        <v/>
      </c>
      <c r="D6936" s="4"/>
    </row>
    <row r="6937" spans="1:4" x14ac:dyDescent="0.25">
      <c r="A6937" s="3" t="str">
        <f t="shared" si="108"/>
        <v/>
      </c>
      <c r="D6937" s="4"/>
    </row>
    <row r="6938" spans="1:4" x14ac:dyDescent="0.25">
      <c r="A6938" s="3" t="str">
        <f t="shared" si="108"/>
        <v/>
      </c>
      <c r="D6938" s="4"/>
    </row>
    <row r="6939" spans="1:4" x14ac:dyDescent="0.25">
      <c r="A6939" s="3" t="str">
        <f t="shared" si="108"/>
        <v/>
      </c>
      <c r="D6939" s="4"/>
    </row>
    <row r="6940" spans="1:4" x14ac:dyDescent="0.25">
      <c r="A6940" s="3" t="str">
        <f t="shared" si="108"/>
        <v/>
      </c>
      <c r="D6940" s="4"/>
    </row>
    <row r="6941" spans="1:4" x14ac:dyDescent="0.25">
      <c r="A6941" s="3" t="str">
        <f t="shared" si="108"/>
        <v/>
      </c>
      <c r="D6941" s="4"/>
    </row>
    <row r="6942" spans="1:4" x14ac:dyDescent="0.25">
      <c r="A6942" s="3" t="str">
        <f t="shared" si="108"/>
        <v/>
      </c>
      <c r="D6942" s="4"/>
    </row>
    <row r="6943" spans="1:4" x14ac:dyDescent="0.25">
      <c r="A6943" s="3" t="str">
        <f t="shared" si="108"/>
        <v/>
      </c>
      <c r="D6943" s="4"/>
    </row>
    <row r="6944" spans="1:4" x14ac:dyDescent="0.25">
      <c r="A6944" s="3" t="str">
        <f t="shared" si="108"/>
        <v/>
      </c>
      <c r="D6944" s="4"/>
    </row>
    <row r="6945" spans="1:4" x14ac:dyDescent="0.25">
      <c r="A6945" s="3" t="str">
        <f t="shared" si="108"/>
        <v/>
      </c>
      <c r="D6945" s="4"/>
    </row>
    <row r="6946" spans="1:4" x14ac:dyDescent="0.25">
      <c r="A6946" s="3" t="str">
        <f t="shared" si="108"/>
        <v/>
      </c>
      <c r="D6946" s="4"/>
    </row>
    <row r="6947" spans="1:4" x14ac:dyDescent="0.25">
      <c r="A6947" s="3" t="str">
        <f t="shared" si="108"/>
        <v/>
      </c>
      <c r="D6947" s="4"/>
    </row>
    <row r="6948" spans="1:4" x14ac:dyDescent="0.25">
      <c r="A6948" s="3" t="str">
        <f t="shared" si="108"/>
        <v/>
      </c>
      <c r="D6948" s="4"/>
    </row>
    <row r="6949" spans="1:4" x14ac:dyDescent="0.25">
      <c r="A6949" s="3" t="str">
        <f t="shared" si="108"/>
        <v/>
      </c>
      <c r="D6949" s="4"/>
    </row>
    <row r="6950" spans="1:4" x14ac:dyDescent="0.25">
      <c r="A6950" s="3" t="str">
        <f t="shared" si="108"/>
        <v/>
      </c>
      <c r="D6950" s="4"/>
    </row>
    <row r="6951" spans="1:4" x14ac:dyDescent="0.25">
      <c r="A6951" s="3" t="str">
        <f t="shared" si="108"/>
        <v/>
      </c>
      <c r="D6951" s="4"/>
    </row>
    <row r="6952" spans="1:4" x14ac:dyDescent="0.25">
      <c r="A6952" s="3" t="str">
        <f t="shared" si="108"/>
        <v/>
      </c>
      <c r="D6952" s="4"/>
    </row>
    <row r="6953" spans="1:4" x14ac:dyDescent="0.25">
      <c r="A6953" s="3" t="str">
        <f t="shared" si="108"/>
        <v/>
      </c>
      <c r="D6953" s="4"/>
    </row>
    <row r="6954" spans="1:4" x14ac:dyDescent="0.25">
      <c r="A6954" s="3" t="str">
        <f t="shared" si="108"/>
        <v/>
      </c>
      <c r="D6954" s="4"/>
    </row>
    <row r="6955" spans="1:4" x14ac:dyDescent="0.25">
      <c r="A6955" s="3" t="str">
        <f t="shared" si="108"/>
        <v/>
      </c>
      <c r="D6955" s="4"/>
    </row>
    <row r="6956" spans="1:4" x14ac:dyDescent="0.25">
      <c r="A6956" s="3" t="str">
        <f t="shared" si="108"/>
        <v/>
      </c>
      <c r="D6956" s="4"/>
    </row>
    <row r="6957" spans="1:4" x14ac:dyDescent="0.25">
      <c r="A6957" s="3" t="str">
        <f t="shared" si="108"/>
        <v/>
      </c>
      <c r="D6957" s="4"/>
    </row>
    <row r="6958" spans="1:4" x14ac:dyDescent="0.25">
      <c r="A6958" s="3" t="str">
        <f t="shared" si="108"/>
        <v/>
      </c>
      <c r="D6958" s="4"/>
    </row>
    <row r="6959" spans="1:4" x14ac:dyDescent="0.25">
      <c r="A6959" s="3" t="str">
        <f t="shared" si="108"/>
        <v/>
      </c>
      <c r="D6959" s="4"/>
    </row>
    <row r="6960" spans="1:4" x14ac:dyDescent="0.25">
      <c r="A6960" s="3" t="str">
        <f t="shared" si="108"/>
        <v/>
      </c>
      <c r="D6960" s="4"/>
    </row>
    <row r="6961" spans="1:4" x14ac:dyDescent="0.25">
      <c r="A6961" s="3" t="str">
        <f t="shared" si="108"/>
        <v/>
      </c>
      <c r="D6961" s="4"/>
    </row>
    <row r="6962" spans="1:4" x14ac:dyDescent="0.25">
      <c r="A6962" s="3" t="str">
        <f t="shared" si="108"/>
        <v/>
      </c>
      <c r="D6962" s="4"/>
    </row>
    <row r="6963" spans="1:4" x14ac:dyDescent="0.25">
      <c r="A6963" s="3" t="str">
        <f t="shared" si="108"/>
        <v/>
      </c>
      <c r="D6963" s="4"/>
    </row>
    <row r="6964" spans="1:4" x14ac:dyDescent="0.25">
      <c r="A6964" s="3" t="str">
        <f t="shared" si="108"/>
        <v/>
      </c>
      <c r="D6964" s="4"/>
    </row>
    <row r="6965" spans="1:4" x14ac:dyDescent="0.25">
      <c r="A6965" s="3" t="str">
        <f t="shared" si="108"/>
        <v/>
      </c>
      <c r="D6965" s="4"/>
    </row>
    <row r="6966" spans="1:4" x14ac:dyDescent="0.25">
      <c r="A6966" s="3" t="str">
        <f t="shared" si="108"/>
        <v/>
      </c>
      <c r="D6966" s="4"/>
    </row>
    <row r="6967" spans="1:4" x14ac:dyDescent="0.25">
      <c r="A6967" s="3" t="str">
        <f t="shared" si="108"/>
        <v/>
      </c>
      <c r="D6967" s="4"/>
    </row>
    <row r="6968" spans="1:4" x14ac:dyDescent="0.25">
      <c r="A6968" s="3" t="str">
        <f t="shared" si="108"/>
        <v/>
      </c>
      <c r="D6968" s="4"/>
    </row>
    <row r="6969" spans="1:4" x14ac:dyDescent="0.25">
      <c r="A6969" s="3" t="str">
        <f t="shared" si="108"/>
        <v/>
      </c>
      <c r="D6969" s="4"/>
    </row>
    <row r="6970" spans="1:4" x14ac:dyDescent="0.25">
      <c r="A6970" s="3" t="str">
        <f t="shared" si="108"/>
        <v/>
      </c>
      <c r="D6970" s="4"/>
    </row>
    <row r="6971" spans="1:4" x14ac:dyDescent="0.25">
      <c r="A6971" s="3" t="str">
        <f t="shared" si="108"/>
        <v/>
      </c>
      <c r="D6971" s="4"/>
    </row>
    <row r="6972" spans="1:4" x14ac:dyDescent="0.25">
      <c r="A6972" s="3" t="str">
        <f t="shared" si="108"/>
        <v/>
      </c>
      <c r="D6972" s="4"/>
    </row>
    <row r="6973" spans="1:4" x14ac:dyDescent="0.25">
      <c r="A6973" s="3" t="str">
        <f t="shared" si="108"/>
        <v/>
      </c>
      <c r="D6973" s="4"/>
    </row>
    <row r="6974" spans="1:4" x14ac:dyDescent="0.25">
      <c r="A6974" s="3" t="str">
        <f t="shared" si="108"/>
        <v/>
      </c>
      <c r="D6974" s="4"/>
    </row>
    <row r="6975" spans="1:4" x14ac:dyDescent="0.25">
      <c r="A6975" s="3" t="str">
        <f t="shared" si="108"/>
        <v/>
      </c>
      <c r="D6975" s="4"/>
    </row>
    <row r="6976" spans="1:4" x14ac:dyDescent="0.25">
      <c r="A6976" s="3" t="str">
        <f t="shared" si="108"/>
        <v/>
      </c>
      <c r="D6976" s="4"/>
    </row>
    <row r="6977" spans="1:4" x14ac:dyDescent="0.25">
      <c r="A6977" s="3" t="str">
        <f t="shared" si="108"/>
        <v/>
      </c>
      <c r="D6977" s="4"/>
    </row>
    <row r="6978" spans="1:4" x14ac:dyDescent="0.25">
      <c r="A6978" s="3" t="str">
        <f t="shared" si="108"/>
        <v/>
      </c>
      <c r="D6978" s="4"/>
    </row>
    <row r="6979" spans="1:4" x14ac:dyDescent="0.25">
      <c r="A6979" s="3" t="str">
        <f t="shared" ref="A6979:A7042" si="109">B6979&amp;C6979&amp;D6979&amp;E6979</f>
        <v/>
      </c>
      <c r="D6979" s="4"/>
    </row>
    <row r="6980" spans="1:4" x14ac:dyDescent="0.25">
      <c r="A6980" s="3" t="str">
        <f t="shared" si="109"/>
        <v/>
      </c>
      <c r="D6980" s="4"/>
    </row>
    <row r="6981" spans="1:4" x14ac:dyDescent="0.25">
      <c r="A6981" s="3" t="str">
        <f t="shared" si="109"/>
        <v/>
      </c>
      <c r="D6981" s="4"/>
    </row>
    <row r="6982" spans="1:4" x14ac:dyDescent="0.25">
      <c r="A6982" s="3" t="str">
        <f t="shared" si="109"/>
        <v/>
      </c>
      <c r="D6982" s="4"/>
    </row>
    <row r="6983" spans="1:4" x14ac:dyDescent="0.25">
      <c r="A6983" s="3" t="str">
        <f t="shared" si="109"/>
        <v/>
      </c>
      <c r="D6983" s="4"/>
    </row>
    <row r="6984" spans="1:4" x14ac:dyDescent="0.25">
      <c r="A6984" s="3" t="str">
        <f t="shared" si="109"/>
        <v/>
      </c>
      <c r="D6984" s="4"/>
    </row>
    <row r="6985" spans="1:4" x14ac:dyDescent="0.25">
      <c r="A6985" s="3" t="str">
        <f t="shared" si="109"/>
        <v/>
      </c>
      <c r="D6985" s="4"/>
    </row>
    <row r="6986" spans="1:4" x14ac:dyDescent="0.25">
      <c r="A6986" s="3" t="str">
        <f t="shared" si="109"/>
        <v/>
      </c>
      <c r="D6986" s="4"/>
    </row>
    <row r="6987" spans="1:4" x14ac:dyDescent="0.25">
      <c r="A6987" s="3" t="str">
        <f t="shared" si="109"/>
        <v/>
      </c>
      <c r="D6987" s="4"/>
    </row>
    <row r="6988" spans="1:4" x14ac:dyDescent="0.25">
      <c r="A6988" s="3" t="str">
        <f t="shared" si="109"/>
        <v/>
      </c>
      <c r="D6988" s="4"/>
    </row>
    <row r="6989" spans="1:4" x14ac:dyDescent="0.25">
      <c r="A6989" s="3" t="str">
        <f t="shared" si="109"/>
        <v/>
      </c>
      <c r="D6989" s="4"/>
    </row>
    <row r="6990" spans="1:4" x14ac:dyDescent="0.25">
      <c r="A6990" s="3" t="str">
        <f t="shared" si="109"/>
        <v/>
      </c>
      <c r="D6990" s="4"/>
    </row>
    <row r="6991" spans="1:4" x14ac:dyDescent="0.25">
      <c r="A6991" s="3" t="str">
        <f t="shared" si="109"/>
        <v/>
      </c>
      <c r="D6991" s="4"/>
    </row>
    <row r="6992" spans="1:4" x14ac:dyDescent="0.25">
      <c r="A6992" s="3" t="str">
        <f t="shared" si="109"/>
        <v/>
      </c>
      <c r="D6992" s="4"/>
    </row>
    <row r="6993" spans="1:4" x14ac:dyDescent="0.25">
      <c r="A6993" s="3" t="str">
        <f t="shared" si="109"/>
        <v/>
      </c>
      <c r="D6993" s="4"/>
    </row>
    <row r="6994" spans="1:4" x14ac:dyDescent="0.25">
      <c r="A6994" s="3" t="str">
        <f t="shared" si="109"/>
        <v/>
      </c>
      <c r="D6994" s="4"/>
    </row>
    <row r="6995" spans="1:4" x14ac:dyDescent="0.25">
      <c r="A6995" s="3" t="str">
        <f t="shared" si="109"/>
        <v/>
      </c>
      <c r="D6995" s="4"/>
    </row>
    <row r="6996" spans="1:4" x14ac:dyDescent="0.25">
      <c r="A6996" s="3" t="str">
        <f t="shared" si="109"/>
        <v/>
      </c>
      <c r="D6996" s="4"/>
    </row>
    <row r="6997" spans="1:4" x14ac:dyDescent="0.25">
      <c r="A6997" s="3" t="str">
        <f t="shared" si="109"/>
        <v/>
      </c>
      <c r="D6997" s="4"/>
    </row>
    <row r="6998" spans="1:4" x14ac:dyDescent="0.25">
      <c r="A6998" s="3" t="str">
        <f t="shared" si="109"/>
        <v/>
      </c>
      <c r="D6998" s="4"/>
    </row>
    <row r="6999" spans="1:4" x14ac:dyDescent="0.25">
      <c r="A6999" s="3" t="str">
        <f t="shared" si="109"/>
        <v/>
      </c>
      <c r="D6999" s="4"/>
    </row>
    <row r="7000" spans="1:4" x14ac:dyDescent="0.25">
      <c r="A7000" s="3" t="str">
        <f t="shared" si="109"/>
        <v/>
      </c>
      <c r="D7000" s="4"/>
    </row>
    <row r="7001" spans="1:4" x14ac:dyDescent="0.25">
      <c r="A7001" s="3" t="str">
        <f t="shared" si="109"/>
        <v/>
      </c>
      <c r="D7001" s="4"/>
    </row>
    <row r="7002" spans="1:4" x14ac:dyDescent="0.25">
      <c r="A7002" s="3" t="str">
        <f t="shared" si="109"/>
        <v/>
      </c>
      <c r="D7002" s="4"/>
    </row>
    <row r="7003" spans="1:4" x14ac:dyDescent="0.25">
      <c r="A7003" s="3" t="str">
        <f t="shared" si="109"/>
        <v/>
      </c>
      <c r="D7003" s="4"/>
    </row>
    <row r="7004" spans="1:4" x14ac:dyDescent="0.25">
      <c r="A7004" s="3" t="str">
        <f t="shared" si="109"/>
        <v/>
      </c>
      <c r="D7004" s="4"/>
    </row>
    <row r="7005" spans="1:4" x14ac:dyDescent="0.25">
      <c r="A7005" s="3" t="str">
        <f t="shared" si="109"/>
        <v/>
      </c>
      <c r="D7005" s="4"/>
    </row>
    <row r="7006" spans="1:4" x14ac:dyDescent="0.25">
      <c r="A7006" s="3" t="str">
        <f t="shared" si="109"/>
        <v/>
      </c>
      <c r="D7006" s="4"/>
    </row>
    <row r="7007" spans="1:4" x14ac:dyDescent="0.25">
      <c r="A7007" s="3" t="str">
        <f t="shared" si="109"/>
        <v/>
      </c>
      <c r="D7007" s="4"/>
    </row>
    <row r="7008" spans="1:4" x14ac:dyDescent="0.25">
      <c r="A7008" s="3" t="str">
        <f t="shared" si="109"/>
        <v/>
      </c>
      <c r="D7008" s="4"/>
    </row>
    <row r="7009" spans="1:4" x14ac:dyDescent="0.25">
      <c r="A7009" s="3" t="str">
        <f t="shared" si="109"/>
        <v/>
      </c>
      <c r="D7009" s="4"/>
    </row>
    <row r="7010" spans="1:4" x14ac:dyDescent="0.25">
      <c r="A7010" s="3" t="str">
        <f t="shared" si="109"/>
        <v/>
      </c>
      <c r="D7010" s="4"/>
    </row>
    <row r="7011" spans="1:4" x14ac:dyDescent="0.25">
      <c r="A7011" s="3" t="str">
        <f t="shared" si="109"/>
        <v/>
      </c>
      <c r="D7011" s="4"/>
    </row>
    <row r="7012" spans="1:4" x14ac:dyDescent="0.25">
      <c r="A7012" s="3" t="str">
        <f t="shared" si="109"/>
        <v/>
      </c>
      <c r="D7012" s="4"/>
    </row>
    <row r="7013" spans="1:4" x14ac:dyDescent="0.25">
      <c r="A7013" s="3" t="str">
        <f t="shared" si="109"/>
        <v/>
      </c>
      <c r="D7013" s="4"/>
    </row>
    <row r="7014" spans="1:4" x14ac:dyDescent="0.25">
      <c r="A7014" s="3" t="str">
        <f t="shared" si="109"/>
        <v/>
      </c>
      <c r="D7014" s="4"/>
    </row>
    <row r="7015" spans="1:4" x14ac:dyDescent="0.25">
      <c r="A7015" s="3" t="str">
        <f t="shared" si="109"/>
        <v/>
      </c>
      <c r="D7015" s="4"/>
    </row>
    <row r="7016" spans="1:4" x14ac:dyDescent="0.25">
      <c r="A7016" s="3" t="str">
        <f t="shared" si="109"/>
        <v/>
      </c>
      <c r="D7016" s="4"/>
    </row>
    <row r="7017" spans="1:4" x14ac:dyDescent="0.25">
      <c r="A7017" s="3" t="str">
        <f t="shared" si="109"/>
        <v/>
      </c>
      <c r="D7017" s="4"/>
    </row>
    <row r="7018" spans="1:4" x14ac:dyDescent="0.25">
      <c r="A7018" s="3" t="str">
        <f t="shared" si="109"/>
        <v/>
      </c>
      <c r="D7018" s="4"/>
    </row>
    <row r="7019" spans="1:4" x14ac:dyDescent="0.25">
      <c r="A7019" s="3" t="str">
        <f t="shared" si="109"/>
        <v/>
      </c>
      <c r="D7019" s="4"/>
    </row>
    <row r="7020" spans="1:4" x14ac:dyDescent="0.25">
      <c r="A7020" s="3" t="str">
        <f t="shared" si="109"/>
        <v/>
      </c>
      <c r="D7020" s="4"/>
    </row>
    <row r="7021" spans="1:4" x14ac:dyDescent="0.25">
      <c r="A7021" s="3" t="str">
        <f t="shared" si="109"/>
        <v/>
      </c>
      <c r="D7021" s="4"/>
    </row>
    <row r="7022" spans="1:4" x14ac:dyDescent="0.25">
      <c r="A7022" s="3" t="str">
        <f t="shared" si="109"/>
        <v/>
      </c>
      <c r="D7022" s="4"/>
    </row>
    <row r="7023" spans="1:4" x14ac:dyDescent="0.25">
      <c r="A7023" s="3" t="str">
        <f t="shared" si="109"/>
        <v/>
      </c>
      <c r="D7023" s="4"/>
    </row>
    <row r="7024" spans="1:4" x14ac:dyDescent="0.25">
      <c r="A7024" s="3" t="str">
        <f t="shared" si="109"/>
        <v/>
      </c>
      <c r="D7024" s="4"/>
    </row>
    <row r="7025" spans="1:4" x14ac:dyDescent="0.25">
      <c r="A7025" s="3" t="str">
        <f t="shared" si="109"/>
        <v/>
      </c>
      <c r="D7025" s="4"/>
    </row>
    <row r="7026" spans="1:4" x14ac:dyDescent="0.25">
      <c r="A7026" s="3" t="str">
        <f t="shared" si="109"/>
        <v/>
      </c>
      <c r="D7026" s="4"/>
    </row>
    <row r="7027" spans="1:4" x14ac:dyDescent="0.25">
      <c r="A7027" s="3" t="str">
        <f t="shared" si="109"/>
        <v/>
      </c>
      <c r="D7027" s="4"/>
    </row>
    <row r="7028" spans="1:4" x14ac:dyDescent="0.25">
      <c r="A7028" s="3" t="str">
        <f t="shared" si="109"/>
        <v/>
      </c>
      <c r="D7028" s="4"/>
    </row>
    <row r="7029" spans="1:4" x14ac:dyDescent="0.25">
      <c r="A7029" s="3" t="str">
        <f t="shared" si="109"/>
        <v/>
      </c>
      <c r="D7029" s="4"/>
    </row>
    <row r="7030" spans="1:4" x14ac:dyDescent="0.25">
      <c r="A7030" s="3" t="str">
        <f t="shared" si="109"/>
        <v/>
      </c>
      <c r="D7030" s="4"/>
    </row>
    <row r="7031" spans="1:4" x14ac:dyDescent="0.25">
      <c r="A7031" s="3" t="str">
        <f t="shared" si="109"/>
        <v/>
      </c>
      <c r="D7031" s="4"/>
    </row>
    <row r="7032" spans="1:4" x14ac:dyDescent="0.25">
      <c r="A7032" s="3" t="str">
        <f t="shared" si="109"/>
        <v/>
      </c>
      <c r="D7032" s="4"/>
    </row>
    <row r="7033" spans="1:4" x14ac:dyDescent="0.25">
      <c r="A7033" s="3" t="str">
        <f t="shared" si="109"/>
        <v/>
      </c>
      <c r="D7033" s="4"/>
    </row>
    <row r="7034" spans="1:4" x14ac:dyDescent="0.25">
      <c r="A7034" s="3" t="str">
        <f t="shared" si="109"/>
        <v/>
      </c>
      <c r="D7034" s="4"/>
    </row>
    <row r="7035" spans="1:4" x14ac:dyDescent="0.25">
      <c r="A7035" s="3" t="str">
        <f t="shared" si="109"/>
        <v/>
      </c>
      <c r="D7035" s="4"/>
    </row>
    <row r="7036" spans="1:4" x14ac:dyDescent="0.25">
      <c r="A7036" s="3" t="str">
        <f t="shared" si="109"/>
        <v/>
      </c>
      <c r="D7036" s="4"/>
    </row>
    <row r="7037" spans="1:4" x14ac:dyDescent="0.25">
      <c r="A7037" s="3" t="str">
        <f t="shared" si="109"/>
        <v/>
      </c>
      <c r="D7037" s="4"/>
    </row>
    <row r="7038" spans="1:4" x14ac:dyDescent="0.25">
      <c r="A7038" s="3" t="str">
        <f t="shared" si="109"/>
        <v/>
      </c>
      <c r="D7038" s="4"/>
    </row>
    <row r="7039" spans="1:4" x14ac:dyDescent="0.25">
      <c r="A7039" s="3" t="str">
        <f t="shared" si="109"/>
        <v/>
      </c>
      <c r="D7039" s="4"/>
    </row>
    <row r="7040" spans="1:4" x14ac:dyDescent="0.25">
      <c r="A7040" s="3" t="str">
        <f t="shared" si="109"/>
        <v/>
      </c>
      <c r="D7040" s="4"/>
    </row>
    <row r="7041" spans="1:4" x14ac:dyDescent="0.25">
      <c r="A7041" s="3" t="str">
        <f t="shared" si="109"/>
        <v/>
      </c>
      <c r="D7041" s="4"/>
    </row>
    <row r="7042" spans="1:4" x14ac:dyDescent="0.25">
      <c r="A7042" s="3" t="str">
        <f t="shared" si="109"/>
        <v/>
      </c>
      <c r="D7042" s="4"/>
    </row>
    <row r="7043" spans="1:4" x14ac:dyDescent="0.25">
      <c r="A7043" s="3" t="str">
        <f t="shared" ref="A7043:A7106" si="110">B7043&amp;C7043&amp;D7043&amp;E7043</f>
        <v/>
      </c>
      <c r="D7043" s="4"/>
    </row>
    <row r="7044" spans="1:4" x14ac:dyDescent="0.25">
      <c r="A7044" s="3" t="str">
        <f t="shared" si="110"/>
        <v/>
      </c>
      <c r="D7044" s="4"/>
    </row>
    <row r="7045" spans="1:4" x14ac:dyDescent="0.25">
      <c r="A7045" s="3" t="str">
        <f t="shared" si="110"/>
        <v/>
      </c>
      <c r="D7045" s="4"/>
    </row>
    <row r="7046" spans="1:4" x14ac:dyDescent="0.25">
      <c r="A7046" s="3" t="str">
        <f t="shared" si="110"/>
        <v/>
      </c>
      <c r="D7046" s="4"/>
    </row>
    <row r="7047" spans="1:4" x14ac:dyDescent="0.25">
      <c r="A7047" s="3" t="str">
        <f t="shared" si="110"/>
        <v/>
      </c>
      <c r="D7047" s="4"/>
    </row>
    <row r="7048" spans="1:4" x14ac:dyDescent="0.25">
      <c r="A7048" s="3" t="str">
        <f t="shared" si="110"/>
        <v/>
      </c>
      <c r="D7048" s="4"/>
    </row>
    <row r="7049" spans="1:4" x14ac:dyDescent="0.25">
      <c r="A7049" s="3" t="str">
        <f t="shared" si="110"/>
        <v/>
      </c>
      <c r="D7049" s="4"/>
    </row>
    <row r="7050" spans="1:4" x14ac:dyDescent="0.25">
      <c r="A7050" s="3" t="str">
        <f t="shared" si="110"/>
        <v/>
      </c>
      <c r="D7050" s="4"/>
    </row>
    <row r="7051" spans="1:4" x14ac:dyDescent="0.25">
      <c r="A7051" s="3" t="str">
        <f t="shared" si="110"/>
        <v/>
      </c>
      <c r="D7051" s="4"/>
    </row>
    <row r="7052" spans="1:4" x14ac:dyDescent="0.25">
      <c r="A7052" s="3" t="str">
        <f t="shared" si="110"/>
        <v/>
      </c>
      <c r="D7052" s="4"/>
    </row>
    <row r="7053" spans="1:4" x14ac:dyDescent="0.25">
      <c r="A7053" s="3" t="str">
        <f t="shared" si="110"/>
        <v/>
      </c>
      <c r="D7053" s="4"/>
    </row>
    <row r="7054" spans="1:4" x14ac:dyDescent="0.25">
      <c r="A7054" s="3" t="str">
        <f t="shared" si="110"/>
        <v/>
      </c>
      <c r="D7054" s="4"/>
    </row>
    <row r="7055" spans="1:4" x14ac:dyDescent="0.25">
      <c r="A7055" s="3" t="str">
        <f t="shared" si="110"/>
        <v/>
      </c>
      <c r="D7055" s="4"/>
    </row>
    <row r="7056" spans="1:4" x14ac:dyDescent="0.25">
      <c r="A7056" s="3" t="str">
        <f t="shared" si="110"/>
        <v/>
      </c>
      <c r="D7056" s="4"/>
    </row>
    <row r="7057" spans="1:4" x14ac:dyDescent="0.25">
      <c r="A7057" s="3" t="str">
        <f t="shared" si="110"/>
        <v/>
      </c>
      <c r="D7057" s="4"/>
    </row>
    <row r="7058" spans="1:4" x14ac:dyDescent="0.25">
      <c r="A7058" s="3" t="str">
        <f t="shared" si="110"/>
        <v/>
      </c>
      <c r="D7058" s="4"/>
    </row>
    <row r="7059" spans="1:4" x14ac:dyDescent="0.25">
      <c r="A7059" s="3" t="str">
        <f t="shared" si="110"/>
        <v/>
      </c>
      <c r="D7059" s="4"/>
    </row>
    <row r="7060" spans="1:4" x14ac:dyDescent="0.25">
      <c r="A7060" s="3" t="str">
        <f t="shared" si="110"/>
        <v/>
      </c>
      <c r="D7060" s="4"/>
    </row>
    <row r="7061" spans="1:4" x14ac:dyDescent="0.25">
      <c r="A7061" s="3" t="str">
        <f t="shared" si="110"/>
        <v/>
      </c>
      <c r="D7061" s="4"/>
    </row>
    <row r="7062" spans="1:4" x14ac:dyDescent="0.25">
      <c r="A7062" s="3" t="str">
        <f t="shared" si="110"/>
        <v/>
      </c>
      <c r="D7062" s="4"/>
    </row>
    <row r="7063" spans="1:4" x14ac:dyDescent="0.25">
      <c r="A7063" s="3" t="str">
        <f t="shared" si="110"/>
        <v/>
      </c>
      <c r="D7063" s="4"/>
    </row>
    <row r="7064" spans="1:4" x14ac:dyDescent="0.25">
      <c r="A7064" s="3" t="str">
        <f t="shared" si="110"/>
        <v/>
      </c>
      <c r="D7064" s="4"/>
    </row>
    <row r="7065" spans="1:4" x14ac:dyDescent="0.25">
      <c r="A7065" s="3" t="str">
        <f t="shared" si="110"/>
        <v/>
      </c>
      <c r="D7065" s="4"/>
    </row>
    <row r="7066" spans="1:4" x14ac:dyDescent="0.25">
      <c r="A7066" s="3" t="str">
        <f t="shared" si="110"/>
        <v/>
      </c>
      <c r="D7066" s="4"/>
    </row>
    <row r="7067" spans="1:4" x14ac:dyDescent="0.25">
      <c r="A7067" s="3" t="str">
        <f t="shared" si="110"/>
        <v/>
      </c>
      <c r="D7067" s="4"/>
    </row>
    <row r="7068" spans="1:4" x14ac:dyDescent="0.25">
      <c r="A7068" s="3" t="str">
        <f t="shared" si="110"/>
        <v/>
      </c>
      <c r="D7068" s="4"/>
    </row>
    <row r="7069" spans="1:4" x14ac:dyDescent="0.25">
      <c r="A7069" s="3" t="str">
        <f t="shared" si="110"/>
        <v/>
      </c>
      <c r="D7069" s="4"/>
    </row>
    <row r="7070" spans="1:4" x14ac:dyDescent="0.25">
      <c r="A7070" s="3" t="str">
        <f t="shared" si="110"/>
        <v/>
      </c>
      <c r="D7070" s="4"/>
    </row>
    <row r="7071" spans="1:4" x14ac:dyDescent="0.25">
      <c r="A7071" s="3" t="str">
        <f t="shared" si="110"/>
        <v/>
      </c>
      <c r="D7071" s="4"/>
    </row>
    <row r="7072" spans="1:4" x14ac:dyDescent="0.25">
      <c r="A7072" s="3" t="str">
        <f t="shared" si="110"/>
        <v/>
      </c>
      <c r="D7072" s="4"/>
    </row>
    <row r="7073" spans="1:4" x14ac:dyDescent="0.25">
      <c r="A7073" s="3" t="str">
        <f t="shared" si="110"/>
        <v/>
      </c>
      <c r="D7073" s="4"/>
    </row>
    <row r="7074" spans="1:4" x14ac:dyDescent="0.25">
      <c r="A7074" s="3" t="str">
        <f t="shared" si="110"/>
        <v/>
      </c>
      <c r="D7074" s="4"/>
    </row>
    <row r="7075" spans="1:4" x14ac:dyDescent="0.25">
      <c r="A7075" s="3" t="str">
        <f t="shared" si="110"/>
        <v/>
      </c>
      <c r="D7075" s="4"/>
    </row>
    <row r="7076" spans="1:4" x14ac:dyDescent="0.25">
      <c r="A7076" s="3" t="str">
        <f t="shared" si="110"/>
        <v/>
      </c>
      <c r="D7076" s="4"/>
    </row>
    <row r="7077" spans="1:4" x14ac:dyDescent="0.25">
      <c r="A7077" s="3" t="str">
        <f t="shared" si="110"/>
        <v/>
      </c>
      <c r="D7077" s="4"/>
    </row>
    <row r="7078" spans="1:4" x14ac:dyDescent="0.25">
      <c r="A7078" s="3" t="str">
        <f t="shared" si="110"/>
        <v/>
      </c>
      <c r="D7078" s="4"/>
    </row>
    <row r="7079" spans="1:4" x14ac:dyDescent="0.25">
      <c r="A7079" s="3" t="str">
        <f t="shared" si="110"/>
        <v/>
      </c>
      <c r="D7079" s="4"/>
    </row>
    <row r="7080" spans="1:4" x14ac:dyDescent="0.25">
      <c r="A7080" s="3" t="str">
        <f t="shared" si="110"/>
        <v/>
      </c>
      <c r="D7080" s="4"/>
    </row>
    <row r="7081" spans="1:4" x14ac:dyDescent="0.25">
      <c r="A7081" s="3" t="str">
        <f t="shared" si="110"/>
        <v/>
      </c>
      <c r="D7081" s="4"/>
    </row>
    <row r="7082" spans="1:4" x14ac:dyDescent="0.25">
      <c r="A7082" s="3" t="str">
        <f t="shared" si="110"/>
        <v/>
      </c>
      <c r="D7082" s="4"/>
    </row>
    <row r="7083" spans="1:4" x14ac:dyDescent="0.25">
      <c r="A7083" s="3" t="str">
        <f t="shared" si="110"/>
        <v/>
      </c>
      <c r="D7083" s="4"/>
    </row>
    <row r="7084" spans="1:4" x14ac:dyDescent="0.25">
      <c r="A7084" s="3" t="str">
        <f t="shared" si="110"/>
        <v/>
      </c>
      <c r="D7084" s="4"/>
    </row>
    <row r="7085" spans="1:4" x14ac:dyDescent="0.25">
      <c r="A7085" s="3" t="str">
        <f t="shared" si="110"/>
        <v/>
      </c>
      <c r="D7085" s="4"/>
    </row>
    <row r="7086" spans="1:4" x14ac:dyDescent="0.25">
      <c r="A7086" s="3" t="str">
        <f t="shared" si="110"/>
        <v/>
      </c>
      <c r="D7086" s="4"/>
    </row>
    <row r="7087" spans="1:4" x14ac:dyDescent="0.25">
      <c r="A7087" s="3" t="str">
        <f t="shared" si="110"/>
        <v/>
      </c>
      <c r="D7087" s="4"/>
    </row>
    <row r="7088" spans="1:4" x14ac:dyDescent="0.25">
      <c r="A7088" s="3" t="str">
        <f t="shared" si="110"/>
        <v/>
      </c>
      <c r="D7088" s="4"/>
    </row>
    <row r="7089" spans="1:4" x14ac:dyDescent="0.25">
      <c r="A7089" s="3" t="str">
        <f t="shared" si="110"/>
        <v/>
      </c>
      <c r="D7089" s="4"/>
    </row>
    <row r="7090" spans="1:4" x14ac:dyDescent="0.25">
      <c r="A7090" s="3" t="str">
        <f t="shared" si="110"/>
        <v/>
      </c>
      <c r="D7090" s="4"/>
    </row>
    <row r="7091" spans="1:4" x14ac:dyDescent="0.25">
      <c r="A7091" s="3" t="str">
        <f t="shared" si="110"/>
        <v/>
      </c>
      <c r="D7091" s="4"/>
    </row>
    <row r="7092" spans="1:4" x14ac:dyDescent="0.25">
      <c r="A7092" s="3" t="str">
        <f t="shared" si="110"/>
        <v/>
      </c>
      <c r="D7092" s="4"/>
    </row>
    <row r="7093" spans="1:4" x14ac:dyDescent="0.25">
      <c r="A7093" s="3" t="str">
        <f t="shared" si="110"/>
        <v/>
      </c>
      <c r="D7093" s="4"/>
    </row>
    <row r="7094" spans="1:4" x14ac:dyDescent="0.25">
      <c r="A7094" s="3" t="str">
        <f t="shared" si="110"/>
        <v/>
      </c>
      <c r="D7094" s="4"/>
    </row>
    <row r="7095" spans="1:4" x14ac:dyDescent="0.25">
      <c r="A7095" s="3" t="str">
        <f t="shared" si="110"/>
        <v/>
      </c>
      <c r="D7095" s="4"/>
    </row>
    <row r="7096" spans="1:4" x14ac:dyDescent="0.25">
      <c r="A7096" s="3" t="str">
        <f t="shared" si="110"/>
        <v/>
      </c>
      <c r="D7096" s="4"/>
    </row>
    <row r="7097" spans="1:4" x14ac:dyDescent="0.25">
      <c r="A7097" s="3" t="str">
        <f t="shared" si="110"/>
        <v/>
      </c>
      <c r="D7097" s="4"/>
    </row>
    <row r="7098" spans="1:4" x14ac:dyDescent="0.25">
      <c r="A7098" s="3" t="str">
        <f t="shared" si="110"/>
        <v/>
      </c>
      <c r="D7098" s="4"/>
    </row>
    <row r="7099" spans="1:4" x14ac:dyDescent="0.25">
      <c r="A7099" s="3" t="str">
        <f t="shared" si="110"/>
        <v/>
      </c>
      <c r="D7099" s="4"/>
    </row>
    <row r="7100" spans="1:4" x14ac:dyDescent="0.25">
      <c r="A7100" s="3" t="str">
        <f t="shared" si="110"/>
        <v/>
      </c>
      <c r="D7100" s="4"/>
    </row>
    <row r="7101" spans="1:4" x14ac:dyDescent="0.25">
      <c r="A7101" s="3" t="str">
        <f t="shared" si="110"/>
        <v/>
      </c>
      <c r="D7101" s="4"/>
    </row>
    <row r="7102" spans="1:4" x14ac:dyDescent="0.25">
      <c r="A7102" s="3" t="str">
        <f t="shared" si="110"/>
        <v/>
      </c>
      <c r="D7102" s="4"/>
    </row>
    <row r="7103" spans="1:4" x14ac:dyDescent="0.25">
      <c r="A7103" s="3" t="str">
        <f t="shared" si="110"/>
        <v/>
      </c>
      <c r="D7103" s="4"/>
    </row>
    <row r="7104" spans="1:4" x14ac:dyDescent="0.25">
      <c r="A7104" s="3" t="str">
        <f t="shared" si="110"/>
        <v/>
      </c>
      <c r="D7104" s="4"/>
    </row>
    <row r="7105" spans="1:4" x14ac:dyDescent="0.25">
      <c r="A7105" s="3" t="str">
        <f t="shared" si="110"/>
        <v/>
      </c>
      <c r="D7105" s="4"/>
    </row>
    <row r="7106" spans="1:4" x14ac:dyDescent="0.25">
      <c r="A7106" s="3" t="str">
        <f t="shared" si="110"/>
        <v/>
      </c>
      <c r="D7106" s="4"/>
    </row>
    <row r="7107" spans="1:4" x14ac:dyDescent="0.25">
      <c r="A7107" s="3" t="str">
        <f t="shared" ref="A7107:A7170" si="111">B7107&amp;C7107&amp;D7107&amp;E7107</f>
        <v/>
      </c>
      <c r="D7107" s="4"/>
    </row>
    <row r="7108" spans="1:4" x14ac:dyDescent="0.25">
      <c r="A7108" s="3" t="str">
        <f t="shared" si="111"/>
        <v/>
      </c>
      <c r="D7108" s="4"/>
    </row>
    <row r="7109" spans="1:4" x14ac:dyDescent="0.25">
      <c r="A7109" s="3" t="str">
        <f t="shared" si="111"/>
        <v/>
      </c>
      <c r="D7109" s="4"/>
    </row>
    <row r="7110" spans="1:4" x14ac:dyDescent="0.25">
      <c r="A7110" s="3" t="str">
        <f t="shared" si="111"/>
        <v/>
      </c>
      <c r="D7110" s="4"/>
    </row>
    <row r="7111" spans="1:4" x14ac:dyDescent="0.25">
      <c r="A7111" s="3" t="str">
        <f t="shared" si="111"/>
        <v/>
      </c>
      <c r="D7111" s="4"/>
    </row>
    <row r="7112" spans="1:4" x14ac:dyDescent="0.25">
      <c r="A7112" s="3" t="str">
        <f t="shared" si="111"/>
        <v/>
      </c>
      <c r="D7112" s="4"/>
    </row>
    <row r="7113" spans="1:4" x14ac:dyDescent="0.25">
      <c r="A7113" s="3" t="str">
        <f t="shared" si="111"/>
        <v/>
      </c>
      <c r="D7113" s="4"/>
    </row>
    <row r="7114" spans="1:4" x14ac:dyDescent="0.25">
      <c r="A7114" s="3" t="str">
        <f t="shared" si="111"/>
        <v/>
      </c>
      <c r="D7114" s="4"/>
    </row>
    <row r="7115" spans="1:4" x14ac:dyDescent="0.25">
      <c r="A7115" s="3" t="str">
        <f t="shared" si="111"/>
        <v/>
      </c>
      <c r="D7115" s="4"/>
    </row>
    <row r="7116" spans="1:4" x14ac:dyDescent="0.25">
      <c r="A7116" s="3" t="str">
        <f t="shared" si="111"/>
        <v/>
      </c>
      <c r="D7116" s="4"/>
    </row>
    <row r="7117" spans="1:4" x14ac:dyDescent="0.25">
      <c r="A7117" s="3" t="str">
        <f t="shared" si="111"/>
        <v/>
      </c>
      <c r="D7117" s="4"/>
    </row>
    <row r="7118" spans="1:4" x14ac:dyDescent="0.25">
      <c r="A7118" s="3" t="str">
        <f t="shared" si="111"/>
        <v/>
      </c>
      <c r="D7118" s="4"/>
    </row>
    <row r="7119" spans="1:4" x14ac:dyDescent="0.25">
      <c r="A7119" s="3" t="str">
        <f t="shared" si="111"/>
        <v/>
      </c>
      <c r="D7119" s="4"/>
    </row>
    <row r="7120" spans="1:4" x14ac:dyDescent="0.25">
      <c r="A7120" s="3" t="str">
        <f t="shared" si="111"/>
        <v/>
      </c>
      <c r="D7120" s="4"/>
    </row>
    <row r="7121" spans="1:4" x14ac:dyDescent="0.25">
      <c r="A7121" s="3" t="str">
        <f t="shared" si="111"/>
        <v/>
      </c>
      <c r="D7121" s="4"/>
    </row>
    <row r="7122" spans="1:4" x14ac:dyDescent="0.25">
      <c r="A7122" s="3" t="str">
        <f t="shared" si="111"/>
        <v/>
      </c>
      <c r="D7122" s="4"/>
    </row>
    <row r="7123" spans="1:4" x14ac:dyDescent="0.25">
      <c r="A7123" s="3" t="str">
        <f t="shared" si="111"/>
        <v/>
      </c>
      <c r="D7123" s="4"/>
    </row>
    <row r="7124" spans="1:4" x14ac:dyDescent="0.25">
      <c r="A7124" s="3" t="str">
        <f t="shared" si="111"/>
        <v/>
      </c>
      <c r="D7124" s="4"/>
    </row>
    <row r="7125" spans="1:4" x14ac:dyDescent="0.25">
      <c r="A7125" s="3" t="str">
        <f t="shared" si="111"/>
        <v/>
      </c>
      <c r="D7125" s="4"/>
    </row>
    <row r="7126" spans="1:4" x14ac:dyDescent="0.25">
      <c r="A7126" s="3" t="str">
        <f t="shared" si="111"/>
        <v/>
      </c>
      <c r="D7126" s="4"/>
    </row>
    <row r="7127" spans="1:4" x14ac:dyDescent="0.25">
      <c r="A7127" s="3" t="str">
        <f t="shared" si="111"/>
        <v/>
      </c>
      <c r="D7127" s="4"/>
    </row>
    <row r="7128" spans="1:4" x14ac:dyDescent="0.25">
      <c r="A7128" s="3" t="str">
        <f t="shared" si="111"/>
        <v/>
      </c>
      <c r="D7128" s="4"/>
    </row>
    <row r="7129" spans="1:4" x14ac:dyDescent="0.25">
      <c r="A7129" s="3" t="str">
        <f t="shared" si="111"/>
        <v/>
      </c>
      <c r="D7129" s="4"/>
    </row>
    <row r="7130" spans="1:4" x14ac:dyDescent="0.25">
      <c r="A7130" s="3" t="str">
        <f t="shared" si="111"/>
        <v/>
      </c>
      <c r="D7130" s="4"/>
    </row>
    <row r="7131" spans="1:4" x14ac:dyDescent="0.25">
      <c r="A7131" s="3" t="str">
        <f t="shared" si="111"/>
        <v/>
      </c>
      <c r="D7131" s="4"/>
    </row>
    <row r="7132" spans="1:4" x14ac:dyDescent="0.25">
      <c r="A7132" s="3" t="str">
        <f t="shared" si="111"/>
        <v/>
      </c>
      <c r="D7132" s="4"/>
    </row>
    <row r="7133" spans="1:4" x14ac:dyDescent="0.25">
      <c r="A7133" s="3" t="str">
        <f t="shared" si="111"/>
        <v/>
      </c>
      <c r="D7133" s="4"/>
    </row>
    <row r="7134" spans="1:4" x14ac:dyDescent="0.25">
      <c r="A7134" s="3" t="str">
        <f t="shared" si="111"/>
        <v/>
      </c>
      <c r="D7134" s="4"/>
    </row>
    <row r="7135" spans="1:4" x14ac:dyDescent="0.25">
      <c r="A7135" s="3" t="str">
        <f t="shared" si="111"/>
        <v/>
      </c>
      <c r="D7135" s="4"/>
    </row>
    <row r="7136" spans="1:4" x14ac:dyDescent="0.25">
      <c r="A7136" s="3" t="str">
        <f t="shared" si="111"/>
        <v/>
      </c>
      <c r="D7136" s="4"/>
    </row>
    <row r="7137" spans="1:4" x14ac:dyDescent="0.25">
      <c r="A7137" s="3" t="str">
        <f t="shared" si="111"/>
        <v/>
      </c>
      <c r="D7137" s="4"/>
    </row>
    <row r="7138" spans="1:4" x14ac:dyDescent="0.25">
      <c r="A7138" s="3" t="str">
        <f t="shared" si="111"/>
        <v/>
      </c>
      <c r="D7138" s="4"/>
    </row>
    <row r="7139" spans="1:4" x14ac:dyDescent="0.25">
      <c r="A7139" s="3" t="str">
        <f t="shared" si="111"/>
        <v/>
      </c>
      <c r="D7139" s="4"/>
    </row>
    <row r="7140" spans="1:4" x14ac:dyDescent="0.25">
      <c r="A7140" s="3" t="str">
        <f t="shared" si="111"/>
        <v/>
      </c>
      <c r="D7140" s="4"/>
    </row>
    <row r="7141" spans="1:4" x14ac:dyDescent="0.25">
      <c r="A7141" s="3" t="str">
        <f t="shared" si="111"/>
        <v/>
      </c>
      <c r="D7141" s="4"/>
    </row>
    <row r="7142" spans="1:4" x14ac:dyDescent="0.25">
      <c r="A7142" s="3" t="str">
        <f t="shared" si="111"/>
        <v/>
      </c>
      <c r="D7142" s="4"/>
    </row>
    <row r="7143" spans="1:4" x14ac:dyDescent="0.25">
      <c r="A7143" s="3" t="str">
        <f t="shared" si="111"/>
        <v/>
      </c>
      <c r="D7143" s="4"/>
    </row>
    <row r="7144" spans="1:4" x14ac:dyDescent="0.25">
      <c r="A7144" s="3" t="str">
        <f t="shared" si="111"/>
        <v/>
      </c>
      <c r="D7144" s="4"/>
    </row>
    <row r="7145" spans="1:4" x14ac:dyDescent="0.25">
      <c r="A7145" s="3" t="str">
        <f t="shared" si="111"/>
        <v/>
      </c>
      <c r="D7145" s="4"/>
    </row>
    <row r="7146" spans="1:4" x14ac:dyDescent="0.25">
      <c r="A7146" s="3" t="str">
        <f t="shared" si="111"/>
        <v/>
      </c>
      <c r="D7146" s="4"/>
    </row>
    <row r="7147" spans="1:4" x14ac:dyDescent="0.25">
      <c r="A7147" s="3" t="str">
        <f t="shared" si="111"/>
        <v/>
      </c>
      <c r="D7147" s="4"/>
    </row>
    <row r="7148" spans="1:4" x14ac:dyDescent="0.25">
      <c r="A7148" s="3" t="str">
        <f t="shared" si="111"/>
        <v/>
      </c>
      <c r="D7148" s="4"/>
    </row>
    <row r="7149" spans="1:4" x14ac:dyDescent="0.25">
      <c r="A7149" s="3" t="str">
        <f t="shared" si="111"/>
        <v/>
      </c>
      <c r="D7149" s="4"/>
    </row>
    <row r="7150" spans="1:4" x14ac:dyDescent="0.25">
      <c r="A7150" s="3" t="str">
        <f t="shared" si="111"/>
        <v/>
      </c>
      <c r="D7150" s="4"/>
    </row>
    <row r="7151" spans="1:4" x14ac:dyDescent="0.25">
      <c r="A7151" s="3" t="str">
        <f t="shared" si="111"/>
        <v/>
      </c>
      <c r="D7151" s="4"/>
    </row>
    <row r="7152" spans="1:4" x14ac:dyDescent="0.25">
      <c r="A7152" s="3" t="str">
        <f t="shared" si="111"/>
        <v/>
      </c>
      <c r="D7152" s="4"/>
    </row>
    <row r="7153" spans="1:4" x14ac:dyDescent="0.25">
      <c r="A7153" s="3" t="str">
        <f t="shared" si="111"/>
        <v/>
      </c>
      <c r="D7153" s="4"/>
    </row>
    <row r="7154" spans="1:4" x14ac:dyDescent="0.25">
      <c r="A7154" s="3" t="str">
        <f t="shared" si="111"/>
        <v/>
      </c>
      <c r="D7154" s="4"/>
    </row>
    <row r="7155" spans="1:4" x14ac:dyDescent="0.25">
      <c r="A7155" s="3" t="str">
        <f t="shared" si="111"/>
        <v/>
      </c>
      <c r="D7155" s="4"/>
    </row>
    <row r="7156" spans="1:4" x14ac:dyDescent="0.25">
      <c r="A7156" s="3" t="str">
        <f t="shared" si="111"/>
        <v/>
      </c>
      <c r="D7156" s="4"/>
    </row>
    <row r="7157" spans="1:4" x14ac:dyDescent="0.25">
      <c r="A7157" s="3" t="str">
        <f t="shared" si="111"/>
        <v/>
      </c>
      <c r="D7157" s="4"/>
    </row>
    <row r="7158" spans="1:4" x14ac:dyDescent="0.25">
      <c r="A7158" s="3" t="str">
        <f t="shared" si="111"/>
        <v/>
      </c>
      <c r="D7158" s="4"/>
    </row>
    <row r="7159" spans="1:4" x14ac:dyDescent="0.25">
      <c r="A7159" s="3" t="str">
        <f t="shared" si="111"/>
        <v/>
      </c>
      <c r="D7159" s="4"/>
    </row>
    <row r="7160" spans="1:4" x14ac:dyDescent="0.25">
      <c r="A7160" s="3" t="str">
        <f t="shared" si="111"/>
        <v/>
      </c>
      <c r="D7160" s="4"/>
    </row>
    <row r="7161" spans="1:4" x14ac:dyDescent="0.25">
      <c r="A7161" s="3" t="str">
        <f t="shared" si="111"/>
        <v/>
      </c>
      <c r="D7161" s="4"/>
    </row>
    <row r="7162" spans="1:4" x14ac:dyDescent="0.25">
      <c r="A7162" s="3" t="str">
        <f t="shared" si="111"/>
        <v/>
      </c>
      <c r="D7162" s="4"/>
    </row>
    <row r="7163" spans="1:4" x14ac:dyDescent="0.25">
      <c r="A7163" s="3" t="str">
        <f t="shared" si="111"/>
        <v/>
      </c>
      <c r="D7163" s="4"/>
    </row>
    <row r="7164" spans="1:4" x14ac:dyDescent="0.25">
      <c r="A7164" s="3" t="str">
        <f t="shared" si="111"/>
        <v/>
      </c>
      <c r="D7164" s="4"/>
    </row>
    <row r="7165" spans="1:4" x14ac:dyDescent="0.25">
      <c r="A7165" s="3" t="str">
        <f t="shared" si="111"/>
        <v/>
      </c>
      <c r="D7165" s="4"/>
    </row>
    <row r="7166" spans="1:4" x14ac:dyDescent="0.25">
      <c r="A7166" s="3" t="str">
        <f t="shared" si="111"/>
        <v/>
      </c>
      <c r="D7166" s="4"/>
    </row>
    <row r="7167" spans="1:4" x14ac:dyDescent="0.25">
      <c r="A7167" s="3" t="str">
        <f t="shared" si="111"/>
        <v/>
      </c>
      <c r="D7167" s="4"/>
    </row>
    <row r="7168" spans="1:4" x14ac:dyDescent="0.25">
      <c r="A7168" s="3" t="str">
        <f t="shared" si="111"/>
        <v/>
      </c>
      <c r="D7168" s="4"/>
    </row>
    <row r="7169" spans="1:4" x14ac:dyDescent="0.25">
      <c r="A7169" s="3" t="str">
        <f t="shared" si="111"/>
        <v/>
      </c>
      <c r="D7169" s="4"/>
    </row>
    <row r="7170" spans="1:4" x14ac:dyDescent="0.25">
      <c r="A7170" s="3" t="str">
        <f t="shared" si="111"/>
        <v/>
      </c>
      <c r="D7170" s="4"/>
    </row>
    <row r="7171" spans="1:4" x14ac:dyDescent="0.25">
      <c r="A7171" s="3" t="str">
        <f t="shared" ref="A7171:A7234" si="112">B7171&amp;C7171&amp;D7171&amp;E7171</f>
        <v/>
      </c>
      <c r="D7171" s="4"/>
    </row>
    <row r="7172" spans="1:4" x14ac:dyDescent="0.25">
      <c r="A7172" s="3" t="str">
        <f t="shared" si="112"/>
        <v/>
      </c>
      <c r="D7172" s="4"/>
    </row>
    <row r="7173" spans="1:4" x14ac:dyDescent="0.25">
      <c r="A7173" s="3" t="str">
        <f t="shared" si="112"/>
        <v/>
      </c>
      <c r="D7173" s="4"/>
    </row>
    <row r="7174" spans="1:4" x14ac:dyDescent="0.25">
      <c r="A7174" s="3" t="str">
        <f t="shared" si="112"/>
        <v/>
      </c>
      <c r="D7174" s="4"/>
    </row>
    <row r="7175" spans="1:4" x14ac:dyDescent="0.25">
      <c r="A7175" s="3" t="str">
        <f t="shared" si="112"/>
        <v/>
      </c>
      <c r="D7175" s="4"/>
    </row>
    <row r="7176" spans="1:4" x14ac:dyDescent="0.25">
      <c r="A7176" s="3" t="str">
        <f t="shared" si="112"/>
        <v/>
      </c>
      <c r="D7176" s="4"/>
    </row>
    <row r="7177" spans="1:4" x14ac:dyDescent="0.25">
      <c r="A7177" s="3" t="str">
        <f t="shared" si="112"/>
        <v/>
      </c>
      <c r="D7177" s="4"/>
    </row>
    <row r="7178" spans="1:4" x14ac:dyDescent="0.25">
      <c r="A7178" s="3" t="str">
        <f t="shared" si="112"/>
        <v/>
      </c>
      <c r="D7178" s="4"/>
    </row>
    <row r="7179" spans="1:4" x14ac:dyDescent="0.25">
      <c r="A7179" s="3" t="str">
        <f t="shared" si="112"/>
        <v/>
      </c>
      <c r="D7179" s="4"/>
    </row>
    <row r="7180" spans="1:4" x14ac:dyDescent="0.25">
      <c r="A7180" s="3" t="str">
        <f t="shared" si="112"/>
        <v/>
      </c>
      <c r="D7180" s="4"/>
    </row>
    <row r="7181" spans="1:4" x14ac:dyDescent="0.25">
      <c r="A7181" s="3" t="str">
        <f t="shared" si="112"/>
        <v/>
      </c>
      <c r="D7181" s="4"/>
    </row>
    <row r="7182" spans="1:4" x14ac:dyDescent="0.25">
      <c r="A7182" s="3" t="str">
        <f t="shared" si="112"/>
        <v/>
      </c>
      <c r="D7182" s="4"/>
    </row>
    <row r="7183" spans="1:4" x14ac:dyDescent="0.25">
      <c r="A7183" s="3" t="str">
        <f t="shared" si="112"/>
        <v/>
      </c>
      <c r="D7183" s="4"/>
    </row>
    <row r="7184" spans="1:4" x14ac:dyDescent="0.25">
      <c r="A7184" s="3" t="str">
        <f t="shared" si="112"/>
        <v/>
      </c>
      <c r="D7184" s="4"/>
    </row>
    <row r="7185" spans="1:4" x14ac:dyDescent="0.25">
      <c r="A7185" s="3" t="str">
        <f t="shared" si="112"/>
        <v/>
      </c>
      <c r="D7185" s="4"/>
    </row>
    <row r="7186" spans="1:4" x14ac:dyDescent="0.25">
      <c r="A7186" s="3" t="str">
        <f t="shared" si="112"/>
        <v/>
      </c>
      <c r="D7186" s="4"/>
    </row>
    <row r="7187" spans="1:4" x14ac:dyDescent="0.25">
      <c r="A7187" s="3" t="str">
        <f t="shared" si="112"/>
        <v/>
      </c>
      <c r="D7187" s="4"/>
    </row>
    <row r="7188" spans="1:4" x14ac:dyDescent="0.25">
      <c r="A7188" s="3" t="str">
        <f t="shared" si="112"/>
        <v/>
      </c>
      <c r="D7188" s="4"/>
    </row>
    <row r="7189" spans="1:4" x14ac:dyDescent="0.25">
      <c r="A7189" s="3" t="str">
        <f t="shared" si="112"/>
        <v/>
      </c>
      <c r="D7189" s="4"/>
    </row>
    <row r="7190" spans="1:4" x14ac:dyDescent="0.25">
      <c r="A7190" s="3" t="str">
        <f t="shared" si="112"/>
        <v/>
      </c>
      <c r="D7190" s="4"/>
    </row>
    <row r="7191" spans="1:4" x14ac:dyDescent="0.25">
      <c r="A7191" s="3" t="str">
        <f t="shared" si="112"/>
        <v/>
      </c>
      <c r="D7191" s="4"/>
    </row>
    <row r="7192" spans="1:4" x14ac:dyDescent="0.25">
      <c r="A7192" s="3" t="str">
        <f t="shared" si="112"/>
        <v/>
      </c>
      <c r="D7192" s="4"/>
    </row>
    <row r="7193" spans="1:4" x14ac:dyDescent="0.25">
      <c r="A7193" s="3" t="str">
        <f t="shared" si="112"/>
        <v/>
      </c>
      <c r="D7193" s="4"/>
    </row>
    <row r="7194" spans="1:4" x14ac:dyDescent="0.25">
      <c r="A7194" s="3" t="str">
        <f t="shared" si="112"/>
        <v/>
      </c>
      <c r="D7194" s="4"/>
    </row>
    <row r="7195" spans="1:4" x14ac:dyDescent="0.25">
      <c r="A7195" s="3" t="str">
        <f t="shared" si="112"/>
        <v/>
      </c>
      <c r="D7195" s="4"/>
    </row>
    <row r="7196" spans="1:4" x14ac:dyDescent="0.25">
      <c r="A7196" s="3" t="str">
        <f t="shared" si="112"/>
        <v/>
      </c>
      <c r="D7196" s="4"/>
    </row>
    <row r="7197" spans="1:4" x14ac:dyDescent="0.25">
      <c r="A7197" s="3" t="str">
        <f t="shared" si="112"/>
        <v/>
      </c>
      <c r="D7197" s="4"/>
    </row>
    <row r="7198" spans="1:4" x14ac:dyDescent="0.25">
      <c r="A7198" s="3" t="str">
        <f t="shared" si="112"/>
        <v/>
      </c>
      <c r="D7198" s="4"/>
    </row>
    <row r="7199" spans="1:4" x14ac:dyDescent="0.25">
      <c r="A7199" s="3" t="str">
        <f t="shared" si="112"/>
        <v/>
      </c>
      <c r="D7199" s="4"/>
    </row>
    <row r="7200" spans="1:4" x14ac:dyDescent="0.25">
      <c r="A7200" s="3" t="str">
        <f t="shared" si="112"/>
        <v/>
      </c>
      <c r="D7200" s="4"/>
    </row>
    <row r="7201" spans="1:4" x14ac:dyDescent="0.25">
      <c r="A7201" s="3" t="str">
        <f t="shared" si="112"/>
        <v/>
      </c>
      <c r="D7201" s="4"/>
    </row>
    <row r="7202" spans="1:4" x14ac:dyDescent="0.25">
      <c r="A7202" s="3" t="str">
        <f t="shared" si="112"/>
        <v/>
      </c>
      <c r="D7202" s="4"/>
    </row>
    <row r="7203" spans="1:4" x14ac:dyDescent="0.25">
      <c r="A7203" s="3" t="str">
        <f t="shared" si="112"/>
        <v/>
      </c>
      <c r="D7203" s="4"/>
    </row>
    <row r="7204" spans="1:4" x14ac:dyDescent="0.25">
      <c r="A7204" s="3" t="str">
        <f t="shared" si="112"/>
        <v/>
      </c>
      <c r="D7204" s="4"/>
    </row>
    <row r="7205" spans="1:4" x14ac:dyDescent="0.25">
      <c r="A7205" s="3" t="str">
        <f t="shared" si="112"/>
        <v/>
      </c>
      <c r="D7205" s="4"/>
    </row>
    <row r="7206" spans="1:4" x14ac:dyDescent="0.25">
      <c r="A7206" s="3" t="str">
        <f t="shared" si="112"/>
        <v/>
      </c>
      <c r="D7206" s="4"/>
    </row>
    <row r="7207" spans="1:4" x14ac:dyDescent="0.25">
      <c r="A7207" s="3" t="str">
        <f t="shared" si="112"/>
        <v/>
      </c>
      <c r="D7207" s="4"/>
    </row>
    <row r="7208" spans="1:4" x14ac:dyDescent="0.25">
      <c r="A7208" s="3" t="str">
        <f t="shared" si="112"/>
        <v/>
      </c>
      <c r="D7208" s="4"/>
    </row>
    <row r="7209" spans="1:4" x14ac:dyDescent="0.25">
      <c r="A7209" s="3" t="str">
        <f t="shared" si="112"/>
        <v/>
      </c>
      <c r="D7209" s="4"/>
    </row>
    <row r="7210" spans="1:4" x14ac:dyDescent="0.25">
      <c r="A7210" s="3" t="str">
        <f t="shared" si="112"/>
        <v/>
      </c>
      <c r="D7210" s="4"/>
    </row>
    <row r="7211" spans="1:4" x14ac:dyDescent="0.25">
      <c r="A7211" s="3" t="str">
        <f t="shared" si="112"/>
        <v/>
      </c>
      <c r="D7211" s="4"/>
    </row>
    <row r="7212" spans="1:4" x14ac:dyDescent="0.25">
      <c r="A7212" s="3" t="str">
        <f t="shared" si="112"/>
        <v/>
      </c>
      <c r="D7212" s="4"/>
    </row>
    <row r="7213" spans="1:4" x14ac:dyDescent="0.25">
      <c r="A7213" s="3" t="str">
        <f t="shared" si="112"/>
        <v/>
      </c>
      <c r="D7213" s="4"/>
    </row>
    <row r="7214" spans="1:4" x14ac:dyDescent="0.25">
      <c r="A7214" s="3" t="str">
        <f t="shared" si="112"/>
        <v/>
      </c>
      <c r="D7214" s="4"/>
    </row>
    <row r="7215" spans="1:4" x14ac:dyDescent="0.25">
      <c r="A7215" s="3" t="str">
        <f t="shared" si="112"/>
        <v/>
      </c>
      <c r="D7215" s="4"/>
    </row>
    <row r="7216" spans="1:4" x14ac:dyDescent="0.25">
      <c r="A7216" s="3" t="str">
        <f t="shared" si="112"/>
        <v/>
      </c>
      <c r="D7216" s="4"/>
    </row>
    <row r="7217" spans="1:4" x14ac:dyDescent="0.25">
      <c r="A7217" s="3" t="str">
        <f t="shared" si="112"/>
        <v/>
      </c>
      <c r="D7217" s="4"/>
    </row>
    <row r="7218" spans="1:4" x14ac:dyDescent="0.25">
      <c r="A7218" s="3" t="str">
        <f t="shared" si="112"/>
        <v/>
      </c>
      <c r="D7218" s="4"/>
    </row>
    <row r="7219" spans="1:4" x14ac:dyDescent="0.25">
      <c r="A7219" s="3" t="str">
        <f t="shared" si="112"/>
        <v/>
      </c>
      <c r="D7219" s="4"/>
    </row>
    <row r="7220" spans="1:4" x14ac:dyDescent="0.25">
      <c r="A7220" s="3" t="str">
        <f t="shared" si="112"/>
        <v/>
      </c>
      <c r="D7220" s="4"/>
    </row>
    <row r="7221" spans="1:4" x14ac:dyDescent="0.25">
      <c r="A7221" s="3" t="str">
        <f t="shared" si="112"/>
        <v/>
      </c>
      <c r="D7221" s="4"/>
    </row>
    <row r="7222" spans="1:4" x14ac:dyDescent="0.25">
      <c r="A7222" s="3" t="str">
        <f t="shared" si="112"/>
        <v/>
      </c>
      <c r="D7222" s="4"/>
    </row>
    <row r="7223" spans="1:4" x14ac:dyDescent="0.25">
      <c r="A7223" s="3" t="str">
        <f t="shared" si="112"/>
        <v/>
      </c>
      <c r="D7223" s="4"/>
    </row>
    <row r="7224" spans="1:4" x14ac:dyDescent="0.25">
      <c r="A7224" s="3" t="str">
        <f t="shared" si="112"/>
        <v/>
      </c>
      <c r="D7224" s="4"/>
    </row>
    <row r="7225" spans="1:4" x14ac:dyDescent="0.25">
      <c r="A7225" s="3" t="str">
        <f t="shared" si="112"/>
        <v/>
      </c>
      <c r="D7225" s="4"/>
    </row>
    <row r="7226" spans="1:4" x14ac:dyDescent="0.25">
      <c r="A7226" s="3" t="str">
        <f t="shared" si="112"/>
        <v/>
      </c>
      <c r="D7226" s="4"/>
    </row>
    <row r="7227" spans="1:4" x14ac:dyDescent="0.25">
      <c r="A7227" s="3" t="str">
        <f t="shared" si="112"/>
        <v/>
      </c>
      <c r="D7227" s="4"/>
    </row>
    <row r="7228" spans="1:4" x14ac:dyDescent="0.25">
      <c r="A7228" s="3" t="str">
        <f t="shared" si="112"/>
        <v/>
      </c>
      <c r="D7228" s="4"/>
    </row>
    <row r="7229" spans="1:4" x14ac:dyDescent="0.25">
      <c r="A7229" s="3" t="str">
        <f t="shared" si="112"/>
        <v/>
      </c>
      <c r="D7229" s="4"/>
    </row>
    <row r="7230" spans="1:4" x14ac:dyDescent="0.25">
      <c r="A7230" s="3" t="str">
        <f t="shared" si="112"/>
        <v/>
      </c>
      <c r="D7230" s="4"/>
    </row>
    <row r="7231" spans="1:4" x14ac:dyDescent="0.25">
      <c r="A7231" s="3" t="str">
        <f t="shared" si="112"/>
        <v/>
      </c>
      <c r="D7231" s="4"/>
    </row>
    <row r="7232" spans="1:4" x14ac:dyDescent="0.25">
      <c r="A7232" s="3" t="str">
        <f t="shared" si="112"/>
        <v/>
      </c>
      <c r="D7232" s="4"/>
    </row>
    <row r="7233" spans="1:4" x14ac:dyDescent="0.25">
      <c r="A7233" s="3" t="str">
        <f t="shared" si="112"/>
        <v/>
      </c>
      <c r="D7233" s="4"/>
    </row>
    <row r="7234" spans="1:4" x14ac:dyDescent="0.25">
      <c r="A7234" s="3" t="str">
        <f t="shared" si="112"/>
        <v/>
      </c>
      <c r="D7234" s="4"/>
    </row>
    <row r="7235" spans="1:4" x14ac:dyDescent="0.25">
      <c r="A7235" s="3" t="str">
        <f t="shared" ref="A7235:A7298" si="113">B7235&amp;C7235&amp;D7235&amp;E7235</f>
        <v/>
      </c>
      <c r="D7235" s="4"/>
    </row>
    <row r="7236" spans="1:4" x14ac:dyDescent="0.25">
      <c r="A7236" s="3" t="str">
        <f t="shared" si="113"/>
        <v/>
      </c>
      <c r="D7236" s="4"/>
    </row>
    <row r="7237" spans="1:4" x14ac:dyDescent="0.25">
      <c r="A7237" s="3" t="str">
        <f t="shared" si="113"/>
        <v/>
      </c>
      <c r="D7237" s="4"/>
    </row>
    <row r="7238" spans="1:4" x14ac:dyDescent="0.25">
      <c r="A7238" s="3" t="str">
        <f t="shared" si="113"/>
        <v/>
      </c>
      <c r="D7238" s="4"/>
    </row>
    <row r="7239" spans="1:4" x14ac:dyDescent="0.25">
      <c r="A7239" s="3" t="str">
        <f t="shared" si="113"/>
        <v/>
      </c>
      <c r="D7239" s="4"/>
    </row>
    <row r="7240" spans="1:4" x14ac:dyDescent="0.25">
      <c r="A7240" s="3" t="str">
        <f t="shared" si="113"/>
        <v/>
      </c>
      <c r="D7240" s="4"/>
    </row>
    <row r="7241" spans="1:4" x14ac:dyDescent="0.25">
      <c r="A7241" s="3" t="str">
        <f t="shared" si="113"/>
        <v/>
      </c>
      <c r="D7241" s="4"/>
    </row>
    <row r="7242" spans="1:4" x14ac:dyDescent="0.25">
      <c r="A7242" s="3" t="str">
        <f t="shared" si="113"/>
        <v/>
      </c>
      <c r="D7242" s="4"/>
    </row>
    <row r="7243" spans="1:4" x14ac:dyDescent="0.25">
      <c r="A7243" s="3" t="str">
        <f t="shared" si="113"/>
        <v/>
      </c>
      <c r="D7243" s="4"/>
    </row>
    <row r="7244" spans="1:4" x14ac:dyDescent="0.25">
      <c r="A7244" s="3" t="str">
        <f t="shared" si="113"/>
        <v/>
      </c>
      <c r="D7244" s="4"/>
    </row>
    <row r="7245" spans="1:4" x14ac:dyDescent="0.25">
      <c r="A7245" s="3" t="str">
        <f t="shared" si="113"/>
        <v/>
      </c>
      <c r="D7245" s="4"/>
    </row>
    <row r="7246" spans="1:4" x14ac:dyDescent="0.25">
      <c r="A7246" s="3" t="str">
        <f t="shared" si="113"/>
        <v/>
      </c>
      <c r="D7246" s="4"/>
    </row>
    <row r="7247" spans="1:4" x14ac:dyDescent="0.25">
      <c r="A7247" s="3" t="str">
        <f t="shared" si="113"/>
        <v/>
      </c>
      <c r="D7247" s="4"/>
    </row>
    <row r="7248" spans="1:4" x14ac:dyDescent="0.25">
      <c r="A7248" s="3" t="str">
        <f t="shared" si="113"/>
        <v/>
      </c>
      <c r="D7248" s="4"/>
    </row>
    <row r="7249" spans="1:4" x14ac:dyDescent="0.25">
      <c r="A7249" s="3" t="str">
        <f t="shared" si="113"/>
        <v/>
      </c>
      <c r="D7249" s="4"/>
    </row>
    <row r="7250" spans="1:4" x14ac:dyDescent="0.25">
      <c r="A7250" s="3" t="str">
        <f t="shared" si="113"/>
        <v/>
      </c>
      <c r="D7250" s="4"/>
    </row>
    <row r="7251" spans="1:4" x14ac:dyDescent="0.25">
      <c r="A7251" s="3" t="str">
        <f t="shared" si="113"/>
        <v/>
      </c>
      <c r="D7251" s="4"/>
    </row>
    <row r="7252" spans="1:4" x14ac:dyDescent="0.25">
      <c r="A7252" s="3" t="str">
        <f t="shared" si="113"/>
        <v/>
      </c>
      <c r="D7252" s="4"/>
    </row>
    <row r="7253" spans="1:4" x14ac:dyDescent="0.25">
      <c r="A7253" s="3" t="str">
        <f t="shared" si="113"/>
        <v/>
      </c>
      <c r="D7253" s="4"/>
    </row>
    <row r="7254" spans="1:4" x14ac:dyDescent="0.25">
      <c r="A7254" s="3" t="str">
        <f t="shared" si="113"/>
        <v/>
      </c>
      <c r="D7254" s="4"/>
    </row>
    <row r="7255" spans="1:4" x14ac:dyDescent="0.25">
      <c r="A7255" s="3" t="str">
        <f t="shared" si="113"/>
        <v/>
      </c>
      <c r="D7255" s="4"/>
    </row>
    <row r="7256" spans="1:4" x14ac:dyDescent="0.25">
      <c r="A7256" s="3" t="str">
        <f t="shared" si="113"/>
        <v/>
      </c>
      <c r="D7256" s="4"/>
    </row>
    <row r="7257" spans="1:4" x14ac:dyDescent="0.25">
      <c r="A7257" s="3" t="str">
        <f t="shared" si="113"/>
        <v/>
      </c>
      <c r="D7257" s="4"/>
    </row>
    <row r="7258" spans="1:4" x14ac:dyDescent="0.25">
      <c r="A7258" s="3" t="str">
        <f t="shared" si="113"/>
        <v/>
      </c>
      <c r="D7258" s="4"/>
    </row>
    <row r="7259" spans="1:4" x14ac:dyDescent="0.25">
      <c r="A7259" s="3" t="str">
        <f t="shared" si="113"/>
        <v/>
      </c>
      <c r="D7259" s="4"/>
    </row>
    <row r="7260" spans="1:4" x14ac:dyDescent="0.25">
      <c r="A7260" s="3" t="str">
        <f t="shared" si="113"/>
        <v/>
      </c>
      <c r="D7260" s="4"/>
    </row>
    <row r="7261" spans="1:4" x14ac:dyDescent="0.25">
      <c r="A7261" s="3" t="str">
        <f t="shared" si="113"/>
        <v/>
      </c>
      <c r="D7261" s="4"/>
    </row>
    <row r="7262" spans="1:4" x14ac:dyDescent="0.25">
      <c r="A7262" s="3" t="str">
        <f t="shared" si="113"/>
        <v/>
      </c>
      <c r="D7262" s="4"/>
    </row>
    <row r="7263" spans="1:4" x14ac:dyDescent="0.25">
      <c r="A7263" s="3" t="str">
        <f t="shared" si="113"/>
        <v/>
      </c>
      <c r="D7263" s="4"/>
    </row>
    <row r="7264" spans="1:4" x14ac:dyDescent="0.25">
      <c r="A7264" s="3" t="str">
        <f t="shared" si="113"/>
        <v/>
      </c>
      <c r="D7264" s="4"/>
    </row>
    <row r="7265" spans="1:4" x14ac:dyDescent="0.25">
      <c r="A7265" s="3" t="str">
        <f t="shared" si="113"/>
        <v/>
      </c>
      <c r="D7265" s="4"/>
    </row>
    <row r="7266" spans="1:4" x14ac:dyDescent="0.25">
      <c r="A7266" s="3" t="str">
        <f t="shared" si="113"/>
        <v/>
      </c>
      <c r="D7266" s="4"/>
    </row>
    <row r="7267" spans="1:4" x14ac:dyDescent="0.25">
      <c r="A7267" s="3" t="str">
        <f t="shared" si="113"/>
        <v/>
      </c>
      <c r="D7267" s="4"/>
    </row>
    <row r="7268" spans="1:4" x14ac:dyDescent="0.25">
      <c r="A7268" s="3" t="str">
        <f t="shared" si="113"/>
        <v/>
      </c>
      <c r="D7268" s="4"/>
    </row>
    <row r="7269" spans="1:4" x14ac:dyDescent="0.25">
      <c r="A7269" s="3" t="str">
        <f t="shared" si="113"/>
        <v/>
      </c>
      <c r="D7269" s="4"/>
    </row>
    <row r="7270" spans="1:4" x14ac:dyDescent="0.25">
      <c r="A7270" s="3" t="str">
        <f t="shared" si="113"/>
        <v/>
      </c>
      <c r="D7270" s="4"/>
    </row>
    <row r="7271" spans="1:4" x14ac:dyDescent="0.25">
      <c r="A7271" s="3" t="str">
        <f t="shared" si="113"/>
        <v/>
      </c>
      <c r="D7271" s="4"/>
    </row>
    <row r="7272" spans="1:4" x14ac:dyDescent="0.25">
      <c r="A7272" s="3" t="str">
        <f t="shared" si="113"/>
        <v/>
      </c>
      <c r="D7272" s="4"/>
    </row>
    <row r="7273" spans="1:4" x14ac:dyDescent="0.25">
      <c r="A7273" s="3" t="str">
        <f t="shared" si="113"/>
        <v/>
      </c>
      <c r="D7273" s="4"/>
    </row>
    <row r="7274" spans="1:4" x14ac:dyDescent="0.25">
      <c r="A7274" s="3" t="str">
        <f t="shared" si="113"/>
        <v/>
      </c>
      <c r="D7274" s="4"/>
    </row>
    <row r="7275" spans="1:4" x14ac:dyDescent="0.25">
      <c r="A7275" s="3" t="str">
        <f t="shared" si="113"/>
        <v/>
      </c>
      <c r="D7275" s="4"/>
    </row>
    <row r="7276" spans="1:4" x14ac:dyDescent="0.25">
      <c r="A7276" s="3" t="str">
        <f t="shared" si="113"/>
        <v/>
      </c>
      <c r="D7276" s="4"/>
    </row>
    <row r="7277" spans="1:4" x14ac:dyDescent="0.25">
      <c r="A7277" s="3" t="str">
        <f t="shared" si="113"/>
        <v/>
      </c>
      <c r="D7277" s="4"/>
    </row>
    <row r="7278" spans="1:4" x14ac:dyDescent="0.25">
      <c r="A7278" s="3" t="str">
        <f t="shared" si="113"/>
        <v/>
      </c>
      <c r="D7278" s="4"/>
    </row>
    <row r="7279" spans="1:4" x14ac:dyDescent="0.25">
      <c r="A7279" s="3" t="str">
        <f t="shared" si="113"/>
        <v/>
      </c>
      <c r="D7279" s="4"/>
    </row>
    <row r="7280" spans="1:4" x14ac:dyDescent="0.25">
      <c r="A7280" s="3" t="str">
        <f t="shared" si="113"/>
        <v/>
      </c>
      <c r="D7280" s="4"/>
    </row>
    <row r="7281" spans="1:4" x14ac:dyDescent="0.25">
      <c r="A7281" s="3" t="str">
        <f t="shared" si="113"/>
        <v/>
      </c>
      <c r="D7281" s="4"/>
    </row>
    <row r="7282" spans="1:4" x14ac:dyDescent="0.25">
      <c r="A7282" s="3" t="str">
        <f t="shared" si="113"/>
        <v/>
      </c>
      <c r="D7282" s="4"/>
    </row>
    <row r="7283" spans="1:4" x14ac:dyDescent="0.25">
      <c r="A7283" s="3" t="str">
        <f t="shared" si="113"/>
        <v/>
      </c>
      <c r="D7283" s="4"/>
    </row>
    <row r="7284" spans="1:4" x14ac:dyDescent="0.25">
      <c r="A7284" s="3" t="str">
        <f t="shared" si="113"/>
        <v/>
      </c>
      <c r="D7284" s="4"/>
    </row>
    <row r="7285" spans="1:4" x14ac:dyDescent="0.25">
      <c r="A7285" s="3" t="str">
        <f t="shared" si="113"/>
        <v/>
      </c>
      <c r="D7285" s="4"/>
    </row>
    <row r="7286" spans="1:4" x14ac:dyDescent="0.25">
      <c r="A7286" s="3" t="str">
        <f t="shared" si="113"/>
        <v/>
      </c>
      <c r="D7286" s="4"/>
    </row>
    <row r="7287" spans="1:4" x14ac:dyDescent="0.25">
      <c r="A7287" s="3" t="str">
        <f t="shared" si="113"/>
        <v/>
      </c>
      <c r="D7287" s="4"/>
    </row>
    <row r="7288" spans="1:4" x14ac:dyDescent="0.25">
      <c r="A7288" s="3" t="str">
        <f t="shared" si="113"/>
        <v/>
      </c>
      <c r="D7288" s="4"/>
    </row>
    <row r="7289" spans="1:4" x14ac:dyDescent="0.25">
      <c r="A7289" s="3" t="str">
        <f t="shared" si="113"/>
        <v/>
      </c>
      <c r="D7289" s="4"/>
    </row>
    <row r="7290" spans="1:4" x14ac:dyDescent="0.25">
      <c r="A7290" s="3" t="str">
        <f t="shared" si="113"/>
        <v/>
      </c>
      <c r="D7290" s="4"/>
    </row>
    <row r="7291" spans="1:4" x14ac:dyDescent="0.25">
      <c r="A7291" s="3" t="str">
        <f t="shared" si="113"/>
        <v/>
      </c>
      <c r="D7291" s="4"/>
    </row>
    <row r="7292" spans="1:4" x14ac:dyDescent="0.25">
      <c r="A7292" s="3" t="str">
        <f t="shared" si="113"/>
        <v/>
      </c>
      <c r="D7292" s="4"/>
    </row>
    <row r="7293" spans="1:4" x14ac:dyDescent="0.25">
      <c r="A7293" s="3" t="str">
        <f t="shared" si="113"/>
        <v/>
      </c>
      <c r="D7293" s="4"/>
    </row>
    <row r="7294" spans="1:4" x14ac:dyDescent="0.25">
      <c r="A7294" s="3" t="str">
        <f t="shared" si="113"/>
        <v/>
      </c>
      <c r="D7294" s="4"/>
    </row>
    <row r="7295" spans="1:4" x14ac:dyDescent="0.25">
      <c r="A7295" s="3" t="str">
        <f t="shared" si="113"/>
        <v/>
      </c>
      <c r="D7295" s="4"/>
    </row>
    <row r="7296" spans="1:4" x14ac:dyDescent="0.25">
      <c r="A7296" s="3" t="str">
        <f t="shared" si="113"/>
        <v/>
      </c>
      <c r="D7296" s="4"/>
    </row>
    <row r="7297" spans="1:4" x14ac:dyDescent="0.25">
      <c r="A7297" s="3" t="str">
        <f t="shared" si="113"/>
        <v/>
      </c>
      <c r="D7297" s="4"/>
    </row>
    <row r="7298" spans="1:4" x14ac:dyDescent="0.25">
      <c r="A7298" s="3" t="str">
        <f t="shared" si="113"/>
        <v/>
      </c>
      <c r="D7298" s="4"/>
    </row>
    <row r="7299" spans="1:4" x14ac:dyDescent="0.25">
      <c r="A7299" s="3" t="str">
        <f t="shared" ref="A7299:A7362" si="114">B7299&amp;C7299&amp;D7299&amp;E7299</f>
        <v/>
      </c>
      <c r="D7299" s="4"/>
    </row>
    <row r="7300" spans="1:4" x14ac:dyDescent="0.25">
      <c r="A7300" s="3" t="str">
        <f t="shared" si="114"/>
        <v/>
      </c>
      <c r="D7300" s="4"/>
    </row>
    <row r="7301" spans="1:4" x14ac:dyDescent="0.25">
      <c r="A7301" s="3" t="str">
        <f t="shared" si="114"/>
        <v/>
      </c>
      <c r="D7301" s="4"/>
    </row>
    <row r="7302" spans="1:4" x14ac:dyDescent="0.25">
      <c r="A7302" s="3" t="str">
        <f t="shared" si="114"/>
        <v/>
      </c>
      <c r="D7302" s="4"/>
    </row>
    <row r="7303" spans="1:4" x14ac:dyDescent="0.25">
      <c r="A7303" s="3" t="str">
        <f t="shared" si="114"/>
        <v/>
      </c>
      <c r="D7303" s="4"/>
    </row>
    <row r="7304" spans="1:4" x14ac:dyDescent="0.25">
      <c r="A7304" s="3" t="str">
        <f t="shared" si="114"/>
        <v/>
      </c>
      <c r="D7304" s="4"/>
    </row>
    <row r="7305" spans="1:4" x14ac:dyDescent="0.25">
      <c r="A7305" s="3" t="str">
        <f t="shared" si="114"/>
        <v/>
      </c>
      <c r="D7305" s="4"/>
    </row>
    <row r="7306" spans="1:4" x14ac:dyDescent="0.25">
      <c r="A7306" s="3" t="str">
        <f t="shared" si="114"/>
        <v/>
      </c>
      <c r="D7306" s="4"/>
    </row>
    <row r="7307" spans="1:4" x14ac:dyDescent="0.25">
      <c r="A7307" s="3" t="str">
        <f t="shared" si="114"/>
        <v/>
      </c>
      <c r="D7307" s="4"/>
    </row>
    <row r="7308" spans="1:4" x14ac:dyDescent="0.25">
      <c r="A7308" s="3" t="str">
        <f t="shared" si="114"/>
        <v/>
      </c>
      <c r="D7308" s="4"/>
    </row>
    <row r="7309" spans="1:4" x14ac:dyDescent="0.25">
      <c r="A7309" s="3" t="str">
        <f t="shared" si="114"/>
        <v/>
      </c>
      <c r="D7309" s="4"/>
    </row>
    <row r="7310" spans="1:4" x14ac:dyDescent="0.25">
      <c r="A7310" s="3" t="str">
        <f t="shared" si="114"/>
        <v/>
      </c>
      <c r="D7310" s="4"/>
    </row>
    <row r="7311" spans="1:4" x14ac:dyDescent="0.25">
      <c r="A7311" s="3" t="str">
        <f t="shared" si="114"/>
        <v/>
      </c>
      <c r="D7311" s="4"/>
    </row>
    <row r="7312" spans="1:4" x14ac:dyDescent="0.25">
      <c r="A7312" s="3" t="str">
        <f t="shared" si="114"/>
        <v/>
      </c>
      <c r="D7312" s="4"/>
    </row>
    <row r="7313" spans="1:4" x14ac:dyDescent="0.25">
      <c r="A7313" s="3" t="str">
        <f t="shared" si="114"/>
        <v/>
      </c>
      <c r="D7313" s="4"/>
    </row>
    <row r="7314" spans="1:4" x14ac:dyDescent="0.25">
      <c r="A7314" s="3" t="str">
        <f t="shared" si="114"/>
        <v/>
      </c>
      <c r="D7314" s="4"/>
    </row>
    <row r="7315" spans="1:4" x14ac:dyDescent="0.25">
      <c r="A7315" s="3" t="str">
        <f t="shared" si="114"/>
        <v/>
      </c>
      <c r="D7315" s="4"/>
    </row>
    <row r="7316" spans="1:4" x14ac:dyDescent="0.25">
      <c r="A7316" s="3" t="str">
        <f t="shared" si="114"/>
        <v/>
      </c>
      <c r="D7316" s="4"/>
    </row>
    <row r="7317" spans="1:4" x14ac:dyDescent="0.25">
      <c r="A7317" s="3" t="str">
        <f t="shared" si="114"/>
        <v/>
      </c>
      <c r="D7317" s="4"/>
    </row>
    <row r="7318" spans="1:4" x14ac:dyDescent="0.25">
      <c r="A7318" s="3" t="str">
        <f t="shared" si="114"/>
        <v/>
      </c>
      <c r="D7318" s="4"/>
    </row>
    <row r="7319" spans="1:4" x14ac:dyDescent="0.25">
      <c r="A7319" s="3" t="str">
        <f t="shared" si="114"/>
        <v/>
      </c>
      <c r="D7319" s="4"/>
    </row>
    <row r="7320" spans="1:4" x14ac:dyDescent="0.25">
      <c r="A7320" s="3" t="str">
        <f t="shared" si="114"/>
        <v/>
      </c>
      <c r="D7320" s="4"/>
    </row>
    <row r="7321" spans="1:4" x14ac:dyDescent="0.25">
      <c r="A7321" s="3" t="str">
        <f t="shared" si="114"/>
        <v/>
      </c>
      <c r="D7321" s="4"/>
    </row>
    <row r="7322" spans="1:4" x14ac:dyDescent="0.25">
      <c r="A7322" s="3" t="str">
        <f t="shared" si="114"/>
        <v/>
      </c>
      <c r="D7322" s="4"/>
    </row>
    <row r="7323" spans="1:4" x14ac:dyDescent="0.25">
      <c r="A7323" s="3" t="str">
        <f t="shared" si="114"/>
        <v/>
      </c>
      <c r="D7323" s="4"/>
    </row>
    <row r="7324" spans="1:4" x14ac:dyDescent="0.25">
      <c r="A7324" s="3" t="str">
        <f t="shared" si="114"/>
        <v/>
      </c>
      <c r="D7324" s="4"/>
    </row>
    <row r="7325" spans="1:4" x14ac:dyDescent="0.25">
      <c r="A7325" s="3" t="str">
        <f t="shared" si="114"/>
        <v/>
      </c>
      <c r="D7325" s="4"/>
    </row>
    <row r="7326" spans="1:4" x14ac:dyDescent="0.25">
      <c r="A7326" s="3" t="str">
        <f t="shared" si="114"/>
        <v/>
      </c>
      <c r="D7326" s="4"/>
    </row>
    <row r="7327" spans="1:4" x14ac:dyDescent="0.25">
      <c r="A7327" s="3" t="str">
        <f t="shared" si="114"/>
        <v/>
      </c>
      <c r="D7327" s="4"/>
    </row>
    <row r="7328" spans="1:4" x14ac:dyDescent="0.25">
      <c r="A7328" s="3" t="str">
        <f t="shared" si="114"/>
        <v/>
      </c>
      <c r="D7328" s="4"/>
    </row>
    <row r="7329" spans="1:4" x14ac:dyDescent="0.25">
      <c r="A7329" s="3" t="str">
        <f t="shared" si="114"/>
        <v/>
      </c>
      <c r="D7329" s="4"/>
    </row>
    <row r="7330" spans="1:4" x14ac:dyDescent="0.25">
      <c r="A7330" s="3" t="str">
        <f t="shared" si="114"/>
        <v/>
      </c>
      <c r="D7330" s="4"/>
    </row>
    <row r="7331" spans="1:4" x14ac:dyDescent="0.25">
      <c r="A7331" s="3" t="str">
        <f t="shared" si="114"/>
        <v/>
      </c>
      <c r="D7331" s="4"/>
    </row>
    <row r="7332" spans="1:4" x14ac:dyDescent="0.25">
      <c r="A7332" s="3" t="str">
        <f t="shared" si="114"/>
        <v/>
      </c>
      <c r="D7332" s="4"/>
    </row>
    <row r="7333" spans="1:4" x14ac:dyDescent="0.25">
      <c r="A7333" s="3" t="str">
        <f t="shared" si="114"/>
        <v/>
      </c>
      <c r="D7333" s="4"/>
    </row>
    <row r="7334" spans="1:4" x14ac:dyDescent="0.25">
      <c r="A7334" s="3" t="str">
        <f t="shared" si="114"/>
        <v/>
      </c>
      <c r="D7334" s="4"/>
    </row>
    <row r="7335" spans="1:4" x14ac:dyDescent="0.25">
      <c r="A7335" s="3" t="str">
        <f t="shared" si="114"/>
        <v/>
      </c>
      <c r="D7335" s="4"/>
    </row>
    <row r="7336" spans="1:4" x14ac:dyDescent="0.25">
      <c r="A7336" s="3" t="str">
        <f t="shared" si="114"/>
        <v/>
      </c>
      <c r="D7336" s="4"/>
    </row>
    <row r="7337" spans="1:4" x14ac:dyDescent="0.25">
      <c r="A7337" s="3" t="str">
        <f t="shared" si="114"/>
        <v/>
      </c>
      <c r="D7337" s="4"/>
    </row>
    <row r="7338" spans="1:4" x14ac:dyDescent="0.25">
      <c r="A7338" s="3" t="str">
        <f t="shared" si="114"/>
        <v/>
      </c>
      <c r="D7338" s="4"/>
    </row>
    <row r="7339" spans="1:4" x14ac:dyDescent="0.25">
      <c r="A7339" s="3" t="str">
        <f t="shared" si="114"/>
        <v/>
      </c>
      <c r="D7339" s="4"/>
    </row>
    <row r="7340" spans="1:4" x14ac:dyDescent="0.25">
      <c r="A7340" s="3" t="str">
        <f t="shared" si="114"/>
        <v/>
      </c>
      <c r="D7340" s="4"/>
    </row>
    <row r="7341" spans="1:4" x14ac:dyDescent="0.25">
      <c r="A7341" s="3" t="str">
        <f t="shared" si="114"/>
        <v/>
      </c>
      <c r="D7341" s="4"/>
    </row>
    <row r="7342" spans="1:4" x14ac:dyDescent="0.25">
      <c r="A7342" s="3" t="str">
        <f t="shared" si="114"/>
        <v/>
      </c>
      <c r="D7342" s="4"/>
    </row>
    <row r="7343" spans="1:4" x14ac:dyDescent="0.25">
      <c r="A7343" s="3" t="str">
        <f t="shared" si="114"/>
        <v/>
      </c>
      <c r="D7343" s="4"/>
    </row>
    <row r="7344" spans="1:4" x14ac:dyDescent="0.25">
      <c r="A7344" s="3" t="str">
        <f t="shared" si="114"/>
        <v/>
      </c>
      <c r="D7344" s="4"/>
    </row>
    <row r="7345" spans="1:4" x14ac:dyDescent="0.25">
      <c r="A7345" s="3" t="str">
        <f t="shared" si="114"/>
        <v/>
      </c>
      <c r="D7345" s="4"/>
    </row>
    <row r="7346" spans="1:4" x14ac:dyDescent="0.25">
      <c r="A7346" s="3" t="str">
        <f t="shared" si="114"/>
        <v/>
      </c>
      <c r="D7346" s="4"/>
    </row>
    <row r="7347" spans="1:4" x14ac:dyDescent="0.25">
      <c r="A7347" s="3" t="str">
        <f t="shared" si="114"/>
        <v/>
      </c>
      <c r="D7347" s="4"/>
    </row>
    <row r="7348" spans="1:4" x14ac:dyDescent="0.25">
      <c r="A7348" s="3" t="str">
        <f t="shared" si="114"/>
        <v/>
      </c>
      <c r="D7348" s="4"/>
    </row>
    <row r="7349" spans="1:4" x14ac:dyDescent="0.25">
      <c r="A7349" s="3" t="str">
        <f t="shared" si="114"/>
        <v/>
      </c>
      <c r="D7349" s="4"/>
    </row>
    <row r="7350" spans="1:4" x14ac:dyDescent="0.25">
      <c r="A7350" s="3" t="str">
        <f t="shared" si="114"/>
        <v/>
      </c>
      <c r="D7350" s="4"/>
    </row>
    <row r="7351" spans="1:4" x14ac:dyDescent="0.25">
      <c r="A7351" s="3" t="str">
        <f t="shared" si="114"/>
        <v/>
      </c>
      <c r="D7351" s="4"/>
    </row>
    <row r="7352" spans="1:4" x14ac:dyDescent="0.25">
      <c r="A7352" s="3" t="str">
        <f t="shared" si="114"/>
        <v/>
      </c>
      <c r="D7352" s="4"/>
    </row>
    <row r="7353" spans="1:4" x14ac:dyDescent="0.25">
      <c r="A7353" s="3" t="str">
        <f t="shared" si="114"/>
        <v/>
      </c>
      <c r="D7353" s="4"/>
    </row>
    <row r="7354" spans="1:4" x14ac:dyDescent="0.25">
      <c r="A7354" s="3" t="str">
        <f t="shared" si="114"/>
        <v/>
      </c>
      <c r="D7354" s="4"/>
    </row>
    <row r="7355" spans="1:4" x14ac:dyDescent="0.25">
      <c r="A7355" s="3" t="str">
        <f t="shared" si="114"/>
        <v/>
      </c>
      <c r="D7355" s="4"/>
    </row>
    <row r="7356" spans="1:4" x14ac:dyDescent="0.25">
      <c r="A7356" s="3" t="str">
        <f t="shared" si="114"/>
        <v/>
      </c>
      <c r="D7356" s="4"/>
    </row>
    <row r="7357" spans="1:4" x14ac:dyDescent="0.25">
      <c r="A7357" s="3" t="str">
        <f t="shared" si="114"/>
        <v/>
      </c>
      <c r="D7357" s="4"/>
    </row>
    <row r="7358" spans="1:4" x14ac:dyDescent="0.25">
      <c r="A7358" s="3" t="str">
        <f t="shared" si="114"/>
        <v/>
      </c>
      <c r="D7358" s="4"/>
    </row>
    <row r="7359" spans="1:4" x14ac:dyDescent="0.25">
      <c r="A7359" s="3" t="str">
        <f t="shared" si="114"/>
        <v/>
      </c>
      <c r="D7359" s="4"/>
    </row>
    <row r="7360" spans="1:4" x14ac:dyDescent="0.25">
      <c r="A7360" s="3" t="str">
        <f t="shared" si="114"/>
        <v/>
      </c>
      <c r="D7360" s="4"/>
    </row>
    <row r="7361" spans="1:4" x14ac:dyDescent="0.25">
      <c r="A7361" s="3" t="str">
        <f t="shared" si="114"/>
        <v/>
      </c>
      <c r="D7361" s="4"/>
    </row>
    <row r="7362" spans="1:4" x14ac:dyDescent="0.25">
      <c r="A7362" s="3" t="str">
        <f t="shared" si="114"/>
        <v/>
      </c>
      <c r="D7362" s="4"/>
    </row>
    <row r="7363" spans="1:4" x14ac:dyDescent="0.25">
      <c r="A7363" s="3" t="str">
        <f t="shared" ref="A7363:A7426" si="115">B7363&amp;C7363&amp;D7363&amp;E7363</f>
        <v/>
      </c>
      <c r="D7363" s="4"/>
    </row>
    <row r="7364" spans="1:4" x14ac:dyDescent="0.25">
      <c r="A7364" s="3" t="str">
        <f t="shared" si="115"/>
        <v/>
      </c>
      <c r="D7364" s="4"/>
    </row>
    <row r="7365" spans="1:4" x14ac:dyDescent="0.25">
      <c r="A7365" s="3" t="str">
        <f t="shared" si="115"/>
        <v/>
      </c>
      <c r="D7365" s="4"/>
    </row>
    <row r="7366" spans="1:4" x14ac:dyDescent="0.25">
      <c r="A7366" s="3" t="str">
        <f t="shared" si="115"/>
        <v/>
      </c>
      <c r="D7366" s="4"/>
    </row>
    <row r="7367" spans="1:4" x14ac:dyDescent="0.25">
      <c r="A7367" s="3" t="str">
        <f t="shared" si="115"/>
        <v/>
      </c>
      <c r="D7367" s="4"/>
    </row>
    <row r="7368" spans="1:4" x14ac:dyDescent="0.25">
      <c r="A7368" s="3" t="str">
        <f t="shared" si="115"/>
        <v/>
      </c>
      <c r="D7368" s="4"/>
    </row>
    <row r="7369" spans="1:4" x14ac:dyDescent="0.25">
      <c r="A7369" s="3" t="str">
        <f t="shared" si="115"/>
        <v/>
      </c>
      <c r="D7369" s="4"/>
    </row>
    <row r="7370" spans="1:4" x14ac:dyDescent="0.25">
      <c r="A7370" s="3" t="str">
        <f t="shared" si="115"/>
        <v/>
      </c>
      <c r="D7370" s="4"/>
    </row>
    <row r="7371" spans="1:4" x14ac:dyDescent="0.25">
      <c r="A7371" s="3" t="str">
        <f t="shared" si="115"/>
        <v/>
      </c>
      <c r="D7371" s="4"/>
    </row>
    <row r="7372" spans="1:4" x14ac:dyDescent="0.25">
      <c r="A7372" s="3" t="str">
        <f t="shared" si="115"/>
        <v/>
      </c>
      <c r="D7372" s="4"/>
    </row>
    <row r="7373" spans="1:4" x14ac:dyDescent="0.25">
      <c r="A7373" s="3" t="str">
        <f t="shared" si="115"/>
        <v/>
      </c>
      <c r="D7373" s="4"/>
    </row>
    <row r="7374" spans="1:4" x14ac:dyDescent="0.25">
      <c r="A7374" s="3" t="str">
        <f t="shared" si="115"/>
        <v/>
      </c>
      <c r="D7374" s="4"/>
    </row>
    <row r="7375" spans="1:4" x14ac:dyDescent="0.25">
      <c r="A7375" s="3" t="str">
        <f t="shared" si="115"/>
        <v/>
      </c>
      <c r="D7375" s="4"/>
    </row>
    <row r="7376" spans="1:4" x14ac:dyDescent="0.25">
      <c r="A7376" s="3" t="str">
        <f t="shared" si="115"/>
        <v/>
      </c>
      <c r="D7376" s="4"/>
    </row>
    <row r="7377" spans="1:4" x14ac:dyDescent="0.25">
      <c r="A7377" s="3" t="str">
        <f t="shared" si="115"/>
        <v/>
      </c>
      <c r="D7377" s="4"/>
    </row>
    <row r="7378" spans="1:4" x14ac:dyDescent="0.25">
      <c r="A7378" s="3" t="str">
        <f t="shared" si="115"/>
        <v/>
      </c>
      <c r="D7378" s="4"/>
    </row>
    <row r="7379" spans="1:4" x14ac:dyDescent="0.25">
      <c r="A7379" s="3" t="str">
        <f t="shared" si="115"/>
        <v/>
      </c>
      <c r="D7379" s="4"/>
    </row>
    <row r="7380" spans="1:4" x14ac:dyDescent="0.25">
      <c r="A7380" s="3" t="str">
        <f t="shared" si="115"/>
        <v/>
      </c>
      <c r="D7380" s="4"/>
    </row>
    <row r="7381" spans="1:4" x14ac:dyDescent="0.25">
      <c r="A7381" s="3" t="str">
        <f t="shared" si="115"/>
        <v/>
      </c>
      <c r="D7381" s="4"/>
    </row>
    <row r="7382" spans="1:4" x14ac:dyDescent="0.25">
      <c r="A7382" s="3" t="str">
        <f t="shared" si="115"/>
        <v/>
      </c>
      <c r="D7382" s="4"/>
    </row>
    <row r="7383" spans="1:4" x14ac:dyDescent="0.25">
      <c r="A7383" s="3" t="str">
        <f t="shared" si="115"/>
        <v/>
      </c>
      <c r="D7383" s="4"/>
    </row>
    <row r="7384" spans="1:4" x14ac:dyDescent="0.25">
      <c r="A7384" s="3" t="str">
        <f t="shared" si="115"/>
        <v/>
      </c>
      <c r="D7384" s="4"/>
    </row>
    <row r="7385" spans="1:4" x14ac:dyDescent="0.25">
      <c r="A7385" s="3" t="str">
        <f t="shared" si="115"/>
        <v/>
      </c>
      <c r="D7385" s="4"/>
    </row>
    <row r="7386" spans="1:4" x14ac:dyDescent="0.25">
      <c r="A7386" s="3" t="str">
        <f t="shared" si="115"/>
        <v/>
      </c>
      <c r="D7386" s="4"/>
    </row>
    <row r="7387" spans="1:4" x14ac:dyDescent="0.25">
      <c r="A7387" s="3" t="str">
        <f t="shared" si="115"/>
        <v/>
      </c>
      <c r="D7387" s="4"/>
    </row>
    <row r="7388" spans="1:4" x14ac:dyDescent="0.25">
      <c r="A7388" s="3" t="str">
        <f t="shared" si="115"/>
        <v/>
      </c>
      <c r="D7388" s="4"/>
    </row>
    <row r="7389" spans="1:4" x14ac:dyDescent="0.25">
      <c r="A7389" s="3" t="str">
        <f t="shared" si="115"/>
        <v/>
      </c>
      <c r="D7389" s="4"/>
    </row>
    <row r="7390" spans="1:4" x14ac:dyDescent="0.25">
      <c r="A7390" s="3" t="str">
        <f t="shared" si="115"/>
        <v/>
      </c>
      <c r="D7390" s="4"/>
    </row>
    <row r="7391" spans="1:4" x14ac:dyDescent="0.25">
      <c r="A7391" s="3" t="str">
        <f t="shared" si="115"/>
        <v/>
      </c>
      <c r="D7391" s="4"/>
    </row>
    <row r="7392" spans="1:4" x14ac:dyDescent="0.25">
      <c r="A7392" s="3" t="str">
        <f t="shared" si="115"/>
        <v/>
      </c>
      <c r="D7392" s="4"/>
    </row>
    <row r="7393" spans="1:4" x14ac:dyDescent="0.25">
      <c r="A7393" s="3" t="str">
        <f t="shared" si="115"/>
        <v/>
      </c>
      <c r="D7393" s="4"/>
    </row>
    <row r="7394" spans="1:4" x14ac:dyDescent="0.25">
      <c r="A7394" s="3" t="str">
        <f t="shared" si="115"/>
        <v/>
      </c>
      <c r="D7394" s="4"/>
    </row>
    <row r="7395" spans="1:4" x14ac:dyDescent="0.25">
      <c r="A7395" s="3" t="str">
        <f t="shared" si="115"/>
        <v/>
      </c>
      <c r="D7395" s="4"/>
    </row>
    <row r="7396" spans="1:4" x14ac:dyDescent="0.25">
      <c r="A7396" s="3" t="str">
        <f t="shared" si="115"/>
        <v/>
      </c>
      <c r="D7396" s="4"/>
    </row>
    <row r="7397" spans="1:4" x14ac:dyDescent="0.25">
      <c r="A7397" s="3" t="str">
        <f t="shared" si="115"/>
        <v/>
      </c>
      <c r="D7397" s="4"/>
    </row>
    <row r="7398" spans="1:4" x14ac:dyDescent="0.25">
      <c r="A7398" s="3" t="str">
        <f t="shared" si="115"/>
        <v/>
      </c>
      <c r="D7398" s="4"/>
    </row>
    <row r="7399" spans="1:4" x14ac:dyDescent="0.25">
      <c r="A7399" s="3" t="str">
        <f t="shared" si="115"/>
        <v/>
      </c>
      <c r="D7399" s="4"/>
    </row>
    <row r="7400" spans="1:4" x14ac:dyDescent="0.25">
      <c r="A7400" s="3" t="str">
        <f t="shared" si="115"/>
        <v/>
      </c>
      <c r="D7400" s="4"/>
    </row>
    <row r="7401" spans="1:4" x14ac:dyDescent="0.25">
      <c r="A7401" s="3" t="str">
        <f t="shared" si="115"/>
        <v/>
      </c>
      <c r="D7401" s="4"/>
    </row>
    <row r="7402" spans="1:4" x14ac:dyDescent="0.25">
      <c r="A7402" s="3" t="str">
        <f t="shared" si="115"/>
        <v/>
      </c>
      <c r="D7402" s="4"/>
    </row>
    <row r="7403" spans="1:4" x14ac:dyDescent="0.25">
      <c r="A7403" s="3" t="str">
        <f t="shared" si="115"/>
        <v/>
      </c>
      <c r="D7403" s="4"/>
    </row>
    <row r="7404" spans="1:4" x14ac:dyDescent="0.25">
      <c r="A7404" s="3" t="str">
        <f t="shared" si="115"/>
        <v/>
      </c>
      <c r="D7404" s="4"/>
    </row>
    <row r="7405" spans="1:4" x14ac:dyDescent="0.25">
      <c r="A7405" s="3" t="str">
        <f t="shared" si="115"/>
        <v/>
      </c>
      <c r="D7405" s="4"/>
    </row>
    <row r="7406" spans="1:4" x14ac:dyDescent="0.25">
      <c r="A7406" s="3" t="str">
        <f t="shared" si="115"/>
        <v/>
      </c>
      <c r="D7406" s="4"/>
    </row>
    <row r="7407" spans="1:4" x14ac:dyDescent="0.25">
      <c r="A7407" s="3" t="str">
        <f t="shared" si="115"/>
        <v/>
      </c>
      <c r="D7407" s="4"/>
    </row>
    <row r="7408" spans="1:4" x14ac:dyDescent="0.25">
      <c r="A7408" s="3" t="str">
        <f t="shared" si="115"/>
        <v/>
      </c>
      <c r="D7408" s="4"/>
    </row>
    <row r="7409" spans="1:4" x14ac:dyDescent="0.25">
      <c r="A7409" s="3" t="str">
        <f t="shared" si="115"/>
        <v/>
      </c>
      <c r="D7409" s="4"/>
    </row>
    <row r="7410" spans="1:4" x14ac:dyDescent="0.25">
      <c r="A7410" s="3" t="str">
        <f t="shared" si="115"/>
        <v/>
      </c>
      <c r="D7410" s="4"/>
    </row>
    <row r="7411" spans="1:4" x14ac:dyDescent="0.25">
      <c r="A7411" s="3" t="str">
        <f t="shared" si="115"/>
        <v/>
      </c>
      <c r="D7411" s="4"/>
    </row>
    <row r="7412" spans="1:4" x14ac:dyDescent="0.25">
      <c r="A7412" s="3" t="str">
        <f t="shared" si="115"/>
        <v/>
      </c>
      <c r="D7412" s="4"/>
    </row>
    <row r="7413" spans="1:4" x14ac:dyDescent="0.25">
      <c r="A7413" s="3" t="str">
        <f t="shared" si="115"/>
        <v/>
      </c>
      <c r="D7413" s="4"/>
    </row>
    <row r="7414" spans="1:4" x14ac:dyDescent="0.25">
      <c r="A7414" s="3" t="str">
        <f t="shared" si="115"/>
        <v/>
      </c>
      <c r="D7414" s="4"/>
    </row>
    <row r="7415" spans="1:4" x14ac:dyDescent="0.25">
      <c r="A7415" s="3" t="str">
        <f t="shared" si="115"/>
        <v/>
      </c>
      <c r="D7415" s="4"/>
    </row>
    <row r="7416" spans="1:4" x14ac:dyDescent="0.25">
      <c r="A7416" s="3" t="str">
        <f t="shared" si="115"/>
        <v/>
      </c>
      <c r="D7416" s="4"/>
    </row>
    <row r="7417" spans="1:4" x14ac:dyDescent="0.25">
      <c r="A7417" s="3" t="str">
        <f t="shared" si="115"/>
        <v/>
      </c>
      <c r="D7417" s="4"/>
    </row>
    <row r="7418" spans="1:4" x14ac:dyDescent="0.25">
      <c r="A7418" s="3" t="str">
        <f t="shared" si="115"/>
        <v/>
      </c>
      <c r="D7418" s="4"/>
    </row>
    <row r="7419" spans="1:4" x14ac:dyDescent="0.25">
      <c r="A7419" s="3" t="str">
        <f t="shared" si="115"/>
        <v/>
      </c>
      <c r="D7419" s="4"/>
    </row>
    <row r="7420" spans="1:4" x14ac:dyDescent="0.25">
      <c r="A7420" s="3" t="str">
        <f t="shared" si="115"/>
        <v/>
      </c>
      <c r="D7420" s="4"/>
    </row>
    <row r="7421" spans="1:4" x14ac:dyDescent="0.25">
      <c r="A7421" s="3" t="str">
        <f t="shared" si="115"/>
        <v/>
      </c>
      <c r="D7421" s="4"/>
    </row>
    <row r="7422" spans="1:4" x14ac:dyDescent="0.25">
      <c r="A7422" s="3" t="str">
        <f t="shared" si="115"/>
        <v/>
      </c>
      <c r="D7422" s="4"/>
    </row>
    <row r="7423" spans="1:4" x14ac:dyDescent="0.25">
      <c r="A7423" s="3" t="str">
        <f t="shared" si="115"/>
        <v/>
      </c>
      <c r="D7423" s="4"/>
    </row>
    <row r="7424" spans="1:4" x14ac:dyDescent="0.25">
      <c r="A7424" s="3" t="str">
        <f t="shared" si="115"/>
        <v/>
      </c>
      <c r="D7424" s="4"/>
    </row>
    <row r="7425" spans="1:4" x14ac:dyDescent="0.25">
      <c r="A7425" s="3" t="str">
        <f t="shared" si="115"/>
        <v/>
      </c>
      <c r="D7425" s="4"/>
    </row>
    <row r="7426" spans="1:4" x14ac:dyDescent="0.25">
      <c r="A7426" s="3" t="str">
        <f t="shared" si="115"/>
        <v/>
      </c>
      <c r="D7426" s="4"/>
    </row>
    <row r="7427" spans="1:4" x14ac:dyDescent="0.25">
      <c r="A7427" s="3" t="str">
        <f t="shared" ref="A7427:A7490" si="116">B7427&amp;C7427&amp;D7427&amp;E7427</f>
        <v/>
      </c>
      <c r="D7427" s="4"/>
    </row>
    <row r="7428" spans="1:4" x14ac:dyDescent="0.25">
      <c r="A7428" s="3" t="str">
        <f t="shared" si="116"/>
        <v/>
      </c>
      <c r="D7428" s="4"/>
    </row>
    <row r="7429" spans="1:4" x14ac:dyDescent="0.25">
      <c r="A7429" s="3" t="str">
        <f t="shared" si="116"/>
        <v/>
      </c>
      <c r="D7429" s="4"/>
    </row>
    <row r="7430" spans="1:4" x14ac:dyDescent="0.25">
      <c r="A7430" s="3" t="str">
        <f t="shared" si="116"/>
        <v/>
      </c>
      <c r="D7430" s="4"/>
    </row>
    <row r="7431" spans="1:4" x14ac:dyDescent="0.25">
      <c r="A7431" s="3" t="str">
        <f t="shared" si="116"/>
        <v/>
      </c>
      <c r="D7431" s="4"/>
    </row>
    <row r="7432" spans="1:4" x14ac:dyDescent="0.25">
      <c r="A7432" s="3" t="str">
        <f t="shared" si="116"/>
        <v/>
      </c>
      <c r="D7432" s="4"/>
    </row>
    <row r="7433" spans="1:4" x14ac:dyDescent="0.25">
      <c r="A7433" s="3" t="str">
        <f t="shared" si="116"/>
        <v/>
      </c>
      <c r="D7433" s="4"/>
    </row>
    <row r="7434" spans="1:4" x14ac:dyDescent="0.25">
      <c r="A7434" s="3" t="str">
        <f t="shared" si="116"/>
        <v/>
      </c>
      <c r="D7434" s="4"/>
    </row>
    <row r="7435" spans="1:4" x14ac:dyDescent="0.25">
      <c r="A7435" s="3" t="str">
        <f t="shared" si="116"/>
        <v/>
      </c>
      <c r="D7435" s="4"/>
    </row>
    <row r="7436" spans="1:4" x14ac:dyDescent="0.25">
      <c r="A7436" s="3" t="str">
        <f t="shared" si="116"/>
        <v/>
      </c>
      <c r="D7436" s="4"/>
    </row>
    <row r="7437" spans="1:4" x14ac:dyDescent="0.25">
      <c r="A7437" s="3" t="str">
        <f t="shared" si="116"/>
        <v/>
      </c>
      <c r="D7437" s="4"/>
    </row>
    <row r="7438" spans="1:4" x14ac:dyDescent="0.25">
      <c r="A7438" s="3" t="str">
        <f t="shared" si="116"/>
        <v/>
      </c>
      <c r="D7438" s="4"/>
    </row>
    <row r="7439" spans="1:4" x14ac:dyDescent="0.25">
      <c r="A7439" s="3" t="str">
        <f t="shared" si="116"/>
        <v/>
      </c>
      <c r="D7439" s="4"/>
    </row>
    <row r="7440" spans="1:4" x14ac:dyDescent="0.25">
      <c r="A7440" s="3" t="str">
        <f t="shared" si="116"/>
        <v/>
      </c>
      <c r="D7440" s="4"/>
    </row>
    <row r="7441" spans="1:4" x14ac:dyDescent="0.25">
      <c r="A7441" s="3" t="str">
        <f t="shared" si="116"/>
        <v/>
      </c>
      <c r="D7441" s="4"/>
    </row>
    <row r="7442" spans="1:4" x14ac:dyDescent="0.25">
      <c r="A7442" s="3" t="str">
        <f t="shared" si="116"/>
        <v/>
      </c>
      <c r="D7442" s="4"/>
    </row>
    <row r="7443" spans="1:4" x14ac:dyDescent="0.25">
      <c r="A7443" s="3" t="str">
        <f t="shared" si="116"/>
        <v/>
      </c>
      <c r="D7443" s="4"/>
    </row>
    <row r="7444" spans="1:4" x14ac:dyDescent="0.25">
      <c r="A7444" s="3" t="str">
        <f t="shared" si="116"/>
        <v/>
      </c>
      <c r="D7444" s="4"/>
    </row>
    <row r="7445" spans="1:4" x14ac:dyDescent="0.25">
      <c r="A7445" s="3" t="str">
        <f t="shared" si="116"/>
        <v/>
      </c>
      <c r="D7445" s="4"/>
    </row>
    <row r="7446" spans="1:4" x14ac:dyDescent="0.25">
      <c r="A7446" s="3" t="str">
        <f t="shared" si="116"/>
        <v/>
      </c>
      <c r="D7446" s="4"/>
    </row>
    <row r="7447" spans="1:4" x14ac:dyDescent="0.25">
      <c r="A7447" s="3" t="str">
        <f t="shared" si="116"/>
        <v/>
      </c>
      <c r="D7447" s="4"/>
    </row>
    <row r="7448" spans="1:4" x14ac:dyDescent="0.25">
      <c r="A7448" s="3" t="str">
        <f t="shared" si="116"/>
        <v/>
      </c>
      <c r="D7448" s="4"/>
    </row>
    <row r="7449" spans="1:4" x14ac:dyDescent="0.25">
      <c r="A7449" s="3" t="str">
        <f t="shared" si="116"/>
        <v/>
      </c>
      <c r="D7449" s="4"/>
    </row>
    <row r="7450" spans="1:4" x14ac:dyDescent="0.25">
      <c r="A7450" s="3" t="str">
        <f t="shared" si="116"/>
        <v/>
      </c>
      <c r="D7450" s="4"/>
    </row>
    <row r="7451" spans="1:4" x14ac:dyDescent="0.25">
      <c r="A7451" s="3" t="str">
        <f t="shared" si="116"/>
        <v/>
      </c>
      <c r="D7451" s="4"/>
    </row>
    <row r="7452" spans="1:4" x14ac:dyDescent="0.25">
      <c r="A7452" s="3" t="str">
        <f t="shared" si="116"/>
        <v/>
      </c>
      <c r="D7452" s="4"/>
    </row>
    <row r="7453" spans="1:4" x14ac:dyDescent="0.25">
      <c r="A7453" s="3" t="str">
        <f t="shared" si="116"/>
        <v/>
      </c>
      <c r="D7453" s="4"/>
    </row>
    <row r="7454" spans="1:4" x14ac:dyDescent="0.25">
      <c r="A7454" s="3" t="str">
        <f t="shared" si="116"/>
        <v/>
      </c>
      <c r="D7454" s="4"/>
    </row>
    <row r="7455" spans="1:4" x14ac:dyDescent="0.25">
      <c r="A7455" s="3" t="str">
        <f t="shared" si="116"/>
        <v/>
      </c>
      <c r="D7455" s="4"/>
    </row>
    <row r="7456" spans="1:4" x14ac:dyDescent="0.25">
      <c r="A7456" s="3" t="str">
        <f t="shared" si="116"/>
        <v/>
      </c>
      <c r="D7456" s="4"/>
    </row>
    <row r="7457" spans="1:4" x14ac:dyDescent="0.25">
      <c r="A7457" s="3" t="str">
        <f t="shared" si="116"/>
        <v/>
      </c>
      <c r="D7457" s="4"/>
    </row>
    <row r="7458" spans="1:4" x14ac:dyDescent="0.25">
      <c r="A7458" s="3" t="str">
        <f t="shared" si="116"/>
        <v/>
      </c>
      <c r="D7458" s="4"/>
    </row>
    <row r="7459" spans="1:4" x14ac:dyDescent="0.25">
      <c r="A7459" s="3" t="str">
        <f t="shared" si="116"/>
        <v/>
      </c>
      <c r="D7459" s="4"/>
    </row>
    <row r="7460" spans="1:4" x14ac:dyDescent="0.25">
      <c r="A7460" s="3" t="str">
        <f t="shared" si="116"/>
        <v/>
      </c>
      <c r="D7460" s="4"/>
    </row>
    <row r="7461" spans="1:4" x14ac:dyDescent="0.25">
      <c r="A7461" s="3" t="str">
        <f t="shared" si="116"/>
        <v/>
      </c>
      <c r="D7461" s="4"/>
    </row>
    <row r="7462" spans="1:4" x14ac:dyDescent="0.25">
      <c r="A7462" s="3" t="str">
        <f t="shared" si="116"/>
        <v/>
      </c>
      <c r="D7462" s="4"/>
    </row>
    <row r="7463" spans="1:4" x14ac:dyDescent="0.25">
      <c r="A7463" s="3" t="str">
        <f t="shared" si="116"/>
        <v/>
      </c>
      <c r="D7463" s="4"/>
    </row>
    <row r="7464" spans="1:4" x14ac:dyDescent="0.25">
      <c r="A7464" s="3" t="str">
        <f t="shared" si="116"/>
        <v/>
      </c>
      <c r="D7464" s="4"/>
    </row>
    <row r="7465" spans="1:4" x14ac:dyDescent="0.25">
      <c r="A7465" s="3" t="str">
        <f t="shared" si="116"/>
        <v/>
      </c>
      <c r="D7465" s="4"/>
    </row>
    <row r="7466" spans="1:4" x14ac:dyDescent="0.25">
      <c r="A7466" s="3" t="str">
        <f t="shared" si="116"/>
        <v/>
      </c>
      <c r="D7466" s="4"/>
    </row>
    <row r="7467" spans="1:4" x14ac:dyDescent="0.25">
      <c r="A7467" s="3" t="str">
        <f t="shared" si="116"/>
        <v/>
      </c>
      <c r="D7467" s="4"/>
    </row>
    <row r="7468" spans="1:4" x14ac:dyDescent="0.25">
      <c r="A7468" s="3" t="str">
        <f t="shared" si="116"/>
        <v/>
      </c>
      <c r="D7468" s="4"/>
    </row>
    <row r="7469" spans="1:4" x14ac:dyDescent="0.25">
      <c r="A7469" s="3" t="str">
        <f t="shared" si="116"/>
        <v/>
      </c>
      <c r="D7469" s="4"/>
    </row>
    <row r="7470" spans="1:4" x14ac:dyDescent="0.25">
      <c r="A7470" s="3" t="str">
        <f t="shared" si="116"/>
        <v/>
      </c>
      <c r="D7470" s="4"/>
    </row>
    <row r="7471" spans="1:4" x14ac:dyDescent="0.25">
      <c r="A7471" s="3" t="str">
        <f t="shared" si="116"/>
        <v/>
      </c>
      <c r="D7471" s="4"/>
    </row>
    <row r="7472" spans="1:4" x14ac:dyDescent="0.25">
      <c r="A7472" s="3" t="str">
        <f t="shared" si="116"/>
        <v/>
      </c>
      <c r="D7472" s="4"/>
    </row>
    <row r="7473" spans="1:4" x14ac:dyDescent="0.25">
      <c r="A7473" s="3" t="str">
        <f t="shared" si="116"/>
        <v/>
      </c>
      <c r="D7473" s="4"/>
    </row>
    <row r="7474" spans="1:4" x14ac:dyDescent="0.25">
      <c r="A7474" s="3" t="str">
        <f t="shared" si="116"/>
        <v/>
      </c>
      <c r="D7474" s="4"/>
    </row>
    <row r="7475" spans="1:4" x14ac:dyDescent="0.25">
      <c r="A7475" s="3" t="str">
        <f t="shared" si="116"/>
        <v/>
      </c>
      <c r="D7475" s="4"/>
    </row>
    <row r="7476" spans="1:4" x14ac:dyDescent="0.25">
      <c r="A7476" s="3" t="str">
        <f t="shared" si="116"/>
        <v/>
      </c>
      <c r="D7476" s="4"/>
    </row>
    <row r="7477" spans="1:4" x14ac:dyDescent="0.25">
      <c r="A7477" s="3" t="str">
        <f t="shared" si="116"/>
        <v/>
      </c>
      <c r="D7477" s="4"/>
    </row>
    <row r="7478" spans="1:4" x14ac:dyDescent="0.25">
      <c r="A7478" s="3" t="str">
        <f t="shared" si="116"/>
        <v/>
      </c>
      <c r="D7478" s="4"/>
    </row>
    <row r="7479" spans="1:4" x14ac:dyDescent="0.25">
      <c r="A7479" s="3" t="str">
        <f t="shared" si="116"/>
        <v/>
      </c>
      <c r="D7479" s="4"/>
    </row>
    <row r="7480" spans="1:4" x14ac:dyDescent="0.25">
      <c r="A7480" s="3" t="str">
        <f t="shared" si="116"/>
        <v/>
      </c>
      <c r="D7480" s="4"/>
    </row>
    <row r="7481" spans="1:4" x14ac:dyDescent="0.25">
      <c r="A7481" s="3" t="str">
        <f t="shared" si="116"/>
        <v/>
      </c>
      <c r="D7481" s="4"/>
    </row>
    <row r="7482" spans="1:4" x14ac:dyDescent="0.25">
      <c r="A7482" s="3" t="str">
        <f t="shared" si="116"/>
        <v/>
      </c>
      <c r="D7482" s="4"/>
    </row>
    <row r="7483" spans="1:4" x14ac:dyDescent="0.25">
      <c r="A7483" s="3" t="str">
        <f t="shared" si="116"/>
        <v/>
      </c>
      <c r="D7483" s="4"/>
    </row>
    <row r="7484" spans="1:4" x14ac:dyDescent="0.25">
      <c r="A7484" s="3" t="str">
        <f t="shared" si="116"/>
        <v/>
      </c>
      <c r="D7484" s="4"/>
    </row>
    <row r="7485" spans="1:4" x14ac:dyDescent="0.25">
      <c r="A7485" s="3" t="str">
        <f t="shared" si="116"/>
        <v/>
      </c>
      <c r="D7485" s="4"/>
    </row>
    <row r="7486" spans="1:4" x14ac:dyDescent="0.25">
      <c r="A7486" s="3" t="str">
        <f t="shared" si="116"/>
        <v/>
      </c>
      <c r="D7486" s="4"/>
    </row>
    <row r="7487" spans="1:4" x14ac:dyDescent="0.25">
      <c r="A7487" s="3" t="str">
        <f t="shared" si="116"/>
        <v/>
      </c>
      <c r="D7487" s="4"/>
    </row>
    <row r="7488" spans="1:4" x14ac:dyDescent="0.25">
      <c r="A7488" s="3" t="str">
        <f t="shared" si="116"/>
        <v/>
      </c>
      <c r="D7488" s="4"/>
    </row>
    <row r="7489" spans="1:4" x14ac:dyDescent="0.25">
      <c r="A7489" s="3" t="str">
        <f t="shared" si="116"/>
        <v/>
      </c>
      <c r="D7489" s="4"/>
    </row>
    <row r="7490" spans="1:4" x14ac:dyDescent="0.25">
      <c r="A7490" s="3" t="str">
        <f t="shared" si="116"/>
        <v/>
      </c>
      <c r="D7490" s="4"/>
    </row>
    <row r="7491" spans="1:4" x14ac:dyDescent="0.25">
      <c r="A7491" s="3" t="str">
        <f t="shared" ref="A7491:A7554" si="117">B7491&amp;C7491&amp;D7491&amp;E7491</f>
        <v/>
      </c>
      <c r="D7491" s="4"/>
    </row>
    <row r="7492" spans="1:4" x14ac:dyDescent="0.25">
      <c r="A7492" s="3" t="str">
        <f t="shared" si="117"/>
        <v/>
      </c>
      <c r="D7492" s="4"/>
    </row>
    <row r="7493" spans="1:4" x14ac:dyDescent="0.25">
      <c r="A7493" s="3" t="str">
        <f t="shared" si="117"/>
        <v/>
      </c>
      <c r="D7493" s="4"/>
    </row>
    <row r="7494" spans="1:4" x14ac:dyDescent="0.25">
      <c r="A7494" s="3" t="str">
        <f t="shared" si="117"/>
        <v/>
      </c>
      <c r="D7494" s="4"/>
    </row>
    <row r="7495" spans="1:4" x14ac:dyDescent="0.25">
      <c r="A7495" s="3" t="str">
        <f t="shared" si="117"/>
        <v/>
      </c>
      <c r="D7495" s="4"/>
    </row>
    <row r="7496" spans="1:4" x14ac:dyDescent="0.25">
      <c r="A7496" s="3" t="str">
        <f t="shared" si="117"/>
        <v/>
      </c>
      <c r="D7496" s="4"/>
    </row>
    <row r="7497" spans="1:4" x14ac:dyDescent="0.25">
      <c r="A7497" s="3" t="str">
        <f t="shared" si="117"/>
        <v/>
      </c>
      <c r="D7497" s="4"/>
    </row>
    <row r="7498" spans="1:4" x14ac:dyDescent="0.25">
      <c r="A7498" s="3" t="str">
        <f t="shared" si="117"/>
        <v/>
      </c>
      <c r="D7498" s="4"/>
    </row>
    <row r="7499" spans="1:4" x14ac:dyDescent="0.25">
      <c r="A7499" s="3" t="str">
        <f t="shared" si="117"/>
        <v/>
      </c>
      <c r="D7499" s="4"/>
    </row>
    <row r="7500" spans="1:4" x14ac:dyDescent="0.25">
      <c r="A7500" s="3" t="str">
        <f t="shared" si="117"/>
        <v/>
      </c>
      <c r="D7500" s="4"/>
    </row>
    <row r="7501" spans="1:4" x14ac:dyDescent="0.25">
      <c r="A7501" s="3" t="str">
        <f t="shared" si="117"/>
        <v/>
      </c>
      <c r="D7501" s="4"/>
    </row>
    <row r="7502" spans="1:4" x14ac:dyDescent="0.25">
      <c r="A7502" s="3" t="str">
        <f t="shared" si="117"/>
        <v/>
      </c>
      <c r="D7502" s="4"/>
    </row>
    <row r="7503" spans="1:4" x14ac:dyDescent="0.25">
      <c r="A7503" s="3" t="str">
        <f t="shared" si="117"/>
        <v/>
      </c>
      <c r="D7503" s="4"/>
    </row>
    <row r="7504" spans="1:4" x14ac:dyDescent="0.25">
      <c r="A7504" s="3" t="str">
        <f t="shared" si="117"/>
        <v/>
      </c>
      <c r="D7504" s="4"/>
    </row>
    <row r="7505" spans="1:4" x14ac:dyDescent="0.25">
      <c r="A7505" s="3" t="str">
        <f t="shared" si="117"/>
        <v/>
      </c>
      <c r="D7505" s="4"/>
    </row>
    <row r="7506" spans="1:4" x14ac:dyDescent="0.25">
      <c r="A7506" s="3" t="str">
        <f t="shared" si="117"/>
        <v/>
      </c>
      <c r="D7506" s="4"/>
    </row>
    <row r="7507" spans="1:4" x14ac:dyDescent="0.25">
      <c r="A7507" s="3" t="str">
        <f t="shared" si="117"/>
        <v/>
      </c>
      <c r="D7507" s="4"/>
    </row>
    <row r="7508" spans="1:4" x14ac:dyDescent="0.25">
      <c r="A7508" s="3" t="str">
        <f t="shared" si="117"/>
        <v/>
      </c>
      <c r="D7508" s="4"/>
    </row>
    <row r="7509" spans="1:4" x14ac:dyDescent="0.25">
      <c r="A7509" s="3" t="str">
        <f t="shared" si="117"/>
        <v/>
      </c>
      <c r="D7509" s="4"/>
    </row>
    <row r="7510" spans="1:4" x14ac:dyDescent="0.25">
      <c r="A7510" s="3" t="str">
        <f t="shared" si="117"/>
        <v/>
      </c>
      <c r="D7510" s="4"/>
    </row>
    <row r="7511" spans="1:4" x14ac:dyDescent="0.25">
      <c r="A7511" s="3" t="str">
        <f t="shared" si="117"/>
        <v/>
      </c>
      <c r="D7511" s="4"/>
    </row>
    <row r="7512" spans="1:4" x14ac:dyDescent="0.25">
      <c r="A7512" s="3" t="str">
        <f t="shared" si="117"/>
        <v/>
      </c>
      <c r="D7512" s="4"/>
    </row>
    <row r="7513" spans="1:4" x14ac:dyDescent="0.25">
      <c r="A7513" s="3" t="str">
        <f t="shared" si="117"/>
        <v/>
      </c>
      <c r="D7513" s="4"/>
    </row>
    <row r="7514" spans="1:4" x14ac:dyDescent="0.25">
      <c r="A7514" s="3" t="str">
        <f t="shared" si="117"/>
        <v/>
      </c>
      <c r="D7514" s="4"/>
    </row>
    <row r="7515" spans="1:4" x14ac:dyDescent="0.25">
      <c r="A7515" s="3" t="str">
        <f t="shared" si="117"/>
        <v/>
      </c>
      <c r="D7515" s="4"/>
    </row>
    <row r="7516" spans="1:4" x14ac:dyDescent="0.25">
      <c r="A7516" s="3" t="str">
        <f t="shared" si="117"/>
        <v/>
      </c>
      <c r="D7516" s="4"/>
    </row>
    <row r="7517" spans="1:4" x14ac:dyDescent="0.25">
      <c r="A7517" s="3" t="str">
        <f t="shared" si="117"/>
        <v/>
      </c>
      <c r="D7517" s="4"/>
    </row>
    <row r="7518" spans="1:4" x14ac:dyDescent="0.25">
      <c r="A7518" s="3" t="str">
        <f t="shared" si="117"/>
        <v/>
      </c>
      <c r="D7518" s="4"/>
    </row>
    <row r="7519" spans="1:4" x14ac:dyDescent="0.25">
      <c r="A7519" s="3" t="str">
        <f t="shared" si="117"/>
        <v/>
      </c>
      <c r="D7519" s="4"/>
    </row>
    <row r="7520" spans="1:4" x14ac:dyDescent="0.25">
      <c r="A7520" s="3" t="str">
        <f t="shared" si="117"/>
        <v/>
      </c>
      <c r="D7520" s="4"/>
    </row>
    <row r="7521" spans="1:4" x14ac:dyDescent="0.25">
      <c r="A7521" s="3" t="str">
        <f t="shared" si="117"/>
        <v/>
      </c>
      <c r="D7521" s="4"/>
    </row>
    <row r="7522" spans="1:4" x14ac:dyDescent="0.25">
      <c r="A7522" s="3" t="str">
        <f t="shared" si="117"/>
        <v/>
      </c>
      <c r="D7522" s="4"/>
    </row>
    <row r="7523" spans="1:4" x14ac:dyDescent="0.25">
      <c r="A7523" s="3" t="str">
        <f t="shared" si="117"/>
        <v/>
      </c>
      <c r="D7523" s="4"/>
    </row>
    <row r="7524" spans="1:4" x14ac:dyDescent="0.25">
      <c r="A7524" s="3" t="str">
        <f t="shared" si="117"/>
        <v/>
      </c>
      <c r="D7524" s="4"/>
    </row>
    <row r="7525" spans="1:4" x14ac:dyDescent="0.25">
      <c r="A7525" s="3" t="str">
        <f t="shared" si="117"/>
        <v/>
      </c>
      <c r="D7525" s="4"/>
    </row>
    <row r="7526" spans="1:4" x14ac:dyDescent="0.25">
      <c r="A7526" s="3" t="str">
        <f t="shared" si="117"/>
        <v/>
      </c>
      <c r="D7526" s="4"/>
    </row>
    <row r="7527" spans="1:4" x14ac:dyDescent="0.25">
      <c r="A7527" s="3" t="str">
        <f t="shared" si="117"/>
        <v/>
      </c>
      <c r="D7527" s="4"/>
    </row>
    <row r="7528" spans="1:4" x14ac:dyDescent="0.25">
      <c r="A7528" s="3" t="str">
        <f t="shared" si="117"/>
        <v/>
      </c>
      <c r="D7528" s="4"/>
    </row>
    <row r="7529" spans="1:4" x14ac:dyDescent="0.25">
      <c r="A7529" s="3" t="str">
        <f t="shared" si="117"/>
        <v/>
      </c>
      <c r="D7529" s="4"/>
    </row>
    <row r="7530" spans="1:4" x14ac:dyDescent="0.25">
      <c r="A7530" s="3" t="str">
        <f t="shared" si="117"/>
        <v/>
      </c>
      <c r="D7530" s="4"/>
    </row>
    <row r="7531" spans="1:4" x14ac:dyDescent="0.25">
      <c r="A7531" s="3" t="str">
        <f t="shared" si="117"/>
        <v/>
      </c>
      <c r="D7531" s="4"/>
    </row>
    <row r="7532" spans="1:4" x14ac:dyDescent="0.25">
      <c r="A7532" s="3" t="str">
        <f t="shared" si="117"/>
        <v/>
      </c>
      <c r="D7532" s="4"/>
    </row>
    <row r="7533" spans="1:4" x14ac:dyDescent="0.25">
      <c r="A7533" s="3" t="str">
        <f t="shared" si="117"/>
        <v/>
      </c>
      <c r="D7533" s="4"/>
    </row>
    <row r="7534" spans="1:4" x14ac:dyDescent="0.25">
      <c r="A7534" s="3" t="str">
        <f t="shared" si="117"/>
        <v/>
      </c>
      <c r="D7534" s="4"/>
    </row>
    <row r="7535" spans="1:4" x14ac:dyDescent="0.25">
      <c r="A7535" s="3" t="str">
        <f t="shared" si="117"/>
        <v/>
      </c>
      <c r="D7535" s="4"/>
    </row>
    <row r="7536" spans="1:4" x14ac:dyDescent="0.25">
      <c r="A7536" s="3" t="str">
        <f t="shared" si="117"/>
        <v/>
      </c>
      <c r="D7536" s="4"/>
    </row>
    <row r="7537" spans="1:4" x14ac:dyDescent="0.25">
      <c r="A7537" s="3" t="str">
        <f t="shared" si="117"/>
        <v/>
      </c>
      <c r="D7537" s="4"/>
    </row>
    <row r="7538" spans="1:4" x14ac:dyDescent="0.25">
      <c r="A7538" s="3" t="str">
        <f t="shared" si="117"/>
        <v/>
      </c>
      <c r="D7538" s="4"/>
    </row>
    <row r="7539" spans="1:4" x14ac:dyDescent="0.25">
      <c r="A7539" s="3" t="str">
        <f t="shared" si="117"/>
        <v/>
      </c>
      <c r="D7539" s="4"/>
    </row>
    <row r="7540" spans="1:4" x14ac:dyDescent="0.25">
      <c r="A7540" s="3" t="str">
        <f t="shared" si="117"/>
        <v/>
      </c>
      <c r="D7540" s="4"/>
    </row>
    <row r="7541" spans="1:4" x14ac:dyDescent="0.25">
      <c r="A7541" s="3" t="str">
        <f t="shared" si="117"/>
        <v/>
      </c>
      <c r="D7541" s="4"/>
    </row>
    <row r="7542" spans="1:4" x14ac:dyDescent="0.25">
      <c r="A7542" s="3" t="str">
        <f t="shared" si="117"/>
        <v/>
      </c>
      <c r="D7542" s="4"/>
    </row>
    <row r="7543" spans="1:4" x14ac:dyDescent="0.25">
      <c r="A7543" s="3" t="str">
        <f t="shared" si="117"/>
        <v/>
      </c>
      <c r="D7543" s="4"/>
    </row>
    <row r="7544" spans="1:4" x14ac:dyDescent="0.25">
      <c r="A7544" s="3" t="str">
        <f t="shared" si="117"/>
        <v/>
      </c>
      <c r="D7544" s="4"/>
    </row>
    <row r="7545" spans="1:4" x14ac:dyDescent="0.25">
      <c r="A7545" s="3" t="str">
        <f t="shared" si="117"/>
        <v/>
      </c>
      <c r="D7545" s="4"/>
    </row>
    <row r="7546" spans="1:4" x14ac:dyDescent="0.25">
      <c r="A7546" s="3" t="str">
        <f t="shared" si="117"/>
        <v/>
      </c>
      <c r="D7546" s="4"/>
    </row>
    <row r="7547" spans="1:4" x14ac:dyDescent="0.25">
      <c r="A7547" s="3" t="str">
        <f t="shared" si="117"/>
        <v/>
      </c>
      <c r="D7547" s="4"/>
    </row>
    <row r="7548" spans="1:4" x14ac:dyDescent="0.25">
      <c r="A7548" s="3" t="str">
        <f t="shared" si="117"/>
        <v/>
      </c>
      <c r="D7548" s="4"/>
    </row>
    <row r="7549" spans="1:4" x14ac:dyDescent="0.25">
      <c r="A7549" s="3" t="str">
        <f t="shared" si="117"/>
        <v/>
      </c>
      <c r="D7549" s="4"/>
    </row>
    <row r="7550" spans="1:4" x14ac:dyDescent="0.25">
      <c r="A7550" s="3" t="str">
        <f t="shared" si="117"/>
        <v/>
      </c>
      <c r="D7550" s="4"/>
    </row>
    <row r="7551" spans="1:4" x14ac:dyDescent="0.25">
      <c r="A7551" s="3" t="str">
        <f t="shared" si="117"/>
        <v/>
      </c>
      <c r="D7551" s="4"/>
    </row>
    <row r="7552" spans="1:4" x14ac:dyDescent="0.25">
      <c r="A7552" s="3" t="str">
        <f t="shared" si="117"/>
        <v/>
      </c>
      <c r="D7552" s="4"/>
    </row>
    <row r="7553" spans="1:4" x14ac:dyDescent="0.25">
      <c r="A7553" s="3" t="str">
        <f t="shared" si="117"/>
        <v/>
      </c>
      <c r="D7553" s="4"/>
    </row>
    <row r="7554" spans="1:4" x14ac:dyDescent="0.25">
      <c r="A7554" s="3" t="str">
        <f t="shared" si="117"/>
        <v/>
      </c>
      <c r="D7554" s="4"/>
    </row>
    <row r="7555" spans="1:4" x14ac:dyDescent="0.25">
      <c r="A7555" s="3" t="str">
        <f t="shared" ref="A7555:A7618" si="118">B7555&amp;C7555&amp;D7555&amp;E7555</f>
        <v/>
      </c>
      <c r="D7555" s="4"/>
    </row>
    <row r="7556" spans="1:4" x14ac:dyDescent="0.25">
      <c r="A7556" s="3" t="str">
        <f t="shared" si="118"/>
        <v/>
      </c>
      <c r="D7556" s="4"/>
    </row>
    <row r="7557" spans="1:4" x14ac:dyDescent="0.25">
      <c r="A7557" s="3" t="str">
        <f t="shared" si="118"/>
        <v/>
      </c>
      <c r="D7557" s="4"/>
    </row>
    <row r="7558" spans="1:4" x14ac:dyDescent="0.25">
      <c r="A7558" s="3" t="str">
        <f t="shared" si="118"/>
        <v/>
      </c>
      <c r="D7558" s="4"/>
    </row>
    <row r="7559" spans="1:4" x14ac:dyDescent="0.25">
      <c r="A7559" s="3" t="str">
        <f t="shared" si="118"/>
        <v/>
      </c>
      <c r="D7559" s="4"/>
    </row>
    <row r="7560" spans="1:4" x14ac:dyDescent="0.25">
      <c r="A7560" s="3" t="str">
        <f t="shared" si="118"/>
        <v/>
      </c>
      <c r="D7560" s="4"/>
    </row>
    <row r="7561" spans="1:4" x14ac:dyDescent="0.25">
      <c r="A7561" s="3" t="str">
        <f t="shared" si="118"/>
        <v/>
      </c>
      <c r="D7561" s="4"/>
    </row>
    <row r="7562" spans="1:4" x14ac:dyDescent="0.25">
      <c r="A7562" s="3" t="str">
        <f t="shared" si="118"/>
        <v/>
      </c>
      <c r="D7562" s="4"/>
    </row>
    <row r="7563" spans="1:4" x14ac:dyDescent="0.25">
      <c r="A7563" s="3" t="str">
        <f t="shared" si="118"/>
        <v/>
      </c>
      <c r="D7563" s="4"/>
    </row>
    <row r="7564" spans="1:4" x14ac:dyDescent="0.25">
      <c r="A7564" s="3" t="str">
        <f t="shared" si="118"/>
        <v/>
      </c>
      <c r="D7564" s="4"/>
    </row>
    <row r="7565" spans="1:4" x14ac:dyDescent="0.25">
      <c r="A7565" s="3" t="str">
        <f t="shared" si="118"/>
        <v/>
      </c>
      <c r="D7565" s="4"/>
    </row>
    <row r="7566" spans="1:4" x14ac:dyDescent="0.25">
      <c r="A7566" s="3" t="str">
        <f t="shared" si="118"/>
        <v/>
      </c>
      <c r="D7566" s="4"/>
    </row>
    <row r="7567" spans="1:4" x14ac:dyDescent="0.25">
      <c r="A7567" s="3" t="str">
        <f t="shared" si="118"/>
        <v/>
      </c>
      <c r="D7567" s="4"/>
    </row>
    <row r="7568" spans="1:4" x14ac:dyDescent="0.25">
      <c r="A7568" s="3" t="str">
        <f t="shared" si="118"/>
        <v/>
      </c>
      <c r="D7568" s="4"/>
    </row>
    <row r="7569" spans="1:4" x14ac:dyDescent="0.25">
      <c r="A7569" s="3" t="str">
        <f t="shared" si="118"/>
        <v/>
      </c>
      <c r="D7569" s="4"/>
    </row>
    <row r="7570" spans="1:4" x14ac:dyDescent="0.25">
      <c r="A7570" s="3" t="str">
        <f t="shared" si="118"/>
        <v/>
      </c>
      <c r="D7570" s="4"/>
    </row>
    <row r="7571" spans="1:4" x14ac:dyDescent="0.25">
      <c r="A7571" s="3" t="str">
        <f t="shared" si="118"/>
        <v/>
      </c>
      <c r="D7571" s="4"/>
    </row>
    <row r="7572" spans="1:4" x14ac:dyDescent="0.25">
      <c r="A7572" s="3" t="str">
        <f t="shared" si="118"/>
        <v/>
      </c>
      <c r="D7572" s="4"/>
    </row>
    <row r="7573" spans="1:4" x14ac:dyDescent="0.25">
      <c r="A7573" s="3" t="str">
        <f t="shared" si="118"/>
        <v/>
      </c>
      <c r="D7573" s="4"/>
    </row>
    <row r="7574" spans="1:4" x14ac:dyDescent="0.25">
      <c r="A7574" s="3" t="str">
        <f t="shared" si="118"/>
        <v/>
      </c>
      <c r="D7574" s="4"/>
    </row>
    <row r="7575" spans="1:4" x14ac:dyDescent="0.25">
      <c r="A7575" s="3" t="str">
        <f t="shared" si="118"/>
        <v/>
      </c>
      <c r="D7575" s="4"/>
    </row>
    <row r="7576" spans="1:4" x14ac:dyDescent="0.25">
      <c r="A7576" s="3" t="str">
        <f t="shared" si="118"/>
        <v/>
      </c>
      <c r="D7576" s="4"/>
    </row>
    <row r="7577" spans="1:4" x14ac:dyDescent="0.25">
      <c r="A7577" s="3" t="str">
        <f t="shared" si="118"/>
        <v/>
      </c>
      <c r="D7577" s="4"/>
    </row>
    <row r="7578" spans="1:4" x14ac:dyDescent="0.25">
      <c r="A7578" s="3" t="str">
        <f t="shared" si="118"/>
        <v/>
      </c>
      <c r="D7578" s="4"/>
    </row>
    <row r="7579" spans="1:4" x14ac:dyDescent="0.25">
      <c r="A7579" s="3" t="str">
        <f t="shared" si="118"/>
        <v/>
      </c>
      <c r="D7579" s="4"/>
    </row>
    <row r="7580" spans="1:4" x14ac:dyDescent="0.25">
      <c r="A7580" s="3" t="str">
        <f t="shared" si="118"/>
        <v/>
      </c>
      <c r="D7580" s="4"/>
    </row>
    <row r="7581" spans="1:4" x14ac:dyDescent="0.25">
      <c r="A7581" s="3" t="str">
        <f t="shared" si="118"/>
        <v/>
      </c>
      <c r="D7581" s="4"/>
    </row>
    <row r="7582" spans="1:4" x14ac:dyDescent="0.25">
      <c r="A7582" s="3" t="str">
        <f t="shared" si="118"/>
        <v/>
      </c>
      <c r="D7582" s="4"/>
    </row>
    <row r="7583" spans="1:4" x14ac:dyDescent="0.25">
      <c r="A7583" s="3" t="str">
        <f t="shared" si="118"/>
        <v/>
      </c>
      <c r="D7583" s="4"/>
    </row>
    <row r="7584" spans="1:4" x14ac:dyDescent="0.25">
      <c r="A7584" s="3" t="str">
        <f t="shared" si="118"/>
        <v/>
      </c>
      <c r="D7584" s="4"/>
    </row>
    <row r="7585" spans="1:4" x14ac:dyDescent="0.25">
      <c r="A7585" s="3" t="str">
        <f t="shared" si="118"/>
        <v/>
      </c>
      <c r="D7585" s="4"/>
    </row>
    <row r="7586" spans="1:4" x14ac:dyDescent="0.25">
      <c r="A7586" s="3" t="str">
        <f t="shared" si="118"/>
        <v/>
      </c>
      <c r="D7586" s="4"/>
    </row>
    <row r="7587" spans="1:4" x14ac:dyDescent="0.25">
      <c r="A7587" s="3" t="str">
        <f t="shared" si="118"/>
        <v/>
      </c>
      <c r="D7587" s="4"/>
    </row>
    <row r="7588" spans="1:4" x14ac:dyDescent="0.25">
      <c r="A7588" s="3" t="str">
        <f t="shared" si="118"/>
        <v/>
      </c>
      <c r="D7588" s="4"/>
    </row>
    <row r="7589" spans="1:4" x14ac:dyDescent="0.25">
      <c r="A7589" s="3" t="str">
        <f t="shared" si="118"/>
        <v/>
      </c>
      <c r="D7589" s="4"/>
    </row>
    <row r="7590" spans="1:4" x14ac:dyDescent="0.25">
      <c r="A7590" s="3" t="str">
        <f t="shared" si="118"/>
        <v/>
      </c>
      <c r="D7590" s="4"/>
    </row>
    <row r="7591" spans="1:4" x14ac:dyDescent="0.25">
      <c r="A7591" s="3" t="str">
        <f t="shared" si="118"/>
        <v/>
      </c>
      <c r="D7591" s="4"/>
    </row>
    <row r="7592" spans="1:4" x14ac:dyDescent="0.25">
      <c r="A7592" s="3" t="str">
        <f t="shared" si="118"/>
        <v/>
      </c>
      <c r="D7592" s="4"/>
    </row>
    <row r="7593" spans="1:4" x14ac:dyDescent="0.25">
      <c r="A7593" s="3" t="str">
        <f t="shared" si="118"/>
        <v/>
      </c>
      <c r="D7593" s="4"/>
    </row>
    <row r="7594" spans="1:4" x14ac:dyDescent="0.25">
      <c r="A7594" s="3" t="str">
        <f t="shared" si="118"/>
        <v/>
      </c>
      <c r="D7594" s="4"/>
    </row>
    <row r="7595" spans="1:4" x14ac:dyDescent="0.25">
      <c r="A7595" s="3" t="str">
        <f t="shared" si="118"/>
        <v/>
      </c>
      <c r="D7595" s="4"/>
    </row>
    <row r="7596" spans="1:4" x14ac:dyDescent="0.25">
      <c r="A7596" s="3" t="str">
        <f t="shared" si="118"/>
        <v/>
      </c>
      <c r="D7596" s="4"/>
    </row>
    <row r="7597" spans="1:4" x14ac:dyDescent="0.25">
      <c r="A7597" s="3" t="str">
        <f t="shared" si="118"/>
        <v/>
      </c>
      <c r="D7597" s="4"/>
    </row>
    <row r="7598" spans="1:4" x14ac:dyDescent="0.25">
      <c r="A7598" s="3" t="str">
        <f t="shared" si="118"/>
        <v/>
      </c>
      <c r="D7598" s="4"/>
    </row>
    <row r="7599" spans="1:4" x14ac:dyDescent="0.25">
      <c r="A7599" s="3" t="str">
        <f t="shared" si="118"/>
        <v/>
      </c>
      <c r="D7599" s="4"/>
    </row>
    <row r="7600" spans="1:4" x14ac:dyDescent="0.25">
      <c r="A7600" s="3" t="str">
        <f t="shared" si="118"/>
        <v/>
      </c>
      <c r="D7600" s="4"/>
    </row>
    <row r="7601" spans="1:4" x14ac:dyDescent="0.25">
      <c r="A7601" s="3" t="str">
        <f t="shared" si="118"/>
        <v/>
      </c>
      <c r="D7601" s="4"/>
    </row>
    <row r="7602" spans="1:4" x14ac:dyDescent="0.25">
      <c r="A7602" s="3" t="str">
        <f t="shared" si="118"/>
        <v/>
      </c>
      <c r="D7602" s="4"/>
    </row>
    <row r="7603" spans="1:4" x14ac:dyDescent="0.25">
      <c r="A7603" s="3" t="str">
        <f t="shared" si="118"/>
        <v/>
      </c>
      <c r="D7603" s="4"/>
    </row>
    <row r="7604" spans="1:4" x14ac:dyDescent="0.25">
      <c r="A7604" s="3" t="str">
        <f t="shared" si="118"/>
        <v/>
      </c>
      <c r="D7604" s="4"/>
    </row>
    <row r="7605" spans="1:4" x14ac:dyDescent="0.25">
      <c r="A7605" s="3" t="str">
        <f t="shared" si="118"/>
        <v/>
      </c>
      <c r="D7605" s="4"/>
    </row>
    <row r="7606" spans="1:4" x14ac:dyDescent="0.25">
      <c r="A7606" s="3" t="str">
        <f t="shared" si="118"/>
        <v/>
      </c>
      <c r="D7606" s="4"/>
    </row>
    <row r="7607" spans="1:4" x14ac:dyDescent="0.25">
      <c r="A7607" s="3" t="str">
        <f t="shared" si="118"/>
        <v/>
      </c>
      <c r="D7607" s="4"/>
    </row>
    <row r="7608" spans="1:4" x14ac:dyDescent="0.25">
      <c r="A7608" s="3" t="str">
        <f t="shared" si="118"/>
        <v/>
      </c>
      <c r="D7608" s="4"/>
    </row>
    <row r="7609" spans="1:4" x14ac:dyDescent="0.25">
      <c r="A7609" s="3" t="str">
        <f t="shared" si="118"/>
        <v/>
      </c>
      <c r="D7609" s="4"/>
    </row>
    <row r="7610" spans="1:4" x14ac:dyDescent="0.25">
      <c r="A7610" s="3" t="str">
        <f t="shared" si="118"/>
        <v/>
      </c>
      <c r="D7610" s="4"/>
    </row>
    <row r="7611" spans="1:4" x14ac:dyDescent="0.25">
      <c r="A7611" s="3" t="str">
        <f t="shared" si="118"/>
        <v/>
      </c>
      <c r="D7611" s="4"/>
    </row>
    <row r="7612" spans="1:4" x14ac:dyDescent="0.25">
      <c r="A7612" s="3" t="str">
        <f t="shared" si="118"/>
        <v/>
      </c>
      <c r="D7612" s="4"/>
    </row>
    <row r="7613" spans="1:4" x14ac:dyDescent="0.25">
      <c r="A7613" s="3" t="str">
        <f t="shared" si="118"/>
        <v/>
      </c>
      <c r="D7613" s="4"/>
    </row>
    <row r="7614" spans="1:4" x14ac:dyDescent="0.25">
      <c r="A7614" s="3" t="str">
        <f t="shared" si="118"/>
        <v/>
      </c>
      <c r="D7614" s="4"/>
    </row>
    <row r="7615" spans="1:4" x14ac:dyDescent="0.25">
      <c r="A7615" s="3" t="str">
        <f t="shared" si="118"/>
        <v/>
      </c>
      <c r="D7615" s="4"/>
    </row>
    <row r="7616" spans="1:4" x14ac:dyDescent="0.25">
      <c r="A7616" s="3" t="str">
        <f t="shared" si="118"/>
        <v/>
      </c>
      <c r="D7616" s="4"/>
    </row>
    <row r="7617" spans="1:4" x14ac:dyDescent="0.25">
      <c r="A7617" s="3" t="str">
        <f t="shared" si="118"/>
        <v/>
      </c>
      <c r="D7617" s="4"/>
    </row>
    <row r="7618" spans="1:4" x14ac:dyDescent="0.25">
      <c r="A7618" s="3" t="str">
        <f t="shared" si="118"/>
        <v/>
      </c>
      <c r="D7618" s="4"/>
    </row>
    <row r="7619" spans="1:4" x14ac:dyDescent="0.25">
      <c r="A7619" s="3" t="str">
        <f t="shared" ref="A7619:A7682" si="119">B7619&amp;C7619&amp;D7619&amp;E7619</f>
        <v/>
      </c>
      <c r="D7619" s="4"/>
    </row>
    <row r="7620" spans="1:4" x14ac:dyDescent="0.25">
      <c r="A7620" s="3" t="str">
        <f t="shared" si="119"/>
        <v/>
      </c>
      <c r="D7620" s="4"/>
    </row>
    <row r="7621" spans="1:4" x14ac:dyDescent="0.25">
      <c r="A7621" s="3" t="str">
        <f t="shared" si="119"/>
        <v/>
      </c>
      <c r="D7621" s="4"/>
    </row>
    <row r="7622" spans="1:4" x14ac:dyDescent="0.25">
      <c r="A7622" s="3" t="str">
        <f t="shared" si="119"/>
        <v/>
      </c>
      <c r="D7622" s="4"/>
    </row>
    <row r="7623" spans="1:4" x14ac:dyDescent="0.25">
      <c r="A7623" s="3" t="str">
        <f t="shared" si="119"/>
        <v/>
      </c>
      <c r="D7623" s="4"/>
    </row>
    <row r="7624" spans="1:4" x14ac:dyDescent="0.25">
      <c r="A7624" s="3" t="str">
        <f t="shared" si="119"/>
        <v/>
      </c>
      <c r="D7624" s="4"/>
    </row>
    <row r="7625" spans="1:4" x14ac:dyDescent="0.25">
      <c r="A7625" s="3" t="str">
        <f t="shared" si="119"/>
        <v/>
      </c>
      <c r="D7625" s="4"/>
    </row>
    <row r="7626" spans="1:4" x14ac:dyDescent="0.25">
      <c r="A7626" s="3" t="str">
        <f t="shared" si="119"/>
        <v/>
      </c>
      <c r="D7626" s="4"/>
    </row>
    <row r="7627" spans="1:4" x14ac:dyDescent="0.25">
      <c r="A7627" s="3" t="str">
        <f t="shared" si="119"/>
        <v/>
      </c>
      <c r="D7627" s="4"/>
    </row>
    <row r="7628" spans="1:4" x14ac:dyDescent="0.25">
      <c r="A7628" s="3" t="str">
        <f t="shared" si="119"/>
        <v/>
      </c>
      <c r="D7628" s="4"/>
    </row>
    <row r="7629" spans="1:4" x14ac:dyDescent="0.25">
      <c r="A7629" s="3" t="str">
        <f t="shared" si="119"/>
        <v/>
      </c>
      <c r="D7629" s="4"/>
    </row>
    <row r="7630" spans="1:4" x14ac:dyDescent="0.25">
      <c r="A7630" s="3" t="str">
        <f t="shared" si="119"/>
        <v/>
      </c>
      <c r="D7630" s="4"/>
    </row>
    <row r="7631" spans="1:4" x14ac:dyDescent="0.25">
      <c r="A7631" s="3" t="str">
        <f t="shared" si="119"/>
        <v/>
      </c>
      <c r="D7631" s="4"/>
    </row>
    <row r="7632" spans="1:4" x14ac:dyDescent="0.25">
      <c r="A7632" s="3" t="str">
        <f t="shared" si="119"/>
        <v/>
      </c>
      <c r="D7632" s="4"/>
    </row>
    <row r="7633" spans="1:4" x14ac:dyDescent="0.25">
      <c r="A7633" s="3" t="str">
        <f t="shared" si="119"/>
        <v/>
      </c>
      <c r="D7633" s="4"/>
    </row>
    <row r="7634" spans="1:4" x14ac:dyDescent="0.25">
      <c r="A7634" s="3" t="str">
        <f t="shared" si="119"/>
        <v/>
      </c>
      <c r="D7634" s="4"/>
    </row>
    <row r="7635" spans="1:4" x14ac:dyDescent="0.25">
      <c r="A7635" s="3" t="str">
        <f t="shared" si="119"/>
        <v/>
      </c>
      <c r="D7635" s="4"/>
    </row>
    <row r="7636" spans="1:4" x14ac:dyDescent="0.25">
      <c r="A7636" s="3" t="str">
        <f t="shared" si="119"/>
        <v/>
      </c>
      <c r="D7636" s="4"/>
    </row>
    <row r="7637" spans="1:4" x14ac:dyDescent="0.25">
      <c r="A7637" s="3" t="str">
        <f t="shared" si="119"/>
        <v/>
      </c>
      <c r="D7637" s="4"/>
    </row>
    <row r="7638" spans="1:4" x14ac:dyDescent="0.25">
      <c r="A7638" s="3" t="str">
        <f t="shared" si="119"/>
        <v/>
      </c>
      <c r="D7638" s="4"/>
    </row>
    <row r="7639" spans="1:4" x14ac:dyDescent="0.25">
      <c r="A7639" s="3" t="str">
        <f t="shared" si="119"/>
        <v/>
      </c>
      <c r="D7639" s="4"/>
    </row>
    <row r="7640" spans="1:4" x14ac:dyDescent="0.25">
      <c r="A7640" s="3" t="str">
        <f t="shared" si="119"/>
        <v/>
      </c>
      <c r="D7640" s="4"/>
    </row>
    <row r="7641" spans="1:4" x14ac:dyDescent="0.25">
      <c r="A7641" s="3" t="str">
        <f t="shared" si="119"/>
        <v/>
      </c>
      <c r="D7641" s="4"/>
    </row>
    <row r="7642" spans="1:4" x14ac:dyDescent="0.25">
      <c r="A7642" s="3" t="str">
        <f t="shared" si="119"/>
        <v/>
      </c>
      <c r="D7642" s="4"/>
    </row>
    <row r="7643" spans="1:4" x14ac:dyDescent="0.25">
      <c r="A7643" s="3" t="str">
        <f t="shared" si="119"/>
        <v/>
      </c>
      <c r="D7643" s="4"/>
    </row>
    <row r="7644" spans="1:4" x14ac:dyDescent="0.25">
      <c r="A7644" s="3" t="str">
        <f t="shared" si="119"/>
        <v/>
      </c>
      <c r="D7644" s="4"/>
    </row>
    <row r="7645" spans="1:4" x14ac:dyDescent="0.25">
      <c r="A7645" s="3" t="str">
        <f t="shared" si="119"/>
        <v/>
      </c>
      <c r="D7645" s="4"/>
    </row>
    <row r="7646" spans="1:4" x14ac:dyDescent="0.25">
      <c r="A7646" s="3" t="str">
        <f t="shared" si="119"/>
        <v/>
      </c>
      <c r="D7646" s="4"/>
    </row>
    <row r="7647" spans="1:4" x14ac:dyDescent="0.25">
      <c r="A7647" s="3" t="str">
        <f t="shared" si="119"/>
        <v/>
      </c>
      <c r="D7647" s="4"/>
    </row>
    <row r="7648" spans="1:4" x14ac:dyDescent="0.25">
      <c r="A7648" s="3" t="str">
        <f t="shared" si="119"/>
        <v/>
      </c>
      <c r="D7648" s="4"/>
    </row>
    <row r="7649" spans="1:4" x14ac:dyDescent="0.25">
      <c r="A7649" s="3" t="str">
        <f t="shared" si="119"/>
        <v/>
      </c>
      <c r="D7649" s="4"/>
    </row>
    <row r="7650" spans="1:4" x14ac:dyDescent="0.25">
      <c r="A7650" s="3" t="str">
        <f t="shared" si="119"/>
        <v/>
      </c>
      <c r="D7650" s="4"/>
    </row>
    <row r="7651" spans="1:4" x14ac:dyDescent="0.25">
      <c r="A7651" s="3" t="str">
        <f t="shared" si="119"/>
        <v/>
      </c>
      <c r="D7651" s="4"/>
    </row>
    <row r="7652" spans="1:4" x14ac:dyDescent="0.25">
      <c r="A7652" s="3" t="str">
        <f t="shared" si="119"/>
        <v/>
      </c>
      <c r="D7652" s="4"/>
    </row>
    <row r="7653" spans="1:4" x14ac:dyDescent="0.25">
      <c r="A7653" s="3" t="str">
        <f t="shared" si="119"/>
        <v/>
      </c>
      <c r="D7653" s="4"/>
    </row>
    <row r="7654" spans="1:4" x14ac:dyDescent="0.25">
      <c r="A7654" s="3" t="str">
        <f t="shared" si="119"/>
        <v/>
      </c>
      <c r="D7654" s="4"/>
    </row>
    <row r="7655" spans="1:4" x14ac:dyDescent="0.25">
      <c r="A7655" s="3" t="str">
        <f t="shared" si="119"/>
        <v/>
      </c>
      <c r="D7655" s="4"/>
    </row>
    <row r="7656" spans="1:4" x14ac:dyDescent="0.25">
      <c r="A7656" s="3" t="str">
        <f t="shared" si="119"/>
        <v/>
      </c>
      <c r="D7656" s="4"/>
    </row>
    <row r="7657" spans="1:4" x14ac:dyDescent="0.25">
      <c r="A7657" s="3" t="str">
        <f t="shared" si="119"/>
        <v/>
      </c>
      <c r="D7657" s="4"/>
    </row>
    <row r="7658" spans="1:4" x14ac:dyDescent="0.25">
      <c r="A7658" s="3" t="str">
        <f t="shared" si="119"/>
        <v/>
      </c>
      <c r="D7658" s="4"/>
    </row>
    <row r="7659" spans="1:4" x14ac:dyDescent="0.25">
      <c r="A7659" s="3" t="str">
        <f t="shared" si="119"/>
        <v/>
      </c>
      <c r="D7659" s="4"/>
    </row>
    <row r="7660" spans="1:4" x14ac:dyDescent="0.25">
      <c r="A7660" s="3" t="str">
        <f t="shared" si="119"/>
        <v/>
      </c>
      <c r="D7660" s="4"/>
    </row>
    <row r="7661" spans="1:4" x14ac:dyDescent="0.25">
      <c r="A7661" s="3" t="str">
        <f t="shared" si="119"/>
        <v/>
      </c>
      <c r="D7661" s="4"/>
    </row>
    <row r="7662" spans="1:4" x14ac:dyDescent="0.25">
      <c r="A7662" s="3" t="str">
        <f t="shared" si="119"/>
        <v/>
      </c>
      <c r="D7662" s="4"/>
    </row>
    <row r="7663" spans="1:4" x14ac:dyDescent="0.25">
      <c r="A7663" s="3" t="str">
        <f t="shared" si="119"/>
        <v/>
      </c>
      <c r="D7663" s="4"/>
    </row>
    <row r="7664" spans="1:4" x14ac:dyDescent="0.25">
      <c r="A7664" s="3" t="str">
        <f t="shared" si="119"/>
        <v/>
      </c>
      <c r="D7664" s="4"/>
    </row>
    <row r="7665" spans="1:4" x14ac:dyDescent="0.25">
      <c r="A7665" s="3" t="str">
        <f t="shared" si="119"/>
        <v/>
      </c>
      <c r="D7665" s="4"/>
    </row>
    <row r="7666" spans="1:4" x14ac:dyDescent="0.25">
      <c r="A7666" s="3" t="str">
        <f t="shared" si="119"/>
        <v/>
      </c>
      <c r="D7666" s="4"/>
    </row>
    <row r="7667" spans="1:4" x14ac:dyDescent="0.25">
      <c r="A7667" s="3" t="str">
        <f t="shared" si="119"/>
        <v/>
      </c>
      <c r="D7667" s="4"/>
    </row>
    <row r="7668" spans="1:4" x14ac:dyDescent="0.25">
      <c r="A7668" s="3" t="str">
        <f t="shared" si="119"/>
        <v/>
      </c>
      <c r="D7668" s="4"/>
    </row>
    <row r="7669" spans="1:4" x14ac:dyDescent="0.25">
      <c r="A7669" s="3" t="str">
        <f t="shared" si="119"/>
        <v/>
      </c>
      <c r="D7669" s="4"/>
    </row>
    <row r="7670" spans="1:4" x14ac:dyDescent="0.25">
      <c r="A7670" s="3" t="str">
        <f t="shared" si="119"/>
        <v/>
      </c>
      <c r="D7670" s="4"/>
    </row>
    <row r="7671" spans="1:4" x14ac:dyDescent="0.25">
      <c r="A7671" s="3" t="str">
        <f t="shared" si="119"/>
        <v/>
      </c>
      <c r="D7671" s="4"/>
    </row>
    <row r="7672" spans="1:4" x14ac:dyDescent="0.25">
      <c r="A7672" s="3" t="str">
        <f t="shared" si="119"/>
        <v/>
      </c>
      <c r="D7672" s="4"/>
    </row>
    <row r="7673" spans="1:4" x14ac:dyDescent="0.25">
      <c r="A7673" s="3" t="str">
        <f t="shared" si="119"/>
        <v/>
      </c>
      <c r="D7673" s="4"/>
    </row>
    <row r="7674" spans="1:4" x14ac:dyDescent="0.25">
      <c r="A7674" s="3" t="str">
        <f t="shared" si="119"/>
        <v/>
      </c>
      <c r="D7674" s="4"/>
    </row>
    <row r="7675" spans="1:4" x14ac:dyDescent="0.25">
      <c r="A7675" s="3" t="str">
        <f t="shared" si="119"/>
        <v/>
      </c>
      <c r="D7675" s="4"/>
    </row>
    <row r="7676" spans="1:4" x14ac:dyDescent="0.25">
      <c r="A7676" s="3" t="str">
        <f t="shared" si="119"/>
        <v/>
      </c>
      <c r="D7676" s="4"/>
    </row>
    <row r="7677" spans="1:4" x14ac:dyDescent="0.25">
      <c r="A7677" s="3" t="str">
        <f t="shared" si="119"/>
        <v/>
      </c>
      <c r="D7677" s="4"/>
    </row>
    <row r="7678" spans="1:4" x14ac:dyDescent="0.25">
      <c r="A7678" s="3" t="str">
        <f t="shared" si="119"/>
        <v/>
      </c>
      <c r="D7678" s="4"/>
    </row>
    <row r="7679" spans="1:4" x14ac:dyDescent="0.25">
      <c r="A7679" s="3" t="str">
        <f t="shared" si="119"/>
        <v/>
      </c>
      <c r="D7679" s="4"/>
    </row>
    <row r="7680" spans="1:4" x14ac:dyDescent="0.25">
      <c r="A7680" s="3" t="str">
        <f t="shared" si="119"/>
        <v/>
      </c>
      <c r="D7680" s="4"/>
    </row>
    <row r="7681" spans="1:4" x14ac:dyDescent="0.25">
      <c r="A7681" s="3" t="str">
        <f t="shared" si="119"/>
        <v/>
      </c>
      <c r="D7681" s="4"/>
    </row>
    <row r="7682" spans="1:4" x14ac:dyDescent="0.25">
      <c r="A7682" s="3" t="str">
        <f t="shared" si="119"/>
        <v/>
      </c>
      <c r="D7682" s="4"/>
    </row>
    <row r="7683" spans="1:4" x14ac:dyDescent="0.25">
      <c r="A7683" s="3" t="str">
        <f t="shared" ref="A7683:A7746" si="120">B7683&amp;C7683&amp;D7683&amp;E7683</f>
        <v/>
      </c>
      <c r="D7683" s="4"/>
    </row>
    <row r="7684" spans="1:4" x14ac:dyDescent="0.25">
      <c r="A7684" s="3" t="str">
        <f t="shared" si="120"/>
        <v/>
      </c>
      <c r="D7684" s="4"/>
    </row>
    <row r="7685" spans="1:4" x14ac:dyDescent="0.25">
      <c r="A7685" s="3" t="str">
        <f t="shared" si="120"/>
        <v/>
      </c>
      <c r="D7685" s="4"/>
    </row>
    <row r="7686" spans="1:4" x14ac:dyDescent="0.25">
      <c r="A7686" s="3" t="str">
        <f t="shared" si="120"/>
        <v/>
      </c>
      <c r="D7686" s="4"/>
    </row>
    <row r="7687" spans="1:4" x14ac:dyDescent="0.25">
      <c r="A7687" s="3" t="str">
        <f t="shared" si="120"/>
        <v/>
      </c>
      <c r="D7687" s="4"/>
    </row>
    <row r="7688" spans="1:4" x14ac:dyDescent="0.25">
      <c r="A7688" s="3" t="str">
        <f t="shared" si="120"/>
        <v/>
      </c>
      <c r="D7688" s="4"/>
    </row>
    <row r="7689" spans="1:4" x14ac:dyDescent="0.25">
      <c r="A7689" s="3" t="str">
        <f t="shared" si="120"/>
        <v/>
      </c>
      <c r="D7689" s="4"/>
    </row>
    <row r="7690" spans="1:4" x14ac:dyDescent="0.25">
      <c r="A7690" s="3" t="str">
        <f t="shared" si="120"/>
        <v/>
      </c>
      <c r="D7690" s="4"/>
    </row>
    <row r="7691" spans="1:4" x14ac:dyDescent="0.25">
      <c r="A7691" s="3" t="str">
        <f t="shared" si="120"/>
        <v/>
      </c>
      <c r="D7691" s="4"/>
    </row>
    <row r="7692" spans="1:4" x14ac:dyDescent="0.25">
      <c r="A7692" s="3" t="str">
        <f t="shared" si="120"/>
        <v/>
      </c>
      <c r="D7692" s="4"/>
    </row>
    <row r="7693" spans="1:4" x14ac:dyDescent="0.25">
      <c r="A7693" s="3" t="str">
        <f t="shared" si="120"/>
        <v/>
      </c>
      <c r="D7693" s="4"/>
    </row>
    <row r="7694" spans="1:4" x14ac:dyDescent="0.25">
      <c r="A7694" s="3" t="str">
        <f t="shared" si="120"/>
        <v/>
      </c>
      <c r="D7694" s="4"/>
    </row>
    <row r="7695" spans="1:4" x14ac:dyDescent="0.25">
      <c r="A7695" s="3" t="str">
        <f t="shared" si="120"/>
        <v/>
      </c>
      <c r="D7695" s="4"/>
    </row>
    <row r="7696" spans="1:4" x14ac:dyDescent="0.25">
      <c r="A7696" s="3" t="str">
        <f t="shared" si="120"/>
        <v/>
      </c>
      <c r="D7696" s="4"/>
    </row>
    <row r="7697" spans="1:4" x14ac:dyDescent="0.25">
      <c r="A7697" s="3" t="str">
        <f t="shared" si="120"/>
        <v/>
      </c>
      <c r="D7697" s="4"/>
    </row>
    <row r="7698" spans="1:4" x14ac:dyDescent="0.25">
      <c r="A7698" s="3" t="str">
        <f t="shared" si="120"/>
        <v/>
      </c>
      <c r="D7698" s="4"/>
    </row>
    <row r="7699" spans="1:4" x14ac:dyDescent="0.25">
      <c r="A7699" s="3" t="str">
        <f t="shared" si="120"/>
        <v/>
      </c>
      <c r="D7699" s="4"/>
    </row>
    <row r="7700" spans="1:4" x14ac:dyDescent="0.25">
      <c r="A7700" s="3" t="str">
        <f t="shared" si="120"/>
        <v/>
      </c>
      <c r="D7700" s="4"/>
    </row>
    <row r="7701" spans="1:4" x14ac:dyDescent="0.25">
      <c r="A7701" s="3" t="str">
        <f t="shared" si="120"/>
        <v/>
      </c>
      <c r="D7701" s="4"/>
    </row>
    <row r="7702" spans="1:4" x14ac:dyDescent="0.25">
      <c r="A7702" s="3" t="str">
        <f t="shared" si="120"/>
        <v/>
      </c>
      <c r="D7702" s="4"/>
    </row>
    <row r="7703" spans="1:4" x14ac:dyDescent="0.25">
      <c r="A7703" s="3" t="str">
        <f t="shared" si="120"/>
        <v/>
      </c>
      <c r="D7703" s="4"/>
    </row>
    <row r="7704" spans="1:4" x14ac:dyDescent="0.25">
      <c r="A7704" s="3" t="str">
        <f t="shared" si="120"/>
        <v/>
      </c>
      <c r="D7704" s="4"/>
    </row>
    <row r="7705" spans="1:4" x14ac:dyDescent="0.25">
      <c r="A7705" s="3" t="str">
        <f t="shared" si="120"/>
        <v/>
      </c>
      <c r="D7705" s="4"/>
    </row>
    <row r="7706" spans="1:4" x14ac:dyDescent="0.25">
      <c r="A7706" s="3" t="str">
        <f t="shared" si="120"/>
        <v/>
      </c>
      <c r="D7706" s="4"/>
    </row>
    <row r="7707" spans="1:4" x14ac:dyDescent="0.25">
      <c r="A7707" s="3" t="str">
        <f t="shared" si="120"/>
        <v/>
      </c>
      <c r="D7707" s="4"/>
    </row>
    <row r="7708" spans="1:4" x14ac:dyDescent="0.25">
      <c r="A7708" s="3" t="str">
        <f t="shared" si="120"/>
        <v/>
      </c>
      <c r="D7708" s="4"/>
    </row>
    <row r="7709" spans="1:4" x14ac:dyDescent="0.25">
      <c r="A7709" s="3" t="str">
        <f t="shared" si="120"/>
        <v/>
      </c>
      <c r="D7709" s="4"/>
    </row>
    <row r="7710" spans="1:4" x14ac:dyDescent="0.25">
      <c r="A7710" s="3" t="str">
        <f t="shared" si="120"/>
        <v/>
      </c>
      <c r="D7710" s="4"/>
    </row>
    <row r="7711" spans="1:4" x14ac:dyDescent="0.25">
      <c r="A7711" s="3" t="str">
        <f t="shared" si="120"/>
        <v/>
      </c>
      <c r="D7711" s="4"/>
    </row>
    <row r="7712" spans="1:4" x14ac:dyDescent="0.25">
      <c r="A7712" s="3" t="str">
        <f t="shared" si="120"/>
        <v/>
      </c>
      <c r="D7712" s="4"/>
    </row>
    <row r="7713" spans="1:4" x14ac:dyDescent="0.25">
      <c r="A7713" s="3" t="str">
        <f t="shared" si="120"/>
        <v/>
      </c>
      <c r="D7713" s="4"/>
    </row>
    <row r="7714" spans="1:4" x14ac:dyDescent="0.25">
      <c r="A7714" s="3" t="str">
        <f t="shared" si="120"/>
        <v/>
      </c>
      <c r="D7714" s="4"/>
    </row>
    <row r="7715" spans="1:4" x14ac:dyDescent="0.25">
      <c r="A7715" s="3" t="str">
        <f t="shared" si="120"/>
        <v/>
      </c>
      <c r="D7715" s="4"/>
    </row>
    <row r="7716" spans="1:4" x14ac:dyDescent="0.25">
      <c r="A7716" s="3" t="str">
        <f t="shared" si="120"/>
        <v/>
      </c>
      <c r="D7716" s="4"/>
    </row>
    <row r="7717" spans="1:4" x14ac:dyDescent="0.25">
      <c r="A7717" s="3" t="str">
        <f t="shared" si="120"/>
        <v/>
      </c>
      <c r="D7717" s="4"/>
    </row>
    <row r="7718" spans="1:4" x14ac:dyDescent="0.25">
      <c r="A7718" s="3" t="str">
        <f t="shared" si="120"/>
        <v/>
      </c>
      <c r="D7718" s="4"/>
    </row>
    <row r="7719" spans="1:4" x14ac:dyDescent="0.25">
      <c r="A7719" s="3" t="str">
        <f t="shared" si="120"/>
        <v/>
      </c>
      <c r="D7719" s="4"/>
    </row>
    <row r="7720" spans="1:4" x14ac:dyDescent="0.25">
      <c r="A7720" s="3" t="str">
        <f t="shared" si="120"/>
        <v/>
      </c>
      <c r="D7720" s="4"/>
    </row>
    <row r="7721" spans="1:4" x14ac:dyDescent="0.25">
      <c r="A7721" s="3" t="str">
        <f t="shared" si="120"/>
        <v/>
      </c>
      <c r="D7721" s="4"/>
    </row>
    <row r="7722" spans="1:4" x14ac:dyDescent="0.25">
      <c r="A7722" s="3" t="str">
        <f t="shared" si="120"/>
        <v/>
      </c>
      <c r="D7722" s="4"/>
    </row>
    <row r="7723" spans="1:4" x14ac:dyDescent="0.25">
      <c r="A7723" s="3" t="str">
        <f t="shared" si="120"/>
        <v/>
      </c>
      <c r="D7723" s="4"/>
    </row>
    <row r="7724" spans="1:4" x14ac:dyDescent="0.25">
      <c r="A7724" s="3" t="str">
        <f t="shared" si="120"/>
        <v/>
      </c>
      <c r="D7724" s="4"/>
    </row>
    <row r="7725" spans="1:4" x14ac:dyDescent="0.25">
      <c r="A7725" s="3" t="str">
        <f t="shared" si="120"/>
        <v/>
      </c>
      <c r="D7725" s="4"/>
    </row>
    <row r="7726" spans="1:4" x14ac:dyDescent="0.25">
      <c r="A7726" s="3" t="str">
        <f t="shared" si="120"/>
        <v/>
      </c>
      <c r="D7726" s="4"/>
    </row>
    <row r="7727" spans="1:4" x14ac:dyDescent="0.25">
      <c r="A7727" s="3" t="str">
        <f t="shared" si="120"/>
        <v/>
      </c>
      <c r="D7727" s="4"/>
    </row>
    <row r="7728" spans="1:4" x14ac:dyDescent="0.25">
      <c r="A7728" s="3" t="str">
        <f t="shared" si="120"/>
        <v/>
      </c>
      <c r="D7728" s="4"/>
    </row>
    <row r="7729" spans="1:4" x14ac:dyDescent="0.25">
      <c r="A7729" s="3" t="str">
        <f t="shared" si="120"/>
        <v/>
      </c>
      <c r="D7729" s="4"/>
    </row>
    <row r="7730" spans="1:4" x14ac:dyDescent="0.25">
      <c r="A7730" s="3" t="str">
        <f t="shared" si="120"/>
        <v/>
      </c>
      <c r="D7730" s="4"/>
    </row>
    <row r="7731" spans="1:4" x14ac:dyDescent="0.25">
      <c r="A7731" s="3" t="str">
        <f t="shared" si="120"/>
        <v/>
      </c>
      <c r="D7731" s="4"/>
    </row>
    <row r="7732" spans="1:4" x14ac:dyDescent="0.25">
      <c r="A7732" s="3" t="str">
        <f t="shared" si="120"/>
        <v/>
      </c>
      <c r="D7732" s="4"/>
    </row>
    <row r="7733" spans="1:4" x14ac:dyDescent="0.25">
      <c r="A7733" s="3" t="str">
        <f t="shared" si="120"/>
        <v/>
      </c>
      <c r="D7733" s="4"/>
    </row>
    <row r="7734" spans="1:4" x14ac:dyDescent="0.25">
      <c r="A7734" s="3" t="str">
        <f t="shared" si="120"/>
        <v/>
      </c>
      <c r="D7734" s="4"/>
    </row>
    <row r="7735" spans="1:4" x14ac:dyDescent="0.25">
      <c r="A7735" s="3" t="str">
        <f t="shared" si="120"/>
        <v/>
      </c>
      <c r="D7735" s="4"/>
    </row>
    <row r="7736" spans="1:4" x14ac:dyDescent="0.25">
      <c r="A7736" s="3" t="str">
        <f t="shared" si="120"/>
        <v/>
      </c>
      <c r="D7736" s="4"/>
    </row>
    <row r="7737" spans="1:4" x14ac:dyDescent="0.25">
      <c r="A7737" s="3" t="str">
        <f t="shared" si="120"/>
        <v/>
      </c>
      <c r="D7737" s="4"/>
    </row>
    <row r="7738" spans="1:4" x14ac:dyDescent="0.25">
      <c r="A7738" s="3" t="str">
        <f t="shared" si="120"/>
        <v/>
      </c>
      <c r="D7738" s="4"/>
    </row>
    <row r="7739" spans="1:4" x14ac:dyDescent="0.25">
      <c r="A7739" s="3" t="str">
        <f t="shared" si="120"/>
        <v/>
      </c>
      <c r="D7739" s="4"/>
    </row>
    <row r="7740" spans="1:4" x14ac:dyDescent="0.25">
      <c r="A7740" s="3" t="str">
        <f t="shared" si="120"/>
        <v/>
      </c>
      <c r="D7740" s="4"/>
    </row>
    <row r="7741" spans="1:4" x14ac:dyDescent="0.25">
      <c r="A7741" s="3" t="str">
        <f t="shared" si="120"/>
        <v/>
      </c>
      <c r="D7741" s="4"/>
    </row>
    <row r="7742" spans="1:4" x14ac:dyDescent="0.25">
      <c r="A7742" s="3" t="str">
        <f t="shared" si="120"/>
        <v/>
      </c>
      <c r="D7742" s="4"/>
    </row>
    <row r="7743" spans="1:4" x14ac:dyDescent="0.25">
      <c r="A7743" s="3" t="str">
        <f t="shared" si="120"/>
        <v/>
      </c>
      <c r="D7743" s="4"/>
    </row>
    <row r="7744" spans="1:4" x14ac:dyDescent="0.25">
      <c r="A7744" s="3" t="str">
        <f t="shared" si="120"/>
        <v/>
      </c>
      <c r="D7744" s="4"/>
    </row>
    <row r="7745" spans="1:4" x14ac:dyDescent="0.25">
      <c r="A7745" s="3" t="str">
        <f t="shared" si="120"/>
        <v/>
      </c>
      <c r="D7745" s="4"/>
    </row>
    <row r="7746" spans="1:4" x14ac:dyDescent="0.25">
      <c r="A7746" s="3" t="str">
        <f t="shared" si="120"/>
        <v/>
      </c>
      <c r="D7746" s="4"/>
    </row>
    <row r="7747" spans="1:4" x14ac:dyDescent="0.25">
      <c r="A7747" s="3" t="str">
        <f t="shared" ref="A7747:A7810" si="121">B7747&amp;C7747&amp;D7747&amp;E7747</f>
        <v/>
      </c>
      <c r="D7747" s="4"/>
    </row>
    <row r="7748" spans="1:4" x14ac:dyDescent="0.25">
      <c r="A7748" s="3" t="str">
        <f t="shared" si="121"/>
        <v/>
      </c>
      <c r="D7748" s="4"/>
    </row>
    <row r="7749" spans="1:4" x14ac:dyDescent="0.25">
      <c r="A7749" s="3" t="str">
        <f t="shared" si="121"/>
        <v/>
      </c>
      <c r="D7749" s="4"/>
    </row>
    <row r="7750" spans="1:4" x14ac:dyDescent="0.25">
      <c r="A7750" s="3" t="str">
        <f t="shared" si="121"/>
        <v/>
      </c>
      <c r="D7750" s="4"/>
    </row>
    <row r="7751" spans="1:4" x14ac:dyDescent="0.25">
      <c r="A7751" s="3" t="str">
        <f t="shared" si="121"/>
        <v/>
      </c>
      <c r="D7751" s="4"/>
    </row>
    <row r="7752" spans="1:4" x14ac:dyDescent="0.25">
      <c r="A7752" s="3" t="str">
        <f t="shared" si="121"/>
        <v/>
      </c>
      <c r="D7752" s="4"/>
    </row>
    <row r="7753" spans="1:4" x14ac:dyDescent="0.25">
      <c r="A7753" s="3" t="str">
        <f t="shared" si="121"/>
        <v/>
      </c>
      <c r="D7753" s="4"/>
    </row>
    <row r="7754" spans="1:4" x14ac:dyDescent="0.25">
      <c r="A7754" s="3" t="str">
        <f t="shared" si="121"/>
        <v/>
      </c>
      <c r="D7754" s="4"/>
    </row>
    <row r="7755" spans="1:4" x14ac:dyDescent="0.25">
      <c r="A7755" s="3" t="str">
        <f t="shared" si="121"/>
        <v/>
      </c>
      <c r="D7755" s="4"/>
    </row>
    <row r="7756" spans="1:4" x14ac:dyDescent="0.25">
      <c r="A7756" s="3" t="str">
        <f t="shared" si="121"/>
        <v/>
      </c>
      <c r="D7756" s="4"/>
    </row>
    <row r="7757" spans="1:4" x14ac:dyDescent="0.25">
      <c r="A7757" s="3" t="str">
        <f t="shared" si="121"/>
        <v/>
      </c>
      <c r="D7757" s="4"/>
    </row>
    <row r="7758" spans="1:4" x14ac:dyDescent="0.25">
      <c r="A7758" s="3" t="str">
        <f t="shared" si="121"/>
        <v/>
      </c>
      <c r="D7758" s="4"/>
    </row>
    <row r="7759" spans="1:4" x14ac:dyDescent="0.25">
      <c r="A7759" s="3" t="str">
        <f t="shared" si="121"/>
        <v/>
      </c>
      <c r="D7759" s="4"/>
    </row>
    <row r="7760" spans="1:4" x14ac:dyDescent="0.25">
      <c r="A7760" s="3" t="str">
        <f t="shared" si="121"/>
        <v/>
      </c>
      <c r="D7760" s="4"/>
    </row>
    <row r="7761" spans="1:4" x14ac:dyDescent="0.25">
      <c r="A7761" s="3" t="str">
        <f t="shared" si="121"/>
        <v/>
      </c>
      <c r="D7761" s="4"/>
    </row>
    <row r="7762" spans="1:4" x14ac:dyDescent="0.25">
      <c r="A7762" s="3" t="str">
        <f t="shared" si="121"/>
        <v/>
      </c>
      <c r="D7762" s="4"/>
    </row>
    <row r="7763" spans="1:4" x14ac:dyDescent="0.25">
      <c r="A7763" s="3" t="str">
        <f t="shared" si="121"/>
        <v/>
      </c>
      <c r="D7763" s="4"/>
    </row>
    <row r="7764" spans="1:4" x14ac:dyDescent="0.25">
      <c r="A7764" s="3" t="str">
        <f t="shared" si="121"/>
        <v/>
      </c>
      <c r="D7764" s="4"/>
    </row>
    <row r="7765" spans="1:4" x14ac:dyDescent="0.25">
      <c r="A7765" s="3" t="str">
        <f t="shared" si="121"/>
        <v/>
      </c>
      <c r="D7765" s="4"/>
    </row>
    <row r="7766" spans="1:4" x14ac:dyDescent="0.25">
      <c r="A7766" s="3" t="str">
        <f t="shared" si="121"/>
        <v/>
      </c>
      <c r="D7766" s="4"/>
    </row>
    <row r="7767" spans="1:4" x14ac:dyDescent="0.25">
      <c r="A7767" s="3" t="str">
        <f t="shared" si="121"/>
        <v/>
      </c>
      <c r="D7767" s="4"/>
    </row>
    <row r="7768" spans="1:4" x14ac:dyDescent="0.25">
      <c r="A7768" s="3" t="str">
        <f t="shared" si="121"/>
        <v/>
      </c>
      <c r="D7768" s="4"/>
    </row>
    <row r="7769" spans="1:4" x14ac:dyDescent="0.25">
      <c r="A7769" s="3" t="str">
        <f t="shared" si="121"/>
        <v/>
      </c>
      <c r="D7769" s="4"/>
    </row>
    <row r="7770" spans="1:4" x14ac:dyDescent="0.25">
      <c r="A7770" s="3" t="str">
        <f t="shared" si="121"/>
        <v/>
      </c>
      <c r="D7770" s="4"/>
    </row>
    <row r="7771" spans="1:4" x14ac:dyDescent="0.25">
      <c r="A7771" s="3" t="str">
        <f t="shared" si="121"/>
        <v/>
      </c>
      <c r="D7771" s="4"/>
    </row>
    <row r="7772" spans="1:4" x14ac:dyDescent="0.25">
      <c r="A7772" s="3" t="str">
        <f t="shared" si="121"/>
        <v/>
      </c>
      <c r="D7772" s="4"/>
    </row>
    <row r="7773" spans="1:4" x14ac:dyDescent="0.25">
      <c r="A7773" s="3" t="str">
        <f t="shared" si="121"/>
        <v/>
      </c>
      <c r="D7773" s="4"/>
    </row>
    <row r="7774" spans="1:4" x14ac:dyDescent="0.25">
      <c r="A7774" s="3" t="str">
        <f t="shared" si="121"/>
        <v/>
      </c>
      <c r="D7774" s="4"/>
    </row>
    <row r="7775" spans="1:4" x14ac:dyDescent="0.25">
      <c r="A7775" s="3" t="str">
        <f t="shared" si="121"/>
        <v/>
      </c>
      <c r="D7775" s="4"/>
    </row>
    <row r="7776" spans="1:4" x14ac:dyDescent="0.25">
      <c r="A7776" s="3" t="str">
        <f t="shared" si="121"/>
        <v/>
      </c>
      <c r="D7776" s="4"/>
    </row>
    <row r="7777" spans="1:4" x14ac:dyDescent="0.25">
      <c r="A7777" s="3" t="str">
        <f t="shared" si="121"/>
        <v/>
      </c>
      <c r="D7777" s="4"/>
    </row>
    <row r="7778" spans="1:4" x14ac:dyDescent="0.25">
      <c r="A7778" s="3" t="str">
        <f t="shared" si="121"/>
        <v/>
      </c>
      <c r="D7778" s="4"/>
    </row>
    <row r="7779" spans="1:4" x14ac:dyDescent="0.25">
      <c r="A7779" s="3" t="str">
        <f t="shared" si="121"/>
        <v/>
      </c>
      <c r="D7779" s="4"/>
    </row>
    <row r="7780" spans="1:4" x14ac:dyDescent="0.25">
      <c r="A7780" s="3" t="str">
        <f t="shared" si="121"/>
        <v/>
      </c>
      <c r="D7780" s="4"/>
    </row>
    <row r="7781" spans="1:4" x14ac:dyDescent="0.25">
      <c r="A7781" s="3" t="str">
        <f t="shared" si="121"/>
        <v/>
      </c>
      <c r="D7781" s="4"/>
    </row>
    <row r="7782" spans="1:4" x14ac:dyDescent="0.25">
      <c r="A7782" s="3" t="str">
        <f t="shared" si="121"/>
        <v/>
      </c>
      <c r="D7782" s="4"/>
    </row>
    <row r="7783" spans="1:4" x14ac:dyDescent="0.25">
      <c r="A7783" s="3" t="str">
        <f t="shared" si="121"/>
        <v/>
      </c>
      <c r="D7783" s="4"/>
    </row>
    <row r="7784" spans="1:4" x14ac:dyDescent="0.25">
      <c r="A7784" s="3" t="str">
        <f t="shared" si="121"/>
        <v/>
      </c>
      <c r="D7784" s="4"/>
    </row>
    <row r="7785" spans="1:4" x14ac:dyDescent="0.25">
      <c r="A7785" s="3" t="str">
        <f t="shared" si="121"/>
        <v/>
      </c>
      <c r="D7785" s="4"/>
    </row>
    <row r="7786" spans="1:4" x14ac:dyDescent="0.25">
      <c r="A7786" s="3" t="str">
        <f t="shared" si="121"/>
        <v/>
      </c>
      <c r="D7786" s="4"/>
    </row>
    <row r="7787" spans="1:4" x14ac:dyDescent="0.25">
      <c r="A7787" s="3" t="str">
        <f t="shared" si="121"/>
        <v/>
      </c>
      <c r="D7787" s="4"/>
    </row>
    <row r="7788" spans="1:4" x14ac:dyDescent="0.25">
      <c r="A7788" s="3" t="str">
        <f t="shared" si="121"/>
        <v/>
      </c>
      <c r="D7788" s="4"/>
    </row>
    <row r="7789" spans="1:4" x14ac:dyDescent="0.25">
      <c r="A7789" s="3" t="str">
        <f t="shared" si="121"/>
        <v/>
      </c>
      <c r="D7789" s="4"/>
    </row>
    <row r="7790" spans="1:4" x14ac:dyDescent="0.25">
      <c r="A7790" s="3" t="str">
        <f t="shared" si="121"/>
        <v/>
      </c>
      <c r="D7790" s="4"/>
    </row>
    <row r="7791" spans="1:4" x14ac:dyDescent="0.25">
      <c r="A7791" s="3" t="str">
        <f t="shared" si="121"/>
        <v/>
      </c>
      <c r="D7791" s="4"/>
    </row>
    <row r="7792" spans="1:4" x14ac:dyDescent="0.25">
      <c r="A7792" s="3" t="str">
        <f t="shared" si="121"/>
        <v/>
      </c>
      <c r="D7792" s="4"/>
    </row>
    <row r="7793" spans="1:4" x14ac:dyDescent="0.25">
      <c r="A7793" s="3" t="str">
        <f t="shared" si="121"/>
        <v/>
      </c>
      <c r="D7793" s="4"/>
    </row>
    <row r="7794" spans="1:4" x14ac:dyDescent="0.25">
      <c r="A7794" s="3" t="str">
        <f t="shared" si="121"/>
        <v/>
      </c>
      <c r="D7794" s="4"/>
    </row>
    <row r="7795" spans="1:4" x14ac:dyDescent="0.25">
      <c r="A7795" s="3" t="str">
        <f t="shared" si="121"/>
        <v/>
      </c>
      <c r="D7795" s="4"/>
    </row>
    <row r="7796" spans="1:4" x14ac:dyDescent="0.25">
      <c r="A7796" s="3" t="str">
        <f t="shared" si="121"/>
        <v/>
      </c>
      <c r="D7796" s="4"/>
    </row>
    <row r="7797" spans="1:4" x14ac:dyDescent="0.25">
      <c r="A7797" s="3" t="str">
        <f t="shared" si="121"/>
        <v/>
      </c>
      <c r="D7797" s="4"/>
    </row>
    <row r="7798" spans="1:4" x14ac:dyDescent="0.25">
      <c r="A7798" s="3" t="str">
        <f t="shared" si="121"/>
        <v/>
      </c>
      <c r="D7798" s="4"/>
    </row>
    <row r="7799" spans="1:4" x14ac:dyDescent="0.25">
      <c r="A7799" s="3" t="str">
        <f t="shared" si="121"/>
        <v/>
      </c>
      <c r="D7799" s="4"/>
    </row>
    <row r="7800" spans="1:4" x14ac:dyDescent="0.25">
      <c r="A7800" s="3" t="str">
        <f t="shared" si="121"/>
        <v/>
      </c>
      <c r="D7800" s="4"/>
    </row>
    <row r="7801" spans="1:4" x14ac:dyDescent="0.25">
      <c r="A7801" s="3" t="str">
        <f t="shared" si="121"/>
        <v/>
      </c>
      <c r="D7801" s="4"/>
    </row>
    <row r="7802" spans="1:4" x14ac:dyDescent="0.25">
      <c r="A7802" s="3" t="str">
        <f t="shared" si="121"/>
        <v/>
      </c>
      <c r="D7802" s="4"/>
    </row>
    <row r="7803" spans="1:4" x14ac:dyDescent="0.25">
      <c r="A7803" s="3" t="str">
        <f t="shared" si="121"/>
        <v/>
      </c>
      <c r="D7803" s="4"/>
    </row>
    <row r="7804" spans="1:4" x14ac:dyDescent="0.25">
      <c r="A7804" s="3" t="str">
        <f t="shared" si="121"/>
        <v/>
      </c>
      <c r="D7804" s="4"/>
    </row>
    <row r="7805" spans="1:4" x14ac:dyDescent="0.25">
      <c r="A7805" s="3" t="str">
        <f t="shared" si="121"/>
        <v/>
      </c>
      <c r="D7805" s="4"/>
    </row>
    <row r="7806" spans="1:4" x14ac:dyDescent="0.25">
      <c r="A7806" s="3" t="str">
        <f t="shared" si="121"/>
        <v/>
      </c>
      <c r="D7806" s="4"/>
    </row>
    <row r="7807" spans="1:4" x14ac:dyDescent="0.25">
      <c r="A7807" s="3" t="str">
        <f t="shared" si="121"/>
        <v/>
      </c>
      <c r="D7807" s="4"/>
    </row>
    <row r="7808" spans="1:4" x14ac:dyDescent="0.25">
      <c r="A7808" s="3" t="str">
        <f t="shared" si="121"/>
        <v/>
      </c>
      <c r="D7808" s="4"/>
    </row>
    <row r="7809" spans="1:4" x14ac:dyDescent="0.25">
      <c r="A7809" s="3" t="str">
        <f t="shared" si="121"/>
        <v/>
      </c>
      <c r="D7809" s="4"/>
    </row>
    <row r="7810" spans="1:4" x14ac:dyDescent="0.25">
      <c r="A7810" s="3" t="str">
        <f t="shared" si="121"/>
        <v/>
      </c>
      <c r="D7810" s="4"/>
    </row>
    <row r="7811" spans="1:4" x14ac:dyDescent="0.25">
      <c r="A7811" s="3" t="str">
        <f t="shared" ref="A7811:A7874" si="122">B7811&amp;C7811&amp;D7811&amp;E7811</f>
        <v/>
      </c>
      <c r="D7811" s="4"/>
    </row>
    <row r="7812" spans="1:4" x14ac:dyDescent="0.25">
      <c r="A7812" s="3" t="str">
        <f t="shared" si="122"/>
        <v/>
      </c>
      <c r="D7812" s="4"/>
    </row>
    <row r="7813" spans="1:4" x14ac:dyDescent="0.25">
      <c r="A7813" s="3" t="str">
        <f t="shared" si="122"/>
        <v/>
      </c>
      <c r="D7813" s="4"/>
    </row>
    <row r="7814" spans="1:4" x14ac:dyDescent="0.25">
      <c r="A7814" s="3" t="str">
        <f t="shared" si="122"/>
        <v/>
      </c>
      <c r="D7814" s="4"/>
    </row>
    <row r="7815" spans="1:4" x14ac:dyDescent="0.25">
      <c r="A7815" s="3" t="str">
        <f t="shared" si="122"/>
        <v/>
      </c>
      <c r="D7815" s="4"/>
    </row>
    <row r="7816" spans="1:4" x14ac:dyDescent="0.25">
      <c r="A7816" s="3" t="str">
        <f t="shared" si="122"/>
        <v/>
      </c>
      <c r="D7816" s="4"/>
    </row>
    <row r="7817" spans="1:4" x14ac:dyDescent="0.25">
      <c r="A7817" s="3" t="str">
        <f t="shared" si="122"/>
        <v/>
      </c>
      <c r="D7817" s="4"/>
    </row>
    <row r="7818" spans="1:4" x14ac:dyDescent="0.25">
      <c r="A7818" s="3" t="str">
        <f t="shared" si="122"/>
        <v/>
      </c>
      <c r="D7818" s="4"/>
    </row>
    <row r="7819" spans="1:4" x14ac:dyDescent="0.25">
      <c r="A7819" s="3" t="str">
        <f t="shared" si="122"/>
        <v/>
      </c>
      <c r="D7819" s="4"/>
    </row>
    <row r="7820" spans="1:4" x14ac:dyDescent="0.25">
      <c r="A7820" s="3" t="str">
        <f t="shared" si="122"/>
        <v/>
      </c>
      <c r="D7820" s="4"/>
    </row>
    <row r="7821" spans="1:4" x14ac:dyDescent="0.25">
      <c r="A7821" s="3" t="str">
        <f t="shared" si="122"/>
        <v/>
      </c>
      <c r="D7821" s="4"/>
    </row>
    <row r="7822" spans="1:4" x14ac:dyDescent="0.25">
      <c r="A7822" s="3" t="str">
        <f t="shared" si="122"/>
        <v/>
      </c>
      <c r="D7822" s="4"/>
    </row>
    <row r="7823" spans="1:4" x14ac:dyDescent="0.25">
      <c r="A7823" s="3" t="str">
        <f t="shared" si="122"/>
        <v/>
      </c>
      <c r="D7823" s="4"/>
    </row>
    <row r="7824" spans="1:4" x14ac:dyDescent="0.25">
      <c r="A7824" s="3" t="str">
        <f t="shared" si="122"/>
        <v/>
      </c>
      <c r="D7824" s="4"/>
    </row>
    <row r="7825" spans="1:4" x14ac:dyDescent="0.25">
      <c r="A7825" s="3" t="str">
        <f t="shared" si="122"/>
        <v/>
      </c>
      <c r="D7825" s="4"/>
    </row>
    <row r="7826" spans="1:4" x14ac:dyDescent="0.25">
      <c r="A7826" s="3" t="str">
        <f t="shared" si="122"/>
        <v/>
      </c>
      <c r="D7826" s="4"/>
    </row>
    <row r="7827" spans="1:4" x14ac:dyDescent="0.25">
      <c r="A7827" s="3" t="str">
        <f t="shared" si="122"/>
        <v/>
      </c>
      <c r="D7827" s="4"/>
    </row>
    <row r="7828" spans="1:4" x14ac:dyDescent="0.25">
      <c r="A7828" s="3" t="str">
        <f t="shared" si="122"/>
        <v/>
      </c>
      <c r="D7828" s="4"/>
    </row>
    <row r="7829" spans="1:4" x14ac:dyDescent="0.25">
      <c r="A7829" s="3" t="str">
        <f t="shared" si="122"/>
        <v/>
      </c>
      <c r="D7829" s="4"/>
    </row>
    <row r="7830" spans="1:4" x14ac:dyDescent="0.25">
      <c r="A7830" s="3" t="str">
        <f t="shared" si="122"/>
        <v/>
      </c>
      <c r="D7830" s="4"/>
    </row>
    <row r="7831" spans="1:4" x14ac:dyDescent="0.25">
      <c r="A7831" s="3" t="str">
        <f t="shared" si="122"/>
        <v/>
      </c>
      <c r="D7831" s="4"/>
    </row>
    <row r="7832" spans="1:4" x14ac:dyDescent="0.25">
      <c r="A7832" s="3" t="str">
        <f t="shared" si="122"/>
        <v/>
      </c>
      <c r="D7832" s="4"/>
    </row>
    <row r="7833" spans="1:4" x14ac:dyDescent="0.25">
      <c r="A7833" s="3" t="str">
        <f t="shared" si="122"/>
        <v/>
      </c>
      <c r="D7833" s="4"/>
    </row>
    <row r="7834" spans="1:4" x14ac:dyDescent="0.25">
      <c r="A7834" s="3" t="str">
        <f t="shared" si="122"/>
        <v/>
      </c>
      <c r="D7834" s="4"/>
    </row>
    <row r="7835" spans="1:4" x14ac:dyDescent="0.25">
      <c r="A7835" s="3" t="str">
        <f t="shared" si="122"/>
        <v/>
      </c>
      <c r="D7835" s="4"/>
    </row>
    <row r="7836" spans="1:4" x14ac:dyDescent="0.25">
      <c r="A7836" s="3" t="str">
        <f t="shared" si="122"/>
        <v/>
      </c>
      <c r="D7836" s="4"/>
    </row>
    <row r="7837" spans="1:4" x14ac:dyDescent="0.25">
      <c r="A7837" s="3" t="str">
        <f t="shared" si="122"/>
        <v/>
      </c>
      <c r="D7837" s="4"/>
    </row>
    <row r="7838" spans="1:4" x14ac:dyDescent="0.25">
      <c r="A7838" s="3" t="str">
        <f t="shared" si="122"/>
        <v/>
      </c>
      <c r="D7838" s="4"/>
    </row>
    <row r="7839" spans="1:4" x14ac:dyDescent="0.25">
      <c r="A7839" s="3" t="str">
        <f t="shared" si="122"/>
        <v/>
      </c>
      <c r="D7839" s="4"/>
    </row>
    <row r="7840" spans="1:4" x14ac:dyDescent="0.25">
      <c r="A7840" s="3" t="str">
        <f t="shared" si="122"/>
        <v/>
      </c>
      <c r="D7840" s="4"/>
    </row>
    <row r="7841" spans="1:4" x14ac:dyDescent="0.25">
      <c r="A7841" s="3" t="str">
        <f t="shared" si="122"/>
        <v/>
      </c>
      <c r="D7841" s="4"/>
    </row>
    <row r="7842" spans="1:4" x14ac:dyDescent="0.25">
      <c r="A7842" s="3" t="str">
        <f t="shared" si="122"/>
        <v/>
      </c>
      <c r="D7842" s="4"/>
    </row>
    <row r="7843" spans="1:4" x14ac:dyDescent="0.25">
      <c r="A7843" s="3" t="str">
        <f t="shared" si="122"/>
        <v/>
      </c>
      <c r="D7843" s="4"/>
    </row>
    <row r="7844" spans="1:4" x14ac:dyDescent="0.25">
      <c r="A7844" s="3" t="str">
        <f t="shared" si="122"/>
        <v/>
      </c>
      <c r="D7844" s="4"/>
    </row>
    <row r="7845" spans="1:4" x14ac:dyDescent="0.25">
      <c r="A7845" s="3" t="str">
        <f t="shared" si="122"/>
        <v/>
      </c>
      <c r="D7845" s="4"/>
    </row>
    <row r="7846" spans="1:4" x14ac:dyDescent="0.25">
      <c r="A7846" s="3" t="str">
        <f t="shared" si="122"/>
        <v/>
      </c>
      <c r="D7846" s="4"/>
    </row>
    <row r="7847" spans="1:4" x14ac:dyDescent="0.25">
      <c r="A7847" s="3" t="str">
        <f t="shared" si="122"/>
        <v/>
      </c>
      <c r="D7847" s="4"/>
    </row>
    <row r="7848" spans="1:4" x14ac:dyDescent="0.25">
      <c r="A7848" s="3" t="str">
        <f t="shared" si="122"/>
        <v/>
      </c>
      <c r="D7848" s="4"/>
    </row>
    <row r="7849" spans="1:4" x14ac:dyDescent="0.25">
      <c r="A7849" s="3" t="str">
        <f t="shared" si="122"/>
        <v/>
      </c>
      <c r="D7849" s="4"/>
    </row>
    <row r="7850" spans="1:4" x14ac:dyDescent="0.25">
      <c r="A7850" s="3" t="str">
        <f t="shared" si="122"/>
        <v/>
      </c>
      <c r="D7850" s="4"/>
    </row>
    <row r="7851" spans="1:4" x14ac:dyDescent="0.25">
      <c r="A7851" s="3" t="str">
        <f t="shared" si="122"/>
        <v/>
      </c>
      <c r="D7851" s="4"/>
    </row>
    <row r="7852" spans="1:4" x14ac:dyDescent="0.25">
      <c r="A7852" s="3" t="str">
        <f t="shared" si="122"/>
        <v/>
      </c>
      <c r="D7852" s="4"/>
    </row>
    <row r="7853" spans="1:4" x14ac:dyDescent="0.25">
      <c r="A7853" s="3" t="str">
        <f t="shared" si="122"/>
        <v/>
      </c>
      <c r="D7853" s="4"/>
    </row>
    <row r="7854" spans="1:4" x14ac:dyDescent="0.25">
      <c r="A7854" s="3" t="str">
        <f t="shared" si="122"/>
        <v/>
      </c>
      <c r="D7854" s="4"/>
    </row>
    <row r="7855" spans="1:4" x14ac:dyDescent="0.25">
      <c r="A7855" s="3" t="str">
        <f t="shared" si="122"/>
        <v/>
      </c>
      <c r="D7855" s="4"/>
    </row>
    <row r="7856" spans="1:4" x14ac:dyDescent="0.25">
      <c r="A7856" s="3" t="str">
        <f t="shared" si="122"/>
        <v/>
      </c>
      <c r="D7856" s="4"/>
    </row>
    <row r="7857" spans="1:4" x14ac:dyDescent="0.25">
      <c r="A7857" s="3" t="str">
        <f t="shared" si="122"/>
        <v/>
      </c>
      <c r="D7857" s="4"/>
    </row>
    <row r="7858" spans="1:4" x14ac:dyDescent="0.25">
      <c r="A7858" s="3" t="str">
        <f t="shared" si="122"/>
        <v/>
      </c>
      <c r="D7858" s="4"/>
    </row>
    <row r="7859" spans="1:4" x14ac:dyDescent="0.25">
      <c r="A7859" s="3" t="str">
        <f t="shared" si="122"/>
        <v/>
      </c>
      <c r="D7859" s="4"/>
    </row>
    <row r="7860" spans="1:4" x14ac:dyDescent="0.25">
      <c r="A7860" s="3" t="str">
        <f t="shared" si="122"/>
        <v/>
      </c>
      <c r="D7860" s="4"/>
    </row>
    <row r="7861" spans="1:4" x14ac:dyDescent="0.25">
      <c r="A7861" s="3" t="str">
        <f t="shared" si="122"/>
        <v/>
      </c>
      <c r="D7861" s="4"/>
    </row>
    <row r="7862" spans="1:4" x14ac:dyDescent="0.25">
      <c r="A7862" s="3" t="str">
        <f t="shared" si="122"/>
        <v/>
      </c>
      <c r="D7862" s="4"/>
    </row>
    <row r="7863" spans="1:4" x14ac:dyDescent="0.25">
      <c r="A7863" s="3" t="str">
        <f t="shared" si="122"/>
        <v/>
      </c>
      <c r="D7863" s="4"/>
    </row>
    <row r="7864" spans="1:4" x14ac:dyDescent="0.25">
      <c r="A7864" s="3" t="str">
        <f t="shared" si="122"/>
        <v/>
      </c>
      <c r="D7864" s="4"/>
    </row>
    <row r="7865" spans="1:4" x14ac:dyDescent="0.25">
      <c r="A7865" s="3" t="str">
        <f t="shared" si="122"/>
        <v/>
      </c>
      <c r="D7865" s="4"/>
    </row>
    <row r="7866" spans="1:4" x14ac:dyDescent="0.25">
      <c r="A7866" s="3" t="str">
        <f t="shared" si="122"/>
        <v/>
      </c>
      <c r="D7866" s="4"/>
    </row>
    <row r="7867" spans="1:4" x14ac:dyDescent="0.25">
      <c r="A7867" s="3" t="str">
        <f t="shared" si="122"/>
        <v/>
      </c>
      <c r="D7867" s="4"/>
    </row>
    <row r="7868" spans="1:4" x14ac:dyDescent="0.25">
      <c r="A7868" s="3" t="str">
        <f t="shared" si="122"/>
        <v/>
      </c>
      <c r="D7868" s="4"/>
    </row>
    <row r="7869" spans="1:4" x14ac:dyDescent="0.25">
      <c r="A7869" s="3" t="str">
        <f t="shared" si="122"/>
        <v/>
      </c>
      <c r="D7869" s="4"/>
    </row>
    <row r="7870" spans="1:4" x14ac:dyDescent="0.25">
      <c r="A7870" s="3" t="str">
        <f t="shared" si="122"/>
        <v/>
      </c>
      <c r="D7870" s="4"/>
    </row>
    <row r="7871" spans="1:4" x14ac:dyDescent="0.25">
      <c r="A7871" s="3" t="str">
        <f t="shared" si="122"/>
        <v/>
      </c>
      <c r="D7871" s="4"/>
    </row>
    <row r="7872" spans="1:4" x14ac:dyDescent="0.25">
      <c r="A7872" s="3" t="str">
        <f t="shared" si="122"/>
        <v/>
      </c>
      <c r="D7872" s="4"/>
    </row>
    <row r="7873" spans="1:4" x14ac:dyDescent="0.25">
      <c r="A7873" s="3" t="str">
        <f t="shared" si="122"/>
        <v/>
      </c>
      <c r="D7873" s="4"/>
    </row>
    <row r="7874" spans="1:4" x14ac:dyDescent="0.25">
      <c r="A7874" s="3" t="str">
        <f t="shared" si="122"/>
        <v/>
      </c>
      <c r="D7874" s="4"/>
    </row>
    <row r="7875" spans="1:4" x14ac:dyDescent="0.25">
      <c r="A7875" s="3" t="str">
        <f t="shared" ref="A7875:A7938" si="123">B7875&amp;C7875&amp;D7875&amp;E7875</f>
        <v/>
      </c>
      <c r="D7875" s="4"/>
    </row>
    <row r="7876" spans="1:4" x14ac:dyDescent="0.25">
      <c r="A7876" s="3" t="str">
        <f t="shared" si="123"/>
        <v/>
      </c>
      <c r="D7876" s="4"/>
    </row>
    <row r="7877" spans="1:4" x14ac:dyDescent="0.25">
      <c r="A7877" s="3" t="str">
        <f t="shared" si="123"/>
        <v/>
      </c>
      <c r="D7877" s="4"/>
    </row>
    <row r="7878" spans="1:4" x14ac:dyDescent="0.25">
      <c r="A7878" s="3" t="str">
        <f t="shared" si="123"/>
        <v/>
      </c>
      <c r="D7878" s="4"/>
    </row>
    <row r="7879" spans="1:4" x14ac:dyDescent="0.25">
      <c r="A7879" s="3" t="str">
        <f t="shared" si="123"/>
        <v/>
      </c>
      <c r="D7879" s="4"/>
    </row>
    <row r="7880" spans="1:4" x14ac:dyDescent="0.25">
      <c r="A7880" s="3" t="str">
        <f t="shared" si="123"/>
        <v/>
      </c>
      <c r="D7880" s="4"/>
    </row>
    <row r="7881" spans="1:4" x14ac:dyDescent="0.25">
      <c r="A7881" s="3" t="str">
        <f t="shared" si="123"/>
        <v/>
      </c>
      <c r="D7881" s="4"/>
    </row>
    <row r="7882" spans="1:4" x14ac:dyDescent="0.25">
      <c r="A7882" s="3" t="str">
        <f t="shared" si="123"/>
        <v/>
      </c>
      <c r="D7882" s="4"/>
    </row>
    <row r="7883" spans="1:4" x14ac:dyDescent="0.25">
      <c r="A7883" s="3" t="str">
        <f t="shared" si="123"/>
        <v/>
      </c>
      <c r="D7883" s="4"/>
    </row>
    <row r="7884" spans="1:4" x14ac:dyDescent="0.25">
      <c r="A7884" s="3" t="str">
        <f t="shared" si="123"/>
        <v/>
      </c>
      <c r="D7884" s="4"/>
    </row>
    <row r="7885" spans="1:4" x14ac:dyDescent="0.25">
      <c r="A7885" s="3" t="str">
        <f t="shared" si="123"/>
        <v/>
      </c>
      <c r="D7885" s="4"/>
    </row>
    <row r="7886" spans="1:4" x14ac:dyDescent="0.25">
      <c r="A7886" s="3" t="str">
        <f t="shared" si="123"/>
        <v/>
      </c>
      <c r="D7886" s="4"/>
    </row>
    <row r="7887" spans="1:4" x14ac:dyDescent="0.25">
      <c r="A7887" s="3" t="str">
        <f t="shared" si="123"/>
        <v/>
      </c>
      <c r="D7887" s="4"/>
    </row>
    <row r="7888" spans="1:4" x14ac:dyDescent="0.25">
      <c r="A7888" s="3" t="str">
        <f t="shared" si="123"/>
        <v/>
      </c>
      <c r="D7888" s="4"/>
    </row>
    <row r="7889" spans="1:4" x14ac:dyDescent="0.25">
      <c r="A7889" s="3" t="str">
        <f t="shared" si="123"/>
        <v/>
      </c>
      <c r="D7889" s="4"/>
    </row>
    <row r="7890" spans="1:4" x14ac:dyDescent="0.25">
      <c r="A7890" s="3" t="str">
        <f t="shared" si="123"/>
        <v/>
      </c>
      <c r="D7890" s="4"/>
    </row>
    <row r="7891" spans="1:4" x14ac:dyDescent="0.25">
      <c r="A7891" s="3" t="str">
        <f t="shared" si="123"/>
        <v/>
      </c>
      <c r="D7891" s="4"/>
    </row>
    <row r="7892" spans="1:4" x14ac:dyDescent="0.25">
      <c r="A7892" s="3" t="str">
        <f t="shared" si="123"/>
        <v/>
      </c>
      <c r="D7892" s="4"/>
    </row>
    <row r="7893" spans="1:4" x14ac:dyDescent="0.25">
      <c r="A7893" s="3" t="str">
        <f t="shared" si="123"/>
        <v/>
      </c>
      <c r="D7893" s="4"/>
    </row>
    <row r="7894" spans="1:4" x14ac:dyDescent="0.25">
      <c r="A7894" s="3" t="str">
        <f t="shared" si="123"/>
        <v/>
      </c>
      <c r="D7894" s="4"/>
    </row>
    <row r="7895" spans="1:4" x14ac:dyDescent="0.25">
      <c r="A7895" s="3" t="str">
        <f t="shared" si="123"/>
        <v/>
      </c>
      <c r="D7895" s="4"/>
    </row>
    <row r="7896" spans="1:4" x14ac:dyDescent="0.25">
      <c r="A7896" s="3" t="str">
        <f t="shared" si="123"/>
        <v/>
      </c>
      <c r="D7896" s="4"/>
    </row>
    <row r="7897" spans="1:4" x14ac:dyDescent="0.25">
      <c r="A7897" s="3" t="str">
        <f t="shared" si="123"/>
        <v/>
      </c>
      <c r="D7897" s="4"/>
    </row>
    <row r="7898" spans="1:4" x14ac:dyDescent="0.25">
      <c r="A7898" s="3" t="str">
        <f t="shared" si="123"/>
        <v/>
      </c>
      <c r="D7898" s="4"/>
    </row>
    <row r="7899" spans="1:4" x14ac:dyDescent="0.25">
      <c r="A7899" s="3" t="str">
        <f t="shared" si="123"/>
        <v/>
      </c>
      <c r="D7899" s="4"/>
    </row>
    <row r="7900" spans="1:4" x14ac:dyDescent="0.25">
      <c r="A7900" s="3" t="str">
        <f t="shared" si="123"/>
        <v/>
      </c>
      <c r="D7900" s="4"/>
    </row>
    <row r="7901" spans="1:4" x14ac:dyDescent="0.25">
      <c r="A7901" s="3" t="str">
        <f t="shared" si="123"/>
        <v/>
      </c>
      <c r="D7901" s="4"/>
    </row>
    <row r="7902" spans="1:4" x14ac:dyDescent="0.25">
      <c r="A7902" s="3" t="str">
        <f t="shared" si="123"/>
        <v/>
      </c>
      <c r="D7902" s="4"/>
    </row>
    <row r="7903" spans="1:4" x14ac:dyDescent="0.25">
      <c r="A7903" s="3" t="str">
        <f t="shared" si="123"/>
        <v/>
      </c>
      <c r="D7903" s="4"/>
    </row>
    <row r="7904" spans="1:4" x14ac:dyDescent="0.25">
      <c r="A7904" s="3" t="str">
        <f t="shared" si="123"/>
        <v/>
      </c>
      <c r="D7904" s="4"/>
    </row>
    <row r="7905" spans="1:4" x14ac:dyDescent="0.25">
      <c r="A7905" s="3" t="str">
        <f t="shared" si="123"/>
        <v/>
      </c>
      <c r="D7905" s="4"/>
    </row>
    <row r="7906" spans="1:4" x14ac:dyDescent="0.25">
      <c r="A7906" s="3" t="str">
        <f t="shared" si="123"/>
        <v/>
      </c>
      <c r="D7906" s="4"/>
    </row>
    <row r="7907" spans="1:4" x14ac:dyDescent="0.25">
      <c r="A7907" s="3" t="str">
        <f t="shared" si="123"/>
        <v/>
      </c>
      <c r="D7907" s="4"/>
    </row>
    <row r="7908" spans="1:4" x14ac:dyDescent="0.25">
      <c r="A7908" s="3" t="str">
        <f t="shared" si="123"/>
        <v/>
      </c>
      <c r="D7908" s="4"/>
    </row>
    <row r="7909" spans="1:4" x14ac:dyDescent="0.25">
      <c r="A7909" s="3" t="str">
        <f t="shared" si="123"/>
        <v/>
      </c>
      <c r="D7909" s="4"/>
    </row>
    <row r="7910" spans="1:4" x14ac:dyDescent="0.25">
      <c r="A7910" s="3" t="str">
        <f t="shared" si="123"/>
        <v/>
      </c>
      <c r="D7910" s="4"/>
    </row>
    <row r="7911" spans="1:4" x14ac:dyDescent="0.25">
      <c r="A7911" s="3" t="str">
        <f t="shared" si="123"/>
        <v/>
      </c>
      <c r="D7911" s="4"/>
    </row>
    <row r="7912" spans="1:4" x14ac:dyDescent="0.25">
      <c r="A7912" s="3" t="str">
        <f t="shared" si="123"/>
        <v/>
      </c>
      <c r="D7912" s="4"/>
    </row>
    <row r="7913" spans="1:4" x14ac:dyDescent="0.25">
      <c r="A7913" s="3" t="str">
        <f t="shared" si="123"/>
        <v/>
      </c>
      <c r="D7913" s="4"/>
    </row>
    <row r="7914" spans="1:4" x14ac:dyDescent="0.25">
      <c r="A7914" s="3" t="str">
        <f t="shared" si="123"/>
        <v/>
      </c>
      <c r="D7914" s="4"/>
    </row>
    <row r="7915" spans="1:4" x14ac:dyDescent="0.25">
      <c r="A7915" s="3" t="str">
        <f t="shared" si="123"/>
        <v/>
      </c>
      <c r="D7915" s="4"/>
    </row>
    <row r="7916" spans="1:4" x14ac:dyDescent="0.25">
      <c r="A7916" s="3" t="str">
        <f t="shared" si="123"/>
        <v/>
      </c>
      <c r="D7916" s="4"/>
    </row>
    <row r="7917" spans="1:4" x14ac:dyDescent="0.25">
      <c r="A7917" s="3" t="str">
        <f t="shared" si="123"/>
        <v/>
      </c>
      <c r="D7917" s="4"/>
    </row>
    <row r="7918" spans="1:4" x14ac:dyDescent="0.25">
      <c r="A7918" s="3" t="str">
        <f t="shared" si="123"/>
        <v/>
      </c>
      <c r="D7918" s="4"/>
    </row>
    <row r="7919" spans="1:4" x14ac:dyDescent="0.25">
      <c r="A7919" s="3" t="str">
        <f t="shared" si="123"/>
        <v/>
      </c>
      <c r="D7919" s="4"/>
    </row>
    <row r="7920" spans="1:4" x14ac:dyDescent="0.25">
      <c r="A7920" s="3" t="str">
        <f t="shared" si="123"/>
        <v/>
      </c>
      <c r="D7920" s="4"/>
    </row>
    <row r="7921" spans="1:4" x14ac:dyDescent="0.25">
      <c r="A7921" s="3" t="str">
        <f t="shared" si="123"/>
        <v/>
      </c>
      <c r="D7921" s="4"/>
    </row>
    <row r="7922" spans="1:4" x14ac:dyDescent="0.25">
      <c r="A7922" s="3" t="str">
        <f t="shared" si="123"/>
        <v/>
      </c>
      <c r="D7922" s="4"/>
    </row>
    <row r="7923" spans="1:4" x14ac:dyDescent="0.25">
      <c r="A7923" s="3" t="str">
        <f t="shared" si="123"/>
        <v/>
      </c>
      <c r="D7923" s="4"/>
    </row>
    <row r="7924" spans="1:4" x14ac:dyDescent="0.25">
      <c r="A7924" s="3" t="str">
        <f t="shared" si="123"/>
        <v/>
      </c>
      <c r="D7924" s="4"/>
    </row>
    <row r="7925" spans="1:4" x14ac:dyDescent="0.25">
      <c r="A7925" s="3" t="str">
        <f t="shared" si="123"/>
        <v/>
      </c>
      <c r="D7925" s="4"/>
    </row>
    <row r="7926" spans="1:4" x14ac:dyDescent="0.25">
      <c r="A7926" s="3" t="str">
        <f t="shared" si="123"/>
        <v/>
      </c>
      <c r="D7926" s="4"/>
    </row>
    <row r="7927" spans="1:4" x14ac:dyDescent="0.25">
      <c r="A7927" s="3" t="str">
        <f t="shared" si="123"/>
        <v/>
      </c>
      <c r="D7927" s="4"/>
    </row>
    <row r="7928" spans="1:4" x14ac:dyDescent="0.25">
      <c r="A7928" s="3" t="str">
        <f t="shared" si="123"/>
        <v/>
      </c>
      <c r="D7928" s="4"/>
    </row>
    <row r="7929" spans="1:4" x14ac:dyDescent="0.25">
      <c r="A7929" s="3" t="str">
        <f t="shared" si="123"/>
        <v/>
      </c>
      <c r="D7929" s="4"/>
    </row>
    <row r="7930" spans="1:4" x14ac:dyDescent="0.25">
      <c r="A7930" s="3" t="str">
        <f t="shared" si="123"/>
        <v/>
      </c>
      <c r="D7930" s="4"/>
    </row>
    <row r="7931" spans="1:4" x14ac:dyDescent="0.25">
      <c r="A7931" s="3" t="str">
        <f t="shared" si="123"/>
        <v/>
      </c>
      <c r="D7931" s="4"/>
    </row>
    <row r="7932" spans="1:4" x14ac:dyDescent="0.25">
      <c r="A7932" s="3" t="str">
        <f t="shared" si="123"/>
        <v/>
      </c>
      <c r="D7932" s="4"/>
    </row>
    <row r="7933" spans="1:4" x14ac:dyDescent="0.25">
      <c r="A7933" s="3" t="str">
        <f t="shared" si="123"/>
        <v/>
      </c>
      <c r="D7933" s="4"/>
    </row>
    <row r="7934" spans="1:4" x14ac:dyDescent="0.25">
      <c r="A7934" s="3" t="str">
        <f t="shared" si="123"/>
        <v/>
      </c>
      <c r="D7934" s="4"/>
    </row>
    <row r="7935" spans="1:4" x14ac:dyDescent="0.25">
      <c r="A7935" s="3" t="str">
        <f t="shared" si="123"/>
        <v/>
      </c>
      <c r="D7935" s="4"/>
    </row>
    <row r="7936" spans="1:4" x14ac:dyDescent="0.25">
      <c r="A7936" s="3" t="str">
        <f t="shared" si="123"/>
        <v/>
      </c>
      <c r="D7936" s="4"/>
    </row>
    <row r="7937" spans="1:4" x14ac:dyDescent="0.25">
      <c r="A7937" s="3" t="str">
        <f t="shared" si="123"/>
        <v/>
      </c>
      <c r="D7937" s="4"/>
    </row>
    <row r="7938" spans="1:4" x14ac:dyDescent="0.25">
      <c r="A7938" s="3" t="str">
        <f t="shared" si="123"/>
        <v/>
      </c>
      <c r="D7938" s="4"/>
    </row>
    <row r="7939" spans="1:4" x14ac:dyDescent="0.25">
      <c r="A7939" s="3" t="str">
        <f t="shared" ref="A7939:A8002" si="124">B7939&amp;C7939&amp;D7939&amp;E7939</f>
        <v/>
      </c>
      <c r="D7939" s="4"/>
    </row>
    <row r="7940" spans="1:4" x14ac:dyDescent="0.25">
      <c r="A7940" s="3" t="str">
        <f t="shared" si="124"/>
        <v/>
      </c>
      <c r="D7940" s="4"/>
    </row>
    <row r="7941" spans="1:4" x14ac:dyDescent="0.25">
      <c r="A7941" s="3" t="str">
        <f t="shared" si="124"/>
        <v/>
      </c>
      <c r="D7941" s="4"/>
    </row>
    <row r="7942" spans="1:4" x14ac:dyDescent="0.25">
      <c r="A7942" s="3" t="str">
        <f t="shared" si="124"/>
        <v/>
      </c>
      <c r="D7942" s="4"/>
    </row>
    <row r="7943" spans="1:4" x14ac:dyDescent="0.25">
      <c r="A7943" s="3" t="str">
        <f t="shared" si="124"/>
        <v/>
      </c>
      <c r="D7943" s="4"/>
    </row>
    <row r="7944" spans="1:4" x14ac:dyDescent="0.25">
      <c r="A7944" s="3" t="str">
        <f t="shared" si="124"/>
        <v/>
      </c>
      <c r="D7944" s="4"/>
    </row>
    <row r="7945" spans="1:4" x14ac:dyDescent="0.25">
      <c r="A7945" s="3" t="str">
        <f t="shared" si="124"/>
        <v/>
      </c>
      <c r="D7945" s="4"/>
    </row>
    <row r="7946" spans="1:4" x14ac:dyDescent="0.25">
      <c r="A7946" s="3" t="str">
        <f t="shared" si="124"/>
        <v/>
      </c>
      <c r="D7946" s="4"/>
    </row>
    <row r="7947" spans="1:4" x14ac:dyDescent="0.25">
      <c r="A7947" s="3" t="str">
        <f t="shared" si="124"/>
        <v/>
      </c>
      <c r="D7947" s="4"/>
    </row>
    <row r="7948" spans="1:4" x14ac:dyDescent="0.25">
      <c r="A7948" s="3" t="str">
        <f t="shared" si="124"/>
        <v/>
      </c>
      <c r="D7948" s="4"/>
    </row>
    <row r="7949" spans="1:4" x14ac:dyDescent="0.25">
      <c r="A7949" s="3" t="str">
        <f t="shared" si="124"/>
        <v/>
      </c>
      <c r="D7949" s="4"/>
    </row>
    <row r="7950" spans="1:4" x14ac:dyDescent="0.25">
      <c r="A7950" s="3" t="str">
        <f t="shared" si="124"/>
        <v/>
      </c>
      <c r="D7950" s="4"/>
    </row>
    <row r="7951" spans="1:4" x14ac:dyDescent="0.25">
      <c r="A7951" s="3" t="str">
        <f t="shared" si="124"/>
        <v/>
      </c>
      <c r="D7951" s="4"/>
    </row>
    <row r="7952" spans="1:4" x14ac:dyDescent="0.25">
      <c r="A7952" s="3" t="str">
        <f t="shared" si="124"/>
        <v/>
      </c>
      <c r="D7952" s="4"/>
    </row>
    <row r="7953" spans="1:4" x14ac:dyDescent="0.25">
      <c r="A7953" s="3" t="str">
        <f t="shared" si="124"/>
        <v/>
      </c>
      <c r="D7953" s="4"/>
    </row>
    <row r="7954" spans="1:4" x14ac:dyDescent="0.25">
      <c r="A7954" s="3" t="str">
        <f t="shared" si="124"/>
        <v/>
      </c>
      <c r="D7954" s="4"/>
    </row>
    <row r="7955" spans="1:4" x14ac:dyDescent="0.25">
      <c r="A7955" s="3" t="str">
        <f t="shared" si="124"/>
        <v/>
      </c>
      <c r="D7955" s="4"/>
    </row>
    <row r="7956" spans="1:4" x14ac:dyDescent="0.25">
      <c r="A7956" s="3" t="str">
        <f t="shared" si="124"/>
        <v/>
      </c>
      <c r="D7956" s="4"/>
    </row>
    <row r="7957" spans="1:4" x14ac:dyDescent="0.25">
      <c r="A7957" s="3" t="str">
        <f t="shared" si="124"/>
        <v/>
      </c>
      <c r="D7957" s="4"/>
    </row>
    <row r="7958" spans="1:4" x14ac:dyDescent="0.25">
      <c r="A7958" s="3" t="str">
        <f t="shared" si="124"/>
        <v/>
      </c>
      <c r="D7958" s="4"/>
    </row>
    <row r="7959" spans="1:4" x14ac:dyDescent="0.25">
      <c r="A7959" s="3" t="str">
        <f t="shared" si="124"/>
        <v/>
      </c>
      <c r="D7959" s="4"/>
    </row>
    <row r="7960" spans="1:4" x14ac:dyDescent="0.25">
      <c r="A7960" s="3" t="str">
        <f t="shared" si="124"/>
        <v/>
      </c>
      <c r="D7960" s="4"/>
    </row>
    <row r="7961" spans="1:4" x14ac:dyDescent="0.25">
      <c r="A7961" s="3" t="str">
        <f t="shared" si="124"/>
        <v/>
      </c>
      <c r="D7961" s="4"/>
    </row>
    <row r="7962" spans="1:4" x14ac:dyDescent="0.25">
      <c r="A7962" s="3" t="str">
        <f t="shared" si="124"/>
        <v/>
      </c>
      <c r="D7962" s="4"/>
    </row>
    <row r="7963" spans="1:4" x14ac:dyDescent="0.25">
      <c r="A7963" s="3" t="str">
        <f t="shared" si="124"/>
        <v/>
      </c>
      <c r="D7963" s="4"/>
    </row>
    <row r="7964" spans="1:4" x14ac:dyDescent="0.25">
      <c r="A7964" s="3" t="str">
        <f t="shared" si="124"/>
        <v/>
      </c>
      <c r="D7964" s="4"/>
    </row>
    <row r="7965" spans="1:4" x14ac:dyDescent="0.25">
      <c r="A7965" s="3" t="str">
        <f t="shared" si="124"/>
        <v/>
      </c>
      <c r="D7965" s="4"/>
    </row>
    <row r="7966" spans="1:4" x14ac:dyDescent="0.25">
      <c r="A7966" s="3" t="str">
        <f t="shared" si="124"/>
        <v/>
      </c>
      <c r="D7966" s="4"/>
    </row>
    <row r="7967" spans="1:4" x14ac:dyDescent="0.25">
      <c r="A7967" s="3" t="str">
        <f t="shared" si="124"/>
        <v/>
      </c>
      <c r="D7967" s="4"/>
    </row>
    <row r="7968" spans="1:4" x14ac:dyDescent="0.25">
      <c r="A7968" s="3" t="str">
        <f t="shared" si="124"/>
        <v/>
      </c>
      <c r="D7968" s="4"/>
    </row>
    <row r="7969" spans="1:4" x14ac:dyDescent="0.25">
      <c r="A7969" s="3" t="str">
        <f t="shared" si="124"/>
        <v/>
      </c>
      <c r="D7969" s="4"/>
    </row>
    <row r="7970" spans="1:4" x14ac:dyDescent="0.25">
      <c r="A7970" s="3" t="str">
        <f t="shared" si="124"/>
        <v/>
      </c>
      <c r="D7970" s="4"/>
    </row>
    <row r="7971" spans="1:4" x14ac:dyDescent="0.25">
      <c r="A7971" s="3" t="str">
        <f t="shared" si="124"/>
        <v/>
      </c>
      <c r="D7971" s="4"/>
    </row>
    <row r="7972" spans="1:4" x14ac:dyDescent="0.25">
      <c r="A7972" s="3" t="str">
        <f t="shared" si="124"/>
        <v/>
      </c>
      <c r="D7972" s="4"/>
    </row>
    <row r="7973" spans="1:4" x14ac:dyDescent="0.25">
      <c r="A7973" s="3" t="str">
        <f t="shared" si="124"/>
        <v/>
      </c>
      <c r="D7973" s="4"/>
    </row>
    <row r="7974" spans="1:4" x14ac:dyDescent="0.25">
      <c r="A7974" s="3" t="str">
        <f t="shared" si="124"/>
        <v/>
      </c>
      <c r="D7974" s="4"/>
    </row>
    <row r="7975" spans="1:4" x14ac:dyDescent="0.25">
      <c r="A7975" s="3" t="str">
        <f t="shared" si="124"/>
        <v/>
      </c>
      <c r="D7975" s="4"/>
    </row>
    <row r="7976" spans="1:4" x14ac:dyDescent="0.25">
      <c r="A7976" s="3" t="str">
        <f t="shared" si="124"/>
        <v/>
      </c>
      <c r="D7976" s="4"/>
    </row>
    <row r="7977" spans="1:4" x14ac:dyDescent="0.25">
      <c r="A7977" s="3" t="str">
        <f t="shared" si="124"/>
        <v/>
      </c>
      <c r="D7977" s="4"/>
    </row>
    <row r="7978" spans="1:4" x14ac:dyDescent="0.25">
      <c r="A7978" s="3" t="str">
        <f t="shared" si="124"/>
        <v/>
      </c>
      <c r="D7978" s="4"/>
    </row>
    <row r="7979" spans="1:4" x14ac:dyDescent="0.25">
      <c r="A7979" s="3" t="str">
        <f t="shared" si="124"/>
        <v/>
      </c>
      <c r="D7979" s="4"/>
    </row>
    <row r="7980" spans="1:4" x14ac:dyDescent="0.25">
      <c r="A7980" s="3" t="str">
        <f t="shared" si="124"/>
        <v/>
      </c>
      <c r="D7980" s="4"/>
    </row>
    <row r="7981" spans="1:4" x14ac:dyDescent="0.25">
      <c r="A7981" s="3" t="str">
        <f t="shared" si="124"/>
        <v/>
      </c>
      <c r="D7981" s="4"/>
    </row>
    <row r="7982" spans="1:4" x14ac:dyDescent="0.25">
      <c r="A7982" s="3" t="str">
        <f t="shared" si="124"/>
        <v/>
      </c>
      <c r="D7982" s="4"/>
    </row>
    <row r="7983" spans="1:4" x14ac:dyDescent="0.25">
      <c r="A7983" s="3" t="str">
        <f t="shared" si="124"/>
        <v/>
      </c>
      <c r="D7983" s="4"/>
    </row>
    <row r="7984" spans="1:4" x14ac:dyDescent="0.25">
      <c r="A7984" s="3" t="str">
        <f t="shared" si="124"/>
        <v/>
      </c>
      <c r="D7984" s="4"/>
    </row>
    <row r="7985" spans="1:4" x14ac:dyDescent="0.25">
      <c r="A7985" s="3" t="str">
        <f t="shared" si="124"/>
        <v/>
      </c>
      <c r="D7985" s="4"/>
    </row>
    <row r="7986" spans="1:4" x14ac:dyDescent="0.25">
      <c r="A7986" s="3" t="str">
        <f t="shared" si="124"/>
        <v/>
      </c>
      <c r="D7986" s="4"/>
    </row>
    <row r="7987" spans="1:4" x14ac:dyDescent="0.25">
      <c r="A7987" s="3" t="str">
        <f t="shared" si="124"/>
        <v/>
      </c>
      <c r="D7987" s="4"/>
    </row>
    <row r="7988" spans="1:4" x14ac:dyDescent="0.25">
      <c r="A7988" s="3" t="str">
        <f t="shared" si="124"/>
        <v/>
      </c>
      <c r="D7988" s="4"/>
    </row>
    <row r="7989" spans="1:4" x14ac:dyDescent="0.25">
      <c r="A7989" s="3" t="str">
        <f t="shared" si="124"/>
        <v/>
      </c>
      <c r="D7989" s="4"/>
    </row>
    <row r="7990" spans="1:4" x14ac:dyDescent="0.25">
      <c r="A7990" s="3" t="str">
        <f t="shared" si="124"/>
        <v/>
      </c>
      <c r="D7990" s="4"/>
    </row>
    <row r="7991" spans="1:4" x14ac:dyDescent="0.25">
      <c r="A7991" s="3" t="str">
        <f t="shared" si="124"/>
        <v/>
      </c>
      <c r="D7991" s="4"/>
    </row>
    <row r="7992" spans="1:4" x14ac:dyDescent="0.25">
      <c r="A7992" s="3" t="str">
        <f t="shared" si="124"/>
        <v/>
      </c>
      <c r="D7992" s="4"/>
    </row>
    <row r="7993" spans="1:4" x14ac:dyDescent="0.25">
      <c r="A7993" s="3" t="str">
        <f t="shared" si="124"/>
        <v/>
      </c>
      <c r="D7993" s="4"/>
    </row>
    <row r="7994" spans="1:4" x14ac:dyDescent="0.25">
      <c r="A7994" s="3" t="str">
        <f t="shared" si="124"/>
        <v/>
      </c>
      <c r="D7994" s="4"/>
    </row>
    <row r="7995" spans="1:4" x14ac:dyDescent="0.25">
      <c r="A7995" s="3" t="str">
        <f t="shared" si="124"/>
        <v/>
      </c>
      <c r="D7995" s="4"/>
    </row>
    <row r="7996" spans="1:4" x14ac:dyDescent="0.25">
      <c r="A7996" s="3" t="str">
        <f t="shared" si="124"/>
        <v/>
      </c>
      <c r="D7996" s="4"/>
    </row>
    <row r="7997" spans="1:4" x14ac:dyDescent="0.25">
      <c r="A7997" s="3" t="str">
        <f t="shared" si="124"/>
        <v/>
      </c>
      <c r="D7997" s="4"/>
    </row>
    <row r="7998" spans="1:4" x14ac:dyDescent="0.25">
      <c r="A7998" s="3" t="str">
        <f t="shared" si="124"/>
        <v/>
      </c>
      <c r="D7998" s="4"/>
    </row>
    <row r="7999" spans="1:4" x14ac:dyDescent="0.25">
      <c r="A7999" s="3" t="str">
        <f t="shared" si="124"/>
        <v/>
      </c>
      <c r="D7999" s="4"/>
    </row>
    <row r="8000" spans="1:4" x14ac:dyDescent="0.25">
      <c r="A8000" s="3" t="str">
        <f t="shared" si="124"/>
        <v/>
      </c>
      <c r="D8000" s="4"/>
    </row>
    <row r="8001" spans="1:4" x14ac:dyDescent="0.25">
      <c r="A8001" s="3" t="str">
        <f t="shared" si="124"/>
        <v/>
      </c>
      <c r="D8001" s="4"/>
    </row>
    <row r="8002" spans="1:4" x14ac:dyDescent="0.25">
      <c r="A8002" s="3" t="str">
        <f t="shared" si="124"/>
        <v/>
      </c>
      <c r="D8002" s="4"/>
    </row>
    <row r="8003" spans="1:4" x14ac:dyDescent="0.25">
      <c r="A8003" s="3" t="str">
        <f t="shared" ref="A8003:A8066" si="125">B8003&amp;C8003&amp;D8003&amp;E8003</f>
        <v/>
      </c>
      <c r="D8003" s="4"/>
    </row>
    <row r="8004" spans="1:4" x14ac:dyDescent="0.25">
      <c r="A8004" s="3" t="str">
        <f t="shared" si="125"/>
        <v/>
      </c>
      <c r="D8004" s="4"/>
    </row>
    <row r="8005" spans="1:4" x14ac:dyDescent="0.25">
      <c r="A8005" s="3" t="str">
        <f t="shared" si="125"/>
        <v/>
      </c>
      <c r="D8005" s="4"/>
    </row>
    <row r="8006" spans="1:4" x14ac:dyDescent="0.25">
      <c r="A8006" s="3" t="str">
        <f t="shared" si="125"/>
        <v/>
      </c>
      <c r="D8006" s="4"/>
    </row>
    <row r="8007" spans="1:4" x14ac:dyDescent="0.25">
      <c r="A8007" s="3" t="str">
        <f t="shared" si="125"/>
        <v/>
      </c>
      <c r="D8007" s="4"/>
    </row>
    <row r="8008" spans="1:4" x14ac:dyDescent="0.25">
      <c r="A8008" s="3" t="str">
        <f t="shared" si="125"/>
        <v/>
      </c>
      <c r="D8008" s="4"/>
    </row>
    <row r="8009" spans="1:4" x14ac:dyDescent="0.25">
      <c r="A8009" s="3" t="str">
        <f t="shared" si="125"/>
        <v/>
      </c>
      <c r="D8009" s="4"/>
    </row>
    <row r="8010" spans="1:4" x14ac:dyDescent="0.25">
      <c r="A8010" s="3" t="str">
        <f t="shared" si="125"/>
        <v/>
      </c>
      <c r="D8010" s="4"/>
    </row>
    <row r="8011" spans="1:4" x14ac:dyDescent="0.25">
      <c r="A8011" s="3" t="str">
        <f t="shared" si="125"/>
        <v/>
      </c>
      <c r="D8011" s="4"/>
    </row>
    <row r="8012" spans="1:4" x14ac:dyDescent="0.25">
      <c r="A8012" s="3" t="str">
        <f t="shared" si="125"/>
        <v/>
      </c>
      <c r="D8012" s="4"/>
    </row>
    <row r="8013" spans="1:4" x14ac:dyDescent="0.25">
      <c r="A8013" s="3" t="str">
        <f t="shared" si="125"/>
        <v/>
      </c>
      <c r="D8013" s="4"/>
    </row>
    <row r="8014" spans="1:4" x14ac:dyDescent="0.25">
      <c r="A8014" s="3" t="str">
        <f t="shared" si="125"/>
        <v/>
      </c>
      <c r="D8014" s="4"/>
    </row>
    <row r="8015" spans="1:4" x14ac:dyDescent="0.25">
      <c r="A8015" s="3" t="str">
        <f t="shared" si="125"/>
        <v/>
      </c>
      <c r="D8015" s="4"/>
    </row>
    <row r="8016" spans="1:4" x14ac:dyDescent="0.25">
      <c r="A8016" s="3" t="str">
        <f t="shared" si="125"/>
        <v/>
      </c>
      <c r="D8016" s="4"/>
    </row>
    <row r="8017" spans="1:4" x14ac:dyDescent="0.25">
      <c r="A8017" s="3" t="str">
        <f t="shared" si="125"/>
        <v/>
      </c>
      <c r="D8017" s="4"/>
    </row>
    <row r="8018" spans="1:4" x14ac:dyDescent="0.25">
      <c r="A8018" s="3" t="str">
        <f t="shared" si="125"/>
        <v/>
      </c>
      <c r="D8018" s="4"/>
    </row>
    <row r="8019" spans="1:4" x14ac:dyDescent="0.25">
      <c r="A8019" s="3" t="str">
        <f t="shared" si="125"/>
        <v/>
      </c>
      <c r="D8019" s="4"/>
    </row>
    <row r="8020" spans="1:4" x14ac:dyDescent="0.25">
      <c r="A8020" s="3" t="str">
        <f t="shared" si="125"/>
        <v/>
      </c>
      <c r="D8020" s="4"/>
    </row>
    <row r="8021" spans="1:4" x14ac:dyDescent="0.25">
      <c r="A8021" s="3" t="str">
        <f t="shared" si="125"/>
        <v/>
      </c>
      <c r="D8021" s="4"/>
    </row>
    <row r="8022" spans="1:4" x14ac:dyDescent="0.25">
      <c r="A8022" s="3" t="str">
        <f t="shared" si="125"/>
        <v/>
      </c>
      <c r="D8022" s="4"/>
    </row>
    <row r="8023" spans="1:4" x14ac:dyDescent="0.25">
      <c r="A8023" s="3" t="str">
        <f t="shared" si="125"/>
        <v/>
      </c>
      <c r="D8023" s="4"/>
    </row>
    <row r="8024" spans="1:4" x14ac:dyDescent="0.25">
      <c r="A8024" s="3" t="str">
        <f t="shared" si="125"/>
        <v/>
      </c>
      <c r="D8024" s="4"/>
    </row>
    <row r="8025" spans="1:4" x14ac:dyDescent="0.25">
      <c r="A8025" s="3" t="str">
        <f t="shared" si="125"/>
        <v/>
      </c>
      <c r="D8025" s="4"/>
    </row>
    <row r="8026" spans="1:4" x14ac:dyDescent="0.25">
      <c r="A8026" s="3" t="str">
        <f t="shared" si="125"/>
        <v/>
      </c>
      <c r="D8026" s="4"/>
    </row>
    <row r="8027" spans="1:4" x14ac:dyDescent="0.25">
      <c r="A8027" s="3" t="str">
        <f t="shared" si="125"/>
        <v/>
      </c>
      <c r="D8027" s="4"/>
    </row>
    <row r="8028" spans="1:4" x14ac:dyDescent="0.25">
      <c r="A8028" s="3" t="str">
        <f t="shared" si="125"/>
        <v/>
      </c>
      <c r="D8028" s="4"/>
    </row>
    <row r="8029" spans="1:4" x14ac:dyDescent="0.25">
      <c r="A8029" s="3" t="str">
        <f t="shared" si="125"/>
        <v/>
      </c>
      <c r="D8029" s="4"/>
    </row>
    <row r="8030" spans="1:4" x14ac:dyDescent="0.25">
      <c r="A8030" s="3" t="str">
        <f t="shared" si="125"/>
        <v/>
      </c>
      <c r="D8030" s="4"/>
    </row>
    <row r="8031" spans="1:4" x14ac:dyDescent="0.25">
      <c r="A8031" s="3" t="str">
        <f t="shared" si="125"/>
        <v/>
      </c>
      <c r="D8031" s="4"/>
    </row>
    <row r="8032" spans="1:4" x14ac:dyDescent="0.25">
      <c r="A8032" s="3" t="str">
        <f t="shared" si="125"/>
        <v/>
      </c>
      <c r="D8032" s="4"/>
    </row>
    <row r="8033" spans="1:4" x14ac:dyDescent="0.25">
      <c r="A8033" s="3" t="str">
        <f t="shared" si="125"/>
        <v/>
      </c>
      <c r="D8033" s="4"/>
    </row>
    <row r="8034" spans="1:4" x14ac:dyDescent="0.25">
      <c r="A8034" s="3" t="str">
        <f t="shared" si="125"/>
        <v/>
      </c>
      <c r="D8034" s="4"/>
    </row>
    <row r="8035" spans="1:4" x14ac:dyDescent="0.25">
      <c r="A8035" s="3" t="str">
        <f t="shared" si="125"/>
        <v/>
      </c>
      <c r="D8035" s="4"/>
    </row>
    <row r="8036" spans="1:4" x14ac:dyDescent="0.25">
      <c r="A8036" s="3" t="str">
        <f t="shared" si="125"/>
        <v/>
      </c>
      <c r="D8036" s="4"/>
    </row>
    <row r="8037" spans="1:4" x14ac:dyDescent="0.25">
      <c r="A8037" s="3" t="str">
        <f t="shared" si="125"/>
        <v/>
      </c>
      <c r="D8037" s="4"/>
    </row>
    <row r="8038" spans="1:4" x14ac:dyDescent="0.25">
      <c r="A8038" s="3" t="str">
        <f t="shared" si="125"/>
        <v/>
      </c>
      <c r="D8038" s="4"/>
    </row>
    <row r="8039" spans="1:4" x14ac:dyDescent="0.25">
      <c r="A8039" s="3" t="str">
        <f t="shared" si="125"/>
        <v/>
      </c>
      <c r="D8039" s="4"/>
    </row>
    <row r="8040" spans="1:4" x14ac:dyDescent="0.25">
      <c r="A8040" s="3" t="str">
        <f t="shared" si="125"/>
        <v/>
      </c>
      <c r="D8040" s="4"/>
    </row>
    <row r="8041" spans="1:4" x14ac:dyDescent="0.25">
      <c r="A8041" s="3" t="str">
        <f t="shared" si="125"/>
        <v/>
      </c>
      <c r="D8041" s="4"/>
    </row>
    <row r="8042" spans="1:4" x14ac:dyDescent="0.25">
      <c r="A8042" s="3" t="str">
        <f t="shared" si="125"/>
        <v/>
      </c>
      <c r="D8042" s="4"/>
    </row>
    <row r="8043" spans="1:4" x14ac:dyDescent="0.25">
      <c r="A8043" s="3" t="str">
        <f t="shared" si="125"/>
        <v/>
      </c>
      <c r="D8043" s="4"/>
    </row>
    <row r="8044" spans="1:4" x14ac:dyDescent="0.25">
      <c r="A8044" s="3" t="str">
        <f t="shared" si="125"/>
        <v/>
      </c>
      <c r="D8044" s="4"/>
    </row>
    <row r="8045" spans="1:4" x14ac:dyDescent="0.25">
      <c r="A8045" s="3" t="str">
        <f t="shared" si="125"/>
        <v/>
      </c>
      <c r="D8045" s="4"/>
    </row>
    <row r="8046" spans="1:4" x14ac:dyDescent="0.25">
      <c r="A8046" s="3" t="str">
        <f t="shared" si="125"/>
        <v/>
      </c>
      <c r="D8046" s="4"/>
    </row>
    <row r="8047" spans="1:4" x14ac:dyDescent="0.25">
      <c r="A8047" s="3" t="str">
        <f t="shared" si="125"/>
        <v/>
      </c>
      <c r="D8047" s="4"/>
    </row>
    <row r="8048" spans="1:4" x14ac:dyDescent="0.25">
      <c r="A8048" s="3" t="str">
        <f t="shared" si="125"/>
        <v/>
      </c>
      <c r="D8048" s="4"/>
    </row>
    <row r="8049" spans="1:4" x14ac:dyDescent="0.25">
      <c r="A8049" s="3" t="str">
        <f t="shared" si="125"/>
        <v/>
      </c>
      <c r="D8049" s="4"/>
    </row>
    <row r="8050" spans="1:4" x14ac:dyDescent="0.25">
      <c r="A8050" s="3" t="str">
        <f t="shared" si="125"/>
        <v/>
      </c>
      <c r="D8050" s="4"/>
    </row>
    <row r="8051" spans="1:4" x14ac:dyDescent="0.25">
      <c r="A8051" s="3" t="str">
        <f t="shared" si="125"/>
        <v/>
      </c>
      <c r="D8051" s="4"/>
    </row>
    <row r="8052" spans="1:4" x14ac:dyDescent="0.25">
      <c r="A8052" s="3" t="str">
        <f t="shared" si="125"/>
        <v/>
      </c>
      <c r="D8052" s="4"/>
    </row>
    <row r="8053" spans="1:4" x14ac:dyDescent="0.25">
      <c r="A8053" s="3" t="str">
        <f t="shared" si="125"/>
        <v/>
      </c>
      <c r="D8053" s="4"/>
    </row>
    <row r="8054" spans="1:4" x14ac:dyDescent="0.25">
      <c r="A8054" s="3" t="str">
        <f t="shared" si="125"/>
        <v/>
      </c>
      <c r="D8054" s="4"/>
    </row>
    <row r="8055" spans="1:4" x14ac:dyDescent="0.25">
      <c r="A8055" s="3" t="str">
        <f t="shared" si="125"/>
        <v/>
      </c>
      <c r="D8055" s="4"/>
    </row>
    <row r="8056" spans="1:4" x14ac:dyDescent="0.25">
      <c r="A8056" s="3" t="str">
        <f t="shared" si="125"/>
        <v/>
      </c>
      <c r="D8056" s="4"/>
    </row>
    <row r="8057" spans="1:4" x14ac:dyDescent="0.25">
      <c r="A8057" s="3" t="str">
        <f t="shared" si="125"/>
        <v/>
      </c>
      <c r="D8057" s="4"/>
    </row>
    <row r="8058" spans="1:4" x14ac:dyDescent="0.25">
      <c r="A8058" s="3" t="str">
        <f t="shared" si="125"/>
        <v/>
      </c>
      <c r="D8058" s="4"/>
    </row>
    <row r="8059" spans="1:4" x14ac:dyDescent="0.25">
      <c r="A8059" s="3" t="str">
        <f t="shared" si="125"/>
        <v/>
      </c>
      <c r="D8059" s="4"/>
    </row>
    <row r="8060" spans="1:4" x14ac:dyDescent="0.25">
      <c r="A8060" s="3" t="str">
        <f t="shared" si="125"/>
        <v/>
      </c>
      <c r="D8060" s="4"/>
    </row>
    <row r="8061" spans="1:4" x14ac:dyDescent="0.25">
      <c r="A8061" s="3" t="str">
        <f t="shared" si="125"/>
        <v/>
      </c>
      <c r="D8061" s="4"/>
    </row>
    <row r="8062" spans="1:4" x14ac:dyDescent="0.25">
      <c r="A8062" s="3" t="str">
        <f t="shared" si="125"/>
        <v/>
      </c>
      <c r="D8062" s="4"/>
    </row>
    <row r="8063" spans="1:4" x14ac:dyDescent="0.25">
      <c r="A8063" s="3" t="str">
        <f t="shared" si="125"/>
        <v/>
      </c>
      <c r="D8063" s="4"/>
    </row>
    <row r="8064" spans="1:4" x14ac:dyDescent="0.25">
      <c r="A8064" s="3" t="str">
        <f t="shared" si="125"/>
        <v/>
      </c>
      <c r="D8064" s="4"/>
    </row>
    <row r="8065" spans="1:4" x14ac:dyDescent="0.25">
      <c r="A8065" s="3" t="str">
        <f t="shared" si="125"/>
        <v/>
      </c>
      <c r="D8065" s="4"/>
    </row>
    <row r="8066" spans="1:4" x14ac:dyDescent="0.25">
      <c r="A8066" s="3" t="str">
        <f t="shared" si="125"/>
        <v/>
      </c>
      <c r="D8066" s="4"/>
    </row>
    <row r="8067" spans="1:4" x14ac:dyDescent="0.25">
      <c r="A8067" s="3" t="str">
        <f t="shared" ref="A8067:A8130" si="126">B8067&amp;C8067&amp;D8067&amp;E8067</f>
        <v/>
      </c>
      <c r="D8067" s="4"/>
    </row>
    <row r="8068" spans="1:4" x14ac:dyDescent="0.25">
      <c r="A8068" s="3" t="str">
        <f t="shared" si="126"/>
        <v/>
      </c>
      <c r="D8068" s="4"/>
    </row>
    <row r="8069" spans="1:4" x14ac:dyDescent="0.25">
      <c r="A8069" s="3" t="str">
        <f t="shared" si="126"/>
        <v/>
      </c>
      <c r="D8069" s="4"/>
    </row>
    <row r="8070" spans="1:4" x14ac:dyDescent="0.25">
      <c r="A8070" s="3" t="str">
        <f t="shared" si="126"/>
        <v/>
      </c>
      <c r="D8070" s="4"/>
    </row>
    <row r="8071" spans="1:4" x14ac:dyDescent="0.25">
      <c r="A8071" s="3" t="str">
        <f t="shared" si="126"/>
        <v/>
      </c>
      <c r="D8071" s="4"/>
    </row>
    <row r="8072" spans="1:4" x14ac:dyDescent="0.25">
      <c r="A8072" s="3" t="str">
        <f t="shared" si="126"/>
        <v/>
      </c>
      <c r="D8072" s="4"/>
    </row>
    <row r="8073" spans="1:4" x14ac:dyDescent="0.25">
      <c r="A8073" s="3" t="str">
        <f t="shared" si="126"/>
        <v/>
      </c>
      <c r="D8073" s="4"/>
    </row>
    <row r="8074" spans="1:4" x14ac:dyDescent="0.25">
      <c r="A8074" s="3" t="str">
        <f t="shared" si="126"/>
        <v/>
      </c>
      <c r="D8074" s="4"/>
    </row>
    <row r="8075" spans="1:4" x14ac:dyDescent="0.25">
      <c r="A8075" s="3" t="str">
        <f t="shared" si="126"/>
        <v/>
      </c>
      <c r="D8075" s="4"/>
    </row>
    <row r="8076" spans="1:4" x14ac:dyDescent="0.25">
      <c r="A8076" s="3" t="str">
        <f t="shared" si="126"/>
        <v/>
      </c>
      <c r="D8076" s="4"/>
    </row>
    <row r="8077" spans="1:4" x14ac:dyDescent="0.25">
      <c r="A8077" s="3" t="str">
        <f t="shared" si="126"/>
        <v/>
      </c>
      <c r="D8077" s="4"/>
    </row>
    <row r="8078" spans="1:4" x14ac:dyDescent="0.25">
      <c r="A8078" s="3" t="str">
        <f t="shared" si="126"/>
        <v/>
      </c>
      <c r="D8078" s="4"/>
    </row>
    <row r="8079" spans="1:4" x14ac:dyDescent="0.25">
      <c r="A8079" s="3" t="str">
        <f t="shared" si="126"/>
        <v/>
      </c>
      <c r="D8079" s="4"/>
    </row>
    <row r="8080" spans="1:4" x14ac:dyDescent="0.25">
      <c r="A8080" s="3" t="str">
        <f t="shared" si="126"/>
        <v/>
      </c>
      <c r="D8080" s="4"/>
    </row>
    <row r="8081" spans="1:4" x14ac:dyDescent="0.25">
      <c r="A8081" s="3" t="str">
        <f t="shared" si="126"/>
        <v/>
      </c>
      <c r="D8081" s="4"/>
    </row>
    <row r="8082" spans="1:4" x14ac:dyDescent="0.25">
      <c r="A8082" s="3" t="str">
        <f t="shared" si="126"/>
        <v/>
      </c>
      <c r="D8082" s="4"/>
    </row>
    <row r="8083" spans="1:4" x14ac:dyDescent="0.25">
      <c r="A8083" s="3" t="str">
        <f t="shared" si="126"/>
        <v/>
      </c>
      <c r="D8083" s="4"/>
    </row>
    <row r="8084" spans="1:4" x14ac:dyDescent="0.25">
      <c r="A8084" s="3" t="str">
        <f t="shared" si="126"/>
        <v/>
      </c>
      <c r="D8084" s="4"/>
    </row>
    <row r="8085" spans="1:4" x14ac:dyDescent="0.25">
      <c r="A8085" s="3" t="str">
        <f t="shared" si="126"/>
        <v/>
      </c>
      <c r="D8085" s="4"/>
    </row>
    <row r="8086" spans="1:4" x14ac:dyDescent="0.25">
      <c r="A8086" s="3" t="str">
        <f t="shared" si="126"/>
        <v/>
      </c>
      <c r="D8086" s="4"/>
    </row>
    <row r="8087" spans="1:4" x14ac:dyDescent="0.25">
      <c r="A8087" s="3" t="str">
        <f t="shared" si="126"/>
        <v/>
      </c>
      <c r="D8087" s="4"/>
    </row>
    <row r="8088" spans="1:4" x14ac:dyDescent="0.25">
      <c r="A8088" s="3" t="str">
        <f t="shared" si="126"/>
        <v/>
      </c>
      <c r="D8088" s="4"/>
    </row>
    <row r="8089" spans="1:4" x14ac:dyDescent="0.25">
      <c r="A8089" s="3" t="str">
        <f t="shared" si="126"/>
        <v/>
      </c>
      <c r="D8089" s="4"/>
    </row>
    <row r="8090" spans="1:4" x14ac:dyDescent="0.25">
      <c r="A8090" s="3" t="str">
        <f t="shared" si="126"/>
        <v/>
      </c>
      <c r="D8090" s="4"/>
    </row>
    <row r="8091" spans="1:4" x14ac:dyDescent="0.25">
      <c r="A8091" s="3" t="str">
        <f t="shared" si="126"/>
        <v/>
      </c>
      <c r="D8091" s="4"/>
    </row>
    <row r="8092" spans="1:4" x14ac:dyDescent="0.25">
      <c r="A8092" s="3" t="str">
        <f t="shared" si="126"/>
        <v/>
      </c>
      <c r="D8092" s="4"/>
    </row>
    <row r="8093" spans="1:4" x14ac:dyDescent="0.25">
      <c r="A8093" s="3" t="str">
        <f t="shared" si="126"/>
        <v/>
      </c>
      <c r="D8093" s="4"/>
    </row>
    <row r="8094" spans="1:4" x14ac:dyDescent="0.25">
      <c r="A8094" s="3" t="str">
        <f t="shared" si="126"/>
        <v/>
      </c>
      <c r="D8094" s="4"/>
    </row>
    <row r="8095" spans="1:4" x14ac:dyDescent="0.25">
      <c r="A8095" s="3" t="str">
        <f t="shared" si="126"/>
        <v/>
      </c>
      <c r="D8095" s="4"/>
    </row>
    <row r="8096" spans="1:4" x14ac:dyDescent="0.25">
      <c r="A8096" s="3" t="str">
        <f t="shared" si="126"/>
        <v/>
      </c>
      <c r="D8096" s="4"/>
    </row>
    <row r="8097" spans="1:4" x14ac:dyDescent="0.25">
      <c r="A8097" s="3" t="str">
        <f t="shared" si="126"/>
        <v/>
      </c>
      <c r="D8097" s="4"/>
    </row>
    <row r="8098" spans="1:4" x14ac:dyDescent="0.25">
      <c r="A8098" s="3" t="str">
        <f t="shared" si="126"/>
        <v/>
      </c>
      <c r="D8098" s="4"/>
    </row>
    <row r="8099" spans="1:4" x14ac:dyDescent="0.25">
      <c r="A8099" s="3" t="str">
        <f t="shared" si="126"/>
        <v/>
      </c>
      <c r="D8099" s="4"/>
    </row>
    <row r="8100" spans="1:4" x14ac:dyDescent="0.25">
      <c r="A8100" s="3" t="str">
        <f t="shared" si="126"/>
        <v/>
      </c>
      <c r="D8100" s="4"/>
    </row>
    <row r="8101" spans="1:4" x14ac:dyDescent="0.25">
      <c r="A8101" s="3" t="str">
        <f t="shared" si="126"/>
        <v/>
      </c>
      <c r="D8101" s="4"/>
    </row>
    <row r="8102" spans="1:4" x14ac:dyDescent="0.25">
      <c r="A8102" s="3" t="str">
        <f t="shared" si="126"/>
        <v/>
      </c>
      <c r="D8102" s="4"/>
    </row>
    <row r="8103" spans="1:4" x14ac:dyDescent="0.25">
      <c r="A8103" s="3" t="str">
        <f t="shared" si="126"/>
        <v/>
      </c>
      <c r="D8103" s="4"/>
    </row>
    <row r="8104" spans="1:4" x14ac:dyDescent="0.25">
      <c r="A8104" s="3" t="str">
        <f t="shared" si="126"/>
        <v/>
      </c>
      <c r="D8104" s="4"/>
    </row>
    <row r="8105" spans="1:4" x14ac:dyDescent="0.25">
      <c r="A8105" s="3" t="str">
        <f t="shared" si="126"/>
        <v/>
      </c>
      <c r="D8105" s="4"/>
    </row>
    <row r="8106" spans="1:4" x14ac:dyDescent="0.25">
      <c r="A8106" s="3" t="str">
        <f t="shared" si="126"/>
        <v/>
      </c>
      <c r="D8106" s="4"/>
    </row>
    <row r="8107" spans="1:4" x14ac:dyDescent="0.25">
      <c r="A8107" s="3" t="str">
        <f t="shared" si="126"/>
        <v/>
      </c>
      <c r="D8107" s="4"/>
    </row>
    <row r="8108" spans="1:4" x14ac:dyDescent="0.25">
      <c r="A8108" s="3" t="str">
        <f t="shared" si="126"/>
        <v/>
      </c>
      <c r="D8108" s="4"/>
    </row>
    <row r="8109" spans="1:4" x14ac:dyDescent="0.25">
      <c r="A8109" s="3" t="str">
        <f t="shared" si="126"/>
        <v/>
      </c>
      <c r="D8109" s="4"/>
    </row>
    <row r="8110" spans="1:4" x14ac:dyDescent="0.25">
      <c r="A8110" s="3" t="str">
        <f t="shared" si="126"/>
        <v/>
      </c>
      <c r="D8110" s="4"/>
    </row>
    <row r="8111" spans="1:4" x14ac:dyDescent="0.25">
      <c r="A8111" s="3" t="str">
        <f t="shared" si="126"/>
        <v/>
      </c>
      <c r="D8111" s="4"/>
    </row>
    <row r="8112" spans="1:4" x14ac:dyDescent="0.25">
      <c r="A8112" s="3" t="str">
        <f t="shared" si="126"/>
        <v/>
      </c>
      <c r="D8112" s="4"/>
    </row>
    <row r="8113" spans="1:4" x14ac:dyDescent="0.25">
      <c r="A8113" s="3" t="str">
        <f t="shared" si="126"/>
        <v/>
      </c>
      <c r="D8113" s="4"/>
    </row>
    <row r="8114" spans="1:4" x14ac:dyDescent="0.25">
      <c r="A8114" s="3" t="str">
        <f t="shared" si="126"/>
        <v/>
      </c>
      <c r="D8114" s="4"/>
    </row>
    <row r="8115" spans="1:4" x14ac:dyDescent="0.25">
      <c r="A8115" s="3" t="str">
        <f t="shared" si="126"/>
        <v/>
      </c>
      <c r="D8115" s="4"/>
    </row>
    <row r="8116" spans="1:4" x14ac:dyDescent="0.25">
      <c r="A8116" s="3" t="str">
        <f t="shared" si="126"/>
        <v/>
      </c>
      <c r="D8116" s="4"/>
    </row>
    <row r="8117" spans="1:4" x14ac:dyDescent="0.25">
      <c r="A8117" s="3" t="str">
        <f t="shared" si="126"/>
        <v/>
      </c>
      <c r="D8117" s="4"/>
    </row>
    <row r="8118" spans="1:4" x14ac:dyDescent="0.25">
      <c r="A8118" s="3" t="str">
        <f t="shared" si="126"/>
        <v/>
      </c>
      <c r="D8118" s="4"/>
    </row>
    <row r="8119" spans="1:4" x14ac:dyDescent="0.25">
      <c r="A8119" s="3" t="str">
        <f t="shared" si="126"/>
        <v/>
      </c>
      <c r="D8119" s="4"/>
    </row>
    <row r="8120" spans="1:4" x14ac:dyDescent="0.25">
      <c r="A8120" s="3" t="str">
        <f t="shared" si="126"/>
        <v/>
      </c>
      <c r="D8120" s="4"/>
    </row>
    <row r="8121" spans="1:4" x14ac:dyDescent="0.25">
      <c r="A8121" s="3" t="str">
        <f t="shared" si="126"/>
        <v/>
      </c>
      <c r="D8121" s="4"/>
    </row>
    <row r="8122" spans="1:4" x14ac:dyDescent="0.25">
      <c r="A8122" s="3" t="str">
        <f t="shared" si="126"/>
        <v/>
      </c>
      <c r="D8122" s="4"/>
    </row>
    <row r="8123" spans="1:4" x14ac:dyDescent="0.25">
      <c r="A8123" s="3" t="str">
        <f t="shared" si="126"/>
        <v/>
      </c>
      <c r="D8123" s="4"/>
    </row>
    <row r="8124" spans="1:4" x14ac:dyDescent="0.25">
      <c r="A8124" s="3" t="str">
        <f t="shared" si="126"/>
        <v/>
      </c>
      <c r="D8124" s="4"/>
    </row>
    <row r="8125" spans="1:4" x14ac:dyDescent="0.25">
      <c r="A8125" s="3" t="str">
        <f t="shared" si="126"/>
        <v/>
      </c>
      <c r="D8125" s="4"/>
    </row>
    <row r="8126" spans="1:4" x14ac:dyDescent="0.25">
      <c r="A8126" s="3" t="str">
        <f t="shared" si="126"/>
        <v/>
      </c>
      <c r="D8126" s="4"/>
    </row>
    <row r="8127" spans="1:4" x14ac:dyDescent="0.25">
      <c r="A8127" s="3" t="str">
        <f t="shared" si="126"/>
        <v/>
      </c>
      <c r="D8127" s="4"/>
    </row>
    <row r="8128" spans="1:4" x14ac:dyDescent="0.25">
      <c r="A8128" s="3" t="str">
        <f t="shared" si="126"/>
        <v/>
      </c>
      <c r="D8128" s="4"/>
    </row>
    <row r="8129" spans="1:4" x14ac:dyDescent="0.25">
      <c r="A8129" s="3" t="str">
        <f t="shared" si="126"/>
        <v/>
      </c>
      <c r="D8129" s="4"/>
    </row>
    <row r="8130" spans="1:4" x14ac:dyDescent="0.25">
      <c r="A8130" s="3" t="str">
        <f t="shared" si="126"/>
        <v/>
      </c>
      <c r="D8130" s="4"/>
    </row>
    <row r="8131" spans="1:4" x14ac:dyDescent="0.25">
      <c r="A8131" s="3" t="str">
        <f t="shared" ref="A8131:A8194" si="127">B8131&amp;C8131&amp;D8131&amp;E8131</f>
        <v/>
      </c>
      <c r="D8131" s="4"/>
    </row>
    <row r="8132" spans="1:4" x14ac:dyDescent="0.25">
      <c r="A8132" s="3" t="str">
        <f t="shared" si="127"/>
        <v/>
      </c>
      <c r="D8132" s="4"/>
    </row>
    <row r="8133" spans="1:4" x14ac:dyDescent="0.25">
      <c r="A8133" s="3" t="str">
        <f t="shared" si="127"/>
        <v/>
      </c>
      <c r="D8133" s="4"/>
    </row>
    <row r="8134" spans="1:4" x14ac:dyDescent="0.25">
      <c r="A8134" s="3" t="str">
        <f t="shared" si="127"/>
        <v/>
      </c>
      <c r="D8134" s="4"/>
    </row>
    <row r="8135" spans="1:4" x14ac:dyDescent="0.25">
      <c r="A8135" s="3" t="str">
        <f t="shared" si="127"/>
        <v/>
      </c>
      <c r="D8135" s="4"/>
    </row>
    <row r="8136" spans="1:4" x14ac:dyDescent="0.25">
      <c r="A8136" s="3" t="str">
        <f t="shared" si="127"/>
        <v/>
      </c>
      <c r="D8136" s="4"/>
    </row>
    <row r="8137" spans="1:4" x14ac:dyDescent="0.25">
      <c r="A8137" s="3" t="str">
        <f t="shared" si="127"/>
        <v/>
      </c>
      <c r="D8137" s="4"/>
    </row>
    <row r="8138" spans="1:4" x14ac:dyDescent="0.25">
      <c r="A8138" s="3" t="str">
        <f t="shared" si="127"/>
        <v/>
      </c>
      <c r="D8138" s="4"/>
    </row>
    <row r="8139" spans="1:4" x14ac:dyDescent="0.25">
      <c r="A8139" s="3" t="str">
        <f t="shared" si="127"/>
        <v/>
      </c>
      <c r="D8139" s="4"/>
    </row>
    <row r="8140" spans="1:4" x14ac:dyDescent="0.25">
      <c r="A8140" s="3" t="str">
        <f t="shared" si="127"/>
        <v/>
      </c>
      <c r="D8140" s="4"/>
    </row>
    <row r="8141" spans="1:4" x14ac:dyDescent="0.25">
      <c r="A8141" s="3" t="str">
        <f t="shared" si="127"/>
        <v/>
      </c>
      <c r="D8141" s="4"/>
    </row>
    <row r="8142" spans="1:4" x14ac:dyDescent="0.25">
      <c r="A8142" s="3" t="str">
        <f t="shared" si="127"/>
        <v/>
      </c>
      <c r="D8142" s="4"/>
    </row>
    <row r="8143" spans="1:4" x14ac:dyDescent="0.25">
      <c r="A8143" s="3" t="str">
        <f t="shared" si="127"/>
        <v/>
      </c>
      <c r="D8143" s="4"/>
    </row>
    <row r="8144" spans="1:4" x14ac:dyDescent="0.25">
      <c r="A8144" s="3" t="str">
        <f t="shared" si="127"/>
        <v/>
      </c>
      <c r="D8144" s="4"/>
    </row>
    <row r="8145" spans="1:4" x14ac:dyDescent="0.25">
      <c r="A8145" s="3" t="str">
        <f t="shared" si="127"/>
        <v/>
      </c>
      <c r="D8145" s="4"/>
    </row>
    <row r="8146" spans="1:4" x14ac:dyDescent="0.25">
      <c r="A8146" s="3" t="str">
        <f t="shared" si="127"/>
        <v/>
      </c>
      <c r="D8146" s="4"/>
    </row>
    <row r="8147" spans="1:4" x14ac:dyDescent="0.25">
      <c r="A8147" s="3" t="str">
        <f t="shared" si="127"/>
        <v/>
      </c>
      <c r="D8147" s="4"/>
    </row>
    <row r="8148" spans="1:4" x14ac:dyDescent="0.25">
      <c r="A8148" s="3" t="str">
        <f t="shared" si="127"/>
        <v/>
      </c>
      <c r="D8148" s="4"/>
    </row>
    <row r="8149" spans="1:4" x14ac:dyDescent="0.25">
      <c r="A8149" s="3" t="str">
        <f t="shared" si="127"/>
        <v/>
      </c>
      <c r="D8149" s="4"/>
    </row>
    <row r="8150" spans="1:4" x14ac:dyDescent="0.25">
      <c r="A8150" s="3" t="str">
        <f t="shared" si="127"/>
        <v/>
      </c>
      <c r="D8150" s="4"/>
    </row>
    <row r="8151" spans="1:4" x14ac:dyDescent="0.25">
      <c r="A8151" s="3" t="str">
        <f t="shared" si="127"/>
        <v/>
      </c>
      <c r="D8151" s="4"/>
    </row>
    <row r="8152" spans="1:4" x14ac:dyDescent="0.25">
      <c r="A8152" s="3" t="str">
        <f t="shared" si="127"/>
        <v/>
      </c>
      <c r="D8152" s="4"/>
    </row>
    <row r="8153" spans="1:4" x14ac:dyDescent="0.25">
      <c r="A8153" s="3" t="str">
        <f t="shared" si="127"/>
        <v/>
      </c>
      <c r="D8153" s="4"/>
    </row>
    <row r="8154" spans="1:4" x14ac:dyDescent="0.25">
      <c r="A8154" s="3" t="str">
        <f t="shared" si="127"/>
        <v/>
      </c>
      <c r="D8154" s="4"/>
    </row>
    <row r="8155" spans="1:4" x14ac:dyDescent="0.25">
      <c r="A8155" s="3" t="str">
        <f t="shared" si="127"/>
        <v/>
      </c>
      <c r="D8155" s="4"/>
    </row>
    <row r="8156" spans="1:4" x14ac:dyDescent="0.25">
      <c r="A8156" s="3" t="str">
        <f t="shared" si="127"/>
        <v/>
      </c>
      <c r="D8156" s="4"/>
    </row>
    <row r="8157" spans="1:4" x14ac:dyDescent="0.25">
      <c r="A8157" s="3" t="str">
        <f t="shared" si="127"/>
        <v/>
      </c>
      <c r="D8157" s="4"/>
    </row>
    <row r="8158" spans="1:4" x14ac:dyDescent="0.25">
      <c r="A8158" s="3" t="str">
        <f t="shared" si="127"/>
        <v/>
      </c>
      <c r="D8158" s="4"/>
    </row>
    <row r="8159" spans="1:4" x14ac:dyDescent="0.25">
      <c r="A8159" s="3" t="str">
        <f t="shared" si="127"/>
        <v/>
      </c>
      <c r="D8159" s="4"/>
    </row>
    <row r="8160" spans="1:4" x14ac:dyDescent="0.25">
      <c r="A8160" s="3" t="str">
        <f t="shared" si="127"/>
        <v/>
      </c>
      <c r="D8160" s="4"/>
    </row>
    <row r="8161" spans="1:4" x14ac:dyDescent="0.25">
      <c r="A8161" s="3" t="str">
        <f t="shared" si="127"/>
        <v/>
      </c>
      <c r="D8161" s="4"/>
    </row>
    <row r="8162" spans="1:4" x14ac:dyDescent="0.25">
      <c r="A8162" s="3" t="str">
        <f t="shared" si="127"/>
        <v/>
      </c>
      <c r="D8162" s="4"/>
    </row>
    <row r="8163" spans="1:4" x14ac:dyDescent="0.25">
      <c r="A8163" s="3" t="str">
        <f t="shared" si="127"/>
        <v/>
      </c>
      <c r="D8163" s="4"/>
    </row>
    <row r="8164" spans="1:4" x14ac:dyDescent="0.25">
      <c r="A8164" s="3" t="str">
        <f t="shared" si="127"/>
        <v/>
      </c>
      <c r="D8164" s="4"/>
    </row>
    <row r="8165" spans="1:4" x14ac:dyDescent="0.25">
      <c r="A8165" s="3" t="str">
        <f t="shared" si="127"/>
        <v/>
      </c>
      <c r="D8165" s="4"/>
    </row>
    <row r="8166" spans="1:4" x14ac:dyDescent="0.25">
      <c r="A8166" s="3" t="str">
        <f t="shared" si="127"/>
        <v/>
      </c>
      <c r="D8166" s="4"/>
    </row>
    <row r="8167" spans="1:4" x14ac:dyDescent="0.25">
      <c r="A8167" s="3" t="str">
        <f t="shared" si="127"/>
        <v/>
      </c>
      <c r="D8167" s="4"/>
    </row>
    <row r="8168" spans="1:4" x14ac:dyDescent="0.25">
      <c r="A8168" s="3" t="str">
        <f t="shared" si="127"/>
        <v/>
      </c>
      <c r="D8168" s="4"/>
    </row>
    <row r="8169" spans="1:4" x14ac:dyDescent="0.25">
      <c r="A8169" s="3" t="str">
        <f t="shared" si="127"/>
        <v/>
      </c>
      <c r="D8169" s="4"/>
    </row>
    <row r="8170" spans="1:4" x14ac:dyDescent="0.25">
      <c r="A8170" s="3" t="str">
        <f t="shared" si="127"/>
        <v/>
      </c>
      <c r="D8170" s="4"/>
    </row>
    <row r="8171" spans="1:4" x14ac:dyDescent="0.25">
      <c r="A8171" s="3" t="str">
        <f t="shared" si="127"/>
        <v/>
      </c>
      <c r="D8171" s="4"/>
    </row>
    <row r="8172" spans="1:4" x14ac:dyDescent="0.25">
      <c r="A8172" s="3" t="str">
        <f t="shared" si="127"/>
        <v/>
      </c>
      <c r="D8172" s="4"/>
    </row>
    <row r="8173" spans="1:4" x14ac:dyDescent="0.25">
      <c r="A8173" s="3" t="str">
        <f t="shared" si="127"/>
        <v/>
      </c>
      <c r="D8173" s="4"/>
    </row>
    <row r="8174" spans="1:4" x14ac:dyDescent="0.25">
      <c r="A8174" s="3" t="str">
        <f t="shared" si="127"/>
        <v/>
      </c>
      <c r="D8174" s="4"/>
    </row>
    <row r="8175" spans="1:4" x14ac:dyDescent="0.25">
      <c r="A8175" s="3" t="str">
        <f t="shared" si="127"/>
        <v/>
      </c>
      <c r="D8175" s="4"/>
    </row>
    <row r="8176" spans="1:4" x14ac:dyDescent="0.25">
      <c r="A8176" s="3" t="str">
        <f t="shared" si="127"/>
        <v/>
      </c>
      <c r="D8176" s="4"/>
    </row>
    <row r="8177" spans="1:4" x14ac:dyDescent="0.25">
      <c r="A8177" s="3" t="str">
        <f t="shared" si="127"/>
        <v/>
      </c>
      <c r="D8177" s="4"/>
    </row>
    <row r="8178" spans="1:4" x14ac:dyDescent="0.25">
      <c r="A8178" s="3" t="str">
        <f t="shared" si="127"/>
        <v/>
      </c>
      <c r="D8178" s="4"/>
    </row>
    <row r="8179" spans="1:4" x14ac:dyDescent="0.25">
      <c r="A8179" s="3" t="str">
        <f t="shared" si="127"/>
        <v/>
      </c>
      <c r="D8179" s="4"/>
    </row>
    <row r="8180" spans="1:4" x14ac:dyDescent="0.25">
      <c r="A8180" s="3" t="str">
        <f t="shared" si="127"/>
        <v/>
      </c>
      <c r="D8180" s="4"/>
    </row>
    <row r="8181" spans="1:4" x14ac:dyDescent="0.25">
      <c r="A8181" s="3" t="str">
        <f t="shared" si="127"/>
        <v/>
      </c>
      <c r="D8181" s="4"/>
    </row>
    <row r="8182" spans="1:4" x14ac:dyDescent="0.25">
      <c r="A8182" s="3" t="str">
        <f t="shared" si="127"/>
        <v/>
      </c>
      <c r="D8182" s="4"/>
    </row>
    <row r="8183" spans="1:4" x14ac:dyDescent="0.25">
      <c r="A8183" s="3" t="str">
        <f t="shared" si="127"/>
        <v/>
      </c>
      <c r="D8183" s="4"/>
    </row>
    <row r="8184" spans="1:4" x14ac:dyDescent="0.25">
      <c r="A8184" s="3" t="str">
        <f t="shared" si="127"/>
        <v/>
      </c>
      <c r="D8184" s="4"/>
    </row>
    <row r="8185" spans="1:4" x14ac:dyDescent="0.25">
      <c r="A8185" s="3" t="str">
        <f t="shared" si="127"/>
        <v/>
      </c>
      <c r="D8185" s="4"/>
    </row>
    <row r="8186" spans="1:4" x14ac:dyDescent="0.25">
      <c r="A8186" s="3" t="str">
        <f t="shared" si="127"/>
        <v/>
      </c>
      <c r="D8186" s="4"/>
    </row>
    <row r="8187" spans="1:4" x14ac:dyDescent="0.25">
      <c r="A8187" s="3" t="str">
        <f t="shared" si="127"/>
        <v/>
      </c>
      <c r="D8187" s="4"/>
    </row>
    <row r="8188" spans="1:4" x14ac:dyDescent="0.25">
      <c r="A8188" s="3" t="str">
        <f t="shared" si="127"/>
        <v/>
      </c>
      <c r="D8188" s="4"/>
    </row>
    <row r="8189" spans="1:4" x14ac:dyDescent="0.25">
      <c r="A8189" s="3" t="str">
        <f t="shared" si="127"/>
        <v/>
      </c>
      <c r="D8189" s="4"/>
    </row>
    <row r="8190" spans="1:4" x14ac:dyDescent="0.25">
      <c r="A8190" s="3" t="str">
        <f t="shared" si="127"/>
        <v/>
      </c>
      <c r="D8190" s="4"/>
    </row>
    <row r="8191" spans="1:4" x14ac:dyDescent="0.25">
      <c r="A8191" s="3" t="str">
        <f t="shared" si="127"/>
        <v/>
      </c>
      <c r="D8191" s="4"/>
    </row>
    <row r="8192" spans="1:4" x14ac:dyDescent="0.25">
      <c r="A8192" s="3" t="str">
        <f t="shared" si="127"/>
        <v/>
      </c>
      <c r="D8192" s="4"/>
    </row>
    <row r="8193" spans="1:4" x14ac:dyDescent="0.25">
      <c r="A8193" s="3" t="str">
        <f t="shared" si="127"/>
        <v/>
      </c>
      <c r="D8193" s="4"/>
    </row>
    <row r="8194" spans="1:4" x14ac:dyDescent="0.25">
      <c r="A8194" s="3" t="str">
        <f t="shared" si="127"/>
        <v/>
      </c>
      <c r="D8194" s="4"/>
    </row>
    <row r="8195" spans="1:4" x14ac:dyDescent="0.25">
      <c r="A8195" s="3" t="str">
        <f t="shared" ref="A8195:A8258" si="128">B8195&amp;C8195&amp;D8195&amp;E8195</f>
        <v/>
      </c>
      <c r="D8195" s="4"/>
    </row>
    <row r="8196" spans="1:4" x14ac:dyDescent="0.25">
      <c r="A8196" s="3" t="str">
        <f t="shared" si="128"/>
        <v/>
      </c>
      <c r="D8196" s="4"/>
    </row>
    <row r="8197" spans="1:4" x14ac:dyDescent="0.25">
      <c r="A8197" s="3" t="str">
        <f t="shared" si="128"/>
        <v/>
      </c>
      <c r="D8197" s="4"/>
    </row>
    <row r="8198" spans="1:4" x14ac:dyDescent="0.25">
      <c r="A8198" s="3" t="str">
        <f t="shared" si="128"/>
        <v/>
      </c>
      <c r="D8198" s="4"/>
    </row>
    <row r="8199" spans="1:4" x14ac:dyDescent="0.25">
      <c r="A8199" s="3" t="str">
        <f t="shared" si="128"/>
        <v/>
      </c>
      <c r="D8199" s="4"/>
    </row>
    <row r="8200" spans="1:4" x14ac:dyDescent="0.25">
      <c r="A8200" s="3" t="str">
        <f t="shared" si="128"/>
        <v/>
      </c>
      <c r="D8200" s="4"/>
    </row>
    <row r="8201" spans="1:4" x14ac:dyDescent="0.25">
      <c r="A8201" s="3" t="str">
        <f t="shared" si="128"/>
        <v/>
      </c>
      <c r="D8201" s="4"/>
    </row>
    <row r="8202" spans="1:4" x14ac:dyDescent="0.25">
      <c r="A8202" s="3" t="str">
        <f t="shared" si="128"/>
        <v/>
      </c>
      <c r="D8202" s="4"/>
    </row>
    <row r="8203" spans="1:4" x14ac:dyDescent="0.25">
      <c r="A8203" s="3" t="str">
        <f t="shared" si="128"/>
        <v/>
      </c>
      <c r="D8203" s="4"/>
    </row>
    <row r="8204" spans="1:4" x14ac:dyDescent="0.25">
      <c r="A8204" s="3" t="str">
        <f t="shared" si="128"/>
        <v/>
      </c>
      <c r="D8204" s="4"/>
    </row>
    <row r="8205" spans="1:4" x14ac:dyDescent="0.25">
      <c r="A8205" s="3" t="str">
        <f t="shared" si="128"/>
        <v/>
      </c>
      <c r="D8205" s="4"/>
    </row>
    <row r="8206" spans="1:4" x14ac:dyDescent="0.25">
      <c r="A8206" s="3" t="str">
        <f t="shared" si="128"/>
        <v/>
      </c>
      <c r="D8206" s="4"/>
    </row>
    <row r="8207" spans="1:4" x14ac:dyDescent="0.25">
      <c r="A8207" s="3" t="str">
        <f t="shared" si="128"/>
        <v/>
      </c>
      <c r="D8207" s="4"/>
    </row>
    <row r="8208" spans="1:4" x14ac:dyDescent="0.25">
      <c r="A8208" s="3" t="str">
        <f t="shared" si="128"/>
        <v/>
      </c>
      <c r="D8208" s="4"/>
    </row>
    <row r="8209" spans="1:4" x14ac:dyDescent="0.25">
      <c r="A8209" s="3" t="str">
        <f t="shared" si="128"/>
        <v/>
      </c>
      <c r="D8209" s="4"/>
    </row>
    <row r="8210" spans="1:4" x14ac:dyDescent="0.25">
      <c r="A8210" s="3" t="str">
        <f t="shared" si="128"/>
        <v/>
      </c>
      <c r="D8210" s="4"/>
    </row>
    <row r="8211" spans="1:4" x14ac:dyDescent="0.25">
      <c r="A8211" s="3" t="str">
        <f t="shared" si="128"/>
        <v/>
      </c>
      <c r="D8211" s="4"/>
    </row>
    <row r="8212" spans="1:4" x14ac:dyDescent="0.25">
      <c r="A8212" s="3" t="str">
        <f t="shared" si="128"/>
        <v/>
      </c>
      <c r="D8212" s="4"/>
    </row>
    <row r="8213" spans="1:4" x14ac:dyDescent="0.25">
      <c r="A8213" s="3" t="str">
        <f t="shared" si="128"/>
        <v/>
      </c>
      <c r="D8213" s="4"/>
    </row>
    <row r="8214" spans="1:4" x14ac:dyDescent="0.25">
      <c r="A8214" s="3" t="str">
        <f t="shared" si="128"/>
        <v/>
      </c>
      <c r="D8214" s="4"/>
    </row>
    <row r="8215" spans="1:4" x14ac:dyDescent="0.25">
      <c r="A8215" s="3" t="str">
        <f t="shared" si="128"/>
        <v/>
      </c>
      <c r="D8215" s="4"/>
    </row>
    <row r="8216" spans="1:4" x14ac:dyDescent="0.25">
      <c r="A8216" s="3" t="str">
        <f t="shared" si="128"/>
        <v/>
      </c>
      <c r="D8216" s="4"/>
    </row>
    <row r="8217" spans="1:4" x14ac:dyDescent="0.25">
      <c r="A8217" s="3" t="str">
        <f t="shared" si="128"/>
        <v/>
      </c>
      <c r="D8217" s="4"/>
    </row>
    <row r="8218" spans="1:4" x14ac:dyDescent="0.25">
      <c r="A8218" s="3" t="str">
        <f t="shared" si="128"/>
        <v/>
      </c>
      <c r="D8218" s="4"/>
    </row>
    <row r="8219" spans="1:4" x14ac:dyDescent="0.25">
      <c r="A8219" s="3" t="str">
        <f t="shared" si="128"/>
        <v/>
      </c>
      <c r="D8219" s="4"/>
    </row>
    <row r="8220" spans="1:4" x14ac:dyDescent="0.25">
      <c r="A8220" s="3" t="str">
        <f t="shared" si="128"/>
        <v/>
      </c>
      <c r="D8220" s="4"/>
    </row>
    <row r="8221" spans="1:4" x14ac:dyDescent="0.25">
      <c r="A8221" s="3" t="str">
        <f t="shared" si="128"/>
        <v/>
      </c>
      <c r="D8221" s="4"/>
    </row>
    <row r="8222" spans="1:4" x14ac:dyDescent="0.25">
      <c r="A8222" s="3" t="str">
        <f t="shared" si="128"/>
        <v/>
      </c>
      <c r="D8222" s="4"/>
    </row>
    <row r="8223" spans="1:4" x14ac:dyDescent="0.25">
      <c r="A8223" s="3" t="str">
        <f t="shared" si="128"/>
        <v/>
      </c>
      <c r="D8223" s="4"/>
    </row>
    <row r="8224" spans="1:4" x14ac:dyDescent="0.25">
      <c r="A8224" s="3" t="str">
        <f t="shared" si="128"/>
        <v/>
      </c>
      <c r="D8224" s="4"/>
    </row>
    <row r="8225" spans="1:4" x14ac:dyDescent="0.25">
      <c r="A8225" s="3" t="str">
        <f t="shared" si="128"/>
        <v/>
      </c>
      <c r="D8225" s="4"/>
    </row>
    <row r="8226" spans="1:4" x14ac:dyDescent="0.25">
      <c r="A8226" s="3" t="str">
        <f t="shared" si="128"/>
        <v/>
      </c>
      <c r="D8226" s="4"/>
    </row>
    <row r="8227" spans="1:4" x14ac:dyDescent="0.25">
      <c r="A8227" s="3" t="str">
        <f t="shared" si="128"/>
        <v/>
      </c>
      <c r="D8227" s="4"/>
    </row>
    <row r="8228" spans="1:4" x14ac:dyDescent="0.25">
      <c r="A8228" s="3" t="str">
        <f t="shared" si="128"/>
        <v/>
      </c>
      <c r="D8228" s="4"/>
    </row>
    <row r="8229" spans="1:4" x14ac:dyDescent="0.25">
      <c r="A8229" s="3" t="str">
        <f t="shared" si="128"/>
        <v/>
      </c>
      <c r="D8229" s="4"/>
    </row>
    <row r="8230" spans="1:4" x14ac:dyDescent="0.25">
      <c r="A8230" s="3" t="str">
        <f t="shared" si="128"/>
        <v/>
      </c>
      <c r="D8230" s="4"/>
    </row>
    <row r="8231" spans="1:4" x14ac:dyDescent="0.25">
      <c r="A8231" s="3" t="str">
        <f t="shared" si="128"/>
        <v/>
      </c>
      <c r="D8231" s="4"/>
    </row>
    <row r="8232" spans="1:4" x14ac:dyDescent="0.25">
      <c r="A8232" s="3" t="str">
        <f t="shared" si="128"/>
        <v/>
      </c>
      <c r="D8232" s="4"/>
    </row>
    <row r="8233" spans="1:4" x14ac:dyDescent="0.25">
      <c r="A8233" s="3" t="str">
        <f t="shared" si="128"/>
        <v/>
      </c>
      <c r="D8233" s="4"/>
    </row>
    <row r="8234" spans="1:4" x14ac:dyDescent="0.25">
      <c r="A8234" s="3" t="str">
        <f t="shared" si="128"/>
        <v/>
      </c>
      <c r="D8234" s="4"/>
    </row>
    <row r="8235" spans="1:4" x14ac:dyDescent="0.25">
      <c r="A8235" s="3" t="str">
        <f t="shared" si="128"/>
        <v/>
      </c>
      <c r="D8235" s="4"/>
    </row>
    <row r="8236" spans="1:4" x14ac:dyDescent="0.25">
      <c r="A8236" s="3" t="str">
        <f t="shared" si="128"/>
        <v/>
      </c>
      <c r="D8236" s="4"/>
    </row>
    <row r="8237" spans="1:4" x14ac:dyDescent="0.25">
      <c r="A8237" s="3" t="str">
        <f t="shared" si="128"/>
        <v/>
      </c>
      <c r="D8237" s="4"/>
    </row>
    <row r="8238" spans="1:4" x14ac:dyDescent="0.25">
      <c r="A8238" s="3" t="str">
        <f t="shared" si="128"/>
        <v/>
      </c>
      <c r="D8238" s="4"/>
    </row>
    <row r="8239" spans="1:4" x14ac:dyDescent="0.25">
      <c r="A8239" s="3" t="str">
        <f t="shared" si="128"/>
        <v/>
      </c>
      <c r="D8239" s="4"/>
    </row>
    <row r="8240" spans="1:4" x14ac:dyDescent="0.25">
      <c r="A8240" s="3" t="str">
        <f t="shared" si="128"/>
        <v/>
      </c>
      <c r="D8240" s="4"/>
    </row>
    <row r="8241" spans="1:4" x14ac:dyDescent="0.25">
      <c r="A8241" s="3" t="str">
        <f t="shared" si="128"/>
        <v/>
      </c>
      <c r="D8241" s="4"/>
    </row>
    <row r="8242" spans="1:4" x14ac:dyDescent="0.25">
      <c r="A8242" s="3" t="str">
        <f t="shared" si="128"/>
        <v/>
      </c>
      <c r="D8242" s="4"/>
    </row>
    <row r="8243" spans="1:4" x14ac:dyDescent="0.25">
      <c r="A8243" s="3" t="str">
        <f t="shared" si="128"/>
        <v/>
      </c>
      <c r="D8243" s="4"/>
    </row>
    <row r="8244" spans="1:4" x14ac:dyDescent="0.25">
      <c r="A8244" s="3" t="str">
        <f t="shared" si="128"/>
        <v/>
      </c>
      <c r="D8244" s="4"/>
    </row>
    <row r="8245" spans="1:4" x14ac:dyDescent="0.25">
      <c r="A8245" s="3" t="str">
        <f t="shared" si="128"/>
        <v/>
      </c>
      <c r="D8245" s="4"/>
    </row>
    <row r="8246" spans="1:4" x14ac:dyDescent="0.25">
      <c r="A8246" s="3" t="str">
        <f t="shared" si="128"/>
        <v/>
      </c>
      <c r="D8246" s="4"/>
    </row>
    <row r="8247" spans="1:4" x14ac:dyDescent="0.25">
      <c r="A8247" s="3" t="str">
        <f t="shared" si="128"/>
        <v/>
      </c>
      <c r="D8247" s="4"/>
    </row>
    <row r="8248" spans="1:4" x14ac:dyDescent="0.25">
      <c r="A8248" s="3" t="str">
        <f t="shared" si="128"/>
        <v/>
      </c>
      <c r="D8248" s="4"/>
    </row>
    <row r="8249" spans="1:4" x14ac:dyDescent="0.25">
      <c r="A8249" s="3" t="str">
        <f t="shared" si="128"/>
        <v/>
      </c>
      <c r="D8249" s="4"/>
    </row>
    <row r="8250" spans="1:4" x14ac:dyDescent="0.25">
      <c r="A8250" s="3" t="str">
        <f t="shared" si="128"/>
        <v/>
      </c>
      <c r="D8250" s="4"/>
    </row>
    <row r="8251" spans="1:4" x14ac:dyDescent="0.25">
      <c r="A8251" s="3" t="str">
        <f t="shared" si="128"/>
        <v/>
      </c>
      <c r="D8251" s="4"/>
    </row>
    <row r="8252" spans="1:4" x14ac:dyDescent="0.25">
      <c r="A8252" s="3" t="str">
        <f t="shared" si="128"/>
        <v/>
      </c>
      <c r="D8252" s="4"/>
    </row>
    <row r="8253" spans="1:4" x14ac:dyDescent="0.25">
      <c r="A8253" s="3" t="str">
        <f t="shared" si="128"/>
        <v/>
      </c>
      <c r="D8253" s="4"/>
    </row>
    <row r="8254" spans="1:4" x14ac:dyDescent="0.25">
      <c r="A8254" s="3" t="str">
        <f t="shared" si="128"/>
        <v/>
      </c>
      <c r="D8254" s="4"/>
    </row>
    <row r="8255" spans="1:4" x14ac:dyDescent="0.25">
      <c r="A8255" s="3" t="str">
        <f t="shared" si="128"/>
        <v/>
      </c>
      <c r="D8255" s="4"/>
    </row>
    <row r="8256" spans="1:4" x14ac:dyDescent="0.25">
      <c r="A8256" s="3" t="str">
        <f t="shared" si="128"/>
        <v/>
      </c>
      <c r="D8256" s="4"/>
    </row>
    <row r="8257" spans="1:4" x14ac:dyDescent="0.25">
      <c r="A8257" s="3" t="str">
        <f t="shared" si="128"/>
        <v/>
      </c>
      <c r="D8257" s="4"/>
    </row>
    <row r="8258" spans="1:4" x14ac:dyDescent="0.25">
      <c r="A8258" s="3" t="str">
        <f t="shared" si="128"/>
        <v/>
      </c>
      <c r="D8258" s="4"/>
    </row>
    <row r="8259" spans="1:4" x14ac:dyDescent="0.25">
      <c r="A8259" s="3" t="str">
        <f t="shared" ref="A8259:A8322" si="129">B8259&amp;C8259&amp;D8259&amp;E8259</f>
        <v/>
      </c>
      <c r="D8259" s="4"/>
    </row>
    <row r="8260" spans="1:4" x14ac:dyDescent="0.25">
      <c r="A8260" s="3" t="str">
        <f t="shared" si="129"/>
        <v/>
      </c>
      <c r="D8260" s="4"/>
    </row>
    <row r="8261" spans="1:4" x14ac:dyDescent="0.25">
      <c r="A8261" s="3" t="str">
        <f t="shared" si="129"/>
        <v/>
      </c>
      <c r="D8261" s="4"/>
    </row>
    <row r="8262" spans="1:4" x14ac:dyDescent="0.25">
      <c r="A8262" s="3" t="str">
        <f t="shared" si="129"/>
        <v/>
      </c>
      <c r="D8262" s="4"/>
    </row>
    <row r="8263" spans="1:4" x14ac:dyDescent="0.25">
      <c r="A8263" s="3" t="str">
        <f t="shared" si="129"/>
        <v/>
      </c>
      <c r="D8263" s="4"/>
    </row>
    <row r="8264" spans="1:4" x14ac:dyDescent="0.25">
      <c r="A8264" s="3" t="str">
        <f t="shared" si="129"/>
        <v/>
      </c>
      <c r="D8264" s="4"/>
    </row>
    <row r="8265" spans="1:4" x14ac:dyDescent="0.25">
      <c r="A8265" s="3" t="str">
        <f t="shared" si="129"/>
        <v/>
      </c>
      <c r="D8265" s="4"/>
    </row>
    <row r="8266" spans="1:4" x14ac:dyDescent="0.25">
      <c r="A8266" s="3" t="str">
        <f t="shared" si="129"/>
        <v/>
      </c>
      <c r="D8266" s="4"/>
    </row>
    <row r="8267" spans="1:4" x14ac:dyDescent="0.25">
      <c r="A8267" s="3" t="str">
        <f t="shared" si="129"/>
        <v/>
      </c>
      <c r="D8267" s="4"/>
    </row>
    <row r="8268" spans="1:4" x14ac:dyDescent="0.25">
      <c r="A8268" s="3" t="str">
        <f t="shared" si="129"/>
        <v/>
      </c>
      <c r="D8268" s="4"/>
    </row>
    <row r="8269" spans="1:4" x14ac:dyDescent="0.25">
      <c r="A8269" s="3" t="str">
        <f t="shared" si="129"/>
        <v/>
      </c>
      <c r="D8269" s="4"/>
    </row>
    <row r="8270" spans="1:4" x14ac:dyDescent="0.25">
      <c r="A8270" s="3" t="str">
        <f t="shared" si="129"/>
        <v/>
      </c>
      <c r="D8270" s="4"/>
    </row>
    <row r="8271" spans="1:4" x14ac:dyDescent="0.25">
      <c r="A8271" s="3" t="str">
        <f t="shared" si="129"/>
        <v/>
      </c>
      <c r="D8271" s="4"/>
    </row>
    <row r="8272" spans="1:4" x14ac:dyDescent="0.25">
      <c r="A8272" s="3" t="str">
        <f t="shared" si="129"/>
        <v/>
      </c>
      <c r="D8272" s="4"/>
    </row>
    <row r="8273" spans="1:4" x14ac:dyDescent="0.25">
      <c r="A8273" s="3" t="str">
        <f t="shared" si="129"/>
        <v/>
      </c>
      <c r="D8273" s="4"/>
    </row>
    <row r="8274" spans="1:4" x14ac:dyDescent="0.25">
      <c r="A8274" s="3" t="str">
        <f t="shared" si="129"/>
        <v/>
      </c>
      <c r="D8274" s="4"/>
    </row>
    <row r="8275" spans="1:4" x14ac:dyDescent="0.25">
      <c r="A8275" s="3" t="str">
        <f t="shared" si="129"/>
        <v/>
      </c>
      <c r="D8275" s="4"/>
    </row>
    <row r="8276" spans="1:4" x14ac:dyDescent="0.25">
      <c r="A8276" s="3" t="str">
        <f t="shared" si="129"/>
        <v/>
      </c>
      <c r="D8276" s="4"/>
    </row>
    <row r="8277" spans="1:4" x14ac:dyDescent="0.25">
      <c r="A8277" s="3" t="str">
        <f t="shared" si="129"/>
        <v/>
      </c>
      <c r="D8277" s="4"/>
    </row>
    <row r="8278" spans="1:4" x14ac:dyDescent="0.25">
      <c r="A8278" s="3" t="str">
        <f t="shared" si="129"/>
        <v/>
      </c>
      <c r="D8278" s="4"/>
    </row>
    <row r="8279" spans="1:4" x14ac:dyDescent="0.25">
      <c r="A8279" s="3" t="str">
        <f t="shared" si="129"/>
        <v/>
      </c>
      <c r="D8279" s="4"/>
    </row>
    <row r="8280" spans="1:4" x14ac:dyDescent="0.25">
      <c r="A8280" s="3" t="str">
        <f t="shared" si="129"/>
        <v/>
      </c>
      <c r="D8280" s="4"/>
    </row>
    <row r="8281" spans="1:4" x14ac:dyDescent="0.25">
      <c r="A8281" s="3" t="str">
        <f t="shared" si="129"/>
        <v/>
      </c>
      <c r="D8281" s="4"/>
    </row>
    <row r="8282" spans="1:4" x14ac:dyDescent="0.25">
      <c r="A8282" s="3" t="str">
        <f t="shared" si="129"/>
        <v/>
      </c>
      <c r="D8282" s="4"/>
    </row>
    <row r="8283" spans="1:4" x14ac:dyDescent="0.25">
      <c r="A8283" s="3" t="str">
        <f t="shared" si="129"/>
        <v/>
      </c>
      <c r="D8283" s="4"/>
    </row>
    <row r="8284" spans="1:4" x14ac:dyDescent="0.25">
      <c r="A8284" s="3" t="str">
        <f t="shared" si="129"/>
        <v/>
      </c>
      <c r="D8284" s="4"/>
    </row>
    <row r="8285" spans="1:4" x14ac:dyDescent="0.25">
      <c r="A8285" s="3" t="str">
        <f t="shared" si="129"/>
        <v/>
      </c>
      <c r="D8285" s="4"/>
    </row>
    <row r="8286" spans="1:4" x14ac:dyDescent="0.25">
      <c r="A8286" s="3" t="str">
        <f t="shared" si="129"/>
        <v/>
      </c>
      <c r="D8286" s="4"/>
    </row>
    <row r="8287" spans="1:4" x14ac:dyDescent="0.25">
      <c r="A8287" s="3" t="str">
        <f t="shared" si="129"/>
        <v/>
      </c>
      <c r="D8287" s="4"/>
    </row>
    <row r="8288" spans="1:4" x14ac:dyDescent="0.25">
      <c r="A8288" s="3" t="str">
        <f t="shared" si="129"/>
        <v/>
      </c>
      <c r="D8288" s="4"/>
    </row>
    <row r="8289" spans="1:4" x14ac:dyDescent="0.25">
      <c r="A8289" s="3" t="str">
        <f t="shared" si="129"/>
        <v/>
      </c>
      <c r="D8289" s="4"/>
    </row>
    <row r="8290" spans="1:4" x14ac:dyDescent="0.25">
      <c r="A8290" s="3" t="str">
        <f t="shared" si="129"/>
        <v/>
      </c>
      <c r="D8290" s="4"/>
    </row>
    <row r="8291" spans="1:4" x14ac:dyDescent="0.25">
      <c r="A8291" s="3" t="str">
        <f t="shared" si="129"/>
        <v/>
      </c>
      <c r="D8291" s="4"/>
    </row>
    <row r="8292" spans="1:4" x14ac:dyDescent="0.25">
      <c r="A8292" s="3" t="str">
        <f t="shared" si="129"/>
        <v/>
      </c>
      <c r="D8292" s="4"/>
    </row>
    <row r="8293" spans="1:4" x14ac:dyDescent="0.25">
      <c r="A8293" s="3" t="str">
        <f t="shared" si="129"/>
        <v/>
      </c>
      <c r="D8293" s="4"/>
    </row>
    <row r="8294" spans="1:4" x14ac:dyDescent="0.25">
      <c r="A8294" s="3" t="str">
        <f t="shared" si="129"/>
        <v/>
      </c>
      <c r="D8294" s="4"/>
    </row>
    <row r="8295" spans="1:4" x14ac:dyDescent="0.25">
      <c r="A8295" s="3" t="str">
        <f t="shared" si="129"/>
        <v/>
      </c>
      <c r="D8295" s="4"/>
    </row>
    <row r="8296" spans="1:4" x14ac:dyDescent="0.25">
      <c r="A8296" s="3" t="str">
        <f t="shared" si="129"/>
        <v/>
      </c>
      <c r="D8296" s="4"/>
    </row>
    <row r="8297" spans="1:4" x14ac:dyDescent="0.25">
      <c r="A8297" s="3" t="str">
        <f t="shared" si="129"/>
        <v/>
      </c>
      <c r="D8297" s="4"/>
    </row>
    <row r="8298" spans="1:4" x14ac:dyDescent="0.25">
      <c r="A8298" s="3" t="str">
        <f t="shared" si="129"/>
        <v/>
      </c>
      <c r="D8298" s="4"/>
    </row>
    <row r="8299" spans="1:4" x14ac:dyDescent="0.25">
      <c r="A8299" s="3" t="str">
        <f t="shared" si="129"/>
        <v/>
      </c>
      <c r="D8299" s="4"/>
    </row>
    <row r="8300" spans="1:4" x14ac:dyDescent="0.25">
      <c r="A8300" s="3" t="str">
        <f t="shared" si="129"/>
        <v/>
      </c>
      <c r="D8300" s="4"/>
    </row>
    <row r="8301" spans="1:4" x14ac:dyDescent="0.25">
      <c r="A8301" s="3" t="str">
        <f t="shared" si="129"/>
        <v/>
      </c>
      <c r="D8301" s="4"/>
    </row>
    <row r="8302" spans="1:4" x14ac:dyDescent="0.25">
      <c r="A8302" s="3" t="str">
        <f t="shared" si="129"/>
        <v/>
      </c>
      <c r="D8302" s="4"/>
    </row>
    <row r="8303" spans="1:4" x14ac:dyDescent="0.25">
      <c r="A8303" s="3" t="str">
        <f t="shared" si="129"/>
        <v/>
      </c>
      <c r="D8303" s="4"/>
    </row>
    <row r="8304" spans="1:4" x14ac:dyDescent="0.25">
      <c r="A8304" s="3" t="str">
        <f t="shared" si="129"/>
        <v/>
      </c>
      <c r="D8304" s="4"/>
    </row>
    <row r="8305" spans="1:4" x14ac:dyDescent="0.25">
      <c r="A8305" s="3" t="str">
        <f t="shared" si="129"/>
        <v/>
      </c>
      <c r="D8305" s="4"/>
    </row>
    <row r="8306" spans="1:4" x14ac:dyDescent="0.25">
      <c r="A8306" s="3" t="str">
        <f t="shared" si="129"/>
        <v/>
      </c>
      <c r="D8306" s="4"/>
    </row>
    <row r="8307" spans="1:4" x14ac:dyDescent="0.25">
      <c r="A8307" s="3" t="str">
        <f t="shared" si="129"/>
        <v/>
      </c>
      <c r="D8307" s="4"/>
    </row>
    <row r="8308" spans="1:4" x14ac:dyDescent="0.25">
      <c r="A8308" s="3" t="str">
        <f t="shared" si="129"/>
        <v/>
      </c>
      <c r="D8308" s="4"/>
    </row>
    <row r="8309" spans="1:4" x14ac:dyDescent="0.25">
      <c r="A8309" s="3" t="str">
        <f t="shared" si="129"/>
        <v/>
      </c>
      <c r="D8309" s="4"/>
    </row>
    <row r="8310" spans="1:4" x14ac:dyDescent="0.25">
      <c r="A8310" s="3" t="str">
        <f t="shared" si="129"/>
        <v/>
      </c>
      <c r="D8310" s="4"/>
    </row>
    <row r="8311" spans="1:4" x14ac:dyDescent="0.25">
      <c r="A8311" s="3" t="str">
        <f t="shared" si="129"/>
        <v/>
      </c>
      <c r="D8311" s="4"/>
    </row>
    <row r="8312" spans="1:4" x14ac:dyDescent="0.25">
      <c r="A8312" s="3" t="str">
        <f t="shared" si="129"/>
        <v/>
      </c>
      <c r="D8312" s="4"/>
    </row>
    <row r="8313" spans="1:4" x14ac:dyDescent="0.25">
      <c r="A8313" s="3" t="str">
        <f t="shared" si="129"/>
        <v/>
      </c>
      <c r="D8313" s="4"/>
    </row>
    <row r="8314" spans="1:4" x14ac:dyDescent="0.25">
      <c r="A8314" s="3" t="str">
        <f t="shared" si="129"/>
        <v/>
      </c>
      <c r="D8314" s="4"/>
    </row>
    <row r="8315" spans="1:4" x14ac:dyDescent="0.25">
      <c r="A8315" s="3" t="str">
        <f t="shared" si="129"/>
        <v/>
      </c>
      <c r="D8315" s="4"/>
    </row>
    <row r="8316" spans="1:4" x14ac:dyDescent="0.25">
      <c r="A8316" s="3" t="str">
        <f t="shared" si="129"/>
        <v/>
      </c>
      <c r="D8316" s="4"/>
    </row>
    <row r="8317" spans="1:4" x14ac:dyDescent="0.25">
      <c r="A8317" s="3" t="str">
        <f t="shared" si="129"/>
        <v/>
      </c>
      <c r="D8317" s="4"/>
    </row>
    <row r="8318" spans="1:4" x14ac:dyDescent="0.25">
      <c r="A8318" s="3" t="str">
        <f t="shared" si="129"/>
        <v/>
      </c>
      <c r="D8318" s="4"/>
    </row>
    <row r="8319" spans="1:4" x14ac:dyDescent="0.25">
      <c r="A8319" s="3" t="str">
        <f t="shared" si="129"/>
        <v/>
      </c>
      <c r="D8319" s="4"/>
    </row>
    <row r="8320" spans="1:4" x14ac:dyDescent="0.25">
      <c r="A8320" s="3" t="str">
        <f t="shared" si="129"/>
        <v/>
      </c>
      <c r="D8320" s="4"/>
    </row>
    <row r="8321" spans="1:4" x14ac:dyDescent="0.25">
      <c r="A8321" s="3" t="str">
        <f t="shared" si="129"/>
        <v/>
      </c>
      <c r="D8321" s="4"/>
    </row>
    <row r="8322" spans="1:4" x14ac:dyDescent="0.25">
      <c r="A8322" s="3" t="str">
        <f t="shared" si="129"/>
        <v/>
      </c>
      <c r="D8322" s="4"/>
    </row>
    <row r="8323" spans="1:4" x14ac:dyDescent="0.25">
      <c r="A8323" s="3" t="str">
        <f t="shared" ref="A8323:A8386" si="130">B8323&amp;C8323&amp;D8323&amp;E8323</f>
        <v/>
      </c>
      <c r="D8323" s="4"/>
    </row>
    <row r="8324" spans="1:4" x14ac:dyDescent="0.25">
      <c r="A8324" s="3" t="str">
        <f t="shared" si="130"/>
        <v/>
      </c>
      <c r="D8324" s="4"/>
    </row>
    <row r="8325" spans="1:4" x14ac:dyDescent="0.25">
      <c r="A8325" s="3" t="str">
        <f t="shared" si="130"/>
        <v/>
      </c>
      <c r="D8325" s="4"/>
    </row>
    <row r="8326" spans="1:4" x14ac:dyDescent="0.25">
      <c r="A8326" s="3" t="str">
        <f t="shared" si="130"/>
        <v/>
      </c>
      <c r="D8326" s="4"/>
    </row>
    <row r="8327" spans="1:4" x14ac:dyDescent="0.25">
      <c r="A8327" s="3" t="str">
        <f t="shared" si="130"/>
        <v/>
      </c>
      <c r="D8327" s="4"/>
    </row>
    <row r="8328" spans="1:4" x14ac:dyDescent="0.25">
      <c r="A8328" s="3" t="str">
        <f t="shared" si="130"/>
        <v/>
      </c>
      <c r="D8328" s="4"/>
    </row>
    <row r="8329" spans="1:4" x14ac:dyDescent="0.25">
      <c r="A8329" s="3" t="str">
        <f t="shared" si="130"/>
        <v/>
      </c>
      <c r="D8329" s="4"/>
    </row>
    <row r="8330" spans="1:4" x14ac:dyDescent="0.25">
      <c r="A8330" s="3" t="str">
        <f t="shared" si="130"/>
        <v/>
      </c>
      <c r="D8330" s="4"/>
    </row>
    <row r="8331" spans="1:4" x14ac:dyDescent="0.25">
      <c r="A8331" s="3" t="str">
        <f t="shared" si="130"/>
        <v/>
      </c>
      <c r="D8331" s="4"/>
    </row>
    <row r="8332" spans="1:4" x14ac:dyDescent="0.25">
      <c r="A8332" s="3" t="str">
        <f t="shared" si="130"/>
        <v/>
      </c>
      <c r="D8332" s="4"/>
    </row>
    <row r="8333" spans="1:4" x14ac:dyDescent="0.25">
      <c r="A8333" s="3" t="str">
        <f t="shared" si="130"/>
        <v/>
      </c>
      <c r="D8333" s="4"/>
    </row>
    <row r="8334" spans="1:4" x14ac:dyDescent="0.25">
      <c r="A8334" s="3" t="str">
        <f t="shared" si="130"/>
        <v/>
      </c>
      <c r="D8334" s="4"/>
    </row>
    <row r="8335" spans="1:4" x14ac:dyDescent="0.25">
      <c r="A8335" s="3" t="str">
        <f t="shared" si="130"/>
        <v/>
      </c>
      <c r="D8335" s="4"/>
    </row>
    <row r="8336" spans="1:4" x14ac:dyDescent="0.25">
      <c r="A8336" s="3" t="str">
        <f t="shared" si="130"/>
        <v/>
      </c>
      <c r="D8336" s="4"/>
    </row>
    <row r="8337" spans="1:4" x14ac:dyDescent="0.25">
      <c r="A8337" s="3" t="str">
        <f t="shared" si="130"/>
        <v/>
      </c>
      <c r="D8337" s="4"/>
    </row>
    <row r="8338" spans="1:4" x14ac:dyDescent="0.25">
      <c r="A8338" s="3" t="str">
        <f t="shared" si="130"/>
        <v/>
      </c>
      <c r="D8338" s="4"/>
    </row>
    <row r="8339" spans="1:4" x14ac:dyDescent="0.25">
      <c r="A8339" s="3" t="str">
        <f t="shared" si="130"/>
        <v/>
      </c>
      <c r="D8339" s="4"/>
    </row>
    <row r="8340" spans="1:4" x14ac:dyDescent="0.25">
      <c r="A8340" s="3" t="str">
        <f t="shared" si="130"/>
        <v/>
      </c>
      <c r="D8340" s="4"/>
    </row>
    <row r="8341" spans="1:4" x14ac:dyDescent="0.25">
      <c r="A8341" s="3" t="str">
        <f t="shared" si="130"/>
        <v/>
      </c>
      <c r="D8341" s="4"/>
    </row>
    <row r="8342" spans="1:4" x14ac:dyDescent="0.25">
      <c r="A8342" s="3" t="str">
        <f t="shared" si="130"/>
        <v/>
      </c>
      <c r="D8342" s="4"/>
    </row>
    <row r="8343" spans="1:4" x14ac:dyDescent="0.25">
      <c r="A8343" s="3" t="str">
        <f t="shared" si="130"/>
        <v/>
      </c>
      <c r="D8343" s="4"/>
    </row>
    <row r="8344" spans="1:4" x14ac:dyDescent="0.25">
      <c r="A8344" s="3" t="str">
        <f t="shared" si="130"/>
        <v/>
      </c>
      <c r="D8344" s="4"/>
    </row>
    <row r="8345" spans="1:4" x14ac:dyDescent="0.25">
      <c r="A8345" s="3" t="str">
        <f t="shared" si="130"/>
        <v/>
      </c>
      <c r="D8345" s="4"/>
    </row>
    <row r="8346" spans="1:4" x14ac:dyDescent="0.25">
      <c r="A8346" s="3" t="str">
        <f t="shared" si="130"/>
        <v/>
      </c>
      <c r="D8346" s="4"/>
    </row>
    <row r="8347" spans="1:4" x14ac:dyDescent="0.25">
      <c r="A8347" s="3" t="str">
        <f t="shared" si="130"/>
        <v/>
      </c>
      <c r="D8347" s="4"/>
    </row>
    <row r="8348" spans="1:4" x14ac:dyDescent="0.25">
      <c r="A8348" s="3" t="str">
        <f t="shared" si="130"/>
        <v/>
      </c>
      <c r="D8348" s="4"/>
    </row>
    <row r="8349" spans="1:4" x14ac:dyDescent="0.25">
      <c r="A8349" s="3" t="str">
        <f t="shared" si="130"/>
        <v/>
      </c>
      <c r="D8349" s="4"/>
    </row>
    <row r="8350" spans="1:4" x14ac:dyDescent="0.25">
      <c r="A8350" s="3" t="str">
        <f t="shared" si="130"/>
        <v/>
      </c>
      <c r="D8350" s="4"/>
    </row>
    <row r="8351" spans="1:4" x14ac:dyDescent="0.25">
      <c r="A8351" s="3" t="str">
        <f t="shared" si="130"/>
        <v/>
      </c>
      <c r="D8351" s="4"/>
    </row>
    <row r="8352" spans="1:4" x14ac:dyDescent="0.25">
      <c r="A8352" s="3" t="str">
        <f t="shared" si="130"/>
        <v/>
      </c>
      <c r="D8352" s="4"/>
    </row>
    <row r="8353" spans="1:4" x14ac:dyDescent="0.25">
      <c r="A8353" s="3" t="str">
        <f t="shared" si="130"/>
        <v/>
      </c>
      <c r="D8353" s="4"/>
    </row>
    <row r="8354" spans="1:4" x14ac:dyDescent="0.25">
      <c r="A8354" s="3" t="str">
        <f t="shared" si="130"/>
        <v/>
      </c>
      <c r="D8354" s="4"/>
    </row>
    <row r="8355" spans="1:4" x14ac:dyDescent="0.25">
      <c r="A8355" s="3" t="str">
        <f t="shared" si="130"/>
        <v/>
      </c>
      <c r="D8355" s="4"/>
    </row>
    <row r="8356" spans="1:4" x14ac:dyDescent="0.25">
      <c r="A8356" s="3" t="str">
        <f t="shared" si="130"/>
        <v/>
      </c>
      <c r="D8356" s="4"/>
    </row>
    <row r="8357" spans="1:4" x14ac:dyDescent="0.25">
      <c r="A8357" s="3" t="str">
        <f t="shared" si="130"/>
        <v/>
      </c>
      <c r="D8357" s="4"/>
    </row>
    <row r="8358" spans="1:4" x14ac:dyDescent="0.25">
      <c r="A8358" s="3" t="str">
        <f t="shared" si="130"/>
        <v/>
      </c>
      <c r="D8358" s="4"/>
    </row>
    <row r="8359" spans="1:4" x14ac:dyDescent="0.25">
      <c r="A8359" s="3" t="str">
        <f t="shared" si="130"/>
        <v/>
      </c>
      <c r="D8359" s="4"/>
    </row>
    <row r="8360" spans="1:4" x14ac:dyDescent="0.25">
      <c r="A8360" s="3" t="str">
        <f t="shared" si="130"/>
        <v/>
      </c>
      <c r="D8360" s="4"/>
    </row>
    <row r="8361" spans="1:4" x14ac:dyDescent="0.25">
      <c r="A8361" s="3" t="str">
        <f t="shared" si="130"/>
        <v/>
      </c>
      <c r="D8361" s="4"/>
    </row>
    <row r="8362" spans="1:4" x14ac:dyDescent="0.25">
      <c r="A8362" s="3" t="str">
        <f t="shared" si="130"/>
        <v/>
      </c>
      <c r="D8362" s="4"/>
    </row>
    <row r="8363" spans="1:4" x14ac:dyDescent="0.25">
      <c r="A8363" s="3" t="str">
        <f t="shared" si="130"/>
        <v/>
      </c>
      <c r="D8363" s="4"/>
    </row>
    <row r="8364" spans="1:4" x14ac:dyDescent="0.25">
      <c r="A8364" s="3" t="str">
        <f t="shared" si="130"/>
        <v/>
      </c>
      <c r="D8364" s="4"/>
    </row>
    <row r="8365" spans="1:4" x14ac:dyDescent="0.25">
      <c r="A8365" s="3" t="str">
        <f t="shared" si="130"/>
        <v/>
      </c>
      <c r="D8365" s="4"/>
    </row>
    <row r="8366" spans="1:4" x14ac:dyDescent="0.25">
      <c r="A8366" s="3" t="str">
        <f t="shared" si="130"/>
        <v/>
      </c>
      <c r="D8366" s="4"/>
    </row>
    <row r="8367" spans="1:4" x14ac:dyDescent="0.25">
      <c r="A8367" s="3" t="str">
        <f t="shared" si="130"/>
        <v/>
      </c>
      <c r="D8367" s="4"/>
    </row>
    <row r="8368" spans="1:4" x14ac:dyDescent="0.25">
      <c r="A8368" s="3" t="str">
        <f t="shared" si="130"/>
        <v/>
      </c>
      <c r="D8368" s="4"/>
    </row>
    <row r="8369" spans="1:4" x14ac:dyDescent="0.25">
      <c r="A8369" s="3" t="str">
        <f t="shared" si="130"/>
        <v/>
      </c>
      <c r="D8369" s="4"/>
    </row>
    <row r="8370" spans="1:4" x14ac:dyDescent="0.25">
      <c r="A8370" s="3" t="str">
        <f t="shared" si="130"/>
        <v/>
      </c>
      <c r="D8370" s="4"/>
    </row>
    <row r="8371" spans="1:4" x14ac:dyDescent="0.25">
      <c r="A8371" s="3" t="str">
        <f t="shared" si="130"/>
        <v/>
      </c>
      <c r="D8371" s="4"/>
    </row>
    <row r="8372" spans="1:4" x14ac:dyDescent="0.25">
      <c r="A8372" s="3" t="str">
        <f t="shared" si="130"/>
        <v/>
      </c>
      <c r="D8372" s="4"/>
    </row>
    <row r="8373" spans="1:4" x14ac:dyDescent="0.25">
      <c r="A8373" s="3" t="str">
        <f t="shared" si="130"/>
        <v/>
      </c>
      <c r="D8373" s="4"/>
    </row>
    <row r="8374" spans="1:4" x14ac:dyDescent="0.25">
      <c r="A8374" s="3" t="str">
        <f t="shared" si="130"/>
        <v/>
      </c>
      <c r="D8374" s="4"/>
    </row>
    <row r="8375" spans="1:4" x14ac:dyDescent="0.25">
      <c r="A8375" s="3" t="str">
        <f t="shared" si="130"/>
        <v/>
      </c>
      <c r="D8375" s="4"/>
    </row>
    <row r="8376" spans="1:4" x14ac:dyDescent="0.25">
      <c r="A8376" s="3" t="str">
        <f t="shared" si="130"/>
        <v/>
      </c>
      <c r="D8376" s="4"/>
    </row>
    <row r="8377" spans="1:4" x14ac:dyDescent="0.25">
      <c r="A8377" s="3" t="str">
        <f t="shared" si="130"/>
        <v/>
      </c>
      <c r="D8377" s="4"/>
    </row>
    <row r="8378" spans="1:4" x14ac:dyDescent="0.25">
      <c r="A8378" s="3" t="str">
        <f t="shared" si="130"/>
        <v/>
      </c>
      <c r="D8378" s="4"/>
    </row>
    <row r="8379" spans="1:4" x14ac:dyDescent="0.25">
      <c r="A8379" s="3" t="str">
        <f t="shared" si="130"/>
        <v/>
      </c>
      <c r="D8379" s="4"/>
    </row>
    <row r="8380" spans="1:4" x14ac:dyDescent="0.25">
      <c r="A8380" s="3" t="str">
        <f t="shared" si="130"/>
        <v/>
      </c>
      <c r="D8380" s="4"/>
    </row>
    <row r="8381" spans="1:4" x14ac:dyDescent="0.25">
      <c r="A8381" s="3" t="str">
        <f t="shared" si="130"/>
        <v/>
      </c>
      <c r="D8381" s="4"/>
    </row>
    <row r="8382" spans="1:4" x14ac:dyDescent="0.25">
      <c r="A8382" s="3" t="str">
        <f t="shared" si="130"/>
        <v/>
      </c>
      <c r="D8382" s="4"/>
    </row>
    <row r="8383" spans="1:4" x14ac:dyDescent="0.25">
      <c r="A8383" s="3" t="str">
        <f t="shared" si="130"/>
        <v/>
      </c>
      <c r="D8383" s="4"/>
    </row>
    <row r="8384" spans="1:4" x14ac:dyDescent="0.25">
      <c r="A8384" s="3" t="str">
        <f t="shared" si="130"/>
        <v/>
      </c>
      <c r="D8384" s="4"/>
    </row>
    <row r="8385" spans="1:4" x14ac:dyDescent="0.25">
      <c r="A8385" s="3" t="str">
        <f t="shared" si="130"/>
        <v/>
      </c>
      <c r="D8385" s="4"/>
    </row>
    <row r="8386" spans="1:4" x14ac:dyDescent="0.25">
      <c r="A8386" s="3" t="str">
        <f t="shared" si="130"/>
        <v/>
      </c>
      <c r="D8386" s="4"/>
    </row>
    <row r="8387" spans="1:4" x14ac:dyDescent="0.25">
      <c r="A8387" s="3" t="str">
        <f t="shared" ref="A8387:A8450" si="131">B8387&amp;C8387&amp;D8387&amp;E8387</f>
        <v/>
      </c>
      <c r="D8387" s="4"/>
    </row>
    <row r="8388" spans="1:4" x14ac:dyDescent="0.25">
      <c r="A8388" s="3" t="str">
        <f t="shared" si="131"/>
        <v/>
      </c>
      <c r="D8388" s="4"/>
    </row>
    <row r="8389" spans="1:4" x14ac:dyDescent="0.25">
      <c r="A8389" s="3" t="str">
        <f t="shared" si="131"/>
        <v/>
      </c>
      <c r="D8389" s="4"/>
    </row>
    <row r="8390" spans="1:4" x14ac:dyDescent="0.25">
      <c r="A8390" s="3" t="str">
        <f t="shared" si="131"/>
        <v/>
      </c>
      <c r="D8390" s="4"/>
    </row>
    <row r="8391" spans="1:4" x14ac:dyDescent="0.25">
      <c r="A8391" s="3" t="str">
        <f t="shared" si="131"/>
        <v/>
      </c>
      <c r="D8391" s="4"/>
    </row>
    <row r="8392" spans="1:4" x14ac:dyDescent="0.25">
      <c r="A8392" s="3" t="str">
        <f t="shared" si="131"/>
        <v/>
      </c>
      <c r="D8392" s="4"/>
    </row>
    <row r="8393" spans="1:4" x14ac:dyDescent="0.25">
      <c r="A8393" s="3" t="str">
        <f t="shared" si="131"/>
        <v/>
      </c>
      <c r="D8393" s="4"/>
    </row>
    <row r="8394" spans="1:4" x14ac:dyDescent="0.25">
      <c r="A8394" s="3" t="str">
        <f t="shared" si="131"/>
        <v/>
      </c>
      <c r="D8394" s="4"/>
    </row>
    <row r="8395" spans="1:4" x14ac:dyDescent="0.25">
      <c r="A8395" s="3" t="str">
        <f t="shared" si="131"/>
        <v/>
      </c>
      <c r="D8395" s="4"/>
    </row>
    <row r="8396" spans="1:4" x14ac:dyDescent="0.25">
      <c r="A8396" s="3" t="str">
        <f t="shared" si="131"/>
        <v/>
      </c>
      <c r="D8396" s="4"/>
    </row>
    <row r="8397" spans="1:4" x14ac:dyDescent="0.25">
      <c r="A8397" s="3" t="str">
        <f t="shared" si="131"/>
        <v/>
      </c>
      <c r="D8397" s="4"/>
    </row>
    <row r="8398" spans="1:4" x14ac:dyDescent="0.25">
      <c r="A8398" s="3" t="str">
        <f t="shared" si="131"/>
        <v/>
      </c>
      <c r="D8398" s="4"/>
    </row>
    <row r="8399" spans="1:4" x14ac:dyDescent="0.25">
      <c r="A8399" s="3" t="str">
        <f t="shared" si="131"/>
        <v/>
      </c>
      <c r="D8399" s="4"/>
    </row>
    <row r="8400" spans="1:4" x14ac:dyDescent="0.25">
      <c r="A8400" s="3" t="str">
        <f t="shared" si="131"/>
        <v/>
      </c>
      <c r="D8400" s="4"/>
    </row>
    <row r="8401" spans="1:4" x14ac:dyDescent="0.25">
      <c r="A8401" s="3" t="str">
        <f t="shared" si="131"/>
        <v/>
      </c>
      <c r="D8401" s="4"/>
    </row>
    <row r="8402" spans="1:4" x14ac:dyDescent="0.25">
      <c r="A8402" s="3" t="str">
        <f t="shared" si="131"/>
        <v/>
      </c>
      <c r="D8402" s="4"/>
    </row>
    <row r="8403" spans="1:4" x14ac:dyDescent="0.25">
      <c r="A8403" s="3" t="str">
        <f t="shared" si="131"/>
        <v/>
      </c>
      <c r="D8403" s="4"/>
    </row>
    <row r="8404" spans="1:4" x14ac:dyDescent="0.25">
      <c r="A8404" s="3" t="str">
        <f t="shared" si="131"/>
        <v/>
      </c>
      <c r="D8404" s="4"/>
    </row>
    <row r="8405" spans="1:4" x14ac:dyDescent="0.25">
      <c r="A8405" s="3" t="str">
        <f t="shared" si="131"/>
        <v/>
      </c>
      <c r="D8405" s="4"/>
    </row>
    <row r="8406" spans="1:4" x14ac:dyDescent="0.25">
      <c r="A8406" s="3" t="str">
        <f t="shared" si="131"/>
        <v/>
      </c>
      <c r="D8406" s="4"/>
    </row>
    <row r="8407" spans="1:4" x14ac:dyDescent="0.25">
      <c r="A8407" s="3" t="str">
        <f t="shared" si="131"/>
        <v/>
      </c>
      <c r="D8407" s="4"/>
    </row>
    <row r="8408" spans="1:4" x14ac:dyDescent="0.25">
      <c r="A8408" s="3" t="str">
        <f t="shared" si="131"/>
        <v/>
      </c>
      <c r="D8408" s="4"/>
    </row>
    <row r="8409" spans="1:4" x14ac:dyDescent="0.25">
      <c r="A8409" s="3" t="str">
        <f t="shared" si="131"/>
        <v/>
      </c>
      <c r="D8409" s="4"/>
    </row>
    <row r="8410" spans="1:4" x14ac:dyDescent="0.25">
      <c r="A8410" s="3" t="str">
        <f t="shared" si="131"/>
        <v/>
      </c>
      <c r="D8410" s="4"/>
    </row>
    <row r="8411" spans="1:4" x14ac:dyDescent="0.25">
      <c r="A8411" s="3" t="str">
        <f t="shared" si="131"/>
        <v/>
      </c>
      <c r="D8411" s="4"/>
    </row>
    <row r="8412" spans="1:4" x14ac:dyDescent="0.25">
      <c r="A8412" s="3" t="str">
        <f t="shared" si="131"/>
        <v/>
      </c>
      <c r="D8412" s="4"/>
    </row>
    <row r="8413" spans="1:4" x14ac:dyDescent="0.25">
      <c r="A8413" s="3" t="str">
        <f t="shared" si="131"/>
        <v/>
      </c>
      <c r="D8413" s="4"/>
    </row>
    <row r="8414" spans="1:4" x14ac:dyDescent="0.25">
      <c r="A8414" s="3" t="str">
        <f t="shared" si="131"/>
        <v/>
      </c>
      <c r="D8414" s="4"/>
    </row>
    <row r="8415" spans="1:4" x14ac:dyDescent="0.25">
      <c r="A8415" s="3" t="str">
        <f t="shared" si="131"/>
        <v/>
      </c>
      <c r="D8415" s="4"/>
    </row>
    <row r="8416" spans="1:4" x14ac:dyDescent="0.25">
      <c r="A8416" s="3" t="str">
        <f t="shared" si="131"/>
        <v/>
      </c>
      <c r="D8416" s="4"/>
    </row>
    <row r="8417" spans="1:4" x14ac:dyDescent="0.25">
      <c r="A8417" s="3" t="str">
        <f t="shared" si="131"/>
        <v/>
      </c>
      <c r="D8417" s="4"/>
    </row>
    <row r="8418" spans="1:4" x14ac:dyDescent="0.25">
      <c r="A8418" s="3" t="str">
        <f t="shared" si="131"/>
        <v/>
      </c>
      <c r="D8418" s="4"/>
    </row>
    <row r="8419" spans="1:4" x14ac:dyDescent="0.25">
      <c r="A8419" s="3" t="str">
        <f t="shared" si="131"/>
        <v/>
      </c>
      <c r="D8419" s="4"/>
    </row>
    <row r="8420" spans="1:4" x14ac:dyDescent="0.25">
      <c r="A8420" s="3" t="str">
        <f t="shared" si="131"/>
        <v/>
      </c>
      <c r="D8420" s="4"/>
    </row>
    <row r="8421" spans="1:4" x14ac:dyDescent="0.25">
      <c r="A8421" s="3" t="str">
        <f t="shared" si="131"/>
        <v/>
      </c>
      <c r="D8421" s="4"/>
    </row>
    <row r="8422" spans="1:4" x14ac:dyDescent="0.25">
      <c r="A8422" s="3" t="str">
        <f t="shared" si="131"/>
        <v/>
      </c>
      <c r="D8422" s="4"/>
    </row>
    <row r="8423" spans="1:4" x14ac:dyDescent="0.25">
      <c r="A8423" s="3" t="str">
        <f t="shared" si="131"/>
        <v/>
      </c>
      <c r="D8423" s="4"/>
    </row>
    <row r="8424" spans="1:4" x14ac:dyDescent="0.25">
      <c r="A8424" s="3" t="str">
        <f t="shared" si="131"/>
        <v/>
      </c>
      <c r="D8424" s="4"/>
    </row>
    <row r="8425" spans="1:4" x14ac:dyDescent="0.25">
      <c r="A8425" s="3" t="str">
        <f t="shared" si="131"/>
        <v/>
      </c>
      <c r="D8425" s="4"/>
    </row>
    <row r="8426" spans="1:4" x14ac:dyDescent="0.25">
      <c r="A8426" s="3" t="str">
        <f t="shared" si="131"/>
        <v/>
      </c>
      <c r="D8426" s="4"/>
    </row>
    <row r="8427" spans="1:4" x14ac:dyDescent="0.25">
      <c r="A8427" s="3" t="str">
        <f t="shared" si="131"/>
        <v/>
      </c>
      <c r="D8427" s="4"/>
    </row>
    <row r="8428" spans="1:4" x14ac:dyDescent="0.25">
      <c r="A8428" s="3" t="str">
        <f t="shared" si="131"/>
        <v/>
      </c>
      <c r="D8428" s="4"/>
    </row>
    <row r="8429" spans="1:4" x14ac:dyDescent="0.25">
      <c r="A8429" s="3" t="str">
        <f t="shared" si="131"/>
        <v/>
      </c>
      <c r="D8429" s="4"/>
    </row>
    <row r="8430" spans="1:4" x14ac:dyDescent="0.25">
      <c r="A8430" s="3" t="str">
        <f t="shared" si="131"/>
        <v/>
      </c>
      <c r="D8430" s="4"/>
    </row>
    <row r="8431" spans="1:4" x14ac:dyDescent="0.25">
      <c r="A8431" s="3" t="str">
        <f t="shared" si="131"/>
        <v/>
      </c>
      <c r="D8431" s="4"/>
    </row>
    <row r="8432" spans="1:4" x14ac:dyDescent="0.25">
      <c r="A8432" s="3" t="str">
        <f t="shared" si="131"/>
        <v/>
      </c>
      <c r="D8432" s="4"/>
    </row>
    <row r="8433" spans="1:4" x14ac:dyDescent="0.25">
      <c r="A8433" s="3" t="str">
        <f t="shared" si="131"/>
        <v/>
      </c>
      <c r="D8433" s="4"/>
    </row>
    <row r="8434" spans="1:4" x14ac:dyDescent="0.25">
      <c r="A8434" s="3" t="str">
        <f t="shared" si="131"/>
        <v/>
      </c>
      <c r="D8434" s="4"/>
    </row>
    <row r="8435" spans="1:4" x14ac:dyDescent="0.25">
      <c r="A8435" s="3" t="str">
        <f t="shared" si="131"/>
        <v/>
      </c>
      <c r="D8435" s="4"/>
    </row>
    <row r="8436" spans="1:4" x14ac:dyDescent="0.25">
      <c r="A8436" s="3" t="str">
        <f t="shared" si="131"/>
        <v/>
      </c>
      <c r="D8436" s="4"/>
    </row>
    <row r="8437" spans="1:4" x14ac:dyDescent="0.25">
      <c r="A8437" s="3" t="str">
        <f t="shared" si="131"/>
        <v/>
      </c>
      <c r="D8437" s="4"/>
    </row>
    <row r="8438" spans="1:4" x14ac:dyDescent="0.25">
      <c r="A8438" s="3" t="str">
        <f t="shared" si="131"/>
        <v/>
      </c>
      <c r="D8438" s="4"/>
    </row>
    <row r="8439" spans="1:4" x14ac:dyDescent="0.25">
      <c r="A8439" s="3" t="str">
        <f t="shared" si="131"/>
        <v/>
      </c>
      <c r="D8439" s="4"/>
    </row>
    <row r="8440" spans="1:4" x14ac:dyDescent="0.25">
      <c r="A8440" s="3" t="str">
        <f t="shared" si="131"/>
        <v/>
      </c>
      <c r="D8440" s="4"/>
    </row>
    <row r="8441" spans="1:4" x14ac:dyDescent="0.25">
      <c r="A8441" s="3" t="str">
        <f t="shared" si="131"/>
        <v/>
      </c>
      <c r="D8441" s="4"/>
    </row>
    <row r="8442" spans="1:4" x14ac:dyDescent="0.25">
      <c r="A8442" s="3" t="str">
        <f t="shared" si="131"/>
        <v/>
      </c>
      <c r="D8442" s="4"/>
    </row>
    <row r="8443" spans="1:4" x14ac:dyDescent="0.25">
      <c r="A8443" s="3" t="str">
        <f t="shared" si="131"/>
        <v/>
      </c>
      <c r="D8443" s="4"/>
    </row>
    <row r="8444" spans="1:4" x14ac:dyDescent="0.25">
      <c r="A8444" s="3" t="str">
        <f t="shared" si="131"/>
        <v/>
      </c>
      <c r="D8444" s="4"/>
    </row>
    <row r="8445" spans="1:4" x14ac:dyDescent="0.25">
      <c r="A8445" s="3" t="str">
        <f t="shared" si="131"/>
        <v/>
      </c>
      <c r="D8445" s="4"/>
    </row>
    <row r="8446" spans="1:4" x14ac:dyDescent="0.25">
      <c r="A8446" s="3" t="str">
        <f t="shared" si="131"/>
        <v/>
      </c>
      <c r="D8446" s="4"/>
    </row>
    <row r="8447" spans="1:4" x14ac:dyDescent="0.25">
      <c r="A8447" s="3" t="str">
        <f t="shared" si="131"/>
        <v/>
      </c>
      <c r="D8447" s="4"/>
    </row>
    <row r="8448" spans="1:4" x14ac:dyDescent="0.25">
      <c r="A8448" s="3" t="str">
        <f t="shared" si="131"/>
        <v/>
      </c>
      <c r="D8448" s="4"/>
    </row>
    <row r="8449" spans="1:4" x14ac:dyDescent="0.25">
      <c r="A8449" s="3" t="str">
        <f t="shared" si="131"/>
        <v/>
      </c>
      <c r="D8449" s="4"/>
    </row>
    <row r="8450" spans="1:4" x14ac:dyDescent="0.25">
      <c r="A8450" s="3" t="str">
        <f t="shared" si="131"/>
        <v/>
      </c>
      <c r="D8450" s="4"/>
    </row>
    <row r="8451" spans="1:4" x14ac:dyDescent="0.25">
      <c r="A8451" s="3" t="str">
        <f t="shared" ref="A8451:A8514" si="132">B8451&amp;C8451&amp;D8451&amp;E8451</f>
        <v/>
      </c>
      <c r="D8451" s="4"/>
    </row>
    <row r="8452" spans="1:4" x14ac:dyDescent="0.25">
      <c r="A8452" s="3" t="str">
        <f t="shared" si="132"/>
        <v/>
      </c>
      <c r="D8452" s="4"/>
    </row>
    <row r="8453" spans="1:4" x14ac:dyDescent="0.25">
      <c r="A8453" s="3" t="str">
        <f t="shared" si="132"/>
        <v/>
      </c>
      <c r="D8453" s="4"/>
    </row>
    <row r="8454" spans="1:4" x14ac:dyDescent="0.25">
      <c r="A8454" s="3" t="str">
        <f t="shared" si="132"/>
        <v/>
      </c>
      <c r="D8454" s="4"/>
    </row>
    <row r="8455" spans="1:4" x14ac:dyDescent="0.25">
      <c r="A8455" s="3" t="str">
        <f t="shared" si="132"/>
        <v/>
      </c>
      <c r="D8455" s="4"/>
    </row>
    <row r="8456" spans="1:4" x14ac:dyDescent="0.25">
      <c r="A8456" s="3" t="str">
        <f t="shared" si="132"/>
        <v/>
      </c>
      <c r="D8456" s="4"/>
    </row>
    <row r="8457" spans="1:4" x14ac:dyDescent="0.25">
      <c r="A8457" s="3" t="str">
        <f t="shared" si="132"/>
        <v/>
      </c>
      <c r="D8457" s="4"/>
    </row>
    <row r="8458" spans="1:4" x14ac:dyDescent="0.25">
      <c r="A8458" s="3" t="str">
        <f t="shared" si="132"/>
        <v/>
      </c>
      <c r="D8458" s="4"/>
    </row>
    <row r="8459" spans="1:4" x14ac:dyDescent="0.25">
      <c r="A8459" s="3" t="str">
        <f t="shared" si="132"/>
        <v/>
      </c>
      <c r="D8459" s="4"/>
    </row>
    <row r="8460" spans="1:4" x14ac:dyDescent="0.25">
      <c r="A8460" s="3" t="str">
        <f t="shared" si="132"/>
        <v/>
      </c>
      <c r="D8460" s="4"/>
    </row>
    <row r="8461" spans="1:4" x14ac:dyDescent="0.25">
      <c r="A8461" s="3" t="str">
        <f t="shared" si="132"/>
        <v/>
      </c>
      <c r="D8461" s="4"/>
    </row>
    <row r="8462" spans="1:4" x14ac:dyDescent="0.25">
      <c r="A8462" s="3" t="str">
        <f t="shared" si="132"/>
        <v/>
      </c>
      <c r="D8462" s="4"/>
    </row>
    <row r="8463" spans="1:4" x14ac:dyDescent="0.25">
      <c r="A8463" s="3" t="str">
        <f t="shared" si="132"/>
        <v/>
      </c>
      <c r="D8463" s="4"/>
    </row>
    <row r="8464" spans="1:4" x14ac:dyDescent="0.25">
      <c r="A8464" s="3" t="str">
        <f t="shared" si="132"/>
        <v/>
      </c>
      <c r="D8464" s="4"/>
    </row>
    <row r="8465" spans="1:4" x14ac:dyDescent="0.25">
      <c r="A8465" s="3" t="str">
        <f t="shared" si="132"/>
        <v/>
      </c>
      <c r="D8465" s="4"/>
    </row>
    <row r="8466" spans="1:4" x14ac:dyDescent="0.25">
      <c r="A8466" s="3" t="str">
        <f t="shared" si="132"/>
        <v/>
      </c>
      <c r="D8466" s="4"/>
    </row>
    <row r="8467" spans="1:4" x14ac:dyDescent="0.25">
      <c r="A8467" s="3" t="str">
        <f t="shared" si="132"/>
        <v/>
      </c>
      <c r="D8467" s="4"/>
    </row>
    <row r="8468" spans="1:4" x14ac:dyDescent="0.25">
      <c r="A8468" s="3" t="str">
        <f t="shared" si="132"/>
        <v/>
      </c>
      <c r="D8468" s="4"/>
    </row>
    <row r="8469" spans="1:4" x14ac:dyDescent="0.25">
      <c r="A8469" s="3" t="str">
        <f t="shared" si="132"/>
        <v/>
      </c>
      <c r="D8469" s="4"/>
    </row>
    <row r="8470" spans="1:4" x14ac:dyDescent="0.25">
      <c r="A8470" s="3" t="str">
        <f t="shared" si="132"/>
        <v/>
      </c>
      <c r="D8470" s="4"/>
    </row>
    <row r="8471" spans="1:4" x14ac:dyDescent="0.25">
      <c r="A8471" s="3" t="str">
        <f t="shared" si="132"/>
        <v/>
      </c>
      <c r="D8471" s="4"/>
    </row>
    <row r="8472" spans="1:4" x14ac:dyDescent="0.25">
      <c r="A8472" s="3" t="str">
        <f t="shared" si="132"/>
        <v/>
      </c>
      <c r="D8472" s="4"/>
    </row>
    <row r="8473" spans="1:4" x14ac:dyDescent="0.25">
      <c r="A8473" s="3" t="str">
        <f t="shared" si="132"/>
        <v/>
      </c>
      <c r="D8473" s="4"/>
    </row>
    <row r="8474" spans="1:4" x14ac:dyDescent="0.25">
      <c r="A8474" s="3" t="str">
        <f t="shared" si="132"/>
        <v/>
      </c>
      <c r="D8474" s="4"/>
    </row>
    <row r="8475" spans="1:4" x14ac:dyDescent="0.25">
      <c r="A8475" s="3" t="str">
        <f t="shared" si="132"/>
        <v/>
      </c>
      <c r="D8475" s="4"/>
    </row>
    <row r="8476" spans="1:4" x14ac:dyDescent="0.25">
      <c r="A8476" s="3" t="str">
        <f t="shared" si="132"/>
        <v/>
      </c>
      <c r="D8476" s="4"/>
    </row>
    <row r="8477" spans="1:4" x14ac:dyDescent="0.25">
      <c r="A8477" s="3" t="str">
        <f t="shared" si="132"/>
        <v/>
      </c>
      <c r="D8477" s="4"/>
    </row>
    <row r="8478" spans="1:4" x14ac:dyDescent="0.25">
      <c r="A8478" s="3" t="str">
        <f t="shared" si="132"/>
        <v/>
      </c>
      <c r="D8478" s="4"/>
    </row>
    <row r="8479" spans="1:4" x14ac:dyDescent="0.25">
      <c r="A8479" s="3" t="str">
        <f t="shared" si="132"/>
        <v/>
      </c>
      <c r="D8479" s="4"/>
    </row>
    <row r="8480" spans="1:4" x14ac:dyDescent="0.25">
      <c r="A8480" s="3" t="str">
        <f t="shared" si="132"/>
        <v/>
      </c>
      <c r="D8480" s="4"/>
    </row>
    <row r="8481" spans="1:4" x14ac:dyDescent="0.25">
      <c r="A8481" s="3" t="str">
        <f t="shared" si="132"/>
        <v/>
      </c>
      <c r="D8481" s="4"/>
    </row>
    <row r="8482" spans="1:4" x14ac:dyDescent="0.25">
      <c r="A8482" s="3" t="str">
        <f t="shared" si="132"/>
        <v/>
      </c>
      <c r="D8482" s="4"/>
    </row>
    <row r="8483" spans="1:4" x14ac:dyDescent="0.25">
      <c r="A8483" s="3" t="str">
        <f t="shared" si="132"/>
        <v/>
      </c>
      <c r="D8483" s="4"/>
    </row>
    <row r="8484" spans="1:4" x14ac:dyDescent="0.25">
      <c r="A8484" s="3" t="str">
        <f t="shared" si="132"/>
        <v/>
      </c>
      <c r="D8484" s="4"/>
    </row>
    <row r="8485" spans="1:4" x14ac:dyDescent="0.25">
      <c r="A8485" s="3" t="str">
        <f t="shared" si="132"/>
        <v/>
      </c>
      <c r="D8485" s="4"/>
    </row>
    <row r="8486" spans="1:4" x14ac:dyDescent="0.25">
      <c r="A8486" s="3" t="str">
        <f t="shared" si="132"/>
        <v/>
      </c>
      <c r="D8486" s="4"/>
    </row>
    <row r="8487" spans="1:4" x14ac:dyDescent="0.25">
      <c r="A8487" s="3" t="str">
        <f t="shared" si="132"/>
        <v/>
      </c>
      <c r="D8487" s="4"/>
    </row>
    <row r="8488" spans="1:4" x14ac:dyDescent="0.25">
      <c r="A8488" s="3" t="str">
        <f t="shared" si="132"/>
        <v/>
      </c>
      <c r="D8488" s="4"/>
    </row>
    <row r="8489" spans="1:4" x14ac:dyDescent="0.25">
      <c r="A8489" s="3" t="str">
        <f t="shared" si="132"/>
        <v/>
      </c>
      <c r="D8489" s="4"/>
    </row>
    <row r="8490" spans="1:4" x14ac:dyDescent="0.25">
      <c r="A8490" s="3" t="str">
        <f t="shared" si="132"/>
        <v/>
      </c>
      <c r="D8490" s="4"/>
    </row>
    <row r="8491" spans="1:4" x14ac:dyDescent="0.25">
      <c r="A8491" s="3" t="str">
        <f t="shared" si="132"/>
        <v/>
      </c>
      <c r="D8491" s="4"/>
    </row>
    <row r="8492" spans="1:4" x14ac:dyDescent="0.25">
      <c r="A8492" s="3" t="str">
        <f t="shared" si="132"/>
        <v/>
      </c>
      <c r="D8492" s="4"/>
    </row>
    <row r="8493" spans="1:4" x14ac:dyDescent="0.25">
      <c r="A8493" s="3" t="str">
        <f t="shared" si="132"/>
        <v/>
      </c>
      <c r="D8493" s="4"/>
    </row>
    <row r="8494" spans="1:4" x14ac:dyDescent="0.25">
      <c r="A8494" s="3" t="str">
        <f t="shared" si="132"/>
        <v/>
      </c>
      <c r="D8494" s="4"/>
    </row>
    <row r="8495" spans="1:4" x14ac:dyDescent="0.25">
      <c r="A8495" s="3" t="str">
        <f t="shared" si="132"/>
        <v/>
      </c>
      <c r="D8495" s="4"/>
    </row>
    <row r="8496" spans="1:4" x14ac:dyDescent="0.25">
      <c r="A8496" s="3" t="str">
        <f t="shared" si="132"/>
        <v/>
      </c>
      <c r="D8496" s="4"/>
    </row>
    <row r="8497" spans="1:4" x14ac:dyDescent="0.25">
      <c r="A8497" s="3" t="str">
        <f t="shared" si="132"/>
        <v/>
      </c>
      <c r="D8497" s="4"/>
    </row>
    <row r="8498" spans="1:4" x14ac:dyDescent="0.25">
      <c r="A8498" s="3" t="str">
        <f t="shared" si="132"/>
        <v/>
      </c>
      <c r="D8498" s="4"/>
    </row>
    <row r="8499" spans="1:4" x14ac:dyDescent="0.25">
      <c r="A8499" s="3" t="str">
        <f t="shared" si="132"/>
        <v/>
      </c>
      <c r="D8499" s="4"/>
    </row>
    <row r="8500" spans="1:4" x14ac:dyDescent="0.25">
      <c r="A8500" s="3" t="str">
        <f t="shared" si="132"/>
        <v/>
      </c>
      <c r="D8500" s="4"/>
    </row>
    <row r="8501" spans="1:4" x14ac:dyDescent="0.25">
      <c r="A8501" s="3" t="str">
        <f t="shared" si="132"/>
        <v/>
      </c>
      <c r="D8501" s="4"/>
    </row>
    <row r="8502" spans="1:4" x14ac:dyDescent="0.25">
      <c r="A8502" s="3" t="str">
        <f t="shared" si="132"/>
        <v/>
      </c>
      <c r="D8502" s="4"/>
    </row>
    <row r="8503" spans="1:4" x14ac:dyDescent="0.25">
      <c r="A8503" s="3" t="str">
        <f t="shared" si="132"/>
        <v/>
      </c>
      <c r="D8503" s="4"/>
    </row>
    <row r="8504" spans="1:4" x14ac:dyDescent="0.25">
      <c r="A8504" s="3" t="str">
        <f t="shared" si="132"/>
        <v/>
      </c>
      <c r="D8504" s="4"/>
    </row>
    <row r="8505" spans="1:4" x14ac:dyDescent="0.25">
      <c r="A8505" s="3" t="str">
        <f t="shared" si="132"/>
        <v/>
      </c>
      <c r="D8505" s="4"/>
    </row>
    <row r="8506" spans="1:4" x14ac:dyDescent="0.25">
      <c r="A8506" s="3" t="str">
        <f t="shared" si="132"/>
        <v/>
      </c>
      <c r="D8506" s="4"/>
    </row>
    <row r="8507" spans="1:4" x14ac:dyDescent="0.25">
      <c r="A8507" s="3" t="str">
        <f t="shared" si="132"/>
        <v/>
      </c>
      <c r="D8507" s="4"/>
    </row>
    <row r="8508" spans="1:4" x14ac:dyDescent="0.25">
      <c r="A8508" s="3" t="str">
        <f t="shared" si="132"/>
        <v/>
      </c>
      <c r="D8508" s="4"/>
    </row>
    <row r="8509" spans="1:4" x14ac:dyDescent="0.25">
      <c r="A8509" s="3" t="str">
        <f t="shared" si="132"/>
        <v/>
      </c>
      <c r="D8509" s="4"/>
    </row>
    <row r="8510" spans="1:4" x14ac:dyDescent="0.25">
      <c r="A8510" s="3" t="str">
        <f t="shared" si="132"/>
        <v/>
      </c>
      <c r="D8510" s="4"/>
    </row>
    <row r="8511" spans="1:4" x14ac:dyDescent="0.25">
      <c r="A8511" s="3" t="str">
        <f t="shared" si="132"/>
        <v/>
      </c>
      <c r="D8511" s="4"/>
    </row>
    <row r="8512" spans="1:4" x14ac:dyDescent="0.25">
      <c r="A8512" s="3" t="str">
        <f t="shared" si="132"/>
        <v/>
      </c>
      <c r="D8512" s="4"/>
    </row>
    <row r="8513" spans="1:4" x14ac:dyDescent="0.25">
      <c r="A8513" s="3" t="str">
        <f t="shared" si="132"/>
        <v/>
      </c>
      <c r="D8513" s="4"/>
    </row>
    <row r="8514" spans="1:4" x14ac:dyDescent="0.25">
      <c r="A8514" s="3" t="str">
        <f t="shared" si="132"/>
        <v/>
      </c>
      <c r="D8514" s="4"/>
    </row>
    <row r="8515" spans="1:4" x14ac:dyDescent="0.25">
      <c r="A8515" s="3" t="str">
        <f t="shared" ref="A8515:A8578" si="133">B8515&amp;C8515&amp;D8515&amp;E8515</f>
        <v/>
      </c>
      <c r="D8515" s="4"/>
    </row>
    <row r="8516" spans="1:4" x14ac:dyDescent="0.25">
      <c r="A8516" s="3" t="str">
        <f t="shared" si="133"/>
        <v/>
      </c>
      <c r="D8516" s="4"/>
    </row>
    <row r="8517" spans="1:4" x14ac:dyDescent="0.25">
      <c r="A8517" s="3" t="str">
        <f t="shared" si="133"/>
        <v/>
      </c>
      <c r="D8517" s="4"/>
    </row>
    <row r="8518" spans="1:4" x14ac:dyDescent="0.25">
      <c r="A8518" s="3" t="str">
        <f t="shared" si="133"/>
        <v/>
      </c>
      <c r="D8518" s="4"/>
    </row>
    <row r="8519" spans="1:4" x14ac:dyDescent="0.25">
      <c r="A8519" s="3" t="str">
        <f t="shared" si="133"/>
        <v/>
      </c>
      <c r="D8519" s="4"/>
    </row>
    <row r="8520" spans="1:4" x14ac:dyDescent="0.25">
      <c r="A8520" s="3" t="str">
        <f t="shared" si="133"/>
        <v/>
      </c>
      <c r="D8520" s="4"/>
    </row>
    <row r="8521" spans="1:4" x14ac:dyDescent="0.25">
      <c r="A8521" s="3" t="str">
        <f t="shared" si="133"/>
        <v/>
      </c>
      <c r="D8521" s="4"/>
    </row>
    <row r="8522" spans="1:4" x14ac:dyDescent="0.25">
      <c r="A8522" s="3" t="str">
        <f t="shared" si="133"/>
        <v/>
      </c>
      <c r="D8522" s="4"/>
    </row>
    <row r="8523" spans="1:4" x14ac:dyDescent="0.25">
      <c r="A8523" s="3" t="str">
        <f t="shared" si="133"/>
        <v/>
      </c>
      <c r="D8523" s="4"/>
    </row>
    <row r="8524" spans="1:4" x14ac:dyDescent="0.25">
      <c r="A8524" s="3" t="str">
        <f t="shared" si="133"/>
        <v/>
      </c>
      <c r="D8524" s="4"/>
    </row>
    <row r="8525" spans="1:4" x14ac:dyDescent="0.25">
      <c r="A8525" s="3" t="str">
        <f t="shared" si="133"/>
        <v/>
      </c>
      <c r="D8525" s="4"/>
    </row>
    <row r="8526" spans="1:4" x14ac:dyDescent="0.25">
      <c r="A8526" s="3" t="str">
        <f t="shared" si="133"/>
        <v/>
      </c>
      <c r="D8526" s="4"/>
    </row>
    <row r="8527" spans="1:4" x14ac:dyDescent="0.25">
      <c r="A8527" s="3" t="str">
        <f t="shared" si="133"/>
        <v/>
      </c>
      <c r="D8527" s="4"/>
    </row>
    <row r="8528" spans="1:4" x14ac:dyDescent="0.25">
      <c r="A8528" s="3" t="str">
        <f t="shared" si="133"/>
        <v/>
      </c>
      <c r="D8528" s="4"/>
    </row>
    <row r="8529" spans="1:4" x14ac:dyDescent="0.25">
      <c r="A8529" s="3" t="str">
        <f t="shared" si="133"/>
        <v/>
      </c>
      <c r="D8529" s="4"/>
    </row>
    <row r="8530" spans="1:4" x14ac:dyDescent="0.25">
      <c r="A8530" s="3" t="str">
        <f t="shared" si="133"/>
        <v/>
      </c>
      <c r="D8530" s="4"/>
    </row>
    <row r="8531" spans="1:4" x14ac:dyDescent="0.25">
      <c r="A8531" s="3" t="str">
        <f t="shared" si="133"/>
        <v/>
      </c>
      <c r="D8531" s="4"/>
    </row>
    <row r="8532" spans="1:4" x14ac:dyDescent="0.25">
      <c r="A8532" s="3" t="str">
        <f t="shared" si="133"/>
        <v/>
      </c>
      <c r="D8532" s="4"/>
    </row>
    <row r="8533" spans="1:4" x14ac:dyDescent="0.25">
      <c r="A8533" s="3" t="str">
        <f t="shared" si="133"/>
        <v/>
      </c>
      <c r="D8533" s="4"/>
    </row>
    <row r="8534" spans="1:4" x14ac:dyDescent="0.25">
      <c r="A8534" s="3" t="str">
        <f t="shared" si="133"/>
        <v/>
      </c>
      <c r="D8534" s="4"/>
    </row>
    <row r="8535" spans="1:4" x14ac:dyDescent="0.25">
      <c r="A8535" s="3" t="str">
        <f t="shared" si="133"/>
        <v/>
      </c>
      <c r="D8535" s="4"/>
    </row>
    <row r="8536" spans="1:4" x14ac:dyDescent="0.25">
      <c r="A8536" s="3" t="str">
        <f t="shared" si="133"/>
        <v/>
      </c>
      <c r="D8536" s="4"/>
    </row>
    <row r="8537" spans="1:4" x14ac:dyDescent="0.25">
      <c r="A8537" s="3" t="str">
        <f t="shared" si="133"/>
        <v/>
      </c>
      <c r="D8537" s="4"/>
    </row>
    <row r="8538" spans="1:4" x14ac:dyDescent="0.25">
      <c r="A8538" s="3" t="str">
        <f t="shared" si="133"/>
        <v/>
      </c>
      <c r="D8538" s="4"/>
    </row>
    <row r="8539" spans="1:4" x14ac:dyDescent="0.25">
      <c r="A8539" s="3" t="str">
        <f t="shared" si="133"/>
        <v/>
      </c>
      <c r="D8539" s="4"/>
    </row>
    <row r="8540" spans="1:4" x14ac:dyDescent="0.25">
      <c r="A8540" s="3" t="str">
        <f t="shared" si="133"/>
        <v/>
      </c>
      <c r="D8540" s="4"/>
    </row>
    <row r="8541" spans="1:4" x14ac:dyDescent="0.25">
      <c r="A8541" s="3" t="str">
        <f t="shared" si="133"/>
        <v/>
      </c>
      <c r="D8541" s="4"/>
    </row>
    <row r="8542" spans="1:4" x14ac:dyDescent="0.25">
      <c r="A8542" s="3" t="str">
        <f t="shared" si="133"/>
        <v/>
      </c>
      <c r="D8542" s="4"/>
    </row>
    <row r="8543" spans="1:4" x14ac:dyDescent="0.25">
      <c r="A8543" s="3" t="str">
        <f t="shared" si="133"/>
        <v/>
      </c>
      <c r="D8543" s="4"/>
    </row>
    <row r="8544" spans="1:4" x14ac:dyDescent="0.25">
      <c r="A8544" s="3" t="str">
        <f t="shared" si="133"/>
        <v/>
      </c>
      <c r="D8544" s="4"/>
    </row>
    <row r="8545" spans="1:4" x14ac:dyDescent="0.25">
      <c r="A8545" s="3" t="str">
        <f t="shared" si="133"/>
        <v/>
      </c>
      <c r="D8545" s="4"/>
    </row>
    <row r="8546" spans="1:4" x14ac:dyDescent="0.25">
      <c r="A8546" s="3" t="str">
        <f t="shared" si="133"/>
        <v/>
      </c>
      <c r="D8546" s="4"/>
    </row>
    <row r="8547" spans="1:4" x14ac:dyDescent="0.25">
      <c r="A8547" s="3" t="str">
        <f t="shared" si="133"/>
        <v/>
      </c>
      <c r="D8547" s="4"/>
    </row>
    <row r="8548" spans="1:4" x14ac:dyDescent="0.25">
      <c r="A8548" s="3" t="str">
        <f t="shared" si="133"/>
        <v/>
      </c>
      <c r="D8548" s="4"/>
    </row>
    <row r="8549" spans="1:4" x14ac:dyDescent="0.25">
      <c r="A8549" s="3" t="str">
        <f t="shared" si="133"/>
        <v/>
      </c>
      <c r="D8549" s="4"/>
    </row>
    <row r="8550" spans="1:4" x14ac:dyDescent="0.25">
      <c r="A8550" s="3" t="str">
        <f t="shared" si="133"/>
        <v/>
      </c>
      <c r="D8550" s="4"/>
    </row>
    <row r="8551" spans="1:4" x14ac:dyDescent="0.25">
      <c r="A8551" s="3" t="str">
        <f t="shared" si="133"/>
        <v/>
      </c>
      <c r="D8551" s="4"/>
    </row>
    <row r="8552" spans="1:4" x14ac:dyDescent="0.25">
      <c r="A8552" s="3" t="str">
        <f t="shared" si="133"/>
        <v/>
      </c>
      <c r="D8552" s="4"/>
    </row>
    <row r="8553" spans="1:4" x14ac:dyDescent="0.25">
      <c r="A8553" s="3" t="str">
        <f t="shared" si="133"/>
        <v/>
      </c>
      <c r="D8553" s="4"/>
    </row>
    <row r="8554" spans="1:4" x14ac:dyDescent="0.25">
      <c r="A8554" s="3" t="str">
        <f t="shared" si="133"/>
        <v/>
      </c>
      <c r="D8554" s="4"/>
    </row>
    <row r="8555" spans="1:4" x14ac:dyDescent="0.25">
      <c r="A8555" s="3" t="str">
        <f t="shared" si="133"/>
        <v/>
      </c>
      <c r="D8555" s="4"/>
    </row>
    <row r="8556" spans="1:4" x14ac:dyDescent="0.25">
      <c r="A8556" s="3" t="str">
        <f t="shared" si="133"/>
        <v/>
      </c>
      <c r="D8556" s="4"/>
    </row>
    <row r="8557" spans="1:4" x14ac:dyDescent="0.25">
      <c r="A8557" s="3" t="str">
        <f t="shared" si="133"/>
        <v/>
      </c>
      <c r="D8557" s="4"/>
    </row>
    <row r="8558" spans="1:4" x14ac:dyDescent="0.25">
      <c r="A8558" s="3" t="str">
        <f t="shared" si="133"/>
        <v/>
      </c>
      <c r="D8558" s="4"/>
    </row>
    <row r="8559" spans="1:4" x14ac:dyDescent="0.25">
      <c r="A8559" s="3" t="str">
        <f t="shared" si="133"/>
        <v/>
      </c>
      <c r="D8559" s="4"/>
    </row>
    <row r="8560" spans="1:4" x14ac:dyDescent="0.25">
      <c r="A8560" s="3" t="str">
        <f t="shared" si="133"/>
        <v/>
      </c>
      <c r="D8560" s="4"/>
    </row>
    <row r="8561" spans="1:4" x14ac:dyDescent="0.25">
      <c r="A8561" s="3" t="str">
        <f t="shared" si="133"/>
        <v/>
      </c>
      <c r="D8561" s="4"/>
    </row>
    <row r="8562" spans="1:4" x14ac:dyDescent="0.25">
      <c r="A8562" s="3" t="str">
        <f t="shared" si="133"/>
        <v/>
      </c>
      <c r="D8562" s="4"/>
    </row>
    <row r="8563" spans="1:4" x14ac:dyDescent="0.25">
      <c r="A8563" s="3" t="str">
        <f t="shared" si="133"/>
        <v/>
      </c>
      <c r="D8563" s="4"/>
    </row>
    <row r="8564" spans="1:4" x14ac:dyDescent="0.25">
      <c r="A8564" s="3" t="str">
        <f t="shared" si="133"/>
        <v/>
      </c>
      <c r="D8564" s="4"/>
    </row>
    <row r="8565" spans="1:4" x14ac:dyDescent="0.25">
      <c r="A8565" s="3" t="str">
        <f t="shared" si="133"/>
        <v/>
      </c>
      <c r="D8565" s="4"/>
    </row>
    <row r="8566" spans="1:4" x14ac:dyDescent="0.25">
      <c r="A8566" s="3" t="str">
        <f t="shared" si="133"/>
        <v/>
      </c>
      <c r="D8566" s="4"/>
    </row>
    <row r="8567" spans="1:4" x14ac:dyDescent="0.25">
      <c r="A8567" s="3" t="str">
        <f t="shared" si="133"/>
        <v/>
      </c>
      <c r="D8567" s="4"/>
    </row>
    <row r="8568" spans="1:4" x14ac:dyDescent="0.25">
      <c r="A8568" s="3" t="str">
        <f t="shared" si="133"/>
        <v/>
      </c>
      <c r="D8568" s="4"/>
    </row>
    <row r="8569" spans="1:4" x14ac:dyDescent="0.25">
      <c r="A8569" s="3" t="str">
        <f t="shared" si="133"/>
        <v/>
      </c>
      <c r="D8569" s="4"/>
    </row>
    <row r="8570" spans="1:4" x14ac:dyDescent="0.25">
      <c r="A8570" s="3" t="str">
        <f t="shared" si="133"/>
        <v/>
      </c>
      <c r="D8570" s="4"/>
    </row>
    <row r="8571" spans="1:4" x14ac:dyDescent="0.25">
      <c r="A8571" s="3" t="str">
        <f t="shared" si="133"/>
        <v/>
      </c>
      <c r="D8571" s="4"/>
    </row>
    <row r="8572" spans="1:4" x14ac:dyDescent="0.25">
      <c r="A8572" s="3" t="str">
        <f t="shared" si="133"/>
        <v/>
      </c>
      <c r="D8572" s="4"/>
    </row>
    <row r="8573" spans="1:4" x14ac:dyDescent="0.25">
      <c r="A8573" s="3" t="str">
        <f t="shared" si="133"/>
        <v/>
      </c>
      <c r="D8573" s="4"/>
    </row>
    <row r="8574" spans="1:4" x14ac:dyDescent="0.25">
      <c r="A8574" s="3" t="str">
        <f t="shared" si="133"/>
        <v/>
      </c>
      <c r="D8574" s="4"/>
    </row>
    <row r="8575" spans="1:4" x14ac:dyDescent="0.25">
      <c r="A8575" s="3" t="str">
        <f t="shared" si="133"/>
        <v/>
      </c>
      <c r="D8575" s="4"/>
    </row>
    <row r="8576" spans="1:4" x14ac:dyDescent="0.25">
      <c r="A8576" s="3" t="str">
        <f t="shared" si="133"/>
        <v/>
      </c>
      <c r="D8576" s="4"/>
    </row>
    <row r="8577" spans="1:4" x14ac:dyDescent="0.25">
      <c r="A8577" s="3" t="str">
        <f t="shared" si="133"/>
        <v/>
      </c>
      <c r="D8577" s="4"/>
    </row>
    <row r="8578" spans="1:4" x14ac:dyDescent="0.25">
      <c r="A8578" s="3" t="str">
        <f t="shared" si="133"/>
        <v/>
      </c>
      <c r="D8578" s="4"/>
    </row>
    <row r="8579" spans="1:4" x14ac:dyDescent="0.25">
      <c r="A8579" s="3" t="str">
        <f t="shared" ref="A8579:A8642" si="134">B8579&amp;C8579&amp;D8579&amp;E8579</f>
        <v/>
      </c>
      <c r="D8579" s="4"/>
    </row>
    <row r="8580" spans="1:4" x14ac:dyDescent="0.25">
      <c r="A8580" s="3" t="str">
        <f t="shared" si="134"/>
        <v/>
      </c>
      <c r="D8580" s="4"/>
    </row>
    <row r="8581" spans="1:4" x14ac:dyDescent="0.25">
      <c r="A8581" s="3" t="str">
        <f t="shared" si="134"/>
        <v/>
      </c>
      <c r="D8581" s="4"/>
    </row>
    <row r="8582" spans="1:4" x14ac:dyDescent="0.25">
      <c r="A8582" s="3" t="str">
        <f t="shared" si="134"/>
        <v/>
      </c>
      <c r="D8582" s="4"/>
    </row>
    <row r="8583" spans="1:4" x14ac:dyDescent="0.25">
      <c r="A8583" s="3" t="str">
        <f t="shared" si="134"/>
        <v/>
      </c>
      <c r="D8583" s="4"/>
    </row>
    <row r="8584" spans="1:4" x14ac:dyDescent="0.25">
      <c r="A8584" s="3" t="str">
        <f t="shared" si="134"/>
        <v/>
      </c>
      <c r="D8584" s="4"/>
    </row>
    <row r="8585" spans="1:4" x14ac:dyDescent="0.25">
      <c r="A8585" s="3" t="str">
        <f t="shared" si="134"/>
        <v/>
      </c>
      <c r="D8585" s="4"/>
    </row>
    <row r="8586" spans="1:4" x14ac:dyDescent="0.25">
      <c r="A8586" s="3" t="str">
        <f t="shared" si="134"/>
        <v/>
      </c>
      <c r="D8586" s="4"/>
    </row>
    <row r="8587" spans="1:4" x14ac:dyDescent="0.25">
      <c r="A8587" s="3" t="str">
        <f t="shared" si="134"/>
        <v/>
      </c>
      <c r="D8587" s="4"/>
    </row>
    <row r="8588" spans="1:4" x14ac:dyDescent="0.25">
      <c r="A8588" s="3" t="str">
        <f t="shared" si="134"/>
        <v/>
      </c>
      <c r="D8588" s="4"/>
    </row>
    <row r="8589" spans="1:4" x14ac:dyDescent="0.25">
      <c r="A8589" s="3" t="str">
        <f t="shared" si="134"/>
        <v/>
      </c>
      <c r="D8589" s="4"/>
    </row>
    <row r="8590" spans="1:4" x14ac:dyDescent="0.25">
      <c r="A8590" s="3" t="str">
        <f t="shared" si="134"/>
        <v/>
      </c>
      <c r="D8590" s="4"/>
    </row>
    <row r="8591" spans="1:4" x14ac:dyDescent="0.25">
      <c r="A8591" s="3" t="str">
        <f t="shared" si="134"/>
        <v/>
      </c>
      <c r="D8591" s="4"/>
    </row>
    <row r="8592" spans="1:4" x14ac:dyDescent="0.25">
      <c r="A8592" s="3" t="str">
        <f t="shared" si="134"/>
        <v/>
      </c>
      <c r="D8592" s="4"/>
    </row>
    <row r="8593" spans="1:4" x14ac:dyDescent="0.25">
      <c r="A8593" s="3" t="str">
        <f t="shared" si="134"/>
        <v/>
      </c>
      <c r="D8593" s="4"/>
    </row>
    <row r="8594" spans="1:4" x14ac:dyDescent="0.25">
      <c r="A8594" s="3" t="str">
        <f t="shared" si="134"/>
        <v/>
      </c>
      <c r="D8594" s="4"/>
    </row>
    <row r="8595" spans="1:4" x14ac:dyDescent="0.25">
      <c r="A8595" s="3" t="str">
        <f t="shared" si="134"/>
        <v/>
      </c>
      <c r="D8595" s="4"/>
    </row>
    <row r="8596" spans="1:4" x14ac:dyDescent="0.25">
      <c r="A8596" s="3" t="str">
        <f t="shared" si="134"/>
        <v/>
      </c>
      <c r="D8596" s="4"/>
    </row>
    <row r="8597" spans="1:4" x14ac:dyDescent="0.25">
      <c r="A8597" s="3" t="str">
        <f t="shared" si="134"/>
        <v/>
      </c>
      <c r="D8597" s="4"/>
    </row>
    <row r="8598" spans="1:4" x14ac:dyDescent="0.25">
      <c r="A8598" s="3" t="str">
        <f t="shared" si="134"/>
        <v/>
      </c>
      <c r="D8598" s="4"/>
    </row>
    <row r="8599" spans="1:4" x14ac:dyDescent="0.25">
      <c r="A8599" s="3" t="str">
        <f t="shared" si="134"/>
        <v/>
      </c>
      <c r="D8599" s="4"/>
    </row>
    <row r="8600" spans="1:4" x14ac:dyDescent="0.25">
      <c r="A8600" s="3" t="str">
        <f t="shared" si="134"/>
        <v/>
      </c>
      <c r="D8600" s="4"/>
    </row>
    <row r="8601" spans="1:4" x14ac:dyDescent="0.25">
      <c r="A8601" s="3" t="str">
        <f t="shared" si="134"/>
        <v/>
      </c>
      <c r="D8601" s="4"/>
    </row>
    <row r="8602" spans="1:4" x14ac:dyDescent="0.25">
      <c r="A8602" s="3" t="str">
        <f t="shared" si="134"/>
        <v/>
      </c>
      <c r="D8602" s="4"/>
    </row>
    <row r="8603" spans="1:4" x14ac:dyDescent="0.25">
      <c r="A8603" s="3" t="str">
        <f t="shared" si="134"/>
        <v/>
      </c>
      <c r="D8603" s="4"/>
    </row>
    <row r="8604" spans="1:4" x14ac:dyDescent="0.25">
      <c r="A8604" s="3" t="str">
        <f t="shared" si="134"/>
        <v/>
      </c>
      <c r="D8604" s="4"/>
    </row>
    <row r="8605" spans="1:4" x14ac:dyDescent="0.25">
      <c r="A8605" s="3" t="str">
        <f t="shared" si="134"/>
        <v/>
      </c>
      <c r="D8605" s="4"/>
    </row>
    <row r="8606" spans="1:4" x14ac:dyDescent="0.25">
      <c r="A8606" s="3" t="str">
        <f t="shared" si="134"/>
        <v/>
      </c>
      <c r="D8606" s="4"/>
    </row>
    <row r="8607" spans="1:4" x14ac:dyDescent="0.25">
      <c r="A8607" s="3" t="str">
        <f t="shared" si="134"/>
        <v/>
      </c>
      <c r="D8607" s="4"/>
    </row>
    <row r="8608" spans="1:4" x14ac:dyDescent="0.25">
      <c r="A8608" s="3" t="str">
        <f t="shared" si="134"/>
        <v/>
      </c>
      <c r="D8608" s="4"/>
    </row>
    <row r="8609" spans="1:4" x14ac:dyDescent="0.25">
      <c r="A8609" s="3" t="str">
        <f t="shared" si="134"/>
        <v/>
      </c>
      <c r="D8609" s="4"/>
    </row>
    <row r="8610" spans="1:4" x14ac:dyDescent="0.25">
      <c r="A8610" s="3" t="str">
        <f t="shared" si="134"/>
        <v/>
      </c>
      <c r="D8610" s="4"/>
    </row>
    <row r="8611" spans="1:4" x14ac:dyDescent="0.25">
      <c r="A8611" s="3" t="str">
        <f t="shared" si="134"/>
        <v/>
      </c>
      <c r="D8611" s="4"/>
    </row>
    <row r="8612" spans="1:4" x14ac:dyDescent="0.25">
      <c r="A8612" s="3" t="str">
        <f t="shared" si="134"/>
        <v/>
      </c>
      <c r="D8612" s="4"/>
    </row>
    <row r="8613" spans="1:4" x14ac:dyDescent="0.25">
      <c r="A8613" s="3" t="str">
        <f t="shared" si="134"/>
        <v/>
      </c>
      <c r="D8613" s="4"/>
    </row>
    <row r="8614" spans="1:4" x14ac:dyDescent="0.25">
      <c r="A8614" s="3" t="str">
        <f t="shared" si="134"/>
        <v/>
      </c>
      <c r="D8614" s="4"/>
    </row>
    <row r="8615" spans="1:4" x14ac:dyDescent="0.25">
      <c r="A8615" s="3" t="str">
        <f t="shared" si="134"/>
        <v/>
      </c>
      <c r="D8615" s="4"/>
    </row>
    <row r="8616" spans="1:4" x14ac:dyDescent="0.25">
      <c r="A8616" s="3" t="str">
        <f t="shared" si="134"/>
        <v/>
      </c>
      <c r="D8616" s="4"/>
    </row>
    <row r="8617" spans="1:4" x14ac:dyDescent="0.25">
      <c r="A8617" s="3" t="str">
        <f t="shared" si="134"/>
        <v/>
      </c>
      <c r="D8617" s="4"/>
    </row>
    <row r="8618" spans="1:4" x14ac:dyDescent="0.25">
      <c r="A8618" s="3" t="str">
        <f t="shared" si="134"/>
        <v/>
      </c>
      <c r="D8618" s="4"/>
    </row>
    <row r="8619" spans="1:4" x14ac:dyDescent="0.25">
      <c r="A8619" s="3" t="str">
        <f t="shared" si="134"/>
        <v/>
      </c>
      <c r="D8619" s="4"/>
    </row>
    <row r="8620" spans="1:4" x14ac:dyDescent="0.25">
      <c r="A8620" s="3" t="str">
        <f t="shared" si="134"/>
        <v/>
      </c>
      <c r="D8620" s="4"/>
    </row>
    <row r="8621" spans="1:4" x14ac:dyDescent="0.25">
      <c r="A8621" s="3" t="str">
        <f t="shared" si="134"/>
        <v/>
      </c>
      <c r="D8621" s="4"/>
    </row>
    <row r="8622" spans="1:4" x14ac:dyDescent="0.25">
      <c r="A8622" s="3" t="str">
        <f t="shared" si="134"/>
        <v/>
      </c>
      <c r="D8622" s="4"/>
    </row>
    <row r="8623" spans="1:4" x14ac:dyDescent="0.25">
      <c r="A8623" s="3" t="str">
        <f t="shared" si="134"/>
        <v/>
      </c>
      <c r="D8623" s="4"/>
    </row>
    <row r="8624" spans="1:4" x14ac:dyDescent="0.25">
      <c r="A8624" s="3" t="str">
        <f t="shared" si="134"/>
        <v/>
      </c>
      <c r="D8624" s="4"/>
    </row>
    <row r="8625" spans="1:4" x14ac:dyDescent="0.25">
      <c r="A8625" s="3" t="str">
        <f t="shared" si="134"/>
        <v/>
      </c>
      <c r="D8625" s="4"/>
    </row>
    <row r="8626" spans="1:4" x14ac:dyDescent="0.25">
      <c r="A8626" s="3" t="str">
        <f t="shared" si="134"/>
        <v/>
      </c>
      <c r="D8626" s="4"/>
    </row>
    <row r="8627" spans="1:4" x14ac:dyDescent="0.25">
      <c r="A8627" s="3" t="str">
        <f t="shared" si="134"/>
        <v/>
      </c>
      <c r="D8627" s="4"/>
    </row>
    <row r="8628" spans="1:4" x14ac:dyDescent="0.25">
      <c r="A8628" s="3" t="str">
        <f t="shared" si="134"/>
        <v/>
      </c>
      <c r="D8628" s="4"/>
    </row>
    <row r="8629" spans="1:4" x14ac:dyDescent="0.25">
      <c r="A8629" s="3" t="str">
        <f t="shared" si="134"/>
        <v/>
      </c>
      <c r="D8629" s="4"/>
    </row>
    <row r="8630" spans="1:4" x14ac:dyDescent="0.25">
      <c r="A8630" s="3" t="str">
        <f t="shared" si="134"/>
        <v/>
      </c>
      <c r="D8630" s="4"/>
    </row>
    <row r="8631" spans="1:4" x14ac:dyDescent="0.25">
      <c r="A8631" s="3" t="str">
        <f t="shared" si="134"/>
        <v/>
      </c>
      <c r="D8631" s="4"/>
    </row>
    <row r="8632" spans="1:4" x14ac:dyDescent="0.25">
      <c r="A8632" s="3" t="str">
        <f t="shared" si="134"/>
        <v/>
      </c>
      <c r="D8632" s="4"/>
    </row>
    <row r="8633" spans="1:4" x14ac:dyDescent="0.25">
      <c r="A8633" s="3" t="str">
        <f t="shared" si="134"/>
        <v/>
      </c>
      <c r="D8633" s="4"/>
    </row>
    <row r="8634" spans="1:4" x14ac:dyDescent="0.25">
      <c r="A8634" s="3" t="str">
        <f t="shared" si="134"/>
        <v/>
      </c>
      <c r="D8634" s="4"/>
    </row>
    <row r="8635" spans="1:4" x14ac:dyDescent="0.25">
      <c r="A8635" s="3" t="str">
        <f t="shared" si="134"/>
        <v/>
      </c>
      <c r="D8635" s="4"/>
    </row>
    <row r="8636" spans="1:4" x14ac:dyDescent="0.25">
      <c r="A8636" s="3" t="str">
        <f t="shared" si="134"/>
        <v/>
      </c>
      <c r="D8636" s="4"/>
    </row>
    <row r="8637" spans="1:4" x14ac:dyDescent="0.25">
      <c r="A8637" s="3" t="str">
        <f t="shared" si="134"/>
        <v/>
      </c>
      <c r="D8637" s="4"/>
    </row>
    <row r="8638" spans="1:4" x14ac:dyDescent="0.25">
      <c r="A8638" s="3" t="str">
        <f t="shared" si="134"/>
        <v/>
      </c>
      <c r="D8638" s="4"/>
    </row>
    <row r="8639" spans="1:4" x14ac:dyDescent="0.25">
      <c r="A8639" s="3" t="str">
        <f t="shared" si="134"/>
        <v/>
      </c>
      <c r="D8639" s="4"/>
    </row>
    <row r="8640" spans="1:4" x14ac:dyDescent="0.25">
      <c r="A8640" s="3" t="str">
        <f t="shared" si="134"/>
        <v/>
      </c>
      <c r="D8640" s="4"/>
    </row>
    <row r="8641" spans="1:4" x14ac:dyDescent="0.25">
      <c r="A8641" s="3" t="str">
        <f t="shared" si="134"/>
        <v/>
      </c>
      <c r="D8641" s="4"/>
    </row>
    <row r="8642" spans="1:4" x14ac:dyDescent="0.25">
      <c r="A8642" s="3" t="str">
        <f t="shared" si="134"/>
        <v/>
      </c>
      <c r="D8642" s="4"/>
    </row>
    <row r="8643" spans="1:4" x14ac:dyDescent="0.25">
      <c r="A8643" s="3" t="str">
        <f t="shared" ref="A8643:A8706" si="135">B8643&amp;C8643&amp;D8643&amp;E8643</f>
        <v/>
      </c>
      <c r="D8643" s="4"/>
    </row>
    <row r="8644" spans="1:4" x14ac:dyDescent="0.25">
      <c r="A8644" s="3" t="str">
        <f t="shared" si="135"/>
        <v/>
      </c>
      <c r="D8644" s="4"/>
    </row>
    <row r="8645" spans="1:4" x14ac:dyDescent="0.25">
      <c r="A8645" s="3" t="str">
        <f t="shared" si="135"/>
        <v/>
      </c>
      <c r="D8645" s="4"/>
    </row>
    <row r="8646" spans="1:4" x14ac:dyDescent="0.25">
      <c r="A8646" s="3" t="str">
        <f t="shared" si="135"/>
        <v/>
      </c>
      <c r="D8646" s="4"/>
    </row>
    <row r="8647" spans="1:4" x14ac:dyDescent="0.25">
      <c r="A8647" s="3" t="str">
        <f t="shared" si="135"/>
        <v/>
      </c>
      <c r="D8647" s="4"/>
    </row>
    <row r="8648" spans="1:4" x14ac:dyDescent="0.25">
      <c r="A8648" s="3" t="str">
        <f t="shared" si="135"/>
        <v/>
      </c>
      <c r="D8648" s="4"/>
    </row>
    <row r="8649" spans="1:4" x14ac:dyDescent="0.25">
      <c r="A8649" s="3" t="str">
        <f t="shared" si="135"/>
        <v/>
      </c>
      <c r="D8649" s="4"/>
    </row>
    <row r="8650" spans="1:4" x14ac:dyDescent="0.25">
      <c r="A8650" s="3" t="str">
        <f t="shared" si="135"/>
        <v/>
      </c>
      <c r="D8650" s="4"/>
    </row>
    <row r="8651" spans="1:4" x14ac:dyDescent="0.25">
      <c r="A8651" s="3" t="str">
        <f t="shared" si="135"/>
        <v/>
      </c>
      <c r="D8651" s="4"/>
    </row>
    <row r="8652" spans="1:4" x14ac:dyDescent="0.25">
      <c r="A8652" s="3" t="str">
        <f t="shared" si="135"/>
        <v/>
      </c>
      <c r="D8652" s="4"/>
    </row>
    <row r="8653" spans="1:4" x14ac:dyDescent="0.25">
      <c r="A8653" s="3" t="str">
        <f t="shared" si="135"/>
        <v/>
      </c>
      <c r="D8653" s="4"/>
    </row>
    <row r="8654" spans="1:4" x14ac:dyDescent="0.25">
      <c r="A8654" s="3" t="str">
        <f t="shared" si="135"/>
        <v/>
      </c>
      <c r="D8654" s="4"/>
    </row>
    <row r="8655" spans="1:4" x14ac:dyDescent="0.25">
      <c r="A8655" s="3" t="str">
        <f t="shared" si="135"/>
        <v/>
      </c>
      <c r="D8655" s="4"/>
    </row>
    <row r="8656" spans="1:4" x14ac:dyDescent="0.25">
      <c r="A8656" s="3" t="str">
        <f t="shared" si="135"/>
        <v/>
      </c>
      <c r="D8656" s="4"/>
    </row>
    <row r="8657" spans="1:4" x14ac:dyDescent="0.25">
      <c r="A8657" s="3" t="str">
        <f t="shared" si="135"/>
        <v/>
      </c>
      <c r="D8657" s="4"/>
    </row>
    <row r="8658" spans="1:4" x14ac:dyDescent="0.25">
      <c r="A8658" s="3" t="str">
        <f t="shared" si="135"/>
        <v/>
      </c>
      <c r="D8658" s="4"/>
    </row>
    <row r="8659" spans="1:4" x14ac:dyDescent="0.25">
      <c r="A8659" s="3" t="str">
        <f t="shared" si="135"/>
        <v/>
      </c>
      <c r="D8659" s="4"/>
    </row>
    <row r="8660" spans="1:4" x14ac:dyDescent="0.25">
      <c r="A8660" s="3" t="str">
        <f t="shared" si="135"/>
        <v/>
      </c>
      <c r="D8660" s="4"/>
    </row>
    <row r="8661" spans="1:4" x14ac:dyDescent="0.25">
      <c r="A8661" s="3" t="str">
        <f t="shared" si="135"/>
        <v/>
      </c>
      <c r="D8661" s="4"/>
    </row>
    <row r="8662" spans="1:4" x14ac:dyDescent="0.25">
      <c r="A8662" s="3" t="str">
        <f t="shared" si="135"/>
        <v/>
      </c>
      <c r="D8662" s="4"/>
    </row>
    <row r="8663" spans="1:4" x14ac:dyDescent="0.25">
      <c r="A8663" s="3" t="str">
        <f t="shared" si="135"/>
        <v/>
      </c>
      <c r="D8663" s="4"/>
    </row>
    <row r="8664" spans="1:4" x14ac:dyDescent="0.25">
      <c r="A8664" s="3" t="str">
        <f t="shared" si="135"/>
        <v/>
      </c>
      <c r="D8664" s="4"/>
    </row>
    <row r="8665" spans="1:4" x14ac:dyDescent="0.25">
      <c r="A8665" s="3" t="str">
        <f t="shared" si="135"/>
        <v/>
      </c>
      <c r="D8665" s="4"/>
    </row>
    <row r="8666" spans="1:4" x14ac:dyDescent="0.25">
      <c r="A8666" s="3" t="str">
        <f t="shared" si="135"/>
        <v/>
      </c>
      <c r="D8666" s="4"/>
    </row>
    <row r="8667" spans="1:4" x14ac:dyDescent="0.25">
      <c r="A8667" s="3" t="str">
        <f t="shared" si="135"/>
        <v/>
      </c>
      <c r="D8667" s="4"/>
    </row>
    <row r="8668" spans="1:4" x14ac:dyDescent="0.25">
      <c r="A8668" s="3" t="str">
        <f t="shared" si="135"/>
        <v/>
      </c>
      <c r="D8668" s="4"/>
    </row>
    <row r="8669" spans="1:4" x14ac:dyDescent="0.25">
      <c r="A8669" s="3" t="str">
        <f t="shared" si="135"/>
        <v/>
      </c>
      <c r="D8669" s="4"/>
    </row>
    <row r="8670" spans="1:4" x14ac:dyDescent="0.25">
      <c r="A8670" s="3" t="str">
        <f t="shared" si="135"/>
        <v/>
      </c>
      <c r="D8670" s="4"/>
    </row>
    <row r="8671" spans="1:4" x14ac:dyDescent="0.25">
      <c r="A8671" s="3" t="str">
        <f t="shared" si="135"/>
        <v/>
      </c>
      <c r="D8671" s="4"/>
    </row>
    <row r="8672" spans="1:4" x14ac:dyDescent="0.25">
      <c r="A8672" s="3" t="str">
        <f t="shared" si="135"/>
        <v/>
      </c>
      <c r="D8672" s="4"/>
    </row>
    <row r="8673" spans="1:4" x14ac:dyDescent="0.25">
      <c r="A8673" s="3" t="str">
        <f t="shared" si="135"/>
        <v/>
      </c>
      <c r="D8673" s="4"/>
    </row>
    <row r="8674" spans="1:4" x14ac:dyDescent="0.25">
      <c r="A8674" s="3" t="str">
        <f t="shared" si="135"/>
        <v/>
      </c>
      <c r="D8674" s="4"/>
    </row>
    <row r="8675" spans="1:4" x14ac:dyDescent="0.25">
      <c r="A8675" s="3" t="str">
        <f t="shared" si="135"/>
        <v/>
      </c>
      <c r="D8675" s="4"/>
    </row>
    <row r="8676" spans="1:4" x14ac:dyDescent="0.25">
      <c r="A8676" s="3" t="str">
        <f t="shared" si="135"/>
        <v/>
      </c>
      <c r="D8676" s="4"/>
    </row>
    <row r="8677" spans="1:4" x14ac:dyDescent="0.25">
      <c r="A8677" s="3" t="str">
        <f t="shared" si="135"/>
        <v/>
      </c>
      <c r="D8677" s="4"/>
    </row>
    <row r="8678" spans="1:4" x14ac:dyDescent="0.25">
      <c r="A8678" s="3" t="str">
        <f t="shared" si="135"/>
        <v/>
      </c>
      <c r="D8678" s="4"/>
    </row>
    <row r="8679" spans="1:4" x14ac:dyDescent="0.25">
      <c r="A8679" s="3" t="str">
        <f t="shared" si="135"/>
        <v/>
      </c>
      <c r="D8679" s="4"/>
    </row>
    <row r="8680" spans="1:4" x14ac:dyDescent="0.25">
      <c r="A8680" s="3" t="str">
        <f t="shared" si="135"/>
        <v/>
      </c>
      <c r="D8680" s="4"/>
    </row>
    <row r="8681" spans="1:4" x14ac:dyDescent="0.25">
      <c r="A8681" s="3" t="str">
        <f t="shared" si="135"/>
        <v/>
      </c>
      <c r="D8681" s="4"/>
    </row>
    <row r="8682" spans="1:4" x14ac:dyDescent="0.25">
      <c r="A8682" s="3" t="str">
        <f t="shared" si="135"/>
        <v/>
      </c>
      <c r="D8682" s="4"/>
    </row>
    <row r="8683" spans="1:4" x14ac:dyDescent="0.25">
      <c r="A8683" s="3" t="str">
        <f t="shared" si="135"/>
        <v/>
      </c>
      <c r="D8683" s="4"/>
    </row>
    <row r="8684" spans="1:4" x14ac:dyDescent="0.25">
      <c r="A8684" s="3" t="str">
        <f t="shared" si="135"/>
        <v/>
      </c>
      <c r="D8684" s="4"/>
    </row>
    <row r="8685" spans="1:4" x14ac:dyDescent="0.25">
      <c r="A8685" s="3" t="str">
        <f t="shared" si="135"/>
        <v/>
      </c>
      <c r="D8685" s="4"/>
    </row>
    <row r="8686" spans="1:4" x14ac:dyDescent="0.25">
      <c r="A8686" s="3" t="str">
        <f t="shared" si="135"/>
        <v/>
      </c>
      <c r="D8686" s="4"/>
    </row>
    <row r="8687" spans="1:4" x14ac:dyDescent="0.25">
      <c r="A8687" s="3" t="str">
        <f t="shared" si="135"/>
        <v/>
      </c>
      <c r="D8687" s="4"/>
    </row>
    <row r="8688" spans="1:4" x14ac:dyDescent="0.25">
      <c r="A8688" s="3" t="str">
        <f t="shared" si="135"/>
        <v/>
      </c>
      <c r="D8688" s="4"/>
    </row>
    <row r="8689" spans="1:4" x14ac:dyDescent="0.25">
      <c r="A8689" s="3" t="str">
        <f t="shared" si="135"/>
        <v/>
      </c>
      <c r="D8689" s="4"/>
    </row>
    <row r="8690" spans="1:4" x14ac:dyDescent="0.25">
      <c r="A8690" s="3" t="str">
        <f t="shared" si="135"/>
        <v/>
      </c>
      <c r="D8690" s="4"/>
    </row>
    <row r="8691" spans="1:4" x14ac:dyDescent="0.25">
      <c r="A8691" s="3" t="str">
        <f t="shared" si="135"/>
        <v/>
      </c>
      <c r="D8691" s="4"/>
    </row>
    <row r="8692" spans="1:4" x14ac:dyDescent="0.25">
      <c r="A8692" s="3" t="str">
        <f t="shared" si="135"/>
        <v/>
      </c>
      <c r="D8692" s="4"/>
    </row>
    <row r="8693" spans="1:4" x14ac:dyDescent="0.25">
      <c r="A8693" s="3" t="str">
        <f t="shared" si="135"/>
        <v/>
      </c>
      <c r="D8693" s="4"/>
    </row>
    <row r="8694" spans="1:4" x14ac:dyDescent="0.25">
      <c r="A8694" s="3" t="str">
        <f t="shared" si="135"/>
        <v/>
      </c>
      <c r="D8694" s="4"/>
    </row>
    <row r="8695" spans="1:4" x14ac:dyDescent="0.25">
      <c r="A8695" s="3" t="str">
        <f t="shared" si="135"/>
        <v/>
      </c>
      <c r="D8695" s="4"/>
    </row>
    <row r="8696" spans="1:4" x14ac:dyDescent="0.25">
      <c r="A8696" s="3" t="str">
        <f t="shared" si="135"/>
        <v/>
      </c>
      <c r="D8696" s="4"/>
    </row>
    <row r="8697" spans="1:4" x14ac:dyDescent="0.25">
      <c r="A8697" s="3" t="str">
        <f t="shared" si="135"/>
        <v/>
      </c>
      <c r="D8697" s="4"/>
    </row>
    <row r="8698" spans="1:4" x14ac:dyDescent="0.25">
      <c r="A8698" s="3" t="str">
        <f t="shared" si="135"/>
        <v/>
      </c>
      <c r="D8698" s="4"/>
    </row>
    <row r="8699" spans="1:4" x14ac:dyDescent="0.25">
      <c r="A8699" s="3" t="str">
        <f t="shared" si="135"/>
        <v/>
      </c>
      <c r="D8699" s="4"/>
    </row>
    <row r="8700" spans="1:4" x14ac:dyDescent="0.25">
      <c r="A8700" s="3" t="str">
        <f t="shared" si="135"/>
        <v/>
      </c>
      <c r="D8700" s="4"/>
    </row>
    <row r="8701" spans="1:4" x14ac:dyDescent="0.25">
      <c r="A8701" s="3" t="str">
        <f t="shared" si="135"/>
        <v/>
      </c>
      <c r="D8701" s="4"/>
    </row>
    <row r="8702" spans="1:4" x14ac:dyDescent="0.25">
      <c r="A8702" s="3" t="str">
        <f t="shared" si="135"/>
        <v/>
      </c>
      <c r="D8702" s="4"/>
    </row>
    <row r="8703" spans="1:4" x14ac:dyDescent="0.25">
      <c r="A8703" s="3" t="str">
        <f t="shared" si="135"/>
        <v/>
      </c>
      <c r="D8703" s="4"/>
    </row>
    <row r="8704" spans="1:4" x14ac:dyDescent="0.25">
      <c r="A8704" s="3" t="str">
        <f t="shared" si="135"/>
        <v/>
      </c>
      <c r="D8704" s="4"/>
    </row>
    <row r="8705" spans="1:4" x14ac:dyDescent="0.25">
      <c r="A8705" s="3" t="str">
        <f t="shared" si="135"/>
        <v/>
      </c>
      <c r="D8705" s="4"/>
    </row>
    <row r="8706" spans="1:4" x14ac:dyDescent="0.25">
      <c r="A8706" s="3" t="str">
        <f t="shared" si="135"/>
        <v/>
      </c>
      <c r="D8706" s="4"/>
    </row>
    <row r="8707" spans="1:4" x14ac:dyDescent="0.25">
      <c r="A8707" s="3" t="str">
        <f t="shared" ref="A8707:A8770" si="136">B8707&amp;C8707&amp;D8707&amp;E8707</f>
        <v/>
      </c>
      <c r="D8707" s="4"/>
    </row>
    <row r="8708" spans="1:4" x14ac:dyDescent="0.25">
      <c r="A8708" s="3" t="str">
        <f t="shared" si="136"/>
        <v/>
      </c>
      <c r="D8708" s="4"/>
    </row>
    <row r="8709" spans="1:4" x14ac:dyDescent="0.25">
      <c r="A8709" s="3" t="str">
        <f t="shared" si="136"/>
        <v/>
      </c>
      <c r="D8709" s="4"/>
    </row>
    <row r="8710" spans="1:4" x14ac:dyDescent="0.25">
      <c r="A8710" s="3" t="str">
        <f t="shared" si="136"/>
        <v/>
      </c>
      <c r="D8710" s="4"/>
    </row>
    <row r="8711" spans="1:4" x14ac:dyDescent="0.25">
      <c r="A8711" s="3" t="str">
        <f t="shared" si="136"/>
        <v/>
      </c>
      <c r="D8711" s="4"/>
    </row>
    <row r="8712" spans="1:4" x14ac:dyDescent="0.25">
      <c r="A8712" s="3" t="str">
        <f t="shared" si="136"/>
        <v/>
      </c>
      <c r="D8712" s="4"/>
    </row>
    <row r="8713" spans="1:4" x14ac:dyDescent="0.25">
      <c r="A8713" s="3" t="str">
        <f t="shared" si="136"/>
        <v/>
      </c>
      <c r="D8713" s="4"/>
    </row>
    <row r="8714" spans="1:4" x14ac:dyDescent="0.25">
      <c r="A8714" s="3" t="str">
        <f t="shared" si="136"/>
        <v/>
      </c>
      <c r="D8714" s="4"/>
    </row>
    <row r="8715" spans="1:4" x14ac:dyDescent="0.25">
      <c r="A8715" s="3" t="str">
        <f t="shared" si="136"/>
        <v/>
      </c>
      <c r="D8715" s="4"/>
    </row>
    <row r="8716" spans="1:4" x14ac:dyDescent="0.25">
      <c r="A8716" s="3" t="str">
        <f t="shared" si="136"/>
        <v/>
      </c>
      <c r="D8716" s="4"/>
    </row>
    <row r="8717" spans="1:4" x14ac:dyDescent="0.25">
      <c r="A8717" s="3" t="str">
        <f t="shared" si="136"/>
        <v/>
      </c>
      <c r="D8717" s="4"/>
    </row>
    <row r="8718" spans="1:4" x14ac:dyDescent="0.25">
      <c r="A8718" s="3" t="str">
        <f t="shared" si="136"/>
        <v/>
      </c>
      <c r="D8718" s="4"/>
    </row>
    <row r="8719" spans="1:4" x14ac:dyDescent="0.25">
      <c r="A8719" s="3" t="str">
        <f t="shared" si="136"/>
        <v/>
      </c>
      <c r="D8719" s="4"/>
    </row>
    <row r="8720" spans="1:4" x14ac:dyDescent="0.25">
      <c r="A8720" s="3" t="str">
        <f t="shared" si="136"/>
        <v/>
      </c>
      <c r="D8720" s="4"/>
    </row>
    <row r="8721" spans="1:4" x14ac:dyDescent="0.25">
      <c r="A8721" s="3" t="str">
        <f t="shared" si="136"/>
        <v/>
      </c>
      <c r="D8721" s="4"/>
    </row>
    <row r="8722" spans="1:4" x14ac:dyDescent="0.25">
      <c r="A8722" s="3" t="str">
        <f t="shared" si="136"/>
        <v/>
      </c>
      <c r="D8722" s="4"/>
    </row>
    <row r="8723" spans="1:4" x14ac:dyDescent="0.25">
      <c r="A8723" s="3" t="str">
        <f t="shared" si="136"/>
        <v/>
      </c>
      <c r="D8723" s="4"/>
    </row>
    <row r="8724" spans="1:4" x14ac:dyDescent="0.25">
      <c r="A8724" s="3" t="str">
        <f t="shared" si="136"/>
        <v/>
      </c>
      <c r="D8724" s="4"/>
    </row>
    <row r="8725" spans="1:4" x14ac:dyDescent="0.25">
      <c r="A8725" s="3" t="str">
        <f t="shared" si="136"/>
        <v/>
      </c>
      <c r="D8725" s="4"/>
    </row>
    <row r="8726" spans="1:4" x14ac:dyDescent="0.25">
      <c r="A8726" s="3" t="str">
        <f t="shared" si="136"/>
        <v/>
      </c>
      <c r="D8726" s="4"/>
    </row>
    <row r="8727" spans="1:4" x14ac:dyDescent="0.25">
      <c r="A8727" s="3" t="str">
        <f t="shared" si="136"/>
        <v/>
      </c>
      <c r="D8727" s="4"/>
    </row>
    <row r="8728" spans="1:4" x14ac:dyDescent="0.25">
      <c r="A8728" s="3" t="str">
        <f t="shared" si="136"/>
        <v/>
      </c>
      <c r="D8728" s="4"/>
    </row>
    <row r="8729" spans="1:4" x14ac:dyDescent="0.25">
      <c r="A8729" s="3" t="str">
        <f t="shared" si="136"/>
        <v/>
      </c>
      <c r="D8729" s="4"/>
    </row>
    <row r="8730" spans="1:4" x14ac:dyDescent="0.25">
      <c r="A8730" s="3" t="str">
        <f t="shared" si="136"/>
        <v/>
      </c>
      <c r="D8730" s="4"/>
    </row>
    <row r="8731" spans="1:4" x14ac:dyDescent="0.25">
      <c r="A8731" s="3" t="str">
        <f t="shared" si="136"/>
        <v/>
      </c>
      <c r="D8731" s="4"/>
    </row>
    <row r="8732" spans="1:4" x14ac:dyDescent="0.25">
      <c r="A8732" s="3" t="str">
        <f t="shared" si="136"/>
        <v/>
      </c>
      <c r="D8732" s="4"/>
    </row>
    <row r="8733" spans="1:4" x14ac:dyDescent="0.25">
      <c r="A8733" s="3" t="str">
        <f t="shared" si="136"/>
        <v/>
      </c>
      <c r="D8733" s="4"/>
    </row>
    <row r="8734" spans="1:4" x14ac:dyDescent="0.25">
      <c r="A8734" s="3" t="str">
        <f t="shared" si="136"/>
        <v/>
      </c>
      <c r="D8734" s="4"/>
    </row>
    <row r="8735" spans="1:4" x14ac:dyDescent="0.25">
      <c r="A8735" s="3" t="str">
        <f t="shared" si="136"/>
        <v/>
      </c>
      <c r="D8735" s="4"/>
    </row>
    <row r="8736" spans="1:4" x14ac:dyDescent="0.25">
      <c r="A8736" s="3" t="str">
        <f t="shared" si="136"/>
        <v/>
      </c>
      <c r="D8736" s="4"/>
    </row>
    <row r="8737" spans="1:4" x14ac:dyDescent="0.25">
      <c r="A8737" s="3" t="str">
        <f t="shared" si="136"/>
        <v/>
      </c>
      <c r="D8737" s="4"/>
    </row>
    <row r="8738" spans="1:4" x14ac:dyDescent="0.25">
      <c r="A8738" s="3" t="str">
        <f t="shared" si="136"/>
        <v/>
      </c>
      <c r="D8738" s="4"/>
    </row>
    <row r="8739" spans="1:4" x14ac:dyDescent="0.25">
      <c r="A8739" s="3" t="str">
        <f t="shared" si="136"/>
        <v/>
      </c>
      <c r="D8739" s="4"/>
    </row>
    <row r="8740" spans="1:4" x14ac:dyDescent="0.25">
      <c r="A8740" s="3" t="str">
        <f t="shared" si="136"/>
        <v/>
      </c>
      <c r="D8740" s="4"/>
    </row>
    <row r="8741" spans="1:4" x14ac:dyDescent="0.25">
      <c r="A8741" s="3" t="str">
        <f t="shared" si="136"/>
        <v/>
      </c>
      <c r="D8741" s="4"/>
    </row>
    <row r="8742" spans="1:4" x14ac:dyDescent="0.25">
      <c r="A8742" s="3" t="str">
        <f t="shared" si="136"/>
        <v/>
      </c>
      <c r="D8742" s="4"/>
    </row>
    <row r="8743" spans="1:4" x14ac:dyDescent="0.25">
      <c r="A8743" s="3" t="str">
        <f t="shared" si="136"/>
        <v/>
      </c>
      <c r="D8743" s="4"/>
    </row>
    <row r="8744" spans="1:4" x14ac:dyDescent="0.25">
      <c r="A8744" s="3" t="str">
        <f t="shared" si="136"/>
        <v/>
      </c>
      <c r="D8744" s="4"/>
    </row>
    <row r="8745" spans="1:4" x14ac:dyDescent="0.25">
      <c r="A8745" s="3" t="str">
        <f t="shared" si="136"/>
        <v/>
      </c>
      <c r="D8745" s="4"/>
    </row>
    <row r="8746" spans="1:4" x14ac:dyDescent="0.25">
      <c r="A8746" s="3" t="str">
        <f t="shared" si="136"/>
        <v/>
      </c>
      <c r="D8746" s="4"/>
    </row>
    <row r="8747" spans="1:4" x14ac:dyDescent="0.25">
      <c r="A8747" s="3" t="str">
        <f t="shared" si="136"/>
        <v/>
      </c>
      <c r="D8747" s="4"/>
    </row>
    <row r="8748" spans="1:4" x14ac:dyDescent="0.25">
      <c r="A8748" s="3" t="str">
        <f t="shared" si="136"/>
        <v/>
      </c>
      <c r="D8748" s="4"/>
    </row>
    <row r="8749" spans="1:4" x14ac:dyDescent="0.25">
      <c r="A8749" s="3" t="str">
        <f t="shared" si="136"/>
        <v/>
      </c>
      <c r="D8749" s="4"/>
    </row>
    <row r="8750" spans="1:4" x14ac:dyDescent="0.25">
      <c r="A8750" s="3" t="str">
        <f t="shared" si="136"/>
        <v/>
      </c>
      <c r="D8750" s="4"/>
    </row>
    <row r="8751" spans="1:4" x14ac:dyDescent="0.25">
      <c r="A8751" s="3" t="str">
        <f t="shared" si="136"/>
        <v/>
      </c>
      <c r="D8751" s="4"/>
    </row>
    <row r="8752" spans="1:4" x14ac:dyDescent="0.25">
      <c r="A8752" s="3" t="str">
        <f t="shared" si="136"/>
        <v/>
      </c>
      <c r="D8752" s="4"/>
    </row>
    <row r="8753" spans="1:4" x14ac:dyDescent="0.25">
      <c r="A8753" s="3" t="str">
        <f t="shared" si="136"/>
        <v/>
      </c>
      <c r="D8753" s="4"/>
    </row>
    <row r="8754" spans="1:4" x14ac:dyDescent="0.25">
      <c r="A8754" s="3" t="str">
        <f t="shared" si="136"/>
        <v/>
      </c>
      <c r="D8754" s="4"/>
    </row>
    <row r="8755" spans="1:4" x14ac:dyDescent="0.25">
      <c r="A8755" s="3" t="str">
        <f t="shared" si="136"/>
        <v/>
      </c>
      <c r="D8755" s="4"/>
    </row>
    <row r="8756" spans="1:4" x14ac:dyDescent="0.25">
      <c r="A8756" s="3" t="str">
        <f t="shared" si="136"/>
        <v/>
      </c>
      <c r="D8756" s="4"/>
    </row>
    <row r="8757" spans="1:4" x14ac:dyDescent="0.25">
      <c r="A8757" s="3" t="str">
        <f t="shared" si="136"/>
        <v/>
      </c>
      <c r="D8757" s="4"/>
    </row>
    <row r="8758" spans="1:4" x14ac:dyDescent="0.25">
      <c r="A8758" s="3" t="str">
        <f t="shared" si="136"/>
        <v/>
      </c>
      <c r="D8758" s="4"/>
    </row>
    <row r="8759" spans="1:4" x14ac:dyDescent="0.25">
      <c r="A8759" s="3" t="str">
        <f t="shared" si="136"/>
        <v/>
      </c>
      <c r="D8759" s="4"/>
    </row>
    <row r="8760" spans="1:4" x14ac:dyDescent="0.25">
      <c r="A8760" s="3" t="str">
        <f t="shared" si="136"/>
        <v/>
      </c>
      <c r="D8760" s="4"/>
    </row>
    <row r="8761" spans="1:4" x14ac:dyDescent="0.25">
      <c r="A8761" s="3" t="str">
        <f t="shared" si="136"/>
        <v/>
      </c>
      <c r="D8761" s="4"/>
    </row>
    <row r="8762" spans="1:4" x14ac:dyDescent="0.25">
      <c r="A8762" s="3" t="str">
        <f t="shared" si="136"/>
        <v/>
      </c>
      <c r="D8762" s="4"/>
    </row>
    <row r="8763" spans="1:4" x14ac:dyDescent="0.25">
      <c r="A8763" s="3" t="str">
        <f t="shared" si="136"/>
        <v/>
      </c>
      <c r="D8763" s="4"/>
    </row>
    <row r="8764" spans="1:4" x14ac:dyDescent="0.25">
      <c r="A8764" s="3" t="str">
        <f t="shared" si="136"/>
        <v/>
      </c>
      <c r="D8764" s="4"/>
    </row>
    <row r="8765" spans="1:4" x14ac:dyDescent="0.25">
      <c r="A8765" s="3" t="str">
        <f t="shared" si="136"/>
        <v/>
      </c>
      <c r="D8765" s="4"/>
    </row>
    <row r="8766" spans="1:4" x14ac:dyDescent="0.25">
      <c r="A8766" s="3" t="str">
        <f t="shared" si="136"/>
        <v/>
      </c>
      <c r="D8766" s="4"/>
    </row>
    <row r="8767" spans="1:4" x14ac:dyDescent="0.25">
      <c r="A8767" s="3" t="str">
        <f t="shared" si="136"/>
        <v/>
      </c>
      <c r="D8767" s="4"/>
    </row>
    <row r="8768" spans="1:4" x14ac:dyDescent="0.25">
      <c r="A8768" s="3" t="str">
        <f t="shared" si="136"/>
        <v/>
      </c>
      <c r="D8768" s="4"/>
    </row>
    <row r="8769" spans="1:4" x14ac:dyDescent="0.25">
      <c r="A8769" s="3" t="str">
        <f t="shared" si="136"/>
        <v/>
      </c>
      <c r="D8769" s="4"/>
    </row>
    <row r="8770" spans="1:4" x14ac:dyDescent="0.25">
      <c r="A8770" s="3" t="str">
        <f t="shared" si="136"/>
        <v/>
      </c>
      <c r="D8770" s="4"/>
    </row>
    <row r="8771" spans="1:4" x14ac:dyDescent="0.25">
      <c r="A8771" s="3" t="str">
        <f t="shared" ref="A8771:A8834" si="137">B8771&amp;C8771&amp;D8771&amp;E8771</f>
        <v/>
      </c>
      <c r="D8771" s="4"/>
    </row>
    <row r="8772" spans="1:4" x14ac:dyDescent="0.25">
      <c r="A8772" s="3" t="str">
        <f t="shared" si="137"/>
        <v/>
      </c>
      <c r="D8772" s="4"/>
    </row>
    <row r="8773" spans="1:4" x14ac:dyDescent="0.25">
      <c r="A8773" s="3" t="str">
        <f t="shared" si="137"/>
        <v/>
      </c>
      <c r="D8773" s="4"/>
    </row>
    <row r="8774" spans="1:4" x14ac:dyDescent="0.25">
      <c r="A8774" s="3" t="str">
        <f t="shared" si="137"/>
        <v/>
      </c>
      <c r="D8774" s="4"/>
    </row>
    <row r="8775" spans="1:4" x14ac:dyDescent="0.25">
      <c r="A8775" s="3" t="str">
        <f t="shared" si="137"/>
        <v/>
      </c>
      <c r="D8775" s="4"/>
    </row>
    <row r="8776" spans="1:4" x14ac:dyDescent="0.25">
      <c r="A8776" s="3" t="str">
        <f t="shared" si="137"/>
        <v/>
      </c>
      <c r="D8776" s="4"/>
    </row>
    <row r="8777" spans="1:4" x14ac:dyDescent="0.25">
      <c r="A8777" s="3" t="str">
        <f t="shared" si="137"/>
        <v/>
      </c>
      <c r="D8777" s="4"/>
    </row>
    <row r="8778" spans="1:4" x14ac:dyDescent="0.25">
      <c r="A8778" s="3" t="str">
        <f t="shared" si="137"/>
        <v/>
      </c>
      <c r="D8778" s="4"/>
    </row>
    <row r="8779" spans="1:4" x14ac:dyDescent="0.25">
      <c r="A8779" s="3" t="str">
        <f t="shared" si="137"/>
        <v/>
      </c>
      <c r="D8779" s="4"/>
    </row>
    <row r="8780" spans="1:4" x14ac:dyDescent="0.25">
      <c r="A8780" s="3" t="str">
        <f t="shared" si="137"/>
        <v/>
      </c>
      <c r="D8780" s="4"/>
    </row>
    <row r="8781" spans="1:4" x14ac:dyDescent="0.25">
      <c r="A8781" s="3" t="str">
        <f t="shared" si="137"/>
        <v/>
      </c>
      <c r="D8781" s="4"/>
    </row>
    <row r="8782" spans="1:4" x14ac:dyDescent="0.25">
      <c r="A8782" s="3" t="str">
        <f t="shared" si="137"/>
        <v/>
      </c>
      <c r="D8782" s="4"/>
    </row>
    <row r="8783" spans="1:4" x14ac:dyDescent="0.25">
      <c r="A8783" s="3" t="str">
        <f t="shared" si="137"/>
        <v/>
      </c>
      <c r="D8783" s="4"/>
    </row>
    <row r="8784" spans="1:4" x14ac:dyDescent="0.25">
      <c r="A8784" s="3" t="str">
        <f t="shared" si="137"/>
        <v/>
      </c>
      <c r="D8784" s="4"/>
    </row>
    <row r="8785" spans="1:4" x14ac:dyDescent="0.25">
      <c r="A8785" s="3" t="str">
        <f t="shared" si="137"/>
        <v/>
      </c>
      <c r="D8785" s="4"/>
    </row>
    <row r="8786" spans="1:4" x14ac:dyDescent="0.25">
      <c r="A8786" s="3" t="str">
        <f t="shared" si="137"/>
        <v/>
      </c>
      <c r="D8786" s="4"/>
    </row>
    <row r="8787" spans="1:4" x14ac:dyDescent="0.25">
      <c r="A8787" s="3" t="str">
        <f t="shared" si="137"/>
        <v/>
      </c>
      <c r="D8787" s="4"/>
    </row>
    <row r="8788" spans="1:4" x14ac:dyDescent="0.25">
      <c r="A8788" s="3" t="str">
        <f t="shared" si="137"/>
        <v/>
      </c>
      <c r="D8788" s="4"/>
    </row>
    <row r="8789" spans="1:4" x14ac:dyDescent="0.25">
      <c r="A8789" s="3" t="str">
        <f t="shared" si="137"/>
        <v/>
      </c>
      <c r="D8789" s="4"/>
    </row>
    <row r="8790" spans="1:4" x14ac:dyDescent="0.25">
      <c r="A8790" s="3" t="str">
        <f t="shared" si="137"/>
        <v/>
      </c>
      <c r="D8790" s="4"/>
    </row>
    <row r="8791" spans="1:4" x14ac:dyDescent="0.25">
      <c r="A8791" s="3" t="str">
        <f t="shared" si="137"/>
        <v/>
      </c>
      <c r="D8791" s="4"/>
    </row>
    <row r="8792" spans="1:4" x14ac:dyDescent="0.25">
      <c r="A8792" s="3" t="str">
        <f t="shared" si="137"/>
        <v/>
      </c>
      <c r="D8792" s="4"/>
    </row>
    <row r="8793" spans="1:4" x14ac:dyDescent="0.25">
      <c r="A8793" s="3" t="str">
        <f t="shared" si="137"/>
        <v/>
      </c>
      <c r="D8793" s="4"/>
    </row>
    <row r="8794" spans="1:4" x14ac:dyDescent="0.25">
      <c r="A8794" s="3" t="str">
        <f t="shared" si="137"/>
        <v/>
      </c>
      <c r="D8794" s="4"/>
    </row>
    <row r="8795" spans="1:4" x14ac:dyDescent="0.25">
      <c r="A8795" s="3" t="str">
        <f t="shared" si="137"/>
        <v/>
      </c>
      <c r="D8795" s="4"/>
    </row>
    <row r="8796" spans="1:4" x14ac:dyDescent="0.25">
      <c r="A8796" s="3" t="str">
        <f t="shared" si="137"/>
        <v/>
      </c>
      <c r="D8796" s="4"/>
    </row>
    <row r="8797" spans="1:4" x14ac:dyDescent="0.25">
      <c r="A8797" s="3" t="str">
        <f t="shared" si="137"/>
        <v/>
      </c>
      <c r="D8797" s="4"/>
    </row>
    <row r="8798" spans="1:4" x14ac:dyDescent="0.25">
      <c r="A8798" s="3" t="str">
        <f t="shared" si="137"/>
        <v/>
      </c>
      <c r="D8798" s="4"/>
    </row>
    <row r="8799" spans="1:4" x14ac:dyDescent="0.25">
      <c r="A8799" s="3" t="str">
        <f t="shared" si="137"/>
        <v/>
      </c>
      <c r="D8799" s="4"/>
    </row>
    <row r="8800" spans="1:4" x14ac:dyDescent="0.25">
      <c r="A8800" s="3" t="str">
        <f t="shared" si="137"/>
        <v/>
      </c>
      <c r="D8800" s="4"/>
    </row>
    <row r="8801" spans="1:4" x14ac:dyDescent="0.25">
      <c r="A8801" s="3" t="str">
        <f t="shared" si="137"/>
        <v/>
      </c>
      <c r="D8801" s="4"/>
    </row>
    <row r="8802" spans="1:4" x14ac:dyDescent="0.25">
      <c r="A8802" s="3" t="str">
        <f t="shared" si="137"/>
        <v/>
      </c>
      <c r="D8802" s="4"/>
    </row>
    <row r="8803" spans="1:4" x14ac:dyDescent="0.25">
      <c r="A8803" s="3" t="str">
        <f t="shared" si="137"/>
        <v/>
      </c>
      <c r="D8803" s="4"/>
    </row>
    <row r="8804" spans="1:4" x14ac:dyDescent="0.25">
      <c r="A8804" s="3" t="str">
        <f t="shared" si="137"/>
        <v/>
      </c>
      <c r="D8804" s="4"/>
    </row>
    <row r="8805" spans="1:4" x14ac:dyDescent="0.25">
      <c r="A8805" s="3" t="str">
        <f t="shared" si="137"/>
        <v/>
      </c>
      <c r="D8805" s="4"/>
    </row>
    <row r="8806" spans="1:4" x14ac:dyDescent="0.25">
      <c r="A8806" s="3" t="str">
        <f t="shared" si="137"/>
        <v/>
      </c>
      <c r="D8806" s="4"/>
    </row>
    <row r="8807" spans="1:4" x14ac:dyDescent="0.25">
      <c r="A8807" s="3" t="str">
        <f t="shared" si="137"/>
        <v/>
      </c>
      <c r="D8807" s="4"/>
    </row>
    <row r="8808" spans="1:4" x14ac:dyDescent="0.25">
      <c r="A8808" s="3" t="str">
        <f t="shared" si="137"/>
        <v/>
      </c>
      <c r="D8808" s="4"/>
    </row>
    <row r="8809" spans="1:4" x14ac:dyDescent="0.25">
      <c r="A8809" s="3" t="str">
        <f t="shared" si="137"/>
        <v/>
      </c>
      <c r="D8809" s="4"/>
    </row>
    <row r="8810" spans="1:4" x14ac:dyDescent="0.25">
      <c r="A8810" s="3" t="str">
        <f t="shared" si="137"/>
        <v/>
      </c>
      <c r="D8810" s="4"/>
    </row>
    <row r="8811" spans="1:4" x14ac:dyDescent="0.25">
      <c r="A8811" s="3" t="str">
        <f t="shared" si="137"/>
        <v/>
      </c>
      <c r="D8811" s="4"/>
    </row>
    <row r="8812" spans="1:4" x14ac:dyDescent="0.25">
      <c r="A8812" s="3" t="str">
        <f t="shared" si="137"/>
        <v/>
      </c>
      <c r="D8812" s="4"/>
    </row>
    <row r="8813" spans="1:4" x14ac:dyDescent="0.25">
      <c r="A8813" s="3" t="str">
        <f t="shared" si="137"/>
        <v/>
      </c>
      <c r="D8813" s="4"/>
    </row>
    <row r="8814" spans="1:4" x14ac:dyDescent="0.25">
      <c r="A8814" s="3" t="str">
        <f t="shared" si="137"/>
        <v/>
      </c>
      <c r="D8814" s="4"/>
    </row>
    <row r="8815" spans="1:4" x14ac:dyDescent="0.25">
      <c r="A8815" s="3" t="str">
        <f t="shared" si="137"/>
        <v/>
      </c>
      <c r="D8815" s="4"/>
    </row>
    <row r="8816" spans="1:4" x14ac:dyDescent="0.25">
      <c r="A8816" s="3" t="str">
        <f t="shared" si="137"/>
        <v/>
      </c>
      <c r="D8816" s="4"/>
    </row>
    <row r="8817" spans="1:4" x14ac:dyDescent="0.25">
      <c r="A8817" s="3" t="str">
        <f t="shared" si="137"/>
        <v/>
      </c>
      <c r="D8817" s="4"/>
    </row>
    <row r="8818" spans="1:4" x14ac:dyDescent="0.25">
      <c r="A8818" s="3" t="str">
        <f t="shared" si="137"/>
        <v/>
      </c>
      <c r="D8818" s="4"/>
    </row>
    <row r="8819" spans="1:4" x14ac:dyDescent="0.25">
      <c r="A8819" s="3" t="str">
        <f t="shared" si="137"/>
        <v/>
      </c>
      <c r="D8819" s="4"/>
    </row>
    <row r="8820" spans="1:4" x14ac:dyDescent="0.25">
      <c r="A8820" s="3" t="str">
        <f t="shared" si="137"/>
        <v/>
      </c>
      <c r="D8820" s="4"/>
    </row>
    <row r="8821" spans="1:4" x14ac:dyDescent="0.25">
      <c r="A8821" s="3" t="str">
        <f t="shared" si="137"/>
        <v/>
      </c>
      <c r="D8821" s="4"/>
    </row>
    <row r="8822" spans="1:4" x14ac:dyDescent="0.25">
      <c r="A8822" s="3" t="str">
        <f t="shared" si="137"/>
        <v/>
      </c>
      <c r="D8822" s="4"/>
    </row>
    <row r="8823" spans="1:4" x14ac:dyDescent="0.25">
      <c r="A8823" s="3" t="str">
        <f t="shared" si="137"/>
        <v/>
      </c>
      <c r="D8823" s="4"/>
    </row>
    <row r="8824" spans="1:4" x14ac:dyDescent="0.25">
      <c r="A8824" s="3" t="str">
        <f t="shared" si="137"/>
        <v/>
      </c>
      <c r="D8824" s="4"/>
    </row>
    <row r="8825" spans="1:4" x14ac:dyDescent="0.25">
      <c r="A8825" s="3" t="str">
        <f t="shared" si="137"/>
        <v/>
      </c>
      <c r="D8825" s="4"/>
    </row>
    <row r="8826" spans="1:4" x14ac:dyDescent="0.25">
      <c r="A8826" s="3" t="str">
        <f t="shared" si="137"/>
        <v/>
      </c>
      <c r="D8826" s="4"/>
    </row>
    <row r="8827" spans="1:4" x14ac:dyDescent="0.25">
      <c r="A8827" s="3" t="str">
        <f t="shared" si="137"/>
        <v/>
      </c>
      <c r="D8827" s="4"/>
    </row>
    <row r="8828" spans="1:4" x14ac:dyDescent="0.25">
      <c r="A8828" s="3" t="str">
        <f t="shared" si="137"/>
        <v/>
      </c>
      <c r="D8828" s="4"/>
    </row>
    <row r="8829" spans="1:4" x14ac:dyDescent="0.25">
      <c r="A8829" s="3" t="str">
        <f t="shared" si="137"/>
        <v/>
      </c>
      <c r="D8829" s="4"/>
    </row>
    <row r="8830" spans="1:4" x14ac:dyDescent="0.25">
      <c r="A8830" s="3" t="str">
        <f t="shared" si="137"/>
        <v/>
      </c>
      <c r="D8830" s="4"/>
    </row>
    <row r="8831" spans="1:4" x14ac:dyDescent="0.25">
      <c r="A8831" s="3" t="str">
        <f t="shared" si="137"/>
        <v/>
      </c>
      <c r="D8831" s="4"/>
    </row>
    <row r="8832" spans="1:4" x14ac:dyDescent="0.25">
      <c r="A8832" s="3" t="str">
        <f t="shared" si="137"/>
        <v/>
      </c>
      <c r="D8832" s="4"/>
    </row>
    <row r="8833" spans="1:4" x14ac:dyDescent="0.25">
      <c r="A8833" s="3" t="str">
        <f t="shared" si="137"/>
        <v/>
      </c>
      <c r="D8833" s="4"/>
    </row>
    <row r="8834" spans="1:4" x14ac:dyDescent="0.25">
      <c r="A8834" s="3" t="str">
        <f t="shared" si="137"/>
        <v/>
      </c>
      <c r="D8834" s="4"/>
    </row>
    <row r="8835" spans="1:4" x14ac:dyDescent="0.25">
      <c r="A8835" s="3" t="str">
        <f t="shared" ref="A8835:A8898" si="138">B8835&amp;C8835&amp;D8835&amp;E8835</f>
        <v/>
      </c>
      <c r="D8835" s="4"/>
    </row>
    <row r="8836" spans="1:4" x14ac:dyDescent="0.25">
      <c r="A8836" s="3" t="str">
        <f t="shared" si="138"/>
        <v/>
      </c>
      <c r="D8836" s="4"/>
    </row>
    <row r="8837" spans="1:4" x14ac:dyDescent="0.25">
      <c r="A8837" s="3" t="str">
        <f t="shared" si="138"/>
        <v/>
      </c>
      <c r="D8837" s="4"/>
    </row>
    <row r="8838" spans="1:4" x14ac:dyDescent="0.25">
      <c r="A8838" s="3" t="str">
        <f t="shared" si="138"/>
        <v/>
      </c>
      <c r="D8838" s="4"/>
    </row>
    <row r="8839" spans="1:4" x14ac:dyDescent="0.25">
      <c r="A8839" s="3" t="str">
        <f t="shared" si="138"/>
        <v/>
      </c>
      <c r="D8839" s="4"/>
    </row>
    <row r="8840" spans="1:4" x14ac:dyDescent="0.25">
      <c r="A8840" s="3" t="str">
        <f t="shared" si="138"/>
        <v/>
      </c>
      <c r="D8840" s="4"/>
    </row>
    <row r="8841" spans="1:4" x14ac:dyDescent="0.25">
      <c r="A8841" s="3" t="str">
        <f t="shared" si="138"/>
        <v/>
      </c>
      <c r="D8841" s="4"/>
    </row>
    <row r="8842" spans="1:4" x14ac:dyDescent="0.25">
      <c r="A8842" s="3" t="str">
        <f t="shared" si="138"/>
        <v/>
      </c>
      <c r="D8842" s="4"/>
    </row>
    <row r="8843" spans="1:4" x14ac:dyDescent="0.25">
      <c r="A8843" s="3" t="str">
        <f t="shared" si="138"/>
        <v/>
      </c>
      <c r="D8843" s="4"/>
    </row>
    <row r="8844" spans="1:4" x14ac:dyDescent="0.25">
      <c r="A8844" s="3" t="str">
        <f t="shared" si="138"/>
        <v/>
      </c>
      <c r="D8844" s="4"/>
    </row>
    <row r="8845" spans="1:4" x14ac:dyDescent="0.25">
      <c r="A8845" s="3" t="str">
        <f t="shared" si="138"/>
        <v/>
      </c>
      <c r="D8845" s="4"/>
    </row>
    <row r="8846" spans="1:4" x14ac:dyDescent="0.25">
      <c r="A8846" s="3" t="str">
        <f t="shared" si="138"/>
        <v/>
      </c>
      <c r="D8846" s="4"/>
    </row>
    <row r="8847" spans="1:4" x14ac:dyDescent="0.25">
      <c r="A8847" s="3" t="str">
        <f t="shared" si="138"/>
        <v/>
      </c>
      <c r="D8847" s="4"/>
    </row>
    <row r="8848" spans="1:4" x14ac:dyDescent="0.25">
      <c r="A8848" s="3" t="str">
        <f t="shared" si="138"/>
        <v/>
      </c>
      <c r="D8848" s="4"/>
    </row>
    <row r="8849" spans="1:4" x14ac:dyDescent="0.25">
      <c r="A8849" s="3" t="str">
        <f t="shared" si="138"/>
        <v/>
      </c>
      <c r="D8849" s="4"/>
    </row>
    <row r="8850" spans="1:4" x14ac:dyDescent="0.25">
      <c r="A8850" s="3" t="str">
        <f t="shared" si="138"/>
        <v/>
      </c>
      <c r="D8850" s="4"/>
    </row>
    <row r="8851" spans="1:4" x14ac:dyDescent="0.25">
      <c r="A8851" s="3" t="str">
        <f t="shared" si="138"/>
        <v/>
      </c>
      <c r="D8851" s="4"/>
    </row>
    <row r="8852" spans="1:4" x14ac:dyDescent="0.25">
      <c r="A8852" s="3" t="str">
        <f t="shared" si="138"/>
        <v/>
      </c>
      <c r="D8852" s="4"/>
    </row>
    <row r="8853" spans="1:4" x14ac:dyDescent="0.25">
      <c r="A8853" s="3" t="str">
        <f t="shared" si="138"/>
        <v/>
      </c>
      <c r="D8853" s="4"/>
    </row>
    <row r="8854" spans="1:4" x14ac:dyDescent="0.25">
      <c r="A8854" s="3" t="str">
        <f t="shared" si="138"/>
        <v/>
      </c>
      <c r="D8854" s="4"/>
    </row>
    <row r="8855" spans="1:4" x14ac:dyDescent="0.25">
      <c r="A8855" s="3" t="str">
        <f t="shared" si="138"/>
        <v/>
      </c>
      <c r="D8855" s="4"/>
    </row>
    <row r="8856" spans="1:4" x14ac:dyDescent="0.25">
      <c r="A8856" s="3" t="str">
        <f t="shared" si="138"/>
        <v/>
      </c>
      <c r="D8856" s="4"/>
    </row>
    <row r="8857" spans="1:4" x14ac:dyDescent="0.25">
      <c r="A8857" s="3" t="str">
        <f t="shared" si="138"/>
        <v/>
      </c>
      <c r="D8857" s="4"/>
    </row>
    <row r="8858" spans="1:4" x14ac:dyDescent="0.25">
      <c r="A8858" s="3" t="str">
        <f t="shared" si="138"/>
        <v/>
      </c>
      <c r="D8858" s="4"/>
    </row>
    <row r="8859" spans="1:4" x14ac:dyDescent="0.25">
      <c r="A8859" s="3" t="str">
        <f t="shared" si="138"/>
        <v/>
      </c>
      <c r="D8859" s="4"/>
    </row>
    <row r="8860" spans="1:4" x14ac:dyDescent="0.25">
      <c r="A8860" s="3" t="str">
        <f t="shared" si="138"/>
        <v/>
      </c>
      <c r="D8860" s="4"/>
    </row>
    <row r="8861" spans="1:4" x14ac:dyDescent="0.25">
      <c r="A8861" s="3" t="str">
        <f t="shared" si="138"/>
        <v/>
      </c>
      <c r="D8861" s="4"/>
    </row>
    <row r="8862" spans="1:4" x14ac:dyDescent="0.25">
      <c r="A8862" s="3" t="str">
        <f t="shared" si="138"/>
        <v/>
      </c>
      <c r="D8862" s="4"/>
    </row>
    <row r="8863" spans="1:4" x14ac:dyDescent="0.25">
      <c r="A8863" s="3" t="str">
        <f t="shared" si="138"/>
        <v/>
      </c>
      <c r="D8863" s="4"/>
    </row>
    <row r="8864" spans="1:4" x14ac:dyDescent="0.25">
      <c r="A8864" s="3" t="str">
        <f t="shared" si="138"/>
        <v/>
      </c>
      <c r="D8864" s="4"/>
    </row>
    <row r="8865" spans="1:4" x14ac:dyDescent="0.25">
      <c r="A8865" s="3" t="str">
        <f t="shared" si="138"/>
        <v/>
      </c>
      <c r="D8865" s="4"/>
    </row>
    <row r="8866" spans="1:4" x14ac:dyDescent="0.25">
      <c r="A8866" s="3" t="str">
        <f t="shared" si="138"/>
        <v/>
      </c>
      <c r="D8866" s="4"/>
    </row>
    <row r="8867" spans="1:4" x14ac:dyDescent="0.25">
      <c r="A8867" s="3" t="str">
        <f t="shared" si="138"/>
        <v/>
      </c>
      <c r="D8867" s="4"/>
    </row>
    <row r="8868" spans="1:4" x14ac:dyDescent="0.25">
      <c r="A8868" s="3" t="str">
        <f t="shared" si="138"/>
        <v/>
      </c>
      <c r="D8868" s="4"/>
    </row>
    <row r="8869" spans="1:4" x14ac:dyDescent="0.25">
      <c r="A8869" s="3" t="str">
        <f t="shared" si="138"/>
        <v/>
      </c>
      <c r="D8869" s="4"/>
    </row>
    <row r="8870" spans="1:4" x14ac:dyDescent="0.25">
      <c r="A8870" s="3" t="str">
        <f t="shared" si="138"/>
        <v/>
      </c>
      <c r="D8870" s="4"/>
    </row>
    <row r="8871" spans="1:4" x14ac:dyDescent="0.25">
      <c r="A8871" s="3" t="str">
        <f t="shared" si="138"/>
        <v/>
      </c>
      <c r="D8871" s="4"/>
    </row>
    <row r="8872" spans="1:4" x14ac:dyDescent="0.25">
      <c r="A8872" s="3" t="str">
        <f t="shared" si="138"/>
        <v/>
      </c>
      <c r="D8872" s="4"/>
    </row>
    <row r="8873" spans="1:4" x14ac:dyDescent="0.25">
      <c r="A8873" s="3" t="str">
        <f t="shared" si="138"/>
        <v/>
      </c>
      <c r="D8873" s="4"/>
    </row>
    <row r="8874" spans="1:4" x14ac:dyDescent="0.25">
      <c r="A8874" s="3" t="str">
        <f t="shared" si="138"/>
        <v/>
      </c>
      <c r="D8874" s="4"/>
    </row>
    <row r="8875" spans="1:4" x14ac:dyDescent="0.25">
      <c r="A8875" s="3" t="str">
        <f t="shared" si="138"/>
        <v/>
      </c>
      <c r="D8875" s="4"/>
    </row>
    <row r="8876" spans="1:4" x14ac:dyDescent="0.25">
      <c r="A8876" s="3" t="str">
        <f t="shared" si="138"/>
        <v/>
      </c>
      <c r="D8876" s="4"/>
    </row>
    <row r="8877" spans="1:4" x14ac:dyDescent="0.25">
      <c r="A8877" s="3" t="str">
        <f t="shared" si="138"/>
        <v/>
      </c>
      <c r="D8877" s="4"/>
    </row>
    <row r="8878" spans="1:4" x14ac:dyDescent="0.25">
      <c r="A8878" s="3" t="str">
        <f t="shared" si="138"/>
        <v/>
      </c>
      <c r="D8878" s="4"/>
    </row>
    <row r="8879" spans="1:4" x14ac:dyDescent="0.25">
      <c r="A8879" s="3" t="str">
        <f t="shared" si="138"/>
        <v/>
      </c>
      <c r="D8879" s="4"/>
    </row>
    <row r="8880" spans="1:4" x14ac:dyDescent="0.25">
      <c r="A8880" s="3" t="str">
        <f t="shared" si="138"/>
        <v/>
      </c>
      <c r="D8880" s="4"/>
    </row>
    <row r="8881" spans="1:4" x14ac:dyDescent="0.25">
      <c r="A8881" s="3" t="str">
        <f t="shared" si="138"/>
        <v/>
      </c>
      <c r="D8881" s="4"/>
    </row>
    <row r="8882" spans="1:4" x14ac:dyDescent="0.25">
      <c r="A8882" s="3" t="str">
        <f t="shared" si="138"/>
        <v/>
      </c>
      <c r="D8882" s="4"/>
    </row>
    <row r="8883" spans="1:4" x14ac:dyDescent="0.25">
      <c r="A8883" s="3" t="str">
        <f t="shared" si="138"/>
        <v/>
      </c>
      <c r="D8883" s="4"/>
    </row>
    <row r="8884" spans="1:4" x14ac:dyDescent="0.25">
      <c r="A8884" s="3" t="str">
        <f t="shared" si="138"/>
        <v/>
      </c>
      <c r="D8884" s="4"/>
    </row>
    <row r="8885" spans="1:4" x14ac:dyDescent="0.25">
      <c r="A8885" s="3" t="str">
        <f t="shared" si="138"/>
        <v/>
      </c>
      <c r="D8885" s="4"/>
    </row>
    <row r="8886" spans="1:4" x14ac:dyDescent="0.25">
      <c r="A8886" s="3" t="str">
        <f t="shared" si="138"/>
        <v/>
      </c>
      <c r="D8886" s="4"/>
    </row>
    <row r="8887" spans="1:4" x14ac:dyDescent="0.25">
      <c r="A8887" s="3" t="str">
        <f t="shared" si="138"/>
        <v/>
      </c>
      <c r="D8887" s="4"/>
    </row>
    <row r="8888" spans="1:4" x14ac:dyDescent="0.25">
      <c r="A8888" s="3" t="str">
        <f t="shared" si="138"/>
        <v/>
      </c>
      <c r="D8888" s="4"/>
    </row>
    <row r="8889" spans="1:4" x14ac:dyDescent="0.25">
      <c r="A8889" s="3" t="str">
        <f t="shared" si="138"/>
        <v/>
      </c>
      <c r="D8889" s="4"/>
    </row>
    <row r="8890" spans="1:4" x14ac:dyDescent="0.25">
      <c r="A8890" s="3" t="str">
        <f t="shared" si="138"/>
        <v/>
      </c>
      <c r="D8890" s="4"/>
    </row>
    <row r="8891" spans="1:4" x14ac:dyDescent="0.25">
      <c r="A8891" s="3" t="str">
        <f t="shared" si="138"/>
        <v/>
      </c>
      <c r="D8891" s="4"/>
    </row>
    <row r="8892" spans="1:4" x14ac:dyDescent="0.25">
      <c r="A8892" s="3" t="str">
        <f t="shared" si="138"/>
        <v/>
      </c>
      <c r="D8892" s="4"/>
    </row>
    <row r="8893" spans="1:4" x14ac:dyDescent="0.25">
      <c r="A8893" s="3" t="str">
        <f t="shared" si="138"/>
        <v/>
      </c>
      <c r="D8893" s="4"/>
    </row>
    <row r="8894" spans="1:4" x14ac:dyDescent="0.25">
      <c r="A8894" s="3" t="str">
        <f t="shared" si="138"/>
        <v/>
      </c>
      <c r="D8894" s="4"/>
    </row>
    <row r="8895" spans="1:4" x14ac:dyDescent="0.25">
      <c r="A8895" s="3" t="str">
        <f t="shared" si="138"/>
        <v/>
      </c>
      <c r="D8895" s="4"/>
    </row>
    <row r="8896" spans="1:4" x14ac:dyDescent="0.25">
      <c r="A8896" s="3" t="str">
        <f t="shared" si="138"/>
        <v/>
      </c>
      <c r="D8896" s="4"/>
    </row>
    <row r="8897" spans="1:4" x14ac:dyDescent="0.25">
      <c r="A8897" s="3" t="str">
        <f t="shared" si="138"/>
        <v/>
      </c>
      <c r="D8897" s="4"/>
    </row>
    <row r="8898" spans="1:4" x14ac:dyDescent="0.25">
      <c r="A8898" s="3" t="str">
        <f t="shared" si="138"/>
        <v/>
      </c>
      <c r="D8898" s="4"/>
    </row>
    <row r="8899" spans="1:4" x14ac:dyDescent="0.25">
      <c r="A8899" s="3" t="str">
        <f t="shared" ref="A8899:A8962" si="139">B8899&amp;C8899&amp;D8899&amp;E8899</f>
        <v/>
      </c>
      <c r="D8899" s="4"/>
    </row>
    <row r="8900" spans="1:4" x14ac:dyDescent="0.25">
      <c r="A8900" s="3" t="str">
        <f t="shared" si="139"/>
        <v/>
      </c>
      <c r="D8900" s="4"/>
    </row>
    <row r="8901" spans="1:4" x14ac:dyDescent="0.25">
      <c r="A8901" s="3" t="str">
        <f t="shared" si="139"/>
        <v/>
      </c>
      <c r="D8901" s="4"/>
    </row>
    <row r="8902" spans="1:4" x14ac:dyDescent="0.25">
      <c r="A8902" s="3" t="str">
        <f t="shared" si="139"/>
        <v/>
      </c>
      <c r="D8902" s="4"/>
    </row>
    <row r="8903" spans="1:4" x14ac:dyDescent="0.25">
      <c r="A8903" s="3" t="str">
        <f t="shared" si="139"/>
        <v/>
      </c>
      <c r="D8903" s="4"/>
    </row>
    <row r="8904" spans="1:4" x14ac:dyDescent="0.25">
      <c r="A8904" s="3" t="str">
        <f t="shared" si="139"/>
        <v/>
      </c>
      <c r="D8904" s="4"/>
    </row>
    <row r="8905" spans="1:4" x14ac:dyDescent="0.25">
      <c r="A8905" s="3" t="str">
        <f t="shared" si="139"/>
        <v/>
      </c>
      <c r="D8905" s="4"/>
    </row>
    <row r="8906" spans="1:4" x14ac:dyDescent="0.25">
      <c r="A8906" s="3" t="str">
        <f t="shared" si="139"/>
        <v/>
      </c>
      <c r="D8906" s="4"/>
    </row>
    <row r="8907" spans="1:4" x14ac:dyDescent="0.25">
      <c r="A8907" s="3" t="str">
        <f t="shared" si="139"/>
        <v/>
      </c>
      <c r="D8907" s="4"/>
    </row>
    <row r="8908" spans="1:4" x14ac:dyDescent="0.25">
      <c r="A8908" s="3" t="str">
        <f t="shared" si="139"/>
        <v/>
      </c>
      <c r="D8908" s="4"/>
    </row>
    <row r="8909" spans="1:4" x14ac:dyDescent="0.25">
      <c r="A8909" s="3" t="str">
        <f t="shared" si="139"/>
        <v/>
      </c>
      <c r="D8909" s="4"/>
    </row>
    <row r="8910" spans="1:4" x14ac:dyDescent="0.25">
      <c r="A8910" s="3" t="str">
        <f t="shared" si="139"/>
        <v/>
      </c>
      <c r="D8910" s="4"/>
    </row>
    <row r="8911" spans="1:4" x14ac:dyDescent="0.25">
      <c r="A8911" s="3" t="str">
        <f t="shared" si="139"/>
        <v/>
      </c>
      <c r="D8911" s="4"/>
    </row>
    <row r="8912" spans="1:4" x14ac:dyDescent="0.25">
      <c r="A8912" s="3" t="str">
        <f t="shared" si="139"/>
        <v/>
      </c>
      <c r="D8912" s="4"/>
    </row>
    <row r="8913" spans="1:4" x14ac:dyDescent="0.25">
      <c r="A8913" s="3" t="str">
        <f t="shared" si="139"/>
        <v/>
      </c>
      <c r="D8913" s="4"/>
    </row>
    <row r="8914" spans="1:4" x14ac:dyDescent="0.25">
      <c r="A8914" s="3" t="str">
        <f t="shared" si="139"/>
        <v/>
      </c>
      <c r="D8914" s="4"/>
    </row>
    <row r="8915" spans="1:4" x14ac:dyDescent="0.25">
      <c r="A8915" s="3" t="str">
        <f t="shared" si="139"/>
        <v/>
      </c>
      <c r="D8915" s="4"/>
    </row>
    <row r="8916" spans="1:4" x14ac:dyDescent="0.25">
      <c r="A8916" s="3" t="str">
        <f t="shared" si="139"/>
        <v/>
      </c>
      <c r="D8916" s="4"/>
    </row>
    <row r="8917" spans="1:4" x14ac:dyDescent="0.25">
      <c r="A8917" s="3" t="str">
        <f t="shared" si="139"/>
        <v/>
      </c>
      <c r="D8917" s="4"/>
    </row>
    <row r="8918" spans="1:4" x14ac:dyDescent="0.25">
      <c r="A8918" s="3" t="str">
        <f t="shared" si="139"/>
        <v/>
      </c>
      <c r="D8918" s="4"/>
    </row>
    <row r="8919" spans="1:4" x14ac:dyDescent="0.25">
      <c r="A8919" s="3" t="str">
        <f t="shared" si="139"/>
        <v/>
      </c>
      <c r="D8919" s="4"/>
    </row>
    <row r="8920" spans="1:4" x14ac:dyDescent="0.25">
      <c r="A8920" s="3" t="str">
        <f t="shared" si="139"/>
        <v/>
      </c>
      <c r="D8920" s="4"/>
    </row>
    <row r="8921" spans="1:4" x14ac:dyDescent="0.25">
      <c r="A8921" s="3" t="str">
        <f t="shared" si="139"/>
        <v/>
      </c>
      <c r="D8921" s="4"/>
    </row>
    <row r="8922" spans="1:4" x14ac:dyDescent="0.25">
      <c r="A8922" s="3" t="str">
        <f t="shared" si="139"/>
        <v/>
      </c>
      <c r="D8922" s="4"/>
    </row>
    <row r="8923" spans="1:4" x14ac:dyDescent="0.25">
      <c r="A8923" s="3" t="str">
        <f t="shared" si="139"/>
        <v/>
      </c>
      <c r="D8923" s="4"/>
    </row>
    <row r="8924" spans="1:4" x14ac:dyDescent="0.25">
      <c r="A8924" s="3" t="str">
        <f t="shared" si="139"/>
        <v/>
      </c>
      <c r="D8924" s="4"/>
    </row>
    <row r="8925" spans="1:4" x14ac:dyDescent="0.25">
      <c r="A8925" s="3" t="str">
        <f t="shared" si="139"/>
        <v/>
      </c>
      <c r="D8925" s="4"/>
    </row>
    <row r="8926" spans="1:4" x14ac:dyDescent="0.25">
      <c r="A8926" s="3" t="str">
        <f t="shared" si="139"/>
        <v/>
      </c>
      <c r="D8926" s="4"/>
    </row>
    <row r="8927" spans="1:4" x14ac:dyDescent="0.25">
      <c r="A8927" s="3" t="str">
        <f t="shared" si="139"/>
        <v/>
      </c>
      <c r="D8927" s="4"/>
    </row>
    <row r="8928" spans="1:4" x14ac:dyDescent="0.25">
      <c r="A8928" s="3" t="str">
        <f t="shared" si="139"/>
        <v/>
      </c>
      <c r="D8928" s="4"/>
    </row>
    <row r="8929" spans="1:4" x14ac:dyDescent="0.25">
      <c r="A8929" s="3" t="str">
        <f t="shared" si="139"/>
        <v/>
      </c>
      <c r="D8929" s="4"/>
    </row>
    <row r="8930" spans="1:4" x14ac:dyDescent="0.25">
      <c r="A8930" s="3" t="str">
        <f t="shared" si="139"/>
        <v/>
      </c>
      <c r="D8930" s="4"/>
    </row>
    <row r="8931" spans="1:4" x14ac:dyDescent="0.25">
      <c r="A8931" s="3" t="str">
        <f t="shared" si="139"/>
        <v/>
      </c>
      <c r="D8931" s="4"/>
    </row>
    <row r="8932" spans="1:4" x14ac:dyDescent="0.25">
      <c r="A8932" s="3" t="str">
        <f t="shared" si="139"/>
        <v/>
      </c>
      <c r="D8932" s="4"/>
    </row>
    <row r="8933" spans="1:4" x14ac:dyDescent="0.25">
      <c r="A8933" s="3" t="str">
        <f t="shared" si="139"/>
        <v/>
      </c>
      <c r="D8933" s="4"/>
    </row>
    <row r="8934" spans="1:4" x14ac:dyDescent="0.25">
      <c r="A8934" s="3" t="str">
        <f t="shared" si="139"/>
        <v/>
      </c>
      <c r="D8934" s="4"/>
    </row>
    <row r="8935" spans="1:4" x14ac:dyDescent="0.25">
      <c r="A8935" s="3" t="str">
        <f t="shared" si="139"/>
        <v/>
      </c>
      <c r="D8935" s="4"/>
    </row>
    <row r="8936" spans="1:4" x14ac:dyDescent="0.25">
      <c r="A8936" s="3" t="str">
        <f t="shared" si="139"/>
        <v/>
      </c>
      <c r="D8936" s="4"/>
    </row>
    <row r="8937" spans="1:4" x14ac:dyDescent="0.25">
      <c r="A8937" s="3" t="str">
        <f t="shared" si="139"/>
        <v/>
      </c>
      <c r="D8937" s="4"/>
    </row>
    <row r="8938" spans="1:4" x14ac:dyDescent="0.25">
      <c r="A8938" s="3" t="str">
        <f t="shared" si="139"/>
        <v/>
      </c>
      <c r="D8938" s="4"/>
    </row>
    <row r="8939" spans="1:4" x14ac:dyDescent="0.25">
      <c r="A8939" s="3" t="str">
        <f t="shared" si="139"/>
        <v/>
      </c>
      <c r="D8939" s="4"/>
    </row>
    <row r="8940" spans="1:4" x14ac:dyDescent="0.25">
      <c r="A8940" s="3" t="str">
        <f t="shared" si="139"/>
        <v/>
      </c>
      <c r="D8940" s="4"/>
    </row>
    <row r="8941" spans="1:4" x14ac:dyDescent="0.25">
      <c r="A8941" s="3" t="str">
        <f t="shared" si="139"/>
        <v/>
      </c>
      <c r="D8941" s="4"/>
    </row>
    <row r="8942" spans="1:4" x14ac:dyDescent="0.25">
      <c r="A8942" s="3" t="str">
        <f t="shared" si="139"/>
        <v/>
      </c>
      <c r="D8942" s="4"/>
    </row>
    <row r="8943" spans="1:4" x14ac:dyDescent="0.25">
      <c r="A8943" s="3" t="str">
        <f t="shared" si="139"/>
        <v/>
      </c>
      <c r="D8943" s="4"/>
    </row>
    <row r="8944" spans="1:4" x14ac:dyDescent="0.25">
      <c r="A8944" s="3" t="str">
        <f t="shared" si="139"/>
        <v/>
      </c>
      <c r="D8944" s="4"/>
    </row>
    <row r="8945" spans="1:4" x14ac:dyDescent="0.25">
      <c r="A8945" s="3" t="str">
        <f t="shared" si="139"/>
        <v/>
      </c>
      <c r="D8945" s="4"/>
    </row>
    <row r="8946" spans="1:4" x14ac:dyDescent="0.25">
      <c r="A8946" s="3" t="str">
        <f t="shared" si="139"/>
        <v/>
      </c>
      <c r="D8946" s="4"/>
    </row>
    <row r="8947" spans="1:4" x14ac:dyDescent="0.25">
      <c r="A8947" s="3" t="str">
        <f t="shared" si="139"/>
        <v/>
      </c>
      <c r="D8947" s="4"/>
    </row>
    <row r="8948" spans="1:4" x14ac:dyDescent="0.25">
      <c r="A8948" s="3" t="str">
        <f t="shared" si="139"/>
        <v/>
      </c>
      <c r="D8948" s="4"/>
    </row>
    <row r="8949" spans="1:4" x14ac:dyDescent="0.25">
      <c r="A8949" s="3" t="str">
        <f t="shared" si="139"/>
        <v/>
      </c>
      <c r="D8949" s="4"/>
    </row>
    <row r="8950" spans="1:4" x14ac:dyDescent="0.25">
      <c r="A8950" s="3" t="str">
        <f t="shared" si="139"/>
        <v/>
      </c>
      <c r="D8950" s="4"/>
    </row>
    <row r="8951" spans="1:4" x14ac:dyDescent="0.25">
      <c r="A8951" s="3" t="str">
        <f t="shared" si="139"/>
        <v/>
      </c>
      <c r="D8951" s="4"/>
    </row>
    <row r="8952" spans="1:4" x14ac:dyDescent="0.25">
      <c r="A8952" s="3" t="str">
        <f t="shared" si="139"/>
        <v/>
      </c>
      <c r="D8952" s="4"/>
    </row>
    <row r="8953" spans="1:4" x14ac:dyDescent="0.25">
      <c r="A8953" s="3" t="str">
        <f t="shared" si="139"/>
        <v/>
      </c>
      <c r="D8953" s="4"/>
    </row>
    <row r="8954" spans="1:4" x14ac:dyDescent="0.25">
      <c r="A8954" s="3" t="str">
        <f t="shared" si="139"/>
        <v/>
      </c>
      <c r="D8954" s="4"/>
    </row>
    <row r="8955" spans="1:4" x14ac:dyDescent="0.25">
      <c r="A8955" s="3" t="str">
        <f t="shared" si="139"/>
        <v/>
      </c>
      <c r="D8955" s="4"/>
    </row>
    <row r="8956" spans="1:4" x14ac:dyDescent="0.25">
      <c r="A8956" s="3" t="str">
        <f t="shared" si="139"/>
        <v/>
      </c>
      <c r="D8956" s="4"/>
    </row>
    <row r="8957" spans="1:4" x14ac:dyDescent="0.25">
      <c r="A8957" s="3" t="str">
        <f t="shared" si="139"/>
        <v/>
      </c>
      <c r="D8957" s="4"/>
    </row>
    <row r="8958" spans="1:4" x14ac:dyDescent="0.25">
      <c r="A8958" s="3" t="str">
        <f t="shared" si="139"/>
        <v/>
      </c>
      <c r="D8958" s="4"/>
    </row>
    <row r="8959" spans="1:4" x14ac:dyDescent="0.25">
      <c r="A8959" s="3" t="str">
        <f t="shared" si="139"/>
        <v/>
      </c>
      <c r="D8959" s="4"/>
    </row>
    <row r="8960" spans="1:4" x14ac:dyDescent="0.25">
      <c r="A8960" s="3" t="str">
        <f t="shared" si="139"/>
        <v/>
      </c>
      <c r="D8960" s="4"/>
    </row>
    <row r="8961" spans="1:4" x14ac:dyDescent="0.25">
      <c r="A8961" s="3" t="str">
        <f t="shared" si="139"/>
        <v/>
      </c>
      <c r="D8961" s="4"/>
    </row>
    <row r="8962" spans="1:4" x14ac:dyDescent="0.25">
      <c r="A8962" s="3" t="str">
        <f t="shared" si="139"/>
        <v/>
      </c>
      <c r="D8962" s="4"/>
    </row>
    <row r="8963" spans="1:4" x14ac:dyDescent="0.25">
      <c r="A8963" s="3" t="str">
        <f t="shared" ref="A8963:A9026" si="140">B8963&amp;C8963&amp;D8963&amp;E8963</f>
        <v/>
      </c>
      <c r="D8963" s="4"/>
    </row>
    <row r="8964" spans="1:4" x14ac:dyDescent="0.25">
      <c r="A8964" s="3" t="str">
        <f t="shared" si="140"/>
        <v/>
      </c>
      <c r="D8964" s="4"/>
    </row>
    <row r="8965" spans="1:4" x14ac:dyDescent="0.25">
      <c r="A8965" s="3" t="str">
        <f t="shared" si="140"/>
        <v/>
      </c>
      <c r="D8965" s="4"/>
    </row>
    <row r="8966" spans="1:4" x14ac:dyDescent="0.25">
      <c r="A8966" s="3" t="str">
        <f t="shared" si="140"/>
        <v/>
      </c>
      <c r="D8966" s="4"/>
    </row>
    <row r="8967" spans="1:4" x14ac:dyDescent="0.25">
      <c r="A8967" s="3" t="str">
        <f t="shared" si="140"/>
        <v/>
      </c>
      <c r="D8967" s="4"/>
    </row>
    <row r="8968" spans="1:4" x14ac:dyDescent="0.25">
      <c r="A8968" s="3" t="str">
        <f t="shared" si="140"/>
        <v/>
      </c>
      <c r="D8968" s="4"/>
    </row>
    <row r="8969" spans="1:4" x14ac:dyDescent="0.25">
      <c r="A8969" s="3" t="str">
        <f t="shared" si="140"/>
        <v/>
      </c>
      <c r="D8969" s="4"/>
    </row>
    <row r="8970" spans="1:4" x14ac:dyDescent="0.25">
      <c r="A8970" s="3" t="str">
        <f t="shared" si="140"/>
        <v/>
      </c>
      <c r="D8970" s="4"/>
    </row>
    <row r="8971" spans="1:4" x14ac:dyDescent="0.25">
      <c r="A8971" s="3" t="str">
        <f t="shared" si="140"/>
        <v/>
      </c>
      <c r="D8971" s="4"/>
    </row>
    <row r="8972" spans="1:4" x14ac:dyDescent="0.25">
      <c r="A8972" s="3" t="str">
        <f t="shared" si="140"/>
        <v/>
      </c>
      <c r="D8972" s="4"/>
    </row>
    <row r="8973" spans="1:4" x14ac:dyDescent="0.25">
      <c r="A8973" s="3" t="str">
        <f t="shared" si="140"/>
        <v/>
      </c>
      <c r="D8973" s="4"/>
    </row>
    <row r="8974" spans="1:4" x14ac:dyDescent="0.25">
      <c r="A8974" s="3" t="str">
        <f t="shared" si="140"/>
        <v/>
      </c>
      <c r="D8974" s="4"/>
    </row>
    <row r="8975" spans="1:4" x14ac:dyDescent="0.25">
      <c r="A8975" s="3" t="str">
        <f t="shared" si="140"/>
        <v/>
      </c>
      <c r="D8975" s="4"/>
    </row>
    <row r="8976" spans="1:4" x14ac:dyDescent="0.25">
      <c r="A8976" s="3" t="str">
        <f t="shared" si="140"/>
        <v/>
      </c>
      <c r="D8976" s="4"/>
    </row>
    <row r="8977" spans="1:4" x14ac:dyDescent="0.25">
      <c r="A8977" s="3" t="str">
        <f t="shared" si="140"/>
        <v/>
      </c>
      <c r="D8977" s="4"/>
    </row>
    <row r="8978" spans="1:4" x14ac:dyDescent="0.25">
      <c r="A8978" s="3" t="str">
        <f t="shared" si="140"/>
        <v/>
      </c>
      <c r="D8978" s="4"/>
    </row>
    <row r="8979" spans="1:4" x14ac:dyDescent="0.25">
      <c r="A8979" s="3" t="str">
        <f t="shared" si="140"/>
        <v/>
      </c>
      <c r="D8979" s="4"/>
    </row>
    <row r="8980" spans="1:4" x14ac:dyDescent="0.25">
      <c r="A8980" s="3" t="str">
        <f t="shared" si="140"/>
        <v/>
      </c>
      <c r="D8980" s="4"/>
    </row>
    <row r="8981" spans="1:4" x14ac:dyDescent="0.25">
      <c r="A8981" s="3" t="str">
        <f t="shared" si="140"/>
        <v/>
      </c>
      <c r="D8981" s="4"/>
    </row>
    <row r="8982" spans="1:4" x14ac:dyDescent="0.25">
      <c r="A8982" s="3" t="str">
        <f t="shared" si="140"/>
        <v/>
      </c>
      <c r="D8982" s="4"/>
    </row>
    <row r="8983" spans="1:4" x14ac:dyDescent="0.25">
      <c r="A8983" s="3" t="str">
        <f t="shared" si="140"/>
        <v/>
      </c>
      <c r="D8983" s="4"/>
    </row>
    <row r="8984" spans="1:4" x14ac:dyDescent="0.25">
      <c r="A8984" s="3" t="str">
        <f t="shared" si="140"/>
        <v/>
      </c>
      <c r="D8984" s="4"/>
    </row>
    <row r="8985" spans="1:4" x14ac:dyDescent="0.25">
      <c r="A8985" s="3" t="str">
        <f t="shared" si="140"/>
        <v/>
      </c>
      <c r="D8985" s="4"/>
    </row>
    <row r="8986" spans="1:4" x14ac:dyDescent="0.25">
      <c r="A8986" s="3" t="str">
        <f t="shared" si="140"/>
        <v/>
      </c>
      <c r="D8986" s="4"/>
    </row>
    <row r="8987" spans="1:4" x14ac:dyDescent="0.25">
      <c r="A8987" s="3" t="str">
        <f t="shared" si="140"/>
        <v/>
      </c>
      <c r="D8987" s="4"/>
    </row>
    <row r="8988" spans="1:4" x14ac:dyDescent="0.25">
      <c r="A8988" s="3" t="str">
        <f t="shared" si="140"/>
        <v/>
      </c>
      <c r="D8988" s="4"/>
    </row>
    <row r="8989" spans="1:4" x14ac:dyDescent="0.25">
      <c r="A8989" s="3" t="str">
        <f t="shared" si="140"/>
        <v/>
      </c>
      <c r="D8989" s="4"/>
    </row>
    <row r="8990" spans="1:4" x14ac:dyDescent="0.25">
      <c r="A8990" s="3" t="str">
        <f t="shared" si="140"/>
        <v/>
      </c>
      <c r="D8990" s="4"/>
    </row>
    <row r="8991" spans="1:4" x14ac:dyDescent="0.25">
      <c r="A8991" s="3" t="str">
        <f t="shared" si="140"/>
        <v/>
      </c>
      <c r="D8991" s="4"/>
    </row>
    <row r="8992" spans="1:4" x14ac:dyDescent="0.25">
      <c r="A8992" s="3" t="str">
        <f t="shared" si="140"/>
        <v/>
      </c>
      <c r="D8992" s="4"/>
    </row>
    <row r="8993" spans="1:4" x14ac:dyDescent="0.25">
      <c r="A8993" s="3" t="str">
        <f t="shared" si="140"/>
        <v/>
      </c>
      <c r="D8993" s="4"/>
    </row>
    <row r="8994" spans="1:4" x14ac:dyDescent="0.25">
      <c r="A8994" s="3" t="str">
        <f t="shared" si="140"/>
        <v/>
      </c>
      <c r="D8994" s="4"/>
    </row>
    <row r="8995" spans="1:4" x14ac:dyDescent="0.25">
      <c r="A8995" s="3" t="str">
        <f t="shared" si="140"/>
        <v/>
      </c>
      <c r="D8995" s="4"/>
    </row>
    <row r="8996" spans="1:4" x14ac:dyDescent="0.25">
      <c r="A8996" s="3" t="str">
        <f t="shared" si="140"/>
        <v/>
      </c>
      <c r="D8996" s="4"/>
    </row>
    <row r="8997" spans="1:4" x14ac:dyDescent="0.25">
      <c r="A8997" s="3" t="str">
        <f t="shared" si="140"/>
        <v/>
      </c>
      <c r="D8997" s="4"/>
    </row>
    <row r="8998" spans="1:4" x14ac:dyDescent="0.25">
      <c r="A8998" s="3" t="str">
        <f t="shared" si="140"/>
        <v/>
      </c>
      <c r="D8998" s="4"/>
    </row>
    <row r="8999" spans="1:4" x14ac:dyDescent="0.25">
      <c r="A8999" s="3" t="str">
        <f t="shared" si="140"/>
        <v/>
      </c>
      <c r="D8999" s="4"/>
    </row>
    <row r="9000" spans="1:4" x14ac:dyDescent="0.25">
      <c r="A9000" s="3" t="str">
        <f t="shared" si="140"/>
        <v/>
      </c>
      <c r="D9000" s="4"/>
    </row>
    <row r="9001" spans="1:4" x14ac:dyDescent="0.25">
      <c r="A9001" s="3" t="str">
        <f t="shared" si="140"/>
        <v/>
      </c>
      <c r="D9001" s="4"/>
    </row>
    <row r="9002" spans="1:4" x14ac:dyDescent="0.25">
      <c r="A9002" s="3" t="str">
        <f t="shared" si="140"/>
        <v/>
      </c>
      <c r="D9002" s="4"/>
    </row>
    <row r="9003" spans="1:4" x14ac:dyDescent="0.25">
      <c r="A9003" s="3" t="str">
        <f t="shared" si="140"/>
        <v/>
      </c>
      <c r="D9003" s="4"/>
    </row>
    <row r="9004" spans="1:4" x14ac:dyDescent="0.25">
      <c r="A9004" s="3" t="str">
        <f t="shared" si="140"/>
        <v/>
      </c>
      <c r="D9004" s="4"/>
    </row>
    <row r="9005" spans="1:4" x14ac:dyDescent="0.25">
      <c r="A9005" s="3" t="str">
        <f t="shared" si="140"/>
        <v/>
      </c>
      <c r="D9005" s="4"/>
    </row>
    <row r="9006" spans="1:4" x14ac:dyDescent="0.25">
      <c r="A9006" s="3" t="str">
        <f t="shared" si="140"/>
        <v/>
      </c>
      <c r="D9006" s="4"/>
    </row>
    <row r="9007" spans="1:4" x14ac:dyDescent="0.25">
      <c r="A9007" s="3" t="str">
        <f t="shared" si="140"/>
        <v/>
      </c>
      <c r="D9007" s="4"/>
    </row>
    <row r="9008" spans="1:4" x14ac:dyDescent="0.25">
      <c r="A9008" s="3" t="str">
        <f t="shared" si="140"/>
        <v/>
      </c>
      <c r="D9008" s="4"/>
    </row>
    <row r="9009" spans="1:4" x14ac:dyDescent="0.25">
      <c r="A9009" s="3" t="str">
        <f t="shared" si="140"/>
        <v/>
      </c>
      <c r="D9009" s="4"/>
    </row>
    <row r="9010" spans="1:4" x14ac:dyDescent="0.25">
      <c r="A9010" s="3" t="str">
        <f t="shared" si="140"/>
        <v/>
      </c>
      <c r="D9010" s="4"/>
    </row>
    <row r="9011" spans="1:4" x14ac:dyDescent="0.25">
      <c r="A9011" s="3" t="str">
        <f t="shared" si="140"/>
        <v/>
      </c>
      <c r="D9011" s="4"/>
    </row>
    <row r="9012" spans="1:4" x14ac:dyDescent="0.25">
      <c r="A9012" s="3" t="str">
        <f t="shared" si="140"/>
        <v/>
      </c>
      <c r="D9012" s="4"/>
    </row>
    <row r="9013" spans="1:4" x14ac:dyDescent="0.25">
      <c r="A9013" s="3" t="str">
        <f t="shared" si="140"/>
        <v/>
      </c>
      <c r="D9013" s="4"/>
    </row>
    <row r="9014" spans="1:4" x14ac:dyDescent="0.25">
      <c r="A9014" s="3" t="str">
        <f t="shared" si="140"/>
        <v/>
      </c>
      <c r="D9014" s="4"/>
    </row>
    <row r="9015" spans="1:4" x14ac:dyDescent="0.25">
      <c r="A9015" s="3" t="str">
        <f t="shared" si="140"/>
        <v/>
      </c>
      <c r="D9015" s="4"/>
    </row>
    <row r="9016" spans="1:4" x14ac:dyDescent="0.25">
      <c r="A9016" s="3" t="str">
        <f t="shared" si="140"/>
        <v/>
      </c>
      <c r="D9016" s="4"/>
    </row>
    <row r="9017" spans="1:4" x14ac:dyDescent="0.25">
      <c r="A9017" s="3" t="str">
        <f t="shared" si="140"/>
        <v/>
      </c>
      <c r="D9017" s="4"/>
    </row>
    <row r="9018" spans="1:4" x14ac:dyDescent="0.25">
      <c r="A9018" s="3" t="str">
        <f t="shared" si="140"/>
        <v/>
      </c>
      <c r="D9018" s="4"/>
    </row>
    <row r="9019" spans="1:4" x14ac:dyDescent="0.25">
      <c r="A9019" s="3" t="str">
        <f t="shared" si="140"/>
        <v/>
      </c>
      <c r="D9019" s="4"/>
    </row>
    <row r="9020" spans="1:4" x14ac:dyDescent="0.25">
      <c r="A9020" s="3" t="str">
        <f t="shared" si="140"/>
        <v/>
      </c>
      <c r="D9020" s="4"/>
    </row>
    <row r="9021" spans="1:4" x14ac:dyDescent="0.25">
      <c r="A9021" s="3" t="str">
        <f t="shared" si="140"/>
        <v/>
      </c>
      <c r="D9021" s="4"/>
    </row>
    <row r="9022" spans="1:4" x14ac:dyDescent="0.25">
      <c r="A9022" s="3" t="str">
        <f t="shared" si="140"/>
        <v/>
      </c>
      <c r="D9022" s="4"/>
    </row>
    <row r="9023" spans="1:4" x14ac:dyDescent="0.25">
      <c r="A9023" s="3" t="str">
        <f t="shared" si="140"/>
        <v/>
      </c>
      <c r="D9023" s="4"/>
    </row>
    <row r="9024" spans="1:4" x14ac:dyDescent="0.25">
      <c r="A9024" s="3" t="str">
        <f t="shared" si="140"/>
        <v/>
      </c>
      <c r="D9024" s="4"/>
    </row>
    <row r="9025" spans="1:4" x14ac:dyDescent="0.25">
      <c r="A9025" s="3" t="str">
        <f t="shared" si="140"/>
        <v/>
      </c>
      <c r="D9025" s="4"/>
    </row>
    <row r="9026" spans="1:4" x14ac:dyDescent="0.25">
      <c r="A9026" s="3" t="str">
        <f t="shared" si="140"/>
        <v/>
      </c>
      <c r="D9026" s="4"/>
    </row>
    <row r="9027" spans="1:4" x14ac:dyDescent="0.25">
      <c r="A9027" s="3" t="str">
        <f t="shared" ref="A9027:A9090" si="141">B9027&amp;C9027&amp;D9027&amp;E9027</f>
        <v/>
      </c>
      <c r="D9027" s="4"/>
    </row>
    <row r="9028" spans="1:4" x14ac:dyDescent="0.25">
      <c r="A9028" s="3" t="str">
        <f t="shared" si="141"/>
        <v/>
      </c>
      <c r="D9028" s="4"/>
    </row>
    <row r="9029" spans="1:4" x14ac:dyDescent="0.25">
      <c r="A9029" s="3" t="str">
        <f t="shared" si="141"/>
        <v/>
      </c>
      <c r="D9029" s="4"/>
    </row>
    <row r="9030" spans="1:4" x14ac:dyDescent="0.25">
      <c r="A9030" s="3" t="str">
        <f t="shared" si="141"/>
        <v/>
      </c>
      <c r="D9030" s="4"/>
    </row>
    <row r="9031" spans="1:4" x14ac:dyDescent="0.25">
      <c r="A9031" s="3" t="str">
        <f t="shared" si="141"/>
        <v/>
      </c>
      <c r="D9031" s="4"/>
    </row>
    <row r="9032" spans="1:4" x14ac:dyDescent="0.25">
      <c r="A9032" s="3" t="str">
        <f t="shared" si="141"/>
        <v/>
      </c>
      <c r="D9032" s="4"/>
    </row>
    <row r="9033" spans="1:4" x14ac:dyDescent="0.25">
      <c r="A9033" s="3" t="str">
        <f t="shared" si="141"/>
        <v/>
      </c>
      <c r="D9033" s="4"/>
    </row>
    <row r="9034" spans="1:4" x14ac:dyDescent="0.25">
      <c r="A9034" s="3" t="str">
        <f t="shared" si="141"/>
        <v/>
      </c>
      <c r="D9034" s="4"/>
    </row>
    <row r="9035" spans="1:4" x14ac:dyDescent="0.25">
      <c r="A9035" s="3" t="str">
        <f t="shared" si="141"/>
        <v/>
      </c>
      <c r="D9035" s="4"/>
    </row>
    <row r="9036" spans="1:4" x14ac:dyDescent="0.25">
      <c r="A9036" s="3" t="str">
        <f t="shared" si="141"/>
        <v/>
      </c>
      <c r="D9036" s="4"/>
    </row>
    <row r="9037" spans="1:4" x14ac:dyDescent="0.25">
      <c r="A9037" s="3" t="str">
        <f t="shared" si="141"/>
        <v/>
      </c>
      <c r="D9037" s="4"/>
    </row>
    <row r="9038" spans="1:4" x14ac:dyDescent="0.25">
      <c r="A9038" s="3" t="str">
        <f t="shared" si="141"/>
        <v/>
      </c>
      <c r="D9038" s="4"/>
    </row>
    <row r="9039" spans="1:4" x14ac:dyDescent="0.25">
      <c r="A9039" s="3" t="str">
        <f t="shared" si="141"/>
        <v/>
      </c>
      <c r="D9039" s="4"/>
    </row>
    <row r="9040" spans="1:4" x14ac:dyDescent="0.25">
      <c r="A9040" s="3" t="str">
        <f t="shared" si="141"/>
        <v/>
      </c>
      <c r="D9040" s="4"/>
    </row>
    <row r="9041" spans="1:4" x14ac:dyDescent="0.25">
      <c r="A9041" s="3" t="str">
        <f t="shared" si="141"/>
        <v/>
      </c>
      <c r="D9041" s="4"/>
    </row>
    <row r="9042" spans="1:4" x14ac:dyDescent="0.25">
      <c r="A9042" s="3" t="str">
        <f t="shared" si="141"/>
        <v/>
      </c>
      <c r="D9042" s="4"/>
    </row>
    <row r="9043" spans="1:4" x14ac:dyDescent="0.25">
      <c r="A9043" s="3" t="str">
        <f t="shared" si="141"/>
        <v/>
      </c>
      <c r="D9043" s="4"/>
    </row>
    <row r="9044" spans="1:4" x14ac:dyDescent="0.25">
      <c r="A9044" s="3" t="str">
        <f t="shared" si="141"/>
        <v/>
      </c>
      <c r="D9044" s="4"/>
    </row>
    <row r="9045" spans="1:4" x14ac:dyDescent="0.25">
      <c r="A9045" s="3" t="str">
        <f t="shared" si="141"/>
        <v/>
      </c>
      <c r="D9045" s="4"/>
    </row>
    <row r="9046" spans="1:4" x14ac:dyDescent="0.25">
      <c r="A9046" s="3" t="str">
        <f t="shared" si="141"/>
        <v/>
      </c>
      <c r="D9046" s="4"/>
    </row>
    <row r="9047" spans="1:4" x14ac:dyDescent="0.25">
      <c r="A9047" s="3" t="str">
        <f t="shared" si="141"/>
        <v/>
      </c>
      <c r="D9047" s="4"/>
    </row>
    <row r="9048" spans="1:4" x14ac:dyDescent="0.25">
      <c r="A9048" s="3" t="str">
        <f t="shared" si="141"/>
        <v/>
      </c>
      <c r="D9048" s="4"/>
    </row>
    <row r="9049" spans="1:4" x14ac:dyDescent="0.25">
      <c r="A9049" s="3" t="str">
        <f t="shared" si="141"/>
        <v/>
      </c>
      <c r="D9049" s="4"/>
    </row>
    <row r="9050" spans="1:4" x14ac:dyDescent="0.25">
      <c r="A9050" s="3" t="str">
        <f t="shared" si="141"/>
        <v/>
      </c>
      <c r="D9050" s="4"/>
    </row>
    <row r="9051" spans="1:4" x14ac:dyDescent="0.25">
      <c r="A9051" s="3" t="str">
        <f t="shared" si="141"/>
        <v/>
      </c>
      <c r="D9051" s="4"/>
    </row>
    <row r="9052" spans="1:4" x14ac:dyDescent="0.25">
      <c r="A9052" s="3" t="str">
        <f t="shared" si="141"/>
        <v/>
      </c>
      <c r="D9052" s="4"/>
    </row>
    <row r="9053" spans="1:4" x14ac:dyDescent="0.25">
      <c r="A9053" s="3" t="str">
        <f t="shared" si="141"/>
        <v/>
      </c>
      <c r="D9053" s="4"/>
    </row>
    <row r="9054" spans="1:4" x14ac:dyDescent="0.25">
      <c r="A9054" s="3" t="str">
        <f t="shared" si="141"/>
        <v/>
      </c>
      <c r="D9054" s="4"/>
    </row>
    <row r="9055" spans="1:4" x14ac:dyDescent="0.25">
      <c r="A9055" s="3" t="str">
        <f t="shared" si="141"/>
        <v/>
      </c>
      <c r="D9055" s="4"/>
    </row>
    <row r="9056" spans="1:4" x14ac:dyDescent="0.25">
      <c r="A9056" s="3" t="str">
        <f t="shared" si="141"/>
        <v/>
      </c>
      <c r="D9056" s="4"/>
    </row>
    <row r="9057" spans="1:4" x14ac:dyDescent="0.25">
      <c r="A9057" s="3" t="str">
        <f t="shared" si="141"/>
        <v/>
      </c>
      <c r="D9057" s="4"/>
    </row>
    <row r="9058" spans="1:4" x14ac:dyDescent="0.25">
      <c r="A9058" s="3" t="str">
        <f t="shared" si="141"/>
        <v/>
      </c>
      <c r="D9058" s="4"/>
    </row>
    <row r="9059" spans="1:4" x14ac:dyDescent="0.25">
      <c r="A9059" s="3" t="str">
        <f t="shared" si="141"/>
        <v/>
      </c>
      <c r="D9059" s="4"/>
    </row>
    <row r="9060" spans="1:4" x14ac:dyDescent="0.25">
      <c r="A9060" s="3" t="str">
        <f t="shared" si="141"/>
        <v/>
      </c>
      <c r="D9060" s="4"/>
    </row>
    <row r="9061" spans="1:4" x14ac:dyDescent="0.25">
      <c r="A9061" s="3" t="str">
        <f t="shared" si="141"/>
        <v/>
      </c>
      <c r="D9061" s="4"/>
    </row>
    <row r="9062" spans="1:4" x14ac:dyDescent="0.25">
      <c r="A9062" s="3" t="str">
        <f t="shared" si="141"/>
        <v/>
      </c>
      <c r="D9062" s="4"/>
    </row>
    <row r="9063" spans="1:4" x14ac:dyDescent="0.25">
      <c r="A9063" s="3" t="str">
        <f t="shared" si="141"/>
        <v/>
      </c>
      <c r="D9063" s="4"/>
    </row>
    <row r="9064" spans="1:4" x14ac:dyDescent="0.25">
      <c r="A9064" s="3" t="str">
        <f t="shared" si="141"/>
        <v/>
      </c>
      <c r="D9064" s="4"/>
    </row>
    <row r="9065" spans="1:4" x14ac:dyDescent="0.25">
      <c r="A9065" s="3" t="str">
        <f t="shared" si="141"/>
        <v/>
      </c>
      <c r="D9065" s="4"/>
    </row>
    <row r="9066" spans="1:4" x14ac:dyDescent="0.25">
      <c r="A9066" s="3" t="str">
        <f t="shared" si="141"/>
        <v/>
      </c>
      <c r="D9066" s="4"/>
    </row>
    <row r="9067" spans="1:4" x14ac:dyDescent="0.25">
      <c r="A9067" s="3" t="str">
        <f t="shared" si="141"/>
        <v/>
      </c>
      <c r="D9067" s="4"/>
    </row>
    <row r="9068" spans="1:4" x14ac:dyDescent="0.25">
      <c r="A9068" s="3" t="str">
        <f t="shared" si="141"/>
        <v/>
      </c>
      <c r="D9068" s="4"/>
    </row>
    <row r="9069" spans="1:4" x14ac:dyDescent="0.25">
      <c r="A9069" s="3" t="str">
        <f t="shared" si="141"/>
        <v/>
      </c>
      <c r="D9069" s="4"/>
    </row>
    <row r="9070" spans="1:4" x14ac:dyDescent="0.25">
      <c r="A9070" s="3" t="str">
        <f t="shared" si="141"/>
        <v/>
      </c>
      <c r="D9070" s="4"/>
    </row>
    <row r="9071" spans="1:4" x14ac:dyDescent="0.25">
      <c r="A9071" s="3" t="str">
        <f t="shared" si="141"/>
        <v/>
      </c>
      <c r="D9071" s="4"/>
    </row>
    <row r="9072" spans="1:4" x14ac:dyDescent="0.25">
      <c r="A9072" s="3" t="str">
        <f t="shared" si="141"/>
        <v/>
      </c>
      <c r="D9072" s="4"/>
    </row>
    <row r="9073" spans="1:4" x14ac:dyDescent="0.25">
      <c r="A9073" s="3" t="str">
        <f t="shared" si="141"/>
        <v/>
      </c>
      <c r="D9073" s="4"/>
    </row>
    <row r="9074" spans="1:4" x14ac:dyDescent="0.25">
      <c r="A9074" s="3" t="str">
        <f t="shared" si="141"/>
        <v/>
      </c>
      <c r="D9074" s="4"/>
    </row>
    <row r="9075" spans="1:4" x14ac:dyDescent="0.25">
      <c r="A9075" s="3" t="str">
        <f t="shared" si="141"/>
        <v/>
      </c>
      <c r="D9075" s="4"/>
    </row>
    <row r="9076" spans="1:4" x14ac:dyDescent="0.25">
      <c r="A9076" s="3" t="str">
        <f t="shared" si="141"/>
        <v/>
      </c>
      <c r="D9076" s="4"/>
    </row>
    <row r="9077" spans="1:4" x14ac:dyDescent="0.25">
      <c r="A9077" s="3" t="str">
        <f t="shared" si="141"/>
        <v/>
      </c>
      <c r="D9077" s="4"/>
    </row>
    <row r="9078" spans="1:4" x14ac:dyDescent="0.25">
      <c r="A9078" s="3" t="str">
        <f t="shared" si="141"/>
        <v/>
      </c>
      <c r="D9078" s="4"/>
    </row>
    <row r="9079" spans="1:4" x14ac:dyDescent="0.25">
      <c r="A9079" s="3" t="str">
        <f t="shared" si="141"/>
        <v/>
      </c>
      <c r="D9079" s="4"/>
    </row>
    <row r="9080" spans="1:4" x14ac:dyDescent="0.25">
      <c r="A9080" s="3" t="str">
        <f t="shared" si="141"/>
        <v/>
      </c>
      <c r="D9080" s="4"/>
    </row>
    <row r="9081" spans="1:4" x14ac:dyDescent="0.25">
      <c r="A9081" s="3" t="str">
        <f t="shared" si="141"/>
        <v/>
      </c>
      <c r="D9081" s="4"/>
    </row>
    <row r="9082" spans="1:4" x14ac:dyDescent="0.25">
      <c r="A9082" s="3" t="str">
        <f t="shared" si="141"/>
        <v/>
      </c>
      <c r="D9082" s="4"/>
    </row>
    <row r="9083" spans="1:4" x14ac:dyDescent="0.25">
      <c r="A9083" s="3" t="str">
        <f t="shared" si="141"/>
        <v/>
      </c>
      <c r="D9083" s="4"/>
    </row>
    <row r="9084" spans="1:4" x14ac:dyDescent="0.25">
      <c r="A9084" s="3" t="str">
        <f t="shared" si="141"/>
        <v/>
      </c>
      <c r="D9084" s="4"/>
    </row>
    <row r="9085" spans="1:4" x14ac:dyDescent="0.25">
      <c r="A9085" s="3" t="str">
        <f t="shared" si="141"/>
        <v/>
      </c>
      <c r="D9085" s="4"/>
    </row>
    <row r="9086" spans="1:4" x14ac:dyDescent="0.25">
      <c r="A9086" s="3" t="str">
        <f t="shared" si="141"/>
        <v/>
      </c>
      <c r="D9086" s="4"/>
    </row>
    <row r="9087" spans="1:4" x14ac:dyDescent="0.25">
      <c r="A9087" s="3" t="str">
        <f t="shared" si="141"/>
        <v/>
      </c>
      <c r="D9087" s="4"/>
    </row>
    <row r="9088" spans="1:4" x14ac:dyDescent="0.25">
      <c r="A9088" s="3" t="str">
        <f t="shared" si="141"/>
        <v/>
      </c>
      <c r="D9088" s="4"/>
    </row>
    <row r="9089" spans="1:4" x14ac:dyDescent="0.25">
      <c r="A9089" s="3" t="str">
        <f t="shared" si="141"/>
        <v/>
      </c>
      <c r="D9089" s="4"/>
    </row>
    <row r="9090" spans="1:4" x14ac:dyDescent="0.25">
      <c r="A9090" s="3" t="str">
        <f t="shared" si="141"/>
        <v/>
      </c>
      <c r="D9090" s="4"/>
    </row>
    <row r="9091" spans="1:4" x14ac:dyDescent="0.25">
      <c r="A9091" s="3" t="str">
        <f t="shared" ref="A9091:A9154" si="142">B9091&amp;C9091&amp;D9091&amp;E9091</f>
        <v/>
      </c>
      <c r="D9091" s="4"/>
    </row>
    <row r="9092" spans="1:4" x14ac:dyDescent="0.25">
      <c r="A9092" s="3" t="str">
        <f t="shared" si="142"/>
        <v/>
      </c>
      <c r="D9092" s="4"/>
    </row>
    <row r="9093" spans="1:4" x14ac:dyDescent="0.25">
      <c r="A9093" s="3" t="str">
        <f t="shared" si="142"/>
        <v/>
      </c>
      <c r="D9093" s="4"/>
    </row>
    <row r="9094" spans="1:4" x14ac:dyDescent="0.25">
      <c r="A9094" s="3" t="str">
        <f t="shared" si="142"/>
        <v/>
      </c>
      <c r="D9094" s="4"/>
    </row>
    <row r="9095" spans="1:4" x14ac:dyDescent="0.25">
      <c r="A9095" s="3" t="str">
        <f t="shared" si="142"/>
        <v/>
      </c>
      <c r="D9095" s="4"/>
    </row>
    <row r="9096" spans="1:4" x14ac:dyDescent="0.25">
      <c r="A9096" s="3" t="str">
        <f t="shared" si="142"/>
        <v/>
      </c>
      <c r="D9096" s="4"/>
    </row>
    <row r="9097" spans="1:4" x14ac:dyDescent="0.25">
      <c r="A9097" s="3" t="str">
        <f t="shared" si="142"/>
        <v/>
      </c>
      <c r="D9097" s="4"/>
    </row>
    <row r="9098" spans="1:4" x14ac:dyDescent="0.25">
      <c r="A9098" s="3" t="str">
        <f t="shared" si="142"/>
        <v/>
      </c>
      <c r="D9098" s="4"/>
    </row>
    <row r="9099" spans="1:4" x14ac:dyDescent="0.25">
      <c r="A9099" s="3" t="str">
        <f t="shared" si="142"/>
        <v/>
      </c>
      <c r="D9099" s="4"/>
    </row>
    <row r="9100" spans="1:4" x14ac:dyDescent="0.25">
      <c r="A9100" s="3" t="str">
        <f t="shared" si="142"/>
        <v/>
      </c>
      <c r="D9100" s="4"/>
    </row>
    <row r="9101" spans="1:4" x14ac:dyDescent="0.25">
      <c r="A9101" s="3" t="str">
        <f t="shared" si="142"/>
        <v/>
      </c>
      <c r="D9101" s="4"/>
    </row>
    <row r="9102" spans="1:4" x14ac:dyDescent="0.25">
      <c r="A9102" s="3" t="str">
        <f t="shared" si="142"/>
        <v/>
      </c>
      <c r="D9102" s="4"/>
    </row>
    <row r="9103" spans="1:4" x14ac:dyDescent="0.25">
      <c r="A9103" s="3" t="str">
        <f t="shared" si="142"/>
        <v/>
      </c>
      <c r="D9103" s="4"/>
    </row>
    <row r="9104" spans="1:4" x14ac:dyDescent="0.25">
      <c r="A9104" s="3" t="str">
        <f t="shared" si="142"/>
        <v/>
      </c>
      <c r="D9104" s="4"/>
    </row>
    <row r="9105" spans="1:4" x14ac:dyDescent="0.25">
      <c r="A9105" s="3" t="str">
        <f t="shared" si="142"/>
        <v/>
      </c>
      <c r="D9105" s="4"/>
    </row>
    <row r="9106" spans="1:4" x14ac:dyDescent="0.25">
      <c r="A9106" s="3" t="str">
        <f t="shared" si="142"/>
        <v/>
      </c>
      <c r="D9106" s="4"/>
    </row>
    <row r="9107" spans="1:4" x14ac:dyDescent="0.25">
      <c r="A9107" s="3" t="str">
        <f t="shared" si="142"/>
        <v/>
      </c>
      <c r="D9107" s="4"/>
    </row>
    <row r="9108" spans="1:4" x14ac:dyDescent="0.25">
      <c r="A9108" s="3" t="str">
        <f t="shared" si="142"/>
        <v/>
      </c>
      <c r="D9108" s="4"/>
    </row>
    <row r="9109" spans="1:4" x14ac:dyDescent="0.25">
      <c r="A9109" s="3" t="str">
        <f t="shared" si="142"/>
        <v/>
      </c>
      <c r="D9109" s="4"/>
    </row>
    <row r="9110" spans="1:4" x14ac:dyDescent="0.25">
      <c r="A9110" s="3" t="str">
        <f t="shared" si="142"/>
        <v/>
      </c>
      <c r="D9110" s="4"/>
    </row>
    <row r="9111" spans="1:4" x14ac:dyDescent="0.25">
      <c r="A9111" s="3" t="str">
        <f t="shared" si="142"/>
        <v/>
      </c>
      <c r="D9111" s="4"/>
    </row>
    <row r="9112" spans="1:4" x14ac:dyDescent="0.25">
      <c r="A9112" s="3" t="str">
        <f t="shared" si="142"/>
        <v/>
      </c>
      <c r="D9112" s="4"/>
    </row>
    <row r="9113" spans="1:4" x14ac:dyDescent="0.25">
      <c r="A9113" s="3" t="str">
        <f t="shared" si="142"/>
        <v/>
      </c>
      <c r="D9113" s="4"/>
    </row>
    <row r="9114" spans="1:4" x14ac:dyDescent="0.25">
      <c r="A9114" s="3" t="str">
        <f t="shared" si="142"/>
        <v/>
      </c>
      <c r="D9114" s="4"/>
    </row>
    <row r="9115" spans="1:4" x14ac:dyDescent="0.25">
      <c r="A9115" s="3" t="str">
        <f t="shared" si="142"/>
        <v/>
      </c>
      <c r="D9115" s="4"/>
    </row>
    <row r="9116" spans="1:4" x14ac:dyDescent="0.25">
      <c r="A9116" s="3" t="str">
        <f t="shared" si="142"/>
        <v/>
      </c>
      <c r="D9116" s="4"/>
    </row>
    <row r="9117" spans="1:4" x14ac:dyDescent="0.25">
      <c r="A9117" s="3" t="str">
        <f t="shared" si="142"/>
        <v/>
      </c>
      <c r="D9117" s="4"/>
    </row>
    <row r="9118" spans="1:4" x14ac:dyDescent="0.25">
      <c r="A9118" s="3" t="str">
        <f t="shared" si="142"/>
        <v/>
      </c>
      <c r="D9118" s="4"/>
    </row>
    <row r="9119" spans="1:4" x14ac:dyDescent="0.25">
      <c r="A9119" s="3" t="str">
        <f t="shared" si="142"/>
        <v/>
      </c>
      <c r="D9119" s="4"/>
    </row>
    <row r="9120" spans="1:4" x14ac:dyDescent="0.25">
      <c r="A9120" s="3" t="str">
        <f t="shared" si="142"/>
        <v/>
      </c>
      <c r="D9120" s="4"/>
    </row>
    <row r="9121" spans="1:4" x14ac:dyDescent="0.25">
      <c r="A9121" s="3" t="str">
        <f t="shared" si="142"/>
        <v/>
      </c>
      <c r="D9121" s="4"/>
    </row>
    <row r="9122" spans="1:4" x14ac:dyDescent="0.25">
      <c r="A9122" s="3" t="str">
        <f t="shared" si="142"/>
        <v/>
      </c>
      <c r="D9122" s="4"/>
    </row>
    <row r="9123" spans="1:4" x14ac:dyDescent="0.25">
      <c r="A9123" s="3" t="str">
        <f t="shared" si="142"/>
        <v/>
      </c>
      <c r="D9123" s="4"/>
    </row>
    <row r="9124" spans="1:4" x14ac:dyDescent="0.25">
      <c r="A9124" s="3" t="str">
        <f t="shared" si="142"/>
        <v/>
      </c>
      <c r="D9124" s="4"/>
    </row>
    <row r="9125" spans="1:4" x14ac:dyDescent="0.25">
      <c r="A9125" s="3" t="str">
        <f t="shared" si="142"/>
        <v/>
      </c>
      <c r="D9125" s="4"/>
    </row>
    <row r="9126" spans="1:4" x14ac:dyDescent="0.25">
      <c r="A9126" s="3" t="str">
        <f t="shared" si="142"/>
        <v/>
      </c>
      <c r="D9126" s="4"/>
    </row>
    <row r="9127" spans="1:4" x14ac:dyDescent="0.25">
      <c r="A9127" s="3" t="str">
        <f t="shared" si="142"/>
        <v/>
      </c>
      <c r="D9127" s="4"/>
    </row>
    <row r="9128" spans="1:4" x14ac:dyDescent="0.25">
      <c r="A9128" s="3" t="str">
        <f t="shared" si="142"/>
        <v/>
      </c>
      <c r="D9128" s="4"/>
    </row>
    <row r="9129" spans="1:4" x14ac:dyDescent="0.25">
      <c r="A9129" s="3" t="str">
        <f t="shared" si="142"/>
        <v/>
      </c>
      <c r="D9129" s="4"/>
    </row>
    <row r="9130" spans="1:4" x14ac:dyDescent="0.25">
      <c r="A9130" s="3" t="str">
        <f t="shared" si="142"/>
        <v/>
      </c>
      <c r="D9130" s="4"/>
    </row>
    <row r="9131" spans="1:4" x14ac:dyDescent="0.25">
      <c r="A9131" s="3" t="str">
        <f t="shared" si="142"/>
        <v/>
      </c>
      <c r="D9131" s="4"/>
    </row>
    <row r="9132" spans="1:4" x14ac:dyDescent="0.25">
      <c r="A9132" s="3" t="str">
        <f t="shared" si="142"/>
        <v/>
      </c>
      <c r="D9132" s="4"/>
    </row>
    <row r="9133" spans="1:4" x14ac:dyDescent="0.25">
      <c r="A9133" s="3" t="str">
        <f t="shared" si="142"/>
        <v/>
      </c>
      <c r="D9133" s="4"/>
    </row>
    <row r="9134" spans="1:4" x14ac:dyDescent="0.25">
      <c r="A9134" s="3" t="str">
        <f t="shared" si="142"/>
        <v/>
      </c>
      <c r="D9134" s="4"/>
    </row>
    <row r="9135" spans="1:4" x14ac:dyDescent="0.25">
      <c r="A9135" s="3" t="str">
        <f t="shared" si="142"/>
        <v/>
      </c>
      <c r="D9135" s="4"/>
    </row>
    <row r="9136" spans="1:4" x14ac:dyDescent="0.25">
      <c r="A9136" s="3" t="str">
        <f t="shared" si="142"/>
        <v/>
      </c>
      <c r="D9136" s="4"/>
    </row>
    <row r="9137" spans="1:4" x14ac:dyDescent="0.25">
      <c r="A9137" s="3" t="str">
        <f t="shared" si="142"/>
        <v/>
      </c>
      <c r="D9137" s="4"/>
    </row>
    <row r="9138" spans="1:4" x14ac:dyDescent="0.25">
      <c r="A9138" s="3" t="str">
        <f t="shared" si="142"/>
        <v/>
      </c>
      <c r="D9138" s="4"/>
    </row>
    <row r="9139" spans="1:4" x14ac:dyDescent="0.25">
      <c r="A9139" s="3" t="str">
        <f t="shared" si="142"/>
        <v/>
      </c>
      <c r="D9139" s="4"/>
    </row>
    <row r="9140" spans="1:4" x14ac:dyDescent="0.25">
      <c r="A9140" s="3" t="str">
        <f t="shared" si="142"/>
        <v/>
      </c>
      <c r="D9140" s="4"/>
    </row>
    <row r="9141" spans="1:4" x14ac:dyDescent="0.25">
      <c r="A9141" s="3" t="str">
        <f t="shared" si="142"/>
        <v/>
      </c>
      <c r="D9141" s="4"/>
    </row>
    <row r="9142" spans="1:4" x14ac:dyDescent="0.25">
      <c r="A9142" s="3" t="str">
        <f t="shared" si="142"/>
        <v/>
      </c>
      <c r="D9142" s="4"/>
    </row>
    <row r="9143" spans="1:4" x14ac:dyDescent="0.25">
      <c r="A9143" s="3" t="str">
        <f t="shared" si="142"/>
        <v/>
      </c>
      <c r="D9143" s="4"/>
    </row>
    <row r="9144" spans="1:4" x14ac:dyDescent="0.25">
      <c r="A9144" s="3" t="str">
        <f t="shared" si="142"/>
        <v/>
      </c>
      <c r="D9144" s="4"/>
    </row>
    <row r="9145" spans="1:4" x14ac:dyDescent="0.25">
      <c r="A9145" s="3" t="str">
        <f t="shared" si="142"/>
        <v/>
      </c>
      <c r="D9145" s="4"/>
    </row>
    <row r="9146" spans="1:4" x14ac:dyDescent="0.25">
      <c r="A9146" s="3" t="str">
        <f t="shared" si="142"/>
        <v/>
      </c>
      <c r="D9146" s="4"/>
    </row>
    <row r="9147" spans="1:4" x14ac:dyDescent="0.25">
      <c r="A9147" s="3" t="str">
        <f t="shared" si="142"/>
        <v/>
      </c>
      <c r="D9147" s="4"/>
    </row>
    <row r="9148" spans="1:4" x14ac:dyDescent="0.25">
      <c r="A9148" s="3" t="str">
        <f t="shared" si="142"/>
        <v/>
      </c>
      <c r="D9148" s="4"/>
    </row>
    <row r="9149" spans="1:4" x14ac:dyDescent="0.25">
      <c r="A9149" s="3" t="str">
        <f t="shared" si="142"/>
        <v/>
      </c>
      <c r="D9149" s="4"/>
    </row>
    <row r="9150" spans="1:4" x14ac:dyDescent="0.25">
      <c r="A9150" s="3" t="str">
        <f t="shared" si="142"/>
        <v/>
      </c>
      <c r="D9150" s="4"/>
    </row>
    <row r="9151" spans="1:4" x14ac:dyDescent="0.25">
      <c r="A9151" s="3" t="str">
        <f t="shared" si="142"/>
        <v/>
      </c>
      <c r="D9151" s="4"/>
    </row>
    <row r="9152" spans="1:4" x14ac:dyDescent="0.25">
      <c r="A9152" s="3" t="str">
        <f t="shared" si="142"/>
        <v/>
      </c>
      <c r="D9152" s="4"/>
    </row>
    <row r="9153" spans="1:4" x14ac:dyDescent="0.25">
      <c r="A9153" s="3" t="str">
        <f t="shared" si="142"/>
        <v/>
      </c>
      <c r="D9153" s="4"/>
    </row>
    <row r="9154" spans="1:4" x14ac:dyDescent="0.25">
      <c r="A9154" s="3" t="str">
        <f t="shared" si="142"/>
        <v/>
      </c>
      <c r="D9154" s="4"/>
    </row>
    <row r="9155" spans="1:4" x14ac:dyDescent="0.25">
      <c r="A9155" s="3" t="str">
        <f t="shared" ref="A9155:A9218" si="143">B9155&amp;C9155&amp;D9155&amp;E9155</f>
        <v/>
      </c>
      <c r="D9155" s="4"/>
    </row>
    <row r="9156" spans="1:4" x14ac:dyDescent="0.25">
      <c r="A9156" s="3" t="str">
        <f t="shared" si="143"/>
        <v/>
      </c>
      <c r="D9156" s="4"/>
    </row>
    <row r="9157" spans="1:4" x14ac:dyDescent="0.25">
      <c r="A9157" s="3" t="str">
        <f t="shared" si="143"/>
        <v/>
      </c>
      <c r="D9157" s="4"/>
    </row>
    <row r="9158" spans="1:4" x14ac:dyDescent="0.25">
      <c r="A9158" s="3" t="str">
        <f t="shared" si="143"/>
        <v/>
      </c>
      <c r="D9158" s="4"/>
    </row>
    <row r="9159" spans="1:4" x14ac:dyDescent="0.25">
      <c r="A9159" s="3" t="str">
        <f t="shared" si="143"/>
        <v/>
      </c>
      <c r="D9159" s="4"/>
    </row>
    <row r="9160" spans="1:4" x14ac:dyDescent="0.25">
      <c r="A9160" s="3" t="str">
        <f t="shared" si="143"/>
        <v/>
      </c>
      <c r="D9160" s="4"/>
    </row>
    <row r="9161" spans="1:4" x14ac:dyDescent="0.25">
      <c r="A9161" s="3" t="str">
        <f t="shared" si="143"/>
        <v/>
      </c>
      <c r="D9161" s="4"/>
    </row>
    <row r="9162" spans="1:4" x14ac:dyDescent="0.25">
      <c r="A9162" s="3" t="str">
        <f t="shared" si="143"/>
        <v/>
      </c>
      <c r="D9162" s="4"/>
    </row>
    <row r="9163" spans="1:4" x14ac:dyDescent="0.25">
      <c r="A9163" s="3" t="str">
        <f t="shared" si="143"/>
        <v/>
      </c>
      <c r="D9163" s="4"/>
    </row>
    <row r="9164" spans="1:4" x14ac:dyDescent="0.25">
      <c r="A9164" s="3" t="str">
        <f t="shared" si="143"/>
        <v/>
      </c>
      <c r="D9164" s="4"/>
    </row>
    <row r="9165" spans="1:4" x14ac:dyDescent="0.25">
      <c r="A9165" s="3" t="str">
        <f t="shared" si="143"/>
        <v/>
      </c>
      <c r="D9165" s="4"/>
    </row>
    <row r="9166" spans="1:4" x14ac:dyDescent="0.25">
      <c r="A9166" s="3" t="str">
        <f t="shared" si="143"/>
        <v/>
      </c>
      <c r="D9166" s="4"/>
    </row>
    <row r="9167" spans="1:4" x14ac:dyDescent="0.25">
      <c r="A9167" s="3" t="str">
        <f t="shared" si="143"/>
        <v/>
      </c>
      <c r="D9167" s="4"/>
    </row>
    <row r="9168" spans="1:4" x14ac:dyDescent="0.25">
      <c r="A9168" s="3" t="str">
        <f t="shared" si="143"/>
        <v/>
      </c>
      <c r="D9168" s="4"/>
    </row>
    <row r="9169" spans="1:4" x14ac:dyDescent="0.25">
      <c r="A9169" s="3" t="str">
        <f t="shared" si="143"/>
        <v/>
      </c>
      <c r="D9169" s="4"/>
    </row>
    <row r="9170" spans="1:4" x14ac:dyDescent="0.25">
      <c r="A9170" s="3" t="str">
        <f t="shared" si="143"/>
        <v/>
      </c>
      <c r="D9170" s="4"/>
    </row>
    <row r="9171" spans="1:4" x14ac:dyDescent="0.25">
      <c r="A9171" s="3" t="str">
        <f t="shared" si="143"/>
        <v/>
      </c>
      <c r="D9171" s="4"/>
    </row>
    <row r="9172" spans="1:4" x14ac:dyDescent="0.25">
      <c r="A9172" s="3" t="str">
        <f t="shared" si="143"/>
        <v/>
      </c>
      <c r="D9172" s="4"/>
    </row>
    <row r="9173" spans="1:4" x14ac:dyDescent="0.25">
      <c r="A9173" s="3" t="str">
        <f t="shared" si="143"/>
        <v/>
      </c>
      <c r="D9173" s="4"/>
    </row>
    <row r="9174" spans="1:4" x14ac:dyDescent="0.25">
      <c r="A9174" s="3" t="str">
        <f t="shared" si="143"/>
        <v/>
      </c>
      <c r="D9174" s="4"/>
    </row>
    <row r="9175" spans="1:4" x14ac:dyDescent="0.25">
      <c r="A9175" s="3" t="str">
        <f t="shared" si="143"/>
        <v/>
      </c>
      <c r="D9175" s="4"/>
    </row>
    <row r="9176" spans="1:4" x14ac:dyDescent="0.25">
      <c r="A9176" s="3" t="str">
        <f t="shared" si="143"/>
        <v/>
      </c>
      <c r="D9176" s="4"/>
    </row>
    <row r="9177" spans="1:4" x14ac:dyDescent="0.25">
      <c r="A9177" s="3" t="str">
        <f t="shared" si="143"/>
        <v/>
      </c>
      <c r="D9177" s="4"/>
    </row>
    <row r="9178" spans="1:4" x14ac:dyDescent="0.25">
      <c r="A9178" s="3" t="str">
        <f t="shared" si="143"/>
        <v/>
      </c>
      <c r="D9178" s="4"/>
    </row>
    <row r="9179" spans="1:4" x14ac:dyDescent="0.25">
      <c r="A9179" s="3" t="str">
        <f t="shared" si="143"/>
        <v/>
      </c>
      <c r="D9179" s="4"/>
    </row>
    <row r="9180" spans="1:4" x14ac:dyDescent="0.25">
      <c r="A9180" s="3" t="str">
        <f t="shared" si="143"/>
        <v/>
      </c>
      <c r="D9180" s="4"/>
    </row>
    <row r="9181" spans="1:4" x14ac:dyDescent="0.25">
      <c r="A9181" s="3" t="str">
        <f t="shared" si="143"/>
        <v/>
      </c>
      <c r="D9181" s="4"/>
    </row>
    <row r="9182" spans="1:4" x14ac:dyDescent="0.25">
      <c r="A9182" s="3" t="str">
        <f t="shared" si="143"/>
        <v/>
      </c>
      <c r="D9182" s="4"/>
    </row>
    <row r="9183" spans="1:4" x14ac:dyDescent="0.25">
      <c r="A9183" s="3" t="str">
        <f t="shared" si="143"/>
        <v/>
      </c>
      <c r="D9183" s="4"/>
    </row>
    <row r="9184" spans="1:4" x14ac:dyDescent="0.25">
      <c r="A9184" s="3" t="str">
        <f t="shared" si="143"/>
        <v/>
      </c>
      <c r="D9184" s="4"/>
    </row>
    <row r="9185" spans="1:4" x14ac:dyDescent="0.25">
      <c r="A9185" s="3" t="str">
        <f t="shared" si="143"/>
        <v/>
      </c>
      <c r="D9185" s="4"/>
    </row>
    <row r="9186" spans="1:4" x14ac:dyDescent="0.25">
      <c r="A9186" s="3" t="str">
        <f t="shared" si="143"/>
        <v/>
      </c>
      <c r="D9186" s="4"/>
    </row>
    <row r="9187" spans="1:4" x14ac:dyDescent="0.25">
      <c r="A9187" s="3" t="str">
        <f t="shared" si="143"/>
        <v/>
      </c>
      <c r="D9187" s="4"/>
    </row>
    <row r="9188" spans="1:4" x14ac:dyDescent="0.25">
      <c r="A9188" s="3" t="str">
        <f t="shared" si="143"/>
        <v/>
      </c>
      <c r="D9188" s="4"/>
    </row>
    <row r="9189" spans="1:4" x14ac:dyDescent="0.25">
      <c r="A9189" s="3" t="str">
        <f t="shared" si="143"/>
        <v/>
      </c>
      <c r="D9189" s="4"/>
    </row>
    <row r="9190" spans="1:4" x14ac:dyDescent="0.25">
      <c r="A9190" s="3" t="str">
        <f t="shared" si="143"/>
        <v/>
      </c>
      <c r="D9190" s="4"/>
    </row>
    <row r="9191" spans="1:4" x14ac:dyDescent="0.25">
      <c r="A9191" s="3" t="str">
        <f t="shared" si="143"/>
        <v/>
      </c>
      <c r="D9191" s="4"/>
    </row>
    <row r="9192" spans="1:4" x14ac:dyDescent="0.25">
      <c r="A9192" s="3" t="str">
        <f t="shared" si="143"/>
        <v/>
      </c>
      <c r="D9192" s="4"/>
    </row>
    <row r="9193" spans="1:4" x14ac:dyDescent="0.25">
      <c r="A9193" s="3" t="str">
        <f t="shared" si="143"/>
        <v/>
      </c>
      <c r="D9193" s="4"/>
    </row>
    <row r="9194" spans="1:4" x14ac:dyDescent="0.25">
      <c r="A9194" s="3" t="str">
        <f t="shared" si="143"/>
        <v/>
      </c>
      <c r="D9194" s="4"/>
    </row>
    <row r="9195" spans="1:4" x14ac:dyDescent="0.25">
      <c r="A9195" s="3" t="str">
        <f t="shared" si="143"/>
        <v/>
      </c>
      <c r="D9195" s="4"/>
    </row>
    <row r="9196" spans="1:4" x14ac:dyDescent="0.25">
      <c r="A9196" s="3" t="str">
        <f t="shared" si="143"/>
        <v/>
      </c>
      <c r="D9196" s="4"/>
    </row>
    <row r="9197" spans="1:4" x14ac:dyDescent="0.25">
      <c r="A9197" s="3" t="str">
        <f t="shared" si="143"/>
        <v/>
      </c>
      <c r="D9197" s="4"/>
    </row>
    <row r="9198" spans="1:4" x14ac:dyDescent="0.25">
      <c r="A9198" s="3" t="str">
        <f t="shared" si="143"/>
        <v/>
      </c>
      <c r="D9198" s="4"/>
    </row>
    <row r="9199" spans="1:4" x14ac:dyDescent="0.25">
      <c r="A9199" s="3" t="str">
        <f t="shared" si="143"/>
        <v/>
      </c>
      <c r="D9199" s="4"/>
    </row>
    <row r="9200" spans="1:4" x14ac:dyDescent="0.25">
      <c r="A9200" s="3" t="str">
        <f t="shared" si="143"/>
        <v/>
      </c>
      <c r="D9200" s="4"/>
    </row>
    <row r="9201" spans="1:4" x14ac:dyDescent="0.25">
      <c r="A9201" s="3" t="str">
        <f t="shared" si="143"/>
        <v/>
      </c>
      <c r="D9201" s="4"/>
    </row>
    <row r="9202" spans="1:4" x14ac:dyDescent="0.25">
      <c r="A9202" s="3" t="str">
        <f t="shared" si="143"/>
        <v/>
      </c>
      <c r="D9202" s="4"/>
    </row>
    <row r="9203" spans="1:4" x14ac:dyDescent="0.25">
      <c r="A9203" s="3" t="str">
        <f t="shared" si="143"/>
        <v/>
      </c>
      <c r="D9203" s="4"/>
    </row>
    <row r="9204" spans="1:4" x14ac:dyDescent="0.25">
      <c r="A9204" s="3" t="str">
        <f t="shared" si="143"/>
        <v/>
      </c>
      <c r="D9204" s="4"/>
    </row>
    <row r="9205" spans="1:4" x14ac:dyDescent="0.25">
      <c r="A9205" s="3" t="str">
        <f t="shared" si="143"/>
        <v/>
      </c>
      <c r="D9205" s="4"/>
    </row>
    <row r="9206" spans="1:4" x14ac:dyDescent="0.25">
      <c r="A9206" s="3" t="str">
        <f t="shared" si="143"/>
        <v/>
      </c>
      <c r="D9206" s="4"/>
    </row>
    <row r="9207" spans="1:4" x14ac:dyDescent="0.25">
      <c r="A9207" s="3" t="str">
        <f t="shared" si="143"/>
        <v/>
      </c>
      <c r="D9207" s="4"/>
    </row>
    <row r="9208" spans="1:4" x14ac:dyDescent="0.25">
      <c r="A9208" s="3" t="str">
        <f t="shared" si="143"/>
        <v/>
      </c>
      <c r="D9208" s="4"/>
    </row>
    <row r="9209" spans="1:4" x14ac:dyDescent="0.25">
      <c r="A9209" s="3" t="str">
        <f t="shared" si="143"/>
        <v/>
      </c>
      <c r="D9209" s="4"/>
    </row>
    <row r="9210" spans="1:4" x14ac:dyDescent="0.25">
      <c r="A9210" s="3" t="str">
        <f t="shared" si="143"/>
        <v/>
      </c>
      <c r="D9210" s="4"/>
    </row>
    <row r="9211" spans="1:4" x14ac:dyDescent="0.25">
      <c r="A9211" s="3" t="str">
        <f t="shared" si="143"/>
        <v/>
      </c>
      <c r="D9211" s="4"/>
    </row>
    <row r="9212" spans="1:4" x14ac:dyDescent="0.25">
      <c r="A9212" s="3" t="str">
        <f t="shared" si="143"/>
        <v/>
      </c>
      <c r="D9212" s="4"/>
    </row>
    <row r="9213" spans="1:4" x14ac:dyDescent="0.25">
      <c r="A9213" s="3" t="str">
        <f t="shared" si="143"/>
        <v/>
      </c>
      <c r="D9213" s="4"/>
    </row>
    <row r="9214" spans="1:4" x14ac:dyDescent="0.25">
      <c r="A9214" s="3" t="str">
        <f t="shared" si="143"/>
        <v/>
      </c>
      <c r="D9214" s="4"/>
    </row>
    <row r="9215" spans="1:4" x14ac:dyDescent="0.25">
      <c r="A9215" s="3" t="str">
        <f t="shared" si="143"/>
        <v/>
      </c>
      <c r="D9215" s="4"/>
    </row>
    <row r="9216" spans="1:4" x14ac:dyDescent="0.25">
      <c r="A9216" s="3" t="str">
        <f t="shared" si="143"/>
        <v/>
      </c>
      <c r="D9216" s="4"/>
    </row>
    <row r="9217" spans="1:4" x14ac:dyDescent="0.25">
      <c r="A9217" s="3" t="str">
        <f t="shared" si="143"/>
        <v/>
      </c>
      <c r="D9217" s="4"/>
    </row>
    <row r="9218" spans="1:4" x14ac:dyDescent="0.25">
      <c r="A9218" s="3" t="str">
        <f t="shared" si="143"/>
        <v/>
      </c>
      <c r="D9218" s="4"/>
    </row>
    <row r="9219" spans="1:4" x14ac:dyDescent="0.25">
      <c r="A9219" s="3" t="str">
        <f t="shared" ref="A9219:A9282" si="144">B9219&amp;C9219&amp;D9219&amp;E9219</f>
        <v/>
      </c>
      <c r="D9219" s="4"/>
    </row>
    <row r="9220" spans="1:4" x14ac:dyDescent="0.25">
      <c r="A9220" s="3" t="str">
        <f t="shared" si="144"/>
        <v/>
      </c>
      <c r="D9220" s="4"/>
    </row>
    <row r="9221" spans="1:4" x14ac:dyDescent="0.25">
      <c r="A9221" s="3" t="str">
        <f t="shared" si="144"/>
        <v/>
      </c>
      <c r="D9221" s="4"/>
    </row>
    <row r="9222" spans="1:4" x14ac:dyDescent="0.25">
      <c r="A9222" s="3" t="str">
        <f t="shared" si="144"/>
        <v/>
      </c>
      <c r="D9222" s="4"/>
    </row>
    <row r="9223" spans="1:4" x14ac:dyDescent="0.25">
      <c r="A9223" s="3" t="str">
        <f t="shared" si="144"/>
        <v/>
      </c>
      <c r="D9223" s="4"/>
    </row>
    <row r="9224" spans="1:4" x14ac:dyDescent="0.25">
      <c r="A9224" s="3" t="str">
        <f t="shared" si="144"/>
        <v/>
      </c>
      <c r="D9224" s="4"/>
    </row>
    <row r="9225" spans="1:4" x14ac:dyDescent="0.25">
      <c r="A9225" s="3" t="str">
        <f t="shared" si="144"/>
        <v/>
      </c>
      <c r="D9225" s="4"/>
    </row>
    <row r="9226" spans="1:4" x14ac:dyDescent="0.25">
      <c r="A9226" s="3" t="str">
        <f t="shared" si="144"/>
        <v/>
      </c>
      <c r="D9226" s="4"/>
    </row>
    <row r="9227" spans="1:4" x14ac:dyDescent="0.25">
      <c r="A9227" s="3" t="str">
        <f t="shared" si="144"/>
        <v/>
      </c>
      <c r="D9227" s="4"/>
    </row>
    <row r="9228" spans="1:4" x14ac:dyDescent="0.25">
      <c r="A9228" s="3" t="str">
        <f t="shared" si="144"/>
        <v/>
      </c>
      <c r="D9228" s="4"/>
    </row>
    <row r="9229" spans="1:4" x14ac:dyDescent="0.25">
      <c r="A9229" s="3" t="str">
        <f t="shared" si="144"/>
        <v/>
      </c>
      <c r="D9229" s="4"/>
    </row>
    <row r="9230" spans="1:4" x14ac:dyDescent="0.25">
      <c r="A9230" s="3" t="str">
        <f t="shared" si="144"/>
        <v/>
      </c>
      <c r="D9230" s="4"/>
    </row>
    <row r="9231" spans="1:4" x14ac:dyDescent="0.25">
      <c r="A9231" s="3" t="str">
        <f t="shared" si="144"/>
        <v/>
      </c>
      <c r="D9231" s="4"/>
    </row>
    <row r="9232" spans="1:4" x14ac:dyDescent="0.25">
      <c r="A9232" s="3" t="str">
        <f t="shared" si="144"/>
        <v/>
      </c>
      <c r="D9232" s="4"/>
    </row>
    <row r="9233" spans="1:4" x14ac:dyDescent="0.25">
      <c r="A9233" s="3" t="str">
        <f t="shared" si="144"/>
        <v/>
      </c>
      <c r="D9233" s="4"/>
    </row>
    <row r="9234" spans="1:4" x14ac:dyDescent="0.25">
      <c r="A9234" s="3" t="str">
        <f t="shared" si="144"/>
        <v/>
      </c>
      <c r="D9234" s="4"/>
    </row>
    <row r="9235" spans="1:4" x14ac:dyDescent="0.25">
      <c r="A9235" s="3" t="str">
        <f t="shared" si="144"/>
        <v/>
      </c>
      <c r="D9235" s="4"/>
    </row>
    <row r="9236" spans="1:4" x14ac:dyDescent="0.25">
      <c r="A9236" s="3" t="str">
        <f t="shared" si="144"/>
        <v/>
      </c>
      <c r="D9236" s="4"/>
    </row>
    <row r="9237" spans="1:4" x14ac:dyDescent="0.25">
      <c r="A9237" s="3" t="str">
        <f t="shared" si="144"/>
        <v/>
      </c>
      <c r="D9237" s="4"/>
    </row>
    <row r="9238" spans="1:4" x14ac:dyDescent="0.25">
      <c r="A9238" s="3" t="str">
        <f t="shared" si="144"/>
        <v/>
      </c>
      <c r="D9238" s="4"/>
    </row>
    <row r="9239" spans="1:4" x14ac:dyDescent="0.25">
      <c r="A9239" s="3" t="str">
        <f t="shared" si="144"/>
        <v/>
      </c>
      <c r="D9239" s="4"/>
    </row>
    <row r="9240" spans="1:4" x14ac:dyDescent="0.25">
      <c r="A9240" s="3" t="str">
        <f t="shared" si="144"/>
        <v/>
      </c>
      <c r="D9240" s="4"/>
    </row>
    <row r="9241" spans="1:4" x14ac:dyDescent="0.25">
      <c r="A9241" s="3" t="str">
        <f t="shared" si="144"/>
        <v/>
      </c>
      <c r="D9241" s="4"/>
    </row>
    <row r="9242" spans="1:4" x14ac:dyDescent="0.25">
      <c r="A9242" s="3" t="str">
        <f t="shared" si="144"/>
        <v/>
      </c>
      <c r="D9242" s="4"/>
    </row>
    <row r="9243" spans="1:4" x14ac:dyDescent="0.25">
      <c r="A9243" s="3" t="str">
        <f t="shared" si="144"/>
        <v/>
      </c>
      <c r="D9243" s="4"/>
    </row>
    <row r="9244" spans="1:4" x14ac:dyDescent="0.25">
      <c r="A9244" s="3" t="str">
        <f t="shared" si="144"/>
        <v/>
      </c>
      <c r="D9244" s="4"/>
    </row>
    <row r="9245" spans="1:4" x14ac:dyDescent="0.25">
      <c r="A9245" s="3" t="str">
        <f t="shared" si="144"/>
        <v/>
      </c>
      <c r="D9245" s="4"/>
    </row>
    <row r="9246" spans="1:4" x14ac:dyDescent="0.25">
      <c r="A9246" s="3" t="str">
        <f t="shared" si="144"/>
        <v/>
      </c>
      <c r="D9246" s="4"/>
    </row>
    <row r="9247" spans="1:4" x14ac:dyDescent="0.25">
      <c r="A9247" s="3" t="str">
        <f t="shared" si="144"/>
        <v/>
      </c>
      <c r="D9247" s="4"/>
    </row>
    <row r="9248" spans="1:4" x14ac:dyDescent="0.25">
      <c r="A9248" s="3" t="str">
        <f t="shared" si="144"/>
        <v/>
      </c>
      <c r="D9248" s="4"/>
    </row>
    <row r="9249" spans="1:4" x14ac:dyDescent="0.25">
      <c r="A9249" s="3" t="str">
        <f t="shared" si="144"/>
        <v/>
      </c>
      <c r="D9249" s="4"/>
    </row>
    <row r="9250" spans="1:4" x14ac:dyDescent="0.25">
      <c r="A9250" s="3" t="str">
        <f t="shared" si="144"/>
        <v/>
      </c>
      <c r="D9250" s="4"/>
    </row>
    <row r="9251" spans="1:4" x14ac:dyDescent="0.25">
      <c r="A9251" s="3" t="str">
        <f t="shared" si="144"/>
        <v/>
      </c>
      <c r="D9251" s="4"/>
    </row>
    <row r="9252" spans="1:4" x14ac:dyDescent="0.25">
      <c r="A9252" s="3" t="str">
        <f t="shared" si="144"/>
        <v/>
      </c>
      <c r="D9252" s="4"/>
    </row>
    <row r="9253" spans="1:4" x14ac:dyDescent="0.25">
      <c r="A9253" s="3" t="str">
        <f t="shared" si="144"/>
        <v/>
      </c>
      <c r="D9253" s="4"/>
    </row>
    <row r="9254" spans="1:4" x14ac:dyDescent="0.25">
      <c r="A9254" s="3" t="str">
        <f t="shared" si="144"/>
        <v/>
      </c>
      <c r="D9254" s="4"/>
    </row>
    <row r="9255" spans="1:4" x14ac:dyDescent="0.25">
      <c r="A9255" s="3" t="str">
        <f t="shared" si="144"/>
        <v/>
      </c>
      <c r="D9255" s="4"/>
    </row>
    <row r="9256" spans="1:4" x14ac:dyDescent="0.25">
      <c r="A9256" s="3" t="str">
        <f t="shared" si="144"/>
        <v/>
      </c>
      <c r="D9256" s="4"/>
    </row>
    <row r="9257" spans="1:4" x14ac:dyDescent="0.25">
      <c r="A9257" s="3" t="str">
        <f t="shared" si="144"/>
        <v/>
      </c>
      <c r="D9257" s="4"/>
    </row>
    <row r="9258" spans="1:4" x14ac:dyDescent="0.25">
      <c r="A9258" s="3" t="str">
        <f t="shared" si="144"/>
        <v/>
      </c>
      <c r="D9258" s="4"/>
    </row>
    <row r="9259" spans="1:4" x14ac:dyDescent="0.25">
      <c r="A9259" s="3" t="str">
        <f t="shared" si="144"/>
        <v/>
      </c>
      <c r="D9259" s="4"/>
    </row>
    <row r="9260" spans="1:4" x14ac:dyDescent="0.25">
      <c r="A9260" s="3" t="str">
        <f t="shared" si="144"/>
        <v/>
      </c>
      <c r="D9260" s="4"/>
    </row>
    <row r="9261" spans="1:4" x14ac:dyDescent="0.25">
      <c r="A9261" s="3" t="str">
        <f t="shared" si="144"/>
        <v/>
      </c>
      <c r="D9261" s="4"/>
    </row>
    <row r="9262" spans="1:4" x14ac:dyDescent="0.25">
      <c r="A9262" s="3" t="str">
        <f t="shared" si="144"/>
        <v/>
      </c>
      <c r="D9262" s="4"/>
    </row>
    <row r="9263" spans="1:4" x14ac:dyDescent="0.25">
      <c r="A9263" s="3" t="str">
        <f t="shared" si="144"/>
        <v/>
      </c>
      <c r="D9263" s="4"/>
    </row>
    <row r="9264" spans="1:4" x14ac:dyDescent="0.25">
      <c r="A9264" s="3" t="str">
        <f t="shared" si="144"/>
        <v/>
      </c>
      <c r="D9264" s="4"/>
    </row>
    <row r="9265" spans="1:4" x14ac:dyDescent="0.25">
      <c r="A9265" s="3" t="str">
        <f t="shared" si="144"/>
        <v/>
      </c>
      <c r="D9265" s="4"/>
    </row>
    <row r="9266" spans="1:4" x14ac:dyDescent="0.25">
      <c r="A9266" s="3" t="str">
        <f t="shared" si="144"/>
        <v/>
      </c>
      <c r="D9266" s="4"/>
    </row>
    <row r="9267" spans="1:4" x14ac:dyDescent="0.25">
      <c r="A9267" s="3" t="str">
        <f t="shared" si="144"/>
        <v/>
      </c>
      <c r="D9267" s="4"/>
    </row>
    <row r="9268" spans="1:4" x14ac:dyDescent="0.25">
      <c r="A9268" s="3" t="str">
        <f t="shared" si="144"/>
        <v/>
      </c>
      <c r="D9268" s="4"/>
    </row>
    <row r="9269" spans="1:4" x14ac:dyDescent="0.25">
      <c r="A9269" s="3" t="str">
        <f t="shared" si="144"/>
        <v/>
      </c>
      <c r="D9269" s="4"/>
    </row>
    <row r="9270" spans="1:4" x14ac:dyDescent="0.25">
      <c r="A9270" s="3" t="str">
        <f t="shared" si="144"/>
        <v/>
      </c>
      <c r="D9270" s="4"/>
    </row>
    <row r="9271" spans="1:4" x14ac:dyDescent="0.25">
      <c r="A9271" s="3" t="str">
        <f t="shared" si="144"/>
        <v/>
      </c>
      <c r="D9271" s="4"/>
    </row>
    <row r="9272" spans="1:4" x14ac:dyDescent="0.25">
      <c r="A9272" s="3" t="str">
        <f t="shared" si="144"/>
        <v/>
      </c>
      <c r="D9272" s="4"/>
    </row>
    <row r="9273" spans="1:4" x14ac:dyDescent="0.25">
      <c r="A9273" s="3" t="str">
        <f t="shared" si="144"/>
        <v/>
      </c>
      <c r="D9273" s="4"/>
    </row>
    <row r="9274" spans="1:4" x14ac:dyDescent="0.25">
      <c r="A9274" s="3" t="str">
        <f t="shared" si="144"/>
        <v/>
      </c>
      <c r="D9274" s="4"/>
    </row>
    <row r="9275" spans="1:4" x14ac:dyDescent="0.25">
      <c r="A9275" s="3" t="str">
        <f t="shared" si="144"/>
        <v/>
      </c>
      <c r="D9275" s="4"/>
    </row>
    <row r="9276" spans="1:4" x14ac:dyDescent="0.25">
      <c r="A9276" s="3" t="str">
        <f t="shared" si="144"/>
        <v/>
      </c>
      <c r="D9276" s="4"/>
    </row>
    <row r="9277" spans="1:4" x14ac:dyDescent="0.25">
      <c r="A9277" s="3" t="str">
        <f t="shared" si="144"/>
        <v/>
      </c>
      <c r="D9277" s="4"/>
    </row>
    <row r="9278" spans="1:4" x14ac:dyDescent="0.25">
      <c r="A9278" s="3" t="str">
        <f t="shared" si="144"/>
        <v/>
      </c>
      <c r="D9278" s="4"/>
    </row>
    <row r="9279" spans="1:4" x14ac:dyDescent="0.25">
      <c r="A9279" s="3" t="str">
        <f t="shared" si="144"/>
        <v/>
      </c>
      <c r="D9279" s="4"/>
    </row>
    <row r="9280" spans="1:4" x14ac:dyDescent="0.25">
      <c r="A9280" s="3" t="str">
        <f t="shared" si="144"/>
        <v/>
      </c>
      <c r="D9280" s="4"/>
    </row>
    <row r="9281" spans="1:4" x14ac:dyDescent="0.25">
      <c r="A9281" s="3" t="str">
        <f t="shared" si="144"/>
        <v/>
      </c>
      <c r="D9281" s="4"/>
    </row>
    <row r="9282" spans="1:4" x14ac:dyDescent="0.25">
      <c r="A9282" s="3" t="str">
        <f t="shared" si="144"/>
        <v/>
      </c>
      <c r="D9282" s="4"/>
    </row>
    <row r="9283" spans="1:4" x14ac:dyDescent="0.25">
      <c r="A9283" s="3" t="str">
        <f t="shared" ref="A9283:A9346" si="145">B9283&amp;C9283&amp;D9283&amp;E9283</f>
        <v/>
      </c>
      <c r="D9283" s="4"/>
    </row>
    <row r="9284" spans="1:4" x14ac:dyDescent="0.25">
      <c r="A9284" s="3" t="str">
        <f t="shared" si="145"/>
        <v/>
      </c>
      <c r="D9284" s="4"/>
    </row>
    <row r="9285" spans="1:4" x14ac:dyDescent="0.25">
      <c r="A9285" s="3" t="str">
        <f t="shared" si="145"/>
        <v/>
      </c>
      <c r="D9285" s="4"/>
    </row>
    <row r="9286" spans="1:4" x14ac:dyDescent="0.25">
      <c r="A9286" s="3" t="str">
        <f t="shared" si="145"/>
        <v/>
      </c>
      <c r="D9286" s="4"/>
    </row>
    <row r="9287" spans="1:4" x14ac:dyDescent="0.25">
      <c r="A9287" s="3" t="str">
        <f t="shared" si="145"/>
        <v/>
      </c>
      <c r="D9287" s="4"/>
    </row>
    <row r="9288" spans="1:4" x14ac:dyDescent="0.25">
      <c r="A9288" s="3" t="str">
        <f t="shared" si="145"/>
        <v/>
      </c>
      <c r="D9288" s="4"/>
    </row>
    <row r="9289" spans="1:4" x14ac:dyDescent="0.25">
      <c r="A9289" s="3" t="str">
        <f t="shared" si="145"/>
        <v/>
      </c>
      <c r="D9289" s="4"/>
    </row>
    <row r="9290" spans="1:4" x14ac:dyDescent="0.25">
      <c r="A9290" s="3" t="str">
        <f t="shared" si="145"/>
        <v/>
      </c>
      <c r="D9290" s="4"/>
    </row>
    <row r="9291" spans="1:4" x14ac:dyDescent="0.25">
      <c r="A9291" s="3" t="str">
        <f t="shared" si="145"/>
        <v/>
      </c>
      <c r="D9291" s="4"/>
    </row>
    <row r="9292" spans="1:4" x14ac:dyDescent="0.25">
      <c r="A9292" s="3" t="str">
        <f t="shared" si="145"/>
        <v/>
      </c>
      <c r="D9292" s="4"/>
    </row>
    <row r="9293" spans="1:4" x14ac:dyDescent="0.25">
      <c r="A9293" s="3" t="str">
        <f t="shared" si="145"/>
        <v/>
      </c>
      <c r="D9293" s="4"/>
    </row>
    <row r="9294" spans="1:4" x14ac:dyDescent="0.25">
      <c r="A9294" s="3" t="str">
        <f t="shared" si="145"/>
        <v/>
      </c>
      <c r="D9294" s="4"/>
    </row>
    <row r="9295" spans="1:4" x14ac:dyDescent="0.25">
      <c r="A9295" s="3" t="str">
        <f t="shared" si="145"/>
        <v/>
      </c>
      <c r="D9295" s="4"/>
    </row>
    <row r="9296" spans="1:4" x14ac:dyDescent="0.25">
      <c r="A9296" s="3" t="str">
        <f t="shared" si="145"/>
        <v/>
      </c>
      <c r="D9296" s="4"/>
    </row>
    <row r="9297" spans="1:4" x14ac:dyDescent="0.25">
      <c r="A9297" s="3" t="str">
        <f t="shared" si="145"/>
        <v/>
      </c>
      <c r="D9297" s="4"/>
    </row>
    <row r="9298" spans="1:4" x14ac:dyDescent="0.25">
      <c r="A9298" s="3" t="str">
        <f t="shared" si="145"/>
        <v/>
      </c>
      <c r="D9298" s="4"/>
    </row>
    <row r="9299" spans="1:4" x14ac:dyDescent="0.25">
      <c r="A9299" s="3" t="str">
        <f t="shared" si="145"/>
        <v/>
      </c>
      <c r="D9299" s="4"/>
    </row>
    <row r="9300" spans="1:4" x14ac:dyDescent="0.25">
      <c r="A9300" s="3" t="str">
        <f t="shared" si="145"/>
        <v/>
      </c>
      <c r="D9300" s="4"/>
    </row>
    <row r="9301" spans="1:4" x14ac:dyDescent="0.25">
      <c r="A9301" s="3" t="str">
        <f t="shared" si="145"/>
        <v/>
      </c>
      <c r="D9301" s="4"/>
    </row>
    <row r="9302" spans="1:4" x14ac:dyDescent="0.25">
      <c r="A9302" s="3" t="str">
        <f t="shared" si="145"/>
        <v/>
      </c>
      <c r="D9302" s="4"/>
    </row>
    <row r="9303" spans="1:4" x14ac:dyDescent="0.25">
      <c r="A9303" s="3" t="str">
        <f t="shared" si="145"/>
        <v/>
      </c>
      <c r="D9303" s="4"/>
    </row>
    <row r="9304" spans="1:4" x14ac:dyDescent="0.25">
      <c r="A9304" s="3" t="str">
        <f t="shared" si="145"/>
        <v/>
      </c>
      <c r="D9304" s="4"/>
    </row>
    <row r="9305" spans="1:4" x14ac:dyDescent="0.25">
      <c r="A9305" s="3" t="str">
        <f t="shared" si="145"/>
        <v/>
      </c>
      <c r="D9305" s="4"/>
    </row>
    <row r="9306" spans="1:4" x14ac:dyDescent="0.25">
      <c r="A9306" s="3" t="str">
        <f t="shared" si="145"/>
        <v/>
      </c>
      <c r="D9306" s="4"/>
    </row>
    <row r="9307" spans="1:4" x14ac:dyDescent="0.25">
      <c r="A9307" s="3" t="str">
        <f t="shared" si="145"/>
        <v/>
      </c>
      <c r="D9307" s="4"/>
    </row>
    <row r="9308" spans="1:4" x14ac:dyDescent="0.25">
      <c r="A9308" s="3" t="str">
        <f t="shared" si="145"/>
        <v/>
      </c>
      <c r="D9308" s="4"/>
    </row>
    <row r="9309" spans="1:4" x14ac:dyDescent="0.25">
      <c r="A9309" s="3" t="str">
        <f t="shared" si="145"/>
        <v/>
      </c>
      <c r="D9309" s="4"/>
    </row>
    <row r="9310" spans="1:4" x14ac:dyDescent="0.25">
      <c r="A9310" s="3" t="str">
        <f t="shared" si="145"/>
        <v/>
      </c>
      <c r="D9310" s="4"/>
    </row>
    <row r="9311" spans="1:4" x14ac:dyDescent="0.25">
      <c r="A9311" s="3" t="str">
        <f t="shared" si="145"/>
        <v/>
      </c>
      <c r="D9311" s="4"/>
    </row>
    <row r="9312" spans="1:4" x14ac:dyDescent="0.25">
      <c r="A9312" s="3" t="str">
        <f t="shared" si="145"/>
        <v/>
      </c>
      <c r="D9312" s="4"/>
    </row>
    <row r="9313" spans="1:4" x14ac:dyDescent="0.25">
      <c r="A9313" s="3" t="str">
        <f t="shared" si="145"/>
        <v/>
      </c>
      <c r="D9313" s="4"/>
    </row>
    <row r="9314" spans="1:4" x14ac:dyDescent="0.25">
      <c r="A9314" s="3" t="str">
        <f t="shared" si="145"/>
        <v/>
      </c>
      <c r="D9314" s="4"/>
    </row>
    <row r="9315" spans="1:4" x14ac:dyDescent="0.25">
      <c r="A9315" s="3" t="str">
        <f t="shared" si="145"/>
        <v/>
      </c>
      <c r="D9315" s="4"/>
    </row>
    <row r="9316" spans="1:4" x14ac:dyDescent="0.25">
      <c r="A9316" s="3" t="str">
        <f t="shared" si="145"/>
        <v/>
      </c>
      <c r="D9316" s="4"/>
    </row>
    <row r="9317" spans="1:4" x14ac:dyDescent="0.25">
      <c r="A9317" s="3" t="str">
        <f t="shared" si="145"/>
        <v/>
      </c>
      <c r="D9317" s="4"/>
    </row>
    <row r="9318" spans="1:4" x14ac:dyDescent="0.25">
      <c r="A9318" s="3" t="str">
        <f t="shared" si="145"/>
        <v/>
      </c>
      <c r="D9318" s="4"/>
    </row>
    <row r="9319" spans="1:4" x14ac:dyDescent="0.25">
      <c r="A9319" s="3" t="str">
        <f t="shared" si="145"/>
        <v/>
      </c>
      <c r="D9319" s="4"/>
    </row>
    <row r="9320" spans="1:4" x14ac:dyDescent="0.25">
      <c r="A9320" s="3" t="str">
        <f t="shared" si="145"/>
        <v/>
      </c>
      <c r="D9320" s="4"/>
    </row>
    <row r="9321" spans="1:4" x14ac:dyDescent="0.25">
      <c r="A9321" s="3" t="str">
        <f t="shared" si="145"/>
        <v/>
      </c>
      <c r="D9321" s="4"/>
    </row>
    <row r="9322" spans="1:4" x14ac:dyDescent="0.25">
      <c r="A9322" s="3" t="str">
        <f t="shared" si="145"/>
        <v/>
      </c>
      <c r="D9322" s="4"/>
    </row>
    <row r="9323" spans="1:4" x14ac:dyDescent="0.25">
      <c r="A9323" s="3" t="str">
        <f t="shared" si="145"/>
        <v/>
      </c>
      <c r="D9323" s="4"/>
    </row>
    <row r="9324" spans="1:4" x14ac:dyDescent="0.25">
      <c r="A9324" s="3" t="str">
        <f t="shared" si="145"/>
        <v/>
      </c>
      <c r="D9324" s="4"/>
    </row>
    <row r="9325" spans="1:4" x14ac:dyDescent="0.25">
      <c r="A9325" s="3" t="str">
        <f t="shared" si="145"/>
        <v/>
      </c>
      <c r="D9325" s="4"/>
    </row>
    <row r="9326" spans="1:4" x14ac:dyDescent="0.25">
      <c r="A9326" s="3" t="str">
        <f t="shared" si="145"/>
        <v/>
      </c>
      <c r="D9326" s="4"/>
    </row>
    <row r="9327" spans="1:4" x14ac:dyDescent="0.25">
      <c r="A9327" s="3" t="str">
        <f t="shared" si="145"/>
        <v/>
      </c>
      <c r="D9327" s="4"/>
    </row>
    <row r="9328" spans="1:4" x14ac:dyDescent="0.25">
      <c r="A9328" s="3" t="str">
        <f t="shared" si="145"/>
        <v/>
      </c>
      <c r="D9328" s="4"/>
    </row>
    <row r="9329" spans="1:4" x14ac:dyDescent="0.25">
      <c r="A9329" s="3" t="str">
        <f t="shared" si="145"/>
        <v/>
      </c>
      <c r="D9329" s="4"/>
    </row>
    <row r="9330" spans="1:4" x14ac:dyDescent="0.25">
      <c r="A9330" s="3" t="str">
        <f t="shared" si="145"/>
        <v/>
      </c>
      <c r="D9330" s="4"/>
    </row>
    <row r="9331" spans="1:4" x14ac:dyDescent="0.25">
      <c r="A9331" s="3" t="str">
        <f t="shared" si="145"/>
        <v/>
      </c>
      <c r="D9331" s="4"/>
    </row>
    <row r="9332" spans="1:4" x14ac:dyDescent="0.25">
      <c r="A9332" s="3" t="str">
        <f t="shared" si="145"/>
        <v/>
      </c>
      <c r="D9332" s="4"/>
    </row>
    <row r="9333" spans="1:4" x14ac:dyDescent="0.25">
      <c r="A9333" s="3" t="str">
        <f t="shared" si="145"/>
        <v/>
      </c>
      <c r="D9333" s="4"/>
    </row>
    <row r="9334" spans="1:4" x14ac:dyDescent="0.25">
      <c r="A9334" s="3" t="str">
        <f t="shared" si="145"/>
        <v/>
      </c>
      <c r="D9334" s="4"/>
    </row>
    <row r="9335" spans="1:4" x14ac:dyDescent="0.25">
      <c r="A9335" s="3" t="str">
        <f t="shared" si="145"/>
        <v/>
      </c>
      <c r="D9335" s="4"/>
    </row>
    <row r="9336" spans="1:4" x14ac:dyDescent="0.25">
      <c r="A9336" s="3" t="str">
        <f t="shared" si="145"/>
        <v/>
      </c>
      <c r="D9336" s="4"/>
    </row>
    <row r="9337" spans="1:4" x14ac:dyDescent="0.25">
      <c r="A9337" s="3" t="str">
        <f t="shared" si="145"/>
        <v/>
      </c>
      <c r="D9337" s="4"/>
    </row>
    <row r="9338" spans="1:4" x14ac:dyDescent="0.25">
      <c r="A9338" s="3" t="str">
        <f t="shared" si="145"/>
        <v/>
      </c>
      <c r="D9338" s="4"/>
    </row>
    <row r="9339" spans="1:4" x14ac:dyDescent="0.25">
      <c r="A9339" s="3" t="str">
        <f t="shared" si="145"/>
        <v/>
      </c>
      <c r="D9339" s="4"/>
    </row>
    <row r="9340" spans="1:4" x14ac:dyDescent="0.25">
      <c r="A9340" s="3" t="str">
        <f t="shared" si="145"/>
        <v/>
      </c>
      <c r="D9340" s="4"/>
    </row>
    <row r="9341" spans="1:4" x14ac:dyDescent="0.25">
      <c r="A9341" s="3" t="str">
        <f t="shared" si="145"/>
        <v/>
      </c>
      <c r="D9341" s="4"/>
    </row>
    <row r="9342" spans="1:4" x14ac:dyDescent="0.25">
      <c r="A9342" s="3" t="str">
        <f t="shared" si="145"/>
        <v/>
      </c>
      <c r="D9342" s="4"/>
    </row>
    <row r="9343" spans="1:4" x14ac:dyDescent="0.25">
      <c r="A9343" s="3" t="str">
        <f t="shared" si="145"/>
        <v/>
      </c>
      <c r="D9343" s="4"/>
    </row>
    <row r="9344" spans="1:4" x14ac:dyDescent="0.25">
      <c r="A9344" s="3" t="str">
        <f t="shared" si="145"/>
        <v/>
      </c>
      <c r="D9344" s="4"/>
    </row>
    <row r="9345" spans="1:4" x14ac:dyDescent="0.25">
      <c r="A9345" s="3" t="str">
        <f t="shared" si="145"/>
        <v/>
      </c>
      <c r="D9345" s="4"/>
    </row>
    <row r="9346" spans="1:4" x14ac:dyDescent="0.25">
      <c r="A9346" s="3" t="str">
        <f t="shared" si="145"/>
        <v/>
      </c>
      <c r="D9346" s="4"/>
    </row>
    <row r="9347" spans="1:4" x14ac:dyDescent="0.25">
      <c r="A9347" s="3" t="str">
        <f t="shared" ref="A9347:A9410" si="146">B9347&amp;C9347&amp;D9347&amp;E9347</f>
        <v/>
      </c>
      <c r="D9347" s="4"/>
    </row>
    <row r="9348" spans="1:4" x14ac:dyDescent="0.25">
      <c r="A9348" s="3" t="str">
        <f t="shared" si="146"/>
        <v/>
      </c>
      <c r="D9348" s="4"/>
    </row>
    <row r="9349" spans="1:4" x14ac:dyDescent="0.25">
      <c r="A9349" s="3" t="str">
        <f t="shared" si="146"/>
        <v/>
      </c>
      <c r="D9349" s="4"/>
    </row>
    <row r="9350" spans="1:4" x14ac:dyDescent="0.25">
      <c r="A9350" s="3" t="str">
        <f t="shared" si="146"/>
        <v/>
      </c>
      <c r="D9350" s="4"/>
    </row>
    <row r="9351" spans="1:4" x14ac:dyDescent="0.25">
      <c r="A9351" s="3" t="str">
        <f t="shared" si="146"/>
        <v/>
      </c>
      <c r="D9351" s="4"/>
    </row>
    <row r="9352" spans="1:4" x14ac:dyDescent="0.25">
      <c r="A9352" s="3" t="str">
        <f t="shared" si="146"/>
        <v/>
      </c>
      <c r="D9352" s="4"/>
    </row>
    <row r="9353" spans="1:4" x14ac:dyDescent="0.25">
      <c r="A9353" s="3" t="str">
        <f t="shared" si="146"/>
        <v/>
      </c>
      <c r="D9353" s="4"/>
    </row>
    <row r="9354" spans="1:4" x14ac:dyDescent="0.25">
      <c r="A9354" s="3" t="str">
        <f t="shared" si="146"/>
        <v/>
      </c>
      <c r="D9354" s="4"/>
    </row>
    <row r="9355" spans="1:4" x14ac:dyDescent="0.25">
      <c r="A9355" s="3" t="str">
        <f t="shared" si="146"/>
        <v/>
      </c>
      <c r="D9355" s="4"/>
    </row>
    <row r="9356" spans="1:4" x14ac:dyDescent="0.25">
      <c r="A9356" s="3" t="str">
        <f t="shared" si="146"/>
        <v/>
      </c>
      <c r="D9356" s="4"/>
    </row>
    <row r="9357" spans="1:4" x14ac:dyDescent="0.25">
      <c r="A9357" s="3" t="str">
        <f t="shared" si="146"/>
        <v/>
      </c>
      <c r="D9357" s="4"/>
    </row>
    <row r="9358" spans="1:4" x14ac:dyDescent="0.25">
      <c r="A9358" s="3" t="str">
        <f t="shared" si="146"/>
        <v/>
      </c>
      <c r="D9358" s="4"/>
    </row>
    <row r="9359" spans="1:4" x14ac:dyDescent="0.25">
      <c r="A9359" s="3" t="str">
        <f t="shared" si="146"/>
        <v/>
      </c>
      <c r="D9359" s="4"/>
    </row>
    <row r="9360" spans="1:4" x14ac:dyDescent="0.25">
      <c r="A9360" s="3" t="str">
        <f t="shared" si="146"/>
        <v/>
      </c>
      <c r="D9360" s="4"/>
    </row>
    <row r="9361" spans="1:4" x14ac:dyDescent="0.25">
      <c r="A9361" s="3" t="str">
        <f t="shared" si="146"/>
        <v/>
      </c>
      <c r="D9361" s="4"/>
    </row>
    <row r="9362" spans="1:4" x14ac:dyDescent="0.25">
      <c r="A9362" s="3" t="str">
        <f t="shared" si="146"/>
        <v/>
      </c>
      <c r="D9362" s="4"/>
    </row>
    <row r="9363" spans="1:4" x14ac:dyDescent="0.25">
      <c r="A9363" s="3" t="str">
        <f t="shared" si="146"/>
        <v/>
      </c>
      <c r="D9363" s="4"/>
    </row>
    <row r="9364" spans="1:4" x14ac:dyDescent="0.25">
      <c r="A9364" s="3" t="str">
        <f t="shared" si="146"/>
        <v/>
      </c>
      <c r="D9364" s="4"/>
    </row>
    <row r="9365" spans="1:4" x14ac:dyDescent="0.25">
      <c r="A9365" s="3" t="str">
        <f t="shared" si="146"/>
        <v/>
      </c>
      <c r="D9365" s="4"/>
    </row>
    <row r="9366" spans="1:4" x14ac:dyDescent="0.25">
      <c r="A9366" s="3" t="str">
        <f t="shared" si="146"/>
        <v/>
      </c>
      <c r="D9366" s="4"/>
    </row>
    <row r="9367" spans="1:4" x14ac:dyDescent="0.25">
      <c r="A9367" s="3" t="str">
        <f t="shared" si="146"/>
        <v/>
      </c>
      <c r="D9367" s="4"/>
    </row>
    <row r="9368" spans="1:4" x14ac:dyDescent="0.25">
      <c r="A9368" s="3" t="str">
        <f t="shared" si="146"/>
        <v/>
      </c>
      <c r="D9368" s="4"/>
    </row>
    <row r="9369" spans="1:4" x14ac:dyDescent="0.25">
      <c r="A9369" s="3" t="str">
        <f t="shared" si="146"/>
        <v/>
      </c>
      <c r="D9369" s="4"/>
    </row>
    <row r="9370" spans="1:4" x14ac:dyDescent="0.25">
      <c r="A9370" s="3" t="str">
        <f t="shared" si="146"/>
        <v/>
      </c>
      <c r="D9370" s="4"/>
    </row>
    <row r="9371" spans="1:4" x14ac:dyDescent="0.25">
      <c r="A9371" s="3" t="str">
        <f t="shared" si="146"/>
        <v/>
      </c>
      <c r="D9371" s="4"/>
    </row>
    <row r="9372" spans="1:4" x14ac:dyDescent="0.25">
      <c r="A9372" s="3" t="str">
        <f t="shared" si="146"/>
        <v/>
      </c>
      <c r="D9372" s="4"/>
    </row>
    <row r="9373" spans="1:4" x14ac:dyDescent="0.25">
      <c r="A9373" s="3" t="str">
        <f t="shared" si="146"/>
        <v/>
      </c>
      <c r="D9373" s="4"/>
    </row>
    <row r="9374" spans="1:4" x14ac:dyDescent="0.25">
      <c r="A9374" s="3" t="str">
        <f t="shared" si="146"/>
        <v/>
      </c>
      <c r="D9374" s="4"/>
    </row>
    <row r="9375" spans="1:4" x14ac:dyDescent="0.25">
      <c r="A9375" s="3" t="str">
        <f t="shared" si="146"/>
        <v/>
      </c>
      <c r="D9375" s="4"/>
    </row>
    <row r="9376" spans="1:4" x14ac:dyDescent="0.25">
      <c r="A9376" s="3" t="str">
        <f t="shared" si="146"/>
        <v/>
      </c>
      <c r="D9376" s="4"/>
    </row>
    <row r="9377" spans="1:4" x14ac:dyDescent="0.25">
      <c r="A9377" s="3" t="str">
        <f t="shared" si="146"/>
        <v/>
      </c>
      <c r="D9377" s="4"/>
    </row>
    <row r="9378" spans="1:4" x14ac:dyDescent="0.25">
      <c r="A9378" s="3" t="str">
        <f t="shared" si="146"/>
        <v/>
      </c>
      <c r="D9378" s="4"/>
    </row>
    <row r="9379" spans="1:4" x14ac:dyDescent="0.25">
      <c r="A9379" s="3" t="str">
        <f t="shared" si="146"/>
        <v/>
      </c>
      <c r="D9379" s="4"/>
    </row>
    <row r="9380" spans="1:4" x14ac:dyDescent="0.25">
      <c r="A9380" s="3" t="str">
        <f t="shared" si="146"/>
        <v/>
      </c>
      <c r="D9380" s="4"/>
    </row>
    <row r="9381" spans="1:4" x14ac:dyDescent="0.25">
      <c r="A9381" s="3" t="str">
        <f t="shared" si="146"/>
        <v/>
      </c>
      <c r="D9381" s="4"/>
    </row>
    <row r="9382" spans="1:4" x14ac:dyDescent="0.25">
      <c r="A9382" s="3" t="str">
        <f t="shared" si="146"/>
        <v/>
      </c>
      <c r="D9382" s="4"/>
    </row>
    <row r="9383" spans="1:4" x14ac:dyDescent="0.25">
      <c r="A9383" s="3" t="str">
        <f t="shared" si="146"/>
        <v/>
      </c>
      <c r="D9383" s="4"/>
    </row>
    <row r="9384" spans="1:4" x14ac:dyDescent="0.25">
      <c r="A9384" s="3" t="str">
        <f t="shared" si="146"/>
        <v/>
      </c>
      <c r="D9384" s="4"/>
    </row>
    <row r="9385" spans="1:4" x14ac:dyDescent="0.25">
      <c r="A9385" s="3" t="str">
        <f t="shared" si="146"/>
        <v/>
      </c>
      <c r="D9385" s="4"/>
    </row>
    <row r="9386" spans="1:4" x14ac:dyDescent="0.25">
      <c r="A9386" s="3" t="str">
        <f t="shared" si="146"/>
        <v/>
      </c>
      <c r="D9386" s="4"/>
    </row>
    <row r="9387" spans="1:4" x14ac:dyDescent="0.25">
      <c r="A9387" s="3" t="str">
        <f t="shared" si="146"/>
        <v/>
      </c>
      <c r="D9387" s="4"/>
    </row>
    <row r="9388" spans="1:4" x14ac:dyDescent="0.25">
      <c r="A9388" s="3" t="str">
        <f t="shared" si="146"/>
        <v/>
      </c>
      <c r="D9388" s="4"/>
    </row>
    <row r="9389" spans="1:4" x14ac:dyDescent="0.25">
      <c r="A9389" s="3" t="str">
        <f t="shared" si="146"/>
        <v/>
      </c>
      <c r="D9389" s="4"/>
    </row>
    <row r="9390" spans="1:4" x14ac:dyDescent="0.25">
      <c r="A9390" s="3" t="str">
        <f t="shared" si="146"/>
        <v/>
      </c>
      <c r="D9390" s="4"/>
    </row>
    <row r="9391" spans="1:4" x14ac:dyDescent="0.25">
      <c r="A9391" s="3" t="str">
        <f t="shared" si="146"/>
        <v/>
      </c>
      <c r="D9391" s="4"/>
    </row>
    <row r="9392" spans="1:4" x14ac:dyDescent="0.25">
      <c r="A9392" s="3" t="str">
        <f t="shared" si="146"/>
        <v/>
      </c>
      <c r="D9392" s="4"/>
    </row>
    <row r="9393" spans="1:4" x14ac:dyDescent="0.25">
      <c r="A9393" s="3" t="str">
        <f t="shared" si="146"/>
        <v/>
      </c>
      <c r="D9393" s="4"/>
    </row>
    <row r="9394" spans="1:4" x14ac:dyDescent="0.25">
      <c r="A9394" s="3" t="str">
        <f t="shared" si="146"/>
        <v/>
      </c>
      <c r="D9394" s="4"/>
    </row>
    <row r="9395" spans="1:4" x14ac:dyDescent="0.25">
      <c r="A9395" s="3" t="str">
        <f t="shared" si="146"/>
        <v/>
      </c>
      <c r="D9395" s="4"/>
    </row>
    <row r="9396" spans="1:4" x14ac:dyDescent="0.25">
      <c r="A9396" s="3" t="str">
        <f t="shared" si="146"/>
        <v/>
      </c>
      <c r="D9396" s="4"/>
    </row>
    <row r="9397" spans="1:4" x14ac:dyDescent="0.25">
      <c r="A9397" s="3" t="str">
        <f t="shared" si="146"/>
        <v/>
      </c>
      <c r="D9397" s="4"/>
    </row>
    <row r="9398" spans="1:4" x14ac:dyDescent="0.25">
      <c r="A9398" s="3" t="str">
        <f t="shared" si="146"/>
        <v/>
      </c>
      <c r="D9398" s="4"/>
    </row>
    <row r="9399" spans="1:4" x14ac:dyDescent="0.25">
      <c r="A9399" s="3" t="str">
        <f t="shared" si="146"/>
        <v/>
      </c>
      <c r="D9399" s="4"/>
    </row>
    <row r="9400" spans="1:4" x14ac:dyDescent="0.25">
      <c r="A9400" s="3" t="str">
        <f t="shared" si="146"/>
        <v/>
      </c>
      <c r="D9400" s="4"/>
    </row>
    <row r="9401" spans="1:4" x14ac:dyDescent="0.25">
      <c r="A9401" s="3" t="str">
        <f t="shared" si="146"/>
        <v/>
      </c>
      <c r="D9401" s="4"/>
    </row>
    <row r="9402" spans="1:4" x14ac:dyDescent="0.25">
      <c r="A9402" s="3" t="str">
        <f t="shared" si="146"/>
        <v/>
      </c>
      <c r="D9402" s="4"/>
    </row>
    <row r="9403" spans="1:4" x14ac:dyDescent="0.25">
      <c r="A9403" s="3" t="str">
        <f t="shared" si="146"/>
        <v/>
      </c>
      <c r="D9403" s="4"/>
    </row>
    <row r="9404" spans="1:4" x14ac:dyDescent="0.25">
      <c r="A9404" s="3" t="str">
        <f t="shared" si="146"/>
        <v/>
      </c>
      <c r="D9404" s="4"/>
    </row>
    <row r="9405" spans="1:4" x14ac:dyDescent="0.25">
      <c r="A9405" s="3" t="str">
        <f t="shared" si="146"/>
        <v/>
      </c>
      <c r="D9405" s="4"/>
    </row>
    <row r="9406" spans="1:4" x14ac:dyDescent="0.25">
      <c r="A9406" s="3" t="str">
        <f t="shared" si="146"/>
        <v/>
      </c>
      <c r="D9406" s="4"/>
    </row>
    <row r="9407" spans="1:4" x14ac:dyDescent="0.25">
      <c r="A9407" s="3" t="str">
        <f t="shared" si="146"/>
        <v/>
      </c>
      <c r="D9407" s="4"/>
    </row>
    <row r="9408" spans="1:4" x14ac:dyDescent="0.25">
      <c r="A9408" s="3" t="str">
        <f t="shared" si="146"/>
        <v/>
      </c>
      <c r="D9408" s="4"/>
    </row>
    <row r="9409" spans="1:4" x14ac:dyDescent="0.25">
      <c r="A9409" s="3" t="str">
        <f t="shared" si="146"/>
        <v/>
      </c>
      <c r="D9409" s="4"/>
    </row>
    <row r="9410" spans="1:4" x14ac:dyDescent="0.25">
      <c r="A9410" s="3" t="str">
        <f t="shared" si="146"/>
        <v/>
      </c>
      <c r="D9410" s="4"/>
    </row>
    <row r="9411" spans="1:4" x14ac:dyDescent="0.25">
      <c r="A9411" s="3" t="str">
        <f t="shared" ref="A9411:A9474" si="147">B9411&amp;C9411&amp;D9411&amp;E9411</f>
        <v/>
      </c>
      <c r="D9411" s="4"/>
    </row>
    <row r="9412" spans="1:4" x14ac:dyDescent="0.25">
      <c r="A9412" s="3" t="str">
        <f t="shared" si="147"/>
        <v/>
      </c>
      <c r="D9412" s="4"/>
    </row>
    <row r="9413" spans="1:4" x14ac:dyDescent="0.25">
      <c r="A9413" s="3" t="str">
        <f t="shared" si="147"/>
        <v/>
      </c>
      <c r="D9413" s="4"/>
    </row>
    <row r="9414" spans="1:4" x14ac:dyDescent="0.25">
      <c r="A9414" s="3" t="str">
        <f t="shared" si="147"/>
        <v/>
      </c>
      <c r="D9414" s="4"/>
    </row>
    <row r="9415" spans="1:4" x14ac:dyDescent="0.25">
      <c r="A9415" s="3" t="str">
        <f t="shared" si="147"/>
        <v/>
      </c>
      <c r="D9415" s="4"/>
    </row>
    <row r="9416" spans="1:4" x14ac:dyDescent="0.25">
      <c r="A9416" s="3" t="str">
        <f t="shared" si="147"/>
        <v/>
      </c>
      <c r="D9416" s="4"/>
    </row>
    <row r="9417" spans="1:4" x14ac:dyDescent="0.25">
      <c r="A9417" s="3" t="str">
        <f t="shared" si="147"/>
        <v/>
      </c>
      <c r="D9417" s="4"/>
    </row>
    <row r="9418" spans="1:4" x14ac:dyDescent="0.25">
      <c r="A9418" s="3" t="str">
        <f t="shared" si="147"/>
        <v/>
      </c>
      <c r="D9418" s="4"/>
    </row>
    <row r="9419" spans="1:4" x14ac:dyDescent="0.25">
      <c r="A9419" s="3" t="str">
        <f t="shared" si="147"/>
        <v/>
      </c>
      <c r="D9419" s="4"/>
    </row>
    <row r="9420" spans="1:4" x14ac:dyDescent="0.25">
      <c r="A9420" s="3" t="str">
        <f t="shared" si="147"/>
        <v/>
      </c>
      <c r="D9420" s="4"/>
    </row>
    <row r="9421" spans="1:4" x14ac:dyDescent="0.25">
      <c r="A9421" s="3" t="str">
        <f t="shared" si="147"/>
        <v/>
      </c>
      <c r="D9421" s="4"/>
    </row>
    <row r="9422" spans="1:4" x14ac:dyDescent="0.25">
      <c r="A9422" s="3" t="str">
        <f t="shared" si="147"/>
        <v/>
      </c>
      <c r="D9422" s="4"/>
    </row>
    <row r="9423" spans="1:4" x14ac:dyDescent="0.25">
      <c r="A9423" s="3" t="str">
        <f t="shared" si="147"/>
        <v/>
      </c>
      <c r="D9423" s="4"/>
    </row>
    <row r="9424" spans="1:4" x14ac:dyDescent="0.25">
      <c r="A9424" s="3" t="str">
        <f t="shared" si="147"/>
        <v/>
      </c>
      <c r="D9424" s="4"/>
    </row>
    <row r="9425" spans="1:4" x14ac:dyDescent="0.25">
      <c r="A9425" s="3" t="str">
        <f t="shared" si="147"/>
        <v/>
      </c>
      <c r="D9425" s="4"/>
    </row>
    <row r="9426" spans="1:4" x14ac:dyDescent="0.25">
      <c r="A9426" s="3" t="str">
        <f t="shared" si="147"/>
        <v/>
      </c>
      <c r="D9426" s="4"/>
    </row>
    <row r="9427" spans="1:4" x14ac:dyDescent="0.25">
      <c r="A9427" s="3" t="str">
        <f t="shared" si="147"/>
        <v/>
      </c>
      <c r="D9427" s="4"/>
    </row>
    <row r="9428" spans="1:4" x14ac:dyDescent="0.25">
      <c r="A9428" s="3" t="str">
        <f t="shared" si="147"/>
        <v/>
      </c>
      <c r="D9428" s="4"/>
    </row>
    <row r="9429" spans="1:4" x14ac:dyDescent="0.25">
      <c r="A9429" s="3" t="str">
        <f t="shared" si="147"/>
        <v/>
      </c>
      <c r="D9429" s="4"/>
    </row>
    <row r="9430" spans="1:4" x14ac:dyDescent="0.25">
      <c r="A9430" s="3" t="str">
        <f t="shared" si="147"/>
        <v/>
      </c>
      <c r="D9430" s="4"/>
    </row>
    <row r="9431" spans="1:4" x14ac:dyDescent="0.25">
      <c r="A9431" s="3" t="str">
        <f t="shared" si="147"/>
        <v/>
      </c>
      <c r="D9431" s="4"/>
    </row>
    <row r="9432" spans="1:4" x14ac:dyDescent="0.25">
      <c r="A9432" s="3" t="str">
        <f t="shared" si="147"/>
        <v/>
      </c>
      <c r="D9432" s="4"/>
    </row>
    <row r="9433" spans="1:4" x14ac:dyDescent="0.25">
      <c r="A9433" s="3" t="str">
        <f t="shared" si="147"/>
        <v/>
      </c>
      <c r="D9433" s="4"/>
    </row>
    <row r="9434" spans="1:4" x14ac:dyDescent="0.25">
      <c r="A9434" s="3" t="str">
        <f t="shared" si="147"/>
        <v/>
      </c>
      <c r="D9434" s="4"/>
    </row>
    <row r="9435" spans="1:4" x14ac:dyDescent="0.25">
      <c r="A9435" s="3" t="str">
        <f t="shared" si="147"/>
        <v/>
      </c>
      <c r="D9435" s="4"/>
    </row>
    <row r="9436" spans="1:4" x14ac:dyDescent="0.25">
      <c r="A9436" s="3" t="str">
        <f t="shared" si="147"/>
        <v/>
      </c>
      <c r="D9436" s="4"/>
    </row>
    <row r="9437" spans="1:4" x14ac:dyDescent="0.25">
      <c r="A9437" s="3" t="str">
        <f t="shared" si="147"/>
        <v/>
      </c>
      <c r="D9437" s="4"/>
    </row>
    <row r="9438" spans="1:4" x14ac:dyDescent="0.25">
      <c r="A9438" s="3" t="str">
        <f t="shared" si="147"/>
        <v/>
      </c>
      <c r="D9438" s="4"/>
    </row>
    <row r="9439" spans="1:4" x14ac:dyDescent="0.25">
      <c r="A9439" s="3" t="str">
        <f t="shared" si="147"/>
        <v/>
      </c>
      <c r="D9439" s="4"/>
    </row>
    <row r="9440" spans="1:4" x14ac:dyDescent="0.25">
      <c r="A9440" s="3" t="str">
        <f t="shared" si="147"/>
        <v/>
      </c>
      <c r="D9440" s="4"/>
    </row>
    <row r="9441" spans="1:4" x14ac:dyDescent="0.25">
      <c r="A9441" s="3" t="str">
        <f t="shared" si="147"/>
        <v/>
      </c>
      <c r="D9441" s="4"/>
    </row>
    <row r="9442" spans="1:4" x14ac:dyDescent="0.25">
      <c r="A9442" s="3" t="str">
        <f t="shared" si="147"/>
        <v/>
      </c>
      <c r="D9442" s="4"/>
    </row>
    <row r="9443" spans="1:4" x14ac:dyDescent="0.25">
      <c r="A9443" s="3" t="str">
        <f t="shared" si="147"/>
        <v/>
      </c>
      <c r="D9443" s="4"/>
    </row>
    <row r="9444" spans="1:4" x14ac:dyDescent="0.25">
      <c r="A9444" s="3" t="str">
        <f t="shared" si="147"/>
        <v/>
      </c>
      <c r="D9444" s="4"/>
    </row>
    <row r="9445" spans="1:4" x14ac:dyDescent="0.25">
      <c r="A9445" s="3" t="str">
        <f t="shared" si="147"/>
        <v/>
      </c>
      <c r="D9445" s="4"/>
    </row>
    <row r="9446" spans="1:4" x14ac:dyDescent="0.25">
      <c r="A9446" s="3" t="str">
        <f t="shared" si="147"/>
        <v/>
      </c>
      <c r="D9446" s="4"/>
    </row>
    <row r="9447" spans="1:4" x14ac:dyDescent="0.25">
      <c r="A9447" s="3" t="str">
        <f t="shared" si="147"/>
        <v/>
      </c>
      <c r="D9447" s="4"/>
    </row>
    <row r="9448" spans="1:4" x14ac:dyDescent="0.25">
      <c r="A9448" s="3" t="str">
        <f t="shared" si="147"/>
        <v/>
      </c>
      <c r="D9448" s="4"/>
    </row>
    <row r="9449" spans="1:4" x14ac:dyDescent="0.25">
      <c r="A9449" s="3" t="str">
        <f t="shared" si="147"/>
        <v/>
      </c>
      <c r="D9449" s="4"/>
    </row>
    <row r="9450" spans="1:4" x14ac:dyDescent="0.25">
      <c r="A9450" s="3" t="str">
        <f t="shared" si="147"/>
        <v/>
      </c>
      <c r="D9450" s="4"/>
    </row>
    <row r="9451" spans="1:4" x14ac:dyDescent="0.25">
      <c r="A9451" s="3" t="str">
        <f t="shared" si="147"/>
        <v/>
      </c>
      <c r="D9451" s="4"/>
    </row>
    <row r="9452" spans="1:4" x14ac:dyDescent="0.25">
      <c r="A9452" s="3" t="str">
        <f t="shared" si="147"/>
        <v/>
      </c>
      <c r="D9452" s="4"/>
    </row>
    <row r="9453" spans="1:4" x14ac:dyDescent="0.25">
      <c r="A9453" s="3" t="str">
        <f t="shared" si="147"/>
        <v/>
      </c>
      <c r="D9453" s="4"/>
    </row>
    <row r="9454" spans="1:4" x14ac:dyDescent="0.25">
      <c r="A9454" s="3" t="str">
        <f t="shared" si="147"/>
        <v/>
      </c>
      <c r="D9454" s="4"/>
    </row>
    <row r="9455" spans="1:4" x14ac:dyDescent="0.25">
      <c r="A9455" s="3" t="str">
        <f t="shared" si="147"/>
        <v/>
      </c>
      <c r="D9455" s="4"/>
    </row>
    <row r="9456" spans="1:4" x14ac:dyDescent="0.25">
      <c r="A9456" s="3" t="str">
        <f t="shared" si="147"/>
        <v/>
      </c>
      <c r="D9456" s="4"/>
    </row>
    <row r="9457" spans="1:4" x14ac:dyDescent="0.25">
      <c r="A9457" s="3" t="str">
        <f t="shared" si="147"/>
        <v/>
      </c>
      <c r="D9457" s="4"/>
    </row>
    <row r="9458" spans="1:4" x14ac:dyDescent="0.25">
      <c r="A9458" s="3" t="str">
        <f t="shared" si="147"/>
        <v/>
      </c>
      <c r="D9458" s="4"/>
    </row>
    <row r="9459" spans="1:4" x14ac:dyDescent="0.25">
      <c r="A9459" s="3" t="str">
        <f t="shared" si="147"/>
        <v/>
      </c>
      <c r="D9459" s="4"/>
    </row>
    <row r="9460" spans="1:4" x14ac:dyDescent="0.25">
      <c r="A9460" s="3" t="str">
        <f t="shared" si="147"/>
        <v/>
      </c>
      <c r="D9460" s="4"/>
    </row>
    <row r="9461" spans="1:4" x14ac:dyDescent="0.25">
      <c r="A9461" s="3" t="str">
        <f t="shared" si="147"/>
        <v/>
      </c>
      <c r="D9461" s="4"/>
    </row>
    <row r="9462" spans="1:4" x14ac:dyDescent="0.25">
      <c r="A9462" s="3" t="str">
        <f t="shared" si="147"/>
        <v/>
      </c>
      <c r="D9462" s="4"/>
    </row>
    <row r="9463" spans="1:4" x14ac:dyDescent="0.25">
      <c r="A9463" s="3" t="str">
        <f t="shared" si="147"/>
        <v/>
      </c>
      <c r="D9463" s="4"/>
    </row>
    <row r="9464" spans="1:4" x14ac:dyDescent="0.25">
      <c r="A9464" s="3" t="str">
        <f t="shared" si="147"/>
        <v/>
      </c>
      <c r="D9464" s="4"/>
    </row>
    <row r="9465" spans="1:4" x14ac:dyDescent="0.25">
      <c r="A9465" s="3" t="str">
        <f t="shared" si="147"/>
        <v/>
      </c>
      <c r="D9465" s="4"/>
    </row>
    <row r="9466" spans="1:4" x14ac:dyDescent="0.25">
      <c r="A9466" s="3" t="str">
        <f t="shared" si="147"/>
        <v/>
      </c>
      <c r="D9466" s="4"/>
    </row>
    <row r="9467" spans="1:4" x14ac:dyDescent="0.25">
      <c r="A9467" s="3" t="str">
        <f t="shared" si="147"/>
        <v/>
      </c>
      <c r="D9467" s="4"/>
    </row>
    <row r="9468" spans="1:4" x14ac:dyDescent="0.25">
      <c r="A9468" s="3" t="str">
        <f t="shared" si="147"/>
        <v/>
      </c>
      <c r="D9468" s="4"/>
    </row>
    <row r="9469" spans="1:4" x14ac:dyDescent="0.25">
      <c r="A9469" s="3" t="str">
        <f t="shared" si="147"/>
        <v/>
      </c>
      <c r="D9469" s="4"/>
    </row>
    <row r="9470" spans="1:4" x14ac:dyDescent="0.25">
      <c r="A9470" s="3" t="str">
        <f t="shared" si="147"/>
        <v/>
      </c>
      <c r="D9470" s="4"/>
    </row>
    <row r="9471" spans="1:4" x14ac:dyDescent="0.25">
      <c r="A9471" s="3" t="str">
        <f t="shared" si="147"/>
        <v/>
      </c>
      <c r="D9471" s="4"/>
    </row>
    <row r="9472" spans="1:4" x14ac:dyDescent="0.25">
      <c r="A9472" s="3" t="str">
        <f t="shared" si="147"/>
        <v/>
      </c>
      <c r="D9472" s="4"/>
    </row>
    <row r="9473" spans="1:4" x14ac:dyDescent="0.25">
      <c r="A9473" s="3" t="str">
        <f t="shared" si="147"/>
        <v/>
      </c>
      <c r="D9473" s="4"/>
    </row>
    <row r="9474" spans="1:4" x14ac:dyDescent="0.25">
      <c r="A9474" s="3" t="str">
        <f t="shared" si="147"/>
        <v/>
      </c>
      <c r="D9474" s="4"/>
    </row>
    <row r="9475" spans="1:4" x14ac:dyDescent="0.25">
      <c r="A9475" s="3" t="str">
        <f t="shared" ref="A9475:A9538" si="148">B9475&amp;C9475&amp;D9475&amp;E9475</f>
        <v/>
      </c>
      <c r="D9475" s="4"/>
    </row>
    <row r="9476" spans="1:4" x14ac:dyDescent="0.25">
      <c r="A9476" s="3" t="str">
        <f t="shared" si="148"/>
        <v/>
      </c>
      <c r="D9476" s="4"/>
    </row>
    <row r="9477" spans="1:4" x14ac:dyDescent="0.25">
      <c r="A9477" s="3" t="str">
        <f t="shared" si="148"/>
        <v/>
      </c>
      <c r="D9477" s="4"/>
    </row>
    <row r="9478" spans="1:4" x14ac:dyDescent="0.25">
      <c r="A9478" s="3" t="str">
        <f t="shared" si="148"/>
        <v/>
      </c>
      <c r="D9478" s="4"/>
    </row>
    <row r="9479" spans="1:4" x14ac:dyDescent="0.25">
      <c r="A9479" s="3" t="str">
        <f t="shared" si="148"/>
        <v/>
      </c>
      <c r="D9479" s="4"/>
    </row>
    <row r="9480" spans="1:4" x14ac:dyDescent="0.25">
      <c r="A9480" s="3" t="str">
        <f t="shared" si="148"/>
        <v/>
      </c>
      <c r="D9480" s="4"/>
    </row>
    <row r="9481" spans="1:4" x14ac:dyDescent="0.25">
      <c r="A9481" s="3" t="str">
        <f t="shared" si="148"/>
        <v/>
      </c>
      <c r="D9481" s="4"/>
    </row>
    <row r="9482" spans="1:4" x14ac:dyDescent="0.25">
      <c r="A9482" s="3" t="str">
        <f t="shared" si="148"/>
        <v/>
      </c>
      <c r="D9482" s="4"/>
    </row>
    <row r="9483" spans="1:4" x14ac:dyDescent="0.25">
      <c r="A9483" s="3" t="str">
        <f t="shared" si="148"/>
        <v/>
      </c>
      <c r="D9483" s="4"/>
    </row>
    <row r="9484" spans="1:4" x14ac:dyDescent="0.25">
      <c r="A9484" s="3" t="str">
        <f t="shared" si="148"/>
        <v/>
      </c>
      <c r="D9484" s="4"/>
    </row>
    <row r="9485" spans="1:4" x14ac:dyDescent="0.25">
      <c r="A9485" s="3" t="str">
        <f t="shared" si="148"/>
        <v/>
      </c>
      <c r="D9485" s="4"/>
    </row>
    <row r="9486" spans="1:4" x14ac:dyDescent="0.25">
      <c r="A9486" s="3" t="str">
        <f t="shared" si="148"/>
        <v/>
      </c>
      <c r="D9486" s="4"/>
    </row>
    <row r="9487" spans="1:4" x14ac:dyDescent="0.25">
      <c r="A9487" s="3" t="str">
        <f t="shared" si="148"/>
        <v/>
      </c>
      <c r="D9487" s="4"/>
    </row>
    <row r="9488" spans="1:4" x14ac:dyDescent="0.25">
      <c r="A9488" s="3" t="str">
        <f t="shared" si="148"/>
        <v/>
      </c>
      <c r="D9488" s="4"/>
    </row>
    <row r="9489" spans="1:4" x14ac:dyDescent="0.25">
      <c r="A9489" s="3" t="str">
        <f t="shared" si="148"/>
        <v/>
      </c>
      <c r="D9489" s="4"/>
    </row>
    <row r="9490" spans="1:4" x14ac:dyDescent="0.25">
      <c r="A9490" s="3" t="str">
        <f t="shared" si="148"/>
        <v/>
      </c>
      <c r="D9490" s="4"/>
    </row>
    <row r="9491" spans="1:4" x14ac:dyDescent="0.25">
      <c r="A9491" s="3" t="str">
        <f t="shared" si="148"/>
        <v/>
      </c>
      <c r="D9491" s="4"/>
    </row>
    <row r="9492" spans="1:4" x14ac:dyDescent="0.25">
      <c r="A9492" s="3" t="str">
        <f t="shared" si="148"/>
        <v/>
      </c>
      <c r="D9492" s="4"/>
    </row>
    <row r="9493" spans="1:4" x14ac:dyDescent="0.25">
      <c r="A9493" s="3" t="str">
        <f t="shared" si="148"/>
        <v/>
      </c>
      <c r="D9493" s="4"/>
    </row>
    <row r="9494" spans="1:4" x14ac:dyDescent="0.25">
      <c r="A9494" s="3" t="str">
        <f t="shared" si="148"/>
        <v/>
      </c>
      <c r="D9494" s="4"/>
    </row>
    <row r="9495" spans="1:4" x14ac:dyDescent="0.25">
      <c r="A9495" s="3" t="str">
        <f t="shared" si="148"/>
        <v/>
      </c>
      <c r="D9495" s="4"/>
    </row>
    <row r="9496" spans="1:4" x14ac:dyDescent="0.25">
      <c r="A9496" s="3" t="str">
        <f t="shared" si="148"/>
        <v/>
      </c>
      <c r="D9496" s="4"/>
    </row>
    <row r="9497" spans="1:4" x14ac:dyDescent="0.25">
      <c r="A9497" s="3" t="str">
        <f t="shared" si="148"/>
        <v/>
      </c>
      <c r="D9497" s="4"/>
    </row>
    <row r="9498" spans="1:4" x14ac:dyDescent="0.25">
      <c r="A9498" s="3" t="str">
        <f t="shared" si="148"/>
        <v/>
      </c>
      <c r="D9498" s="4"/>
    </row>
    <row r="9499" spans="1:4" x14ac:dyDescent="0.25">
      <c r="A9499" s="3" t="str">
        <f t="shared" si="148"/>
        <v/>
      </c>
      <c r="D9499" s="4"/>
    </row>
    <row r="9500" spans="1:4" x14ac:dyDescent="0.25">
      <c r="A9500" s="3" t="str">
        <f t="shared" si="148"/>
        <v/>
      </c>
      <c r="D9500" s="4"/>
    </row>
    <row r="9501" spans="1:4" x14ac:dyDescent="0.25">
      <c r="A9501" s="3" t="str">
        <f t="shared" si="148"/>
        <v/>
      </c>
      <c r="D9501" s="4"/>
    </row>
    <row r="9502" spans="1:4" x14ac:dyDescent="0.25">
      <c r="A9502" s="3" t="str">
        <f t="shared" si="148"/>
        <v/>
      </c>
      <c r="D9502" s="4"/>
    </row>
    <row r="9503" spans="1:4" x14ac:dyDescent="0.25">
      <c r="A9503" s="3" t="str">
        <f t="shared" si="148"/>
        <v/>
      </c>
      <c r="D9503" s="4"/>
    </row>
    <row r="9504" spans="1:4" x14ac:dyDescent="0.25">
      <c r="A9504" s="3" t="str">
        <f t="shared" si="148"/>
        <v/>
      </c>
      <c r="D9504" s="4"/>
    </row>
    <row r="9505" spans="1:4" x14ac:dyDescent="0.25">
      <c r="A9505" s="3" t="str">
        <f t="shared" si="148"/>
        <v/>
      </c>
      <c r="D9505" s="4"/>
    </row>
    <row r="9506" spans="1:4" x14ac:dyDescent="0.25">
      <c r="A9506" s="3" t="str">
        <f t="shared" si="148"/>
        <v/>
      </c>
      <c r="D9506" s="4"/>
    </row>
    <row r="9507" spans="1:4" x14ac:dyDescent="0.25">
      <c r="A9507" s="3" t="str">
        <f t="shared" si="148"/>
        <v/>
      </c>
      <c r="D9507" s="4"/>
    </row>
    <row r="9508" spans="1:4" x14ac:dyDescent="0.25">
      <c r="A9508" s="3" t="str">
        <f t="shared" si="148"/>
        <v/>
      </c>
      <c r="D9508" s="4"/>
    </row>
    <row r="9509" spans="1:4" x14ac:dyDescent="0.25">
      <c r="A9509" s="3" t="str">
        <f t="shared" si="148"/>
        <v/>
      </c>
      <c r="D9509" s="4"/>
    </row>
    <row r="9510" spans="1:4" x14ac:dyDescent="0.25">
      <c r="A9510" s="3" t="str">
        <f t="shared" si="148"/>
        <v/>
      </c>
      <c r="D9510" s="4"/>
    </row>
    <row r="9511" spans="1:4" x14ac:dyDescent="0.25">
      <c r="A9511" s="3" t="str">
        <f t="shared" si="148"/>
        <v/>
      </c>
      <c r="D9511" s="4"/>
    </row>
    <row r="9512" spans="1:4" x14ac:dyDescent="0.25">
      <c r="A9512" s="3" t="str">
        <f t="shared" si="148"/>
        <v/>
      </c>
      <c r="D9512" s="4"/>
    </row>
    <row r="9513" spans="1:4" x14ac:dyDescent="0.25">
      <c r="A9513" s="3" t="str">
        <f t="shared" si="148"/>
        <v/>
      </c>
      <c r="D9513" s="4"/>
    </row>
    <row r="9514" spans="1:4" x14ac:dyDescent="0.25">
      <c r="A9514" s="3" t="str">
        <f t="shared" si="148"/>
        <v/>
      </c>
      <c r="D9514" s="4"/>
    </row>
    <row r="9515" spans="1:4" x14ac:dyDescent="0.25">
      <c r="A9515" s="3" t="str">
        <f t="shared" si="148"/>
        <v/>
      </c>
      <c r="D9515" s="4"/>
    </row>
    <row r="9516" spans="1:4" x14ac:dyDescent="0.25">
      <c r="A9516" s="3" t="str">
        <f t="shared" si="148"/>
        <v/>
      </c>
      <c r="D9516" s="4"/>
    </row>
    <row r="9517" spans="1:4" x14ac:dyDescent="0.25">
      <c r="A9517" s="3" t="str">
        <f t="shared" si="148"/>
        <v/>
      </c>
      <c r="D9517" s="4"/>
    </row>
    <row r="9518" spans="1:4" x14ac:dyDescent="0.25">
      <c r="A9518" s="3" t="str">
        <f t="shared" si="148"/>
        <v/>
      </c>
      <c r="D9518" s="4"/>
    </row>
    <row r="9519" spans="1:4" x14ac:dyDescent="0.25">
      <c r="A9519" s="3" t="str">
        <f t="shared" si="148"/>
        <v/>
      </c>
      <c r="D9519" s="4"/>
    </row>
    <row r="9520" spans="1:4" x14ac:dyDescent="0.25">
      <c r="A9520" s="3" t="str">
        <f t="shared" si="148"/>
        <v/>
      </c>
      <c r="D9520" s="4"/>
    </row>
    <row r="9521" spans="1:4" x14ac:dyDescent="0.25">
      <c r="A9521" s="3" t="str">
        <f t="shared" si="148"/>
        <v/>
      </c>
      <c r="D9521" s="4"/>
    </row>
    <row r="9522" spans="1:4" x14ac:dyDescent="0.25">
      <c r="A9522" s="3" t="str">
        <f t="shared" si="148"/>
        <v/>
      </c>
      <c r="D9522" s="4"/>
    </row>
    <row r="9523" spans="1:4" x14ac:dyDescent="0.25">
      <c r="A9523" s="3" t="str">
        <f t="shared" si="148"/>
        <v/>
      </c>
      <c r="D9523" s="4"/>
    </row>
    <row r="9524" spans="1:4" x14ac:dyDescent="0.25">
      <c r="A9524" s="3" t="str">
        <f t="shared" si="148"/>
        <v/>
      </c>
      <c r="D9524" s="4"/>
    </row>
    <row r="9525" spans="1:4" x14ac:dyDescent="0.25">
      <c r="A9525" s="3" t="str">
        <f t="shared" si="148"/>
        <v/>
      </c>
      <c r="D9525" s="4"/>
    </row>
    <row r="9526" spans="1:4" x14ac:dyDescent="0.25">
      <c r="A9526" s="3" t="str">
        <f t="shared" si="148"/>
        <v/>
      </c>
      <c r="D9526" s="4"/>
    </row>
    <row r="9527" spans="1:4" x14ac:dyDescent="0.25">
      <c r="A9527" s="3" t="str">
        <f t="shared" si="148"/>
        <v/>
      </c>
      <c r="D9527" s="4"/>
    </row>
    <row r="9528" spans="1:4" x14ac:dyDescent="0.25">
      <c r="A9528" s="3" t="str">
        <f t="shared" si="148"/>
        <v/>
      </c>
      <c r="D9528" s="4"/>
    </row>
    <row r="9529" spans="1:4" x14ac:dyDescent="0.25">
      <c r="A9529" s="3" t="str">
        <f t="shared" si="148"/>
        <v/>
      </c>
      <c r="D9529" s="4"/>
    </row>
    <row r="9530" spans="1:4" x14ac:dyDescent="0.25">
      <c r="A9530" s="3" t="str">
        <f t="shared" si="148"/>
        <v/>
      </c>
      <c r="D9530" s="4"/>
    </row>
    <row r="9531" spans="1:4" x14ac:dyDescent="0.25">
      <c r="A9531" s="3" t="str">
        <f t="shared" si="148"/>
        <v/>
      </c>
      <c r="D9531" s="4"/>
    </row>
    <row r="9532" spans="1:4" x14ac:dyDescent="0.25">
      <c r="A9532" s="3" t="str">
        <f t="shared" si="148"/>
        <v/>
      </c>
      <c r="D9532" s="4"/>
    </row>
    <row r="9533" spans="1:4" x14ac:dyDescent="0.25">
      <c r="A9533" s="3" t="str">
        <f t="shared" si="148"/>
        <v/>
      </c>
      <c r="D9533" s="4"/>
    </row>
    <row r="9534" spans="1:4" x14ac:dyDescent="0.25">
      <c r="A9534" s="3" t="str">
        <f t="shared" si="148"/>
        <v/>
      </c>
      <c r="D9534" s="4"/>
    </row>
    <row r="9535" spans="1:4" x14ac:dyDescent="0.25">
      <c r="A9535" s="3" t="str">
        <f t="shared" si="148"/>
        <v/>
      </c>
      <c r="D9535" s="4"/>
    </row>
    <row r="9536" spans="1:4" x14ac:dyDescent="0.25">
      <c r="A9536" s="3" t="str">
        <f t="shared" si="148"/>
        <v/>
      </c>
      <c r="D9536" s="4"/>
    </row>
    <row r="9537" spans="1:4" x14ac:dyDescent="0.25">
      <c r="A9537" s="3" t="str">
        <f t="shared" si="148"/>
        <v/>
      </c>
      <c r="D9537" s="4"/>
    </row>
    <row r="9538" spans="1:4" x14ac:dyDescent="0.25">
      <c r="A9538" s="3" t="str">
        <f t="shared" si="148"/>
        <v/>
      </c>
      <c r="D9538" s="4"/>
    </row>
    <row r="9539" spans="1:4" x14ac:dyDescent="0.25">
      <c r="A9539" s="3" t="str">
        <f t="shared" ref="A9539:A9602" si="149">B9539&amp;C9539&amp;D9539&amp;E9539</f>
        <v/>
      </c>
      <c r="D9539" s="4"/>
    </row>
    <row r="9540" spans="1:4" x14ac:dyDescent="0.25">
      <c r="A9540" s="3" t="str">
        <f t="shared" si="149"/>
        <v/>
      </c>
      <c r="D9540" s="4"/>
    </row>
    <row r="9541" spans="1:4" x14ac:dyDescent="0.25">
      <c r="A9541" s="3" t="str">
        <f t="shared" si="149"/>
        <v/>
      </c>
      <c r="D9541" s="4"/>
    </row>
    <row r="9542" spans="1:4" x14ac:dyDescent="0.25">
      <c r="A9542" s="3" t="str">
        <f t="shared" si="149"/>
        <v/>
      </c>
      <c r="D9542" s="4"/>
    </row>
    <row r="9543" spans="1:4" x14ac:dyDescent="0.25">
      <c r="A9543" s="3" t="str">
        <f t="shared" si="149"/>
        <v/>
      </c>
      <c r="D9543" s="4"/>
    </row>
    <row r="9544" spans="1:4" x14ac:dyDescent="0.25">
      <c r="A9544" s="3" t="str">
        <f t="shared" si="149"/>
        <v/>
      </c>
      <c r="D9544" s="4"/>
    </row>
    <row r="9545" spans="1:4" x14ac:dyDescent="0.25">
      <c r="A9545" s="3" t="str">
        <f t="shared" si="149"/>
        <v/>
      </c>
      <c r="D9545" s="4"/>
    </row>
    <row r="9546" spans="1:4" x14ac:dyDescent="0.25">
      <c r="A9546" s="3" t="str">
        <f t="shared" si="149"/>
        <v/>
      </c>
      <c r="D9546" s="4"/>
    </row>
    <row r="9547" spans="1:4" x14ac:dyDescent="0.25">
      <c r="A9547" s="3" t="str">
        <f t="shared" si="149"/>
        <v/>
      </c>
      <c r="D9547" s="4"/>
    </row>
    <row r="9548" spans="1:4" x14ac:dyDescent="0.25">
      <c r="A9548" s="3" t="str">
        <f t="shared" si="149"/>
        <v/>
      </c>
      <c r="D9548" s="4"/>
    </row>
    <row r="9549" spans="1:4" x14ac:dyDescent="0.25">
      <c r="A9549" s="3" t="str">
        <f t="shared" si="149"/>
        <v/>
      </c>
      <c r="D9549" s="4"/>
    </row>
    <row r="9550" spans="1:4" x14ac:dyDescent="0.25">
      <c r="A9550" s="3" t="str">
        <f t="shared" si="149"/>
        <v/>
      </c>
      <c r="D9550" s="4"/>
    </row>
    <row r="9551" spans="1:4" x14ac:dyDescent="0.25">
      <c r="A9551" s="3" t="str">
        <f t="shared" si="149"/>
        <v/>
      </c>
      <c r="D9551" s="4"/>
    </row>
    <row r="9552" spans="1:4" x14ac:dyDescent="0.25">
      <c r="A9552" s="3" t="str">
        <f t="shared" si="149"/>
        <v/>
      </c>
      <c r="D9552" s="4"/>
    </row>
    <row r="9553" spans="1:4" x14ac:dyDescent="0.25">
      <c r="A9553" s="3" t="str">
        <f t="shared" si="149"/>
        <v/>
      </c>
      <c r="D9553" s="4"/>
    </row>
    <row r="9554" spans="1:4" x14ac:dyDescent="0.25">
      <c r="A9554" s="3" t="str">
        <f t="shared" si="149"/>
        <v/>
      </c>
      <c r="D9554" s="4"/>
    </row>
    <row r="9555" spans="1:4" x14ac:dyDescent="0.25">
      <c r="A9555" s="3" t="str">
        <f t="shared" si="149"/>
        <v/>
      </c>
      <c r="D9555" s="4"/>
    </row>
    <row r="9556" spans="1:4" x14ac:dyDescent="0.25">
      <c r="A9556" s="3" t="str">
        <f t="shared" si="149"/>
        <v/>
      </c>
      <c r="D9556" s="4"/>
    </row>
    <row r="9557" spans="1:4" x14ac:dyDescent="0.25">
      <c r="A9557" s="3" t="str">
        <f t="shared" si="149"/>
        <v/>
      </c>
      <c r="D9557" s="4"/>
    </row>
    <row r="9558" spans="1:4" x14ac:dyDescent="0.25">
      <c r="A9558" s="3" t="str">
        <f t="shared" si="149"/>
        <v/>
      </c>
      <c r="D9558" s="4"/>
    </row>
    <row r="9559" spans="1:4" x14ac:dyDescent="0.25">
      <c r="A9559" s="3" t="str">
        <f t="shared" si="149"/>
        <v/>
      </c>
      <c r="D9559" s="4"/>
    </row>
    <row r="9560" spans="1:4" x14ac:dyDescent="0.25">
      <c r="A9560" s="3" t="str">
        <f t="shared" si="149"/>
        <v/>
      </c>
      <c r="D9560" s="4"/>
    </row>
    <row r="9561" spans="1:4" x14ac:dyDescent="0.25">
      <c r="A9561" s="3" t="str">
        <f t="shared" si="149"/>
        <v/>
      </c>
      <c r="D9561" s="4"/>
    </row>
    <row r="9562" spans="1:4" x14ac:dyDescent="0.25">
      <c r="A9562" s="3" t="str">
        <f t="shared" si="149"/>
        <v/>
      </c>
      <c r="D9562" s="4"/>
    </row>
    <row r="9563" spans="1:4" x14ac:dyDescent="0.25">
      <c r="A9563" s="3" t="str">
        <f t="shared" si="149"/>
        <v/>
      </c>
      <c r="D9563" s="4"/>
    </row>
    <row r="9564" spans="1:4" x14ac:dyDescent="0.25">
      <c r="A9564" s="3" t="str">
        <f t="shared" si="149"/>
        <v/>
      </c>
      <c r="D9564" s="4"/>
    </row>
    <row r="9565" spans="1:4" x14ac:dyDescent="0.25">
      <c r="A9565" s="3" t="str">
        <f t="shared" si="149"/>
        <v/>
      </c>
      <c r="D9565" s="4"/>
    </row>
    <row r="9566" spans="1:4" x14ac:dyDescent="0.25">
      <c r="A9566" s="3" t="str">
        <f t="shared" si="149"/>
        <v/>
      </c>
      <c r="D9566" s="4"/>
    </row>
    <row r="9567" spans="1:4" x14ac:dyDescent="0.25">
      <c r="A9567" s="3" t="str">
        <f t="shared" si="149"/>
        <v/>
      </c>
      <c r="D9567" s="4"/>
    </row>
    <row r="9568" spans="1:4" x14ac:dyDescent="0.25">
      <c r="A9568" s="3" t="str">
        <f t="shared" si="149"/>
        <v/>
      </c>
      <c r="D9568" s="4"/>
    </row>
    <row r="9569" spans="1:4" x14ac:dyDescent="0.25">
      <c r="A9569" s="3" t="str">
        <f t="shared" si="149"/>
        <v/>
      </c>
      <c r="D9569" s="4"/>
    </row>
    <row r="9570" spans="1:4" x14ac:dyDescent="0.25">
      <c r="A9570" s="3" t="str">
        <f t="shared" si="149"/>
        <v/>
      </c>
      <c r="D9570" s="4"/>
    </row>
    <row r="9571" spans="1:4" x14ac:dyDescent="0.25">
      <c r="A9571" s="3" t="str">
        <f t="shared" si="149"/>
        <v/>
      </c>
      <c r="D9571" s="4"/>
    </row>
    <row r="9572" spans="1:4" x14ac:dyDescent="0.25">
      <c r="A9572" s="3" t="str">
        <f t="shared" si="149"/>
        <v/>
      </c>
      <c r="D9572" s="4"/>
    </row>
    <row r="9573" spans="1:4" x14ac:dyDescent="0.25">
      <c r="A9573" s="3" t="str">
        <f t="shared" si="149"/>
        <v/>
      </c>
      <c r="D9573" s="4"/>
    </row>
    <row r="9574" spans="1:4" x14ac:dyDescent="0.25">
      <c r="A9574" s="3" t="str">
        <f t="shared" si="149"/>
        <v/>
      </c>
      <c r="D9574" s="4"/>
    </row>
    <row r="9575" spans="1:4" x14ac:dyDescent="0.25">
      <c r="A9575" s="3" t="str">
        <f t="shared" si="149"/>
        <v/>
      </c>
      <c r="D9575" s="4"/>
    </row>
    <row r="9576" spans="1:4" x14ac:dyDescent="0.25">
      <c r="A9576" s="3" t="str">
        <f t="shared" si="149"/>
        <v/>
      </c>
      <c r="D9576" s="4"/>
    </row>
    <row r="9577" spans="1:4" x14ac:dyDescent="0.25">
      <c r="A9577" s="3" t="str">
        <f t="shared" si="149"/>
        <v/>
      </c>
      <c r="D9577" s="4"/>
    </row>
    <row r="9578" spans="1:4" x14ac:dyDescent="0.25">
      <c r="A9578" s="3" t="str">
        <f t="shared" si="149"/>
        <v/>
      </c>
      <c r="D9578" s="4"/>
    </row>
    <row r="9579" spans="1:4" x14ac:dyDescent="0.25">
      <c r="A9579" s="3" t="str">
        <f t="shared" si="149"/>
        <v/>
      </c>
      <c r="D9579" s="4"/>
    </row>
    <row r="9580" spans="1:4" x14ac:dyDescent="0.25">
      <c r="A9580" s="3" t="str">
        <f t="shared" si="149"/>
        <v/>
      </c>
      <c r="D9580" s="4"/>
    </row>
    <row r="9581" spans="1:4" x14ac:dyDescent="0.25">
      <c r="A9581" s="3" t="str">
        <f t="shared" si="149"/>
        <v/>
      </c>
      <c r="D9581" s="4"/>
    </row>
    <row r="9582" spans="1:4" x14ac:dyDescent="0.25">
      <c r="A9582" s="3" t="str">
        <f t="shared" si="149"/>
        <v/>
      </c>
      <c r="D9582" s="4"/>
    </row>
    <row r="9583" spans="1:4" x14ac:dyDescent="0.25">
      <c r="A9583" s="3" t="str">
        <f t="shared" si="149"/>
        <v/>
      </c>
      <c r="D9583" s="4"/>
    </row>
    <row r="9584" spans="1:4" x14ac:dyDescent="0.25">
      <c r="A9584" s="3" t="str">
        <f t="shared" si="149"/>
        <v/>
      </c>
      <c r="D9584" s="4"/>
    </row>
    <row r="9585" spans="1:4" x14ac:dyDescent="0.25">
      <c r="A9585" s="3" t="str">
        <f t="shared" si="149"/>
        <v/>
      </c>
      <c r="D9585" s="4"/>
    </row>
    <row r="9586" spans="1:4" x14ac:dyDescent="0.25">
      <c r="A9586" s="3" t="str">
        <f t="shared" si="149"/>
        <v/>
      </c>
      <c r="D9586" s="4"/>
    </row>
    <row r="9587" spans="1:4" x14ac:dyDescent="0.25">
      <c r="A9587" s="3" t="str">
        <f t="shared" si="149"/>
        <v/>
      </c>
      <c r="D9587" s="4"/>
    </row>
    <row r="9588" spans="1:4" x14ac:dyDescent="0.25">
      <c r="A9588" s="3" t="str">
        <f t="shared" si="149"/>
        <v/>
      </c>
      <c r="D9588" s="4"/>
    </row>
    <row r="9589" spans="1:4" x14ac:dyDescent="0.25">
      <c r="A9589" s="3" t="str">
        <f t="shared" si="149"/>
        <v/>
      </c>
      <c r="D9589" s="4"/>
    </row>
    <row r="9590" spans="1:4" x14ac:dyDescent="0.25">
      <c r="A9590" s="3" t="str">
        <f t="shared" si="149"/>
        <v/>
      </c>
      <c r="D9590" s="4"/>
    </row>
    <row r="9591" spans="1:4" x14ac:dyDescent="0.25">
      <c r="A9591" s="3" t="str">
        <f t="shared" si="149"/>
        <v/>
      </c>
      <c r="D9591" s="4"/>
    </row>
    <row r="9592" spans="1:4" x14ac:dyDescent="0.25">
      <c r="A9592" s="3" t="str">
        <f t="shared" si="149"/>
        <v/>
      </c>
      <c r="D9592" s="4"/>
    </row>
    <row r="9593" spans="1:4" x14ac:dyDescent="0.25">
      <c r="A9593" s="3" t="str">
        <f t="shared" si="149"/>
        <v/>
      </c>
      <c r="D9593" s="4"/>
    </row>
    <row r="9594" spans="1:4" x14ac:dyDescent="0.25">
      <c r="A9594" s="3" t="str">
        <f t="shared" si="149"/>
        <v/>
      </c>
      <c r="D9594" s="4"/>
    </row>
    <row r="9595" spans="1:4" x14ac:dyDescent="0.25">
      <c r="A9595" s="3" t="str">
        <f t="shared" si="149"/>
        <v/>
      </c>
      <c r="D9595" s="4"/>
    </row>
    <row r="9596" spans="1:4" x14ac:dyDescent="0.25">
      <c r="A9596" s="3" t="str">
        <f t="shared" si="149"/>
        <v/>
      </c>
      <c r="D9596" s="4"/>
    </row>
    <row r="9597" spans="1:4" x14ac:dyDescent="0.25">
      <c r="A9597" s="3" t="str">
        <f t="shared" si="149"/>
        <v/>
      </c>
      <c r="D9597" s="4"/>
    </row>
    <row r="9598" spans="1:4" x14ac:dyDescent="0.25">
      <c r="A9598" s="3" t="str">
        <f t="shared" si="149"/>
        <v/>
      </c>
      <c r="D9598" s="4"/>
    </row>
    <row r="9599" spans="1:4" x14ac:dyDescent="0.25">
      <c r="A9599" s="3" t="str">
        <f t="shared" si="149"/>
        <v/>
      </c>
      <c r="D9599" s="4"/>
    </row>
    <row r="9600" spans="1:4" x14ac:dyDescent="0.25">
      <c r="A9600" s="3" t="str">
        <f t="shared" si="149"/>
        <v/>
      </c>
      <c r="D9600" s="4"/>
    </row>
    <row r="9601" spans="1:4" x14ac:dyDescent="0.25">
      <c r="A9601" s="3" t="str">
        <f t="shared" si="149"/>
        <v/>
      </c>
      <c r="D9601" s="4"/>
    </row>
    <row r="9602" spans="1:4" x14ac:dyDescent="0.25">
      <c r="A9602" s="3" t="str">
        <f t="shared" si="149"/>
        <v/>
      </c>
      <c r="D9602" s="4"/>
    </row>
    <row r="9603" spans="1:4" x14ac:dyDescent="0.25">
      <c r="A9603" s="3" t="str">
        <f t="shared" ref="A9603:A9666" si="150">B9603&amp;C9603&amp;D9603&amp;E9603</f>
        <v/>
      </c>
      <c r="D9603" s="4"/>
    </row>
    <row r="9604" spans="1:4" x14ac:dyDescent="0.25">
      <c r="A9604" s="3" t="str">
        <f t="shared" si="150"/>
        <v/>
      </c>
      <c r="D9604" s="4"/>
    </row>
    <row r="9605" spans="1:4" x14ac:dyDescent="0.25">
      <c r="A9605" s="3" t="str">
        <f t="shared" si="150"/>
        <v/>
      </c>
      <c r="D9605" s="4"/>
    </row>
    <row r="9606" spans="1:4" x14ac:dyDescent="0.25">
      <c r="A9606" s="3" t="str">
        <f t="shared" si="150"/>
        <v/>
      </c>
      <c r="D9606" s="4"/>
    </row>
    <row r="9607" spans="1:4" x14ac:dyDescent="0.25">
      <c r="A9607" s="3" t="str">
        <f t="shared" si="150"/>
        <v/>
      </c>
      <c r="D9607" s="4"/>
    </row>
    <row r="9608" spans="1:4" x14ac:dyDescent="0.25">
      <c r="A9608" s="3" t="str">
        <f t="shared" si="150"/>
        <v/>
      </c>
      <c r="D9608" s="4"/>
    </row>
    <row r="9609" spans="1:4" x14ac:dyDescent="0.25">
      <c r="A9609" s="3" t="str">
        <f t="shared" si="150"/>
        <v/>
      </c>
      <c r="D9609" s="4"/>
    </row>
    <row r="9610" spans="1:4" x14ac:dyDescent="0.25">
      <c r="A9610" s="3" t="str">
        <f t="shared" si="150"/>
        <v/>
      </c>
      <c r="D9610" s="4"/>
    </row>
    <row r="9611" spans="1:4" x14ac:dyDescent="0.25">
      <c r="A9611" s="3" t="str">
        <f t="shared" si="150"/>
        <v/>
      </c>
      <c r="D9611" s="4"/>
    </row>
    <row r="9612" spans="1:4" x14ac:dyDescent="0.25">
      <c r="A9612" s="3" t="str">
        <f t="shared" si="150"/>
        <v/>
      </c>
      <c r="D9612" s="4"/>
    </row>
    <row r="9613" spans="1:4" x14ac:dyDescent="0.25">
      <c r="A9613" s="3" t="str">
        <f t="shared" si="150"/>
        <v/>
      </c>
      <c r="D9613" s="4"/>
    </row>
    <row r="9614" spans="1:4" x14ac:dyDescent="0.25">
      <c r="A9614" s="3" t="str">
        <f t="shared" si="150"/>
        <v/>
      </c>
      <c r="D9614" s="4"/>
    </row>
    <row r="9615" spans="1:4" x14ac:dyDescent="0.25">
      <c r="A9615" s="3" t="str">
        <f t="shared" si="150"/>
        <v/>
      </c>
      <c r="D9615" s="4"/>
    </row>
    <row r="9616" spans="1:4" x14ac:dyDescent="0.25">
      <c r="A9616" s="3" t="str">
        <f t="shared" si="150"/>
        <v/>
      </c>
      <c r="D9616" s="4"/>
    </row>
    <row r="9617" spans="1:4" x14ac:dyDescent="0.25">
      <c r="A9617" s="3" t="str">
        <f t="shared" si="150"/>
        <v/>
      </c>
      <c r="D9617" s="4"/>
    </row>
    <row r="9618" spans="1:4" x14ac:dyDescent="0.25">
      <c r="A9618" s="3" t="str">
        <f t="shared" si="150"/>
        <v/>
      </c>
      <c r="D9618" s="4"/>
    </row>
    <row r="9619" spans="1:4" x14ac:dyDescent="0.25">
      <c r="A9619" s="3" t="str">
        <f t="shared" si="150"/>
        <v/>
      </c>
      <c r="D9619" s="4"/>
    </row>
    <row r="9620" spans="1:4" x14ac:dyDescent="0.25">
      <c r="A9620" s="3" t="str">
        <f t="shared" si="150"/>
        <v/>
      </c>
      <c r="D9620" s="4"/>
    </row>
    <row r="9621" spans="1:4" x14ac:dyDescent="0.25">
      <c r="A9621" s="3" t="str">
        <f t="shared" si="150"/>
        <v/>
      </c>
      <c r="D9621" s="4"/>
    </row>
    <row r="9622" spans="1:4" x14ac:dyDescent="0.25">
      <c r="A9622" s="3" t="str">
        <f t="shared" si="150"/>
        <v/>
      </c>
      <c r="D9622" s="4"/>
    </row>
    <row r="9623" spans="1:4" x14ac:dyDescent="0.25">
      <c r="A9623" s="3" t="str">
        <f t="shared" si="150"/>
        <v/>
      </c>
      <c r="D9623" s="4"/>
    </row>
    <row r="9624" spans="1:4" x14ac:dyDescent="0.25">
      <c r="A9624" s="3" t="str">
        <f t="shared" si="150"/>
        <v/>
      </c>
      <c r="D9624" s="4"/>
    </row>
    <row r="9625" spans="1:4" x14ac:dyDescent="0.25">
      <c r="A9625" s="3" t="str">
        <f t="shared" si="150"/>
        <v/>
      </c>
      <c r="D9625" s="4"/>
    </row>
    <row r="9626" spans="1:4" x14ac:dyDescent="0.25">
      <c r="A9626" s="3" t="str">
        <f t="shared" si="150"/>
        <v/>
      </c>
      <c r="D9626" s="4"/>
    </row>
    <row r="9627" spans="1:4" x14ac:dyDescent="0.25">
      <c r="A9627" s="3" t="str">
        <f t="shared" si="150"/>
        <v/>
      </c>
      <c r="D9627" s="4"/>
    </row>
    <row r="9628" spans="1:4" x14ac:dyDescent="0.25">
      <c r="A9628" s="3" t="str">
        <f t="shared" si="150"/>
        <v/>
      </c>
      <c r="D9628" s="4"/>
    </row>
    <row r="9629" spans="1:4" x14ac:dyDescent="0.25">
      <c r="A9629" s="3" t="str">
        <f t="shared" si="150"/>
        <v/>
      </c>
      <c r="D9629" s="4"/>
    </row>
    <row r="9630" spans="1:4" x14ac:dyDescent="0.25">
      <c r="A9630" s="3" t="str">
        <f t="shared" si="150"/>
        <v/>
      </c>
      <c r="D9630" s="4"/>
    </row>
    <row r="9631" spans="1:4" x14ac:dyDescent="0.25">
      <c r="A9631" s="3" t="str">
        <f t="shared" si="150"/>
        <v/>
      </c>
      <c r="D9631" s="4"/>
    </row>
    <row r="9632" spans="1:4" x14ac:dyDescent="0.25">
      <c r="A9632" s="3" t="str">
        <f t="shared" si="150"/>
        <v/>
      </c>
      <c r="D9632" s="4"/>
    </row>
    <row r="9633" spans="1:4" x14ac:dyDescent="0.25">
      <c r="A9633" s="3" t="str">
        <f t="shared" si="150"/>
        <v/>
      </c>
      <c r="D9633" s="4"/>
    </row>
    <row r="9634" spans="1:4" x14ac:dyDescent="0.25">
      <c r="A9634" s="3" t="str">
        <f t="shared" si="150"/>
        <v/>
      </c>
      <c r="D9634" s="4"/>
    </row>
    <row r="9635" spans="1:4" x14ac:dyDescent="0.25">
      <c r="A9635" s="3" t="str">
        <f t="shared" si="150"/>
        <v/>
      </c>
      <c r="D9635" s="4"/>
    </row>
    <row r="9636" spans="1:4" x14ac:dyDescent="0.25">
      <c r="A9636" s="3" t="str">
        <f t="shared" si="150"/>
        <v/>
      </c>
      <c r="D9636" s="4"/>
    </row>
    <row r="9637" spans="1:4" x14ac:dyDescent="0.25">
      <c r="A9637" s="3" t="str">
        <f t="shared" si="150"/>
        <v/>
      </c>
      <c r="D9637" s="4"/>
    </row>
    <row r="9638" spans="1:4" x14ac:dyDescent="0.25">
      <c r="A9638" s="3" t="str">
        <f t="shared" si="150"/>
        <v/>
      </c>
      <c r="D9638" s="4"/>
    </row>
    <row r="9639" spans="1:4" x14ac:dyDescent="0.25">
      <c r="A9639" s="3" t="str">
        <f t="shared" si="150"/>
        <v/>
      </c>
      <c r="D9639" s="4"/>
    </row>
    <row r="9640" spans="1:4" x14ac:dyDescent="0.25">
      <c r="A9640" s="3" t="str">
        <f t="shared" si="150"/>
        <v/>
      </c>
      <c r="D9640" s="4"/>
    </row>
    <row r="9641" spans="1:4" x14ac:dyDescent="0.25">
      <c r="A9641" s="3" t="str">
        <f t="shared" si="150"/>
        <v/>
      </c>
      <c r="D9641" s="4"/>
    </row>
    <row r="9642" spans="1:4" x14ac:dyDescent="0.25">
      <c r="A9642" s="3" t="str">
        <f t="shared" si="150"/>
        <v/>
      </c>
      <c r="D9642" s="4"/>
    </row>
    <row r="9643" spans="1:4" x14ac:dyDescent="0.25">
      <c r="A9643" s="3" t="str">
        <f t="shared" si="150"/>
        <v/>
      </c>
      <c r="D9643" s="4"/>
    </row>
    <row r="9644" spans="1:4" x14ac:dyDescent="0.25">
      <c r="A9644" s="3" t="str">
        <f t="shared" si="150"/>
        <v/>
      </c>
      <c r="D9644" s="4"/>
    </row>
    <row r="9645" spans="1:4" x14ac:dyDescent="0.25">
      <c r="A9645" s="3" t="str">
        <f t="shared" si="150"/>
        <v/>
      </c>
      <c r="D9645" s="4"/>
    </row>
    <row r="9646" spans="1:4" x14ac:dyDescent="0.25">
      <c r="A9646" s="3" t="str">
        <f t="shared" si="150"/>
        <v/>
      </c>
      <c r="D9646" s="4"/>
    </row>
    <row r="9647" spans="1:4" x14ac:dyDescent="0.25">
      <c r="A9647" s="3" t="str">
        <f t="shared" si="150"/>
        <v/>
      </c>
      <c r="D9647" s="4"/>
    </row>
    <row r="9648" spans="1:4" x14ac:dyDescent="0.25">
      <c r="A9648" s="3" t="str">
        <f t="shared" si="150"/>
        <v/>
      </c>
      <c r="D9648" s="4"/>
    </row>
    <row r="9649" spans="1:4" x14ac:dyDescent="0.25">
      <c r="A9649" s="3" t="str">
        <f t="shared" si="150"/>
        <v/>
      </c>
      <c r="D9649" s="4"/>
    </row>
    <row r="9650" spans="1:4" x14ac:dyDescent="0.25">
      <c r="A9650" s="3" t="str">
        <f t="shared" si="150"/>
        <v/>
      </c>
      <c r="D9650" s="4"/>
    </row>
    <row r="9651" spans="1:4" x14ac:dyDescent="0.25">
      <c r="A9651" s="3" t="str">
        <f t="shared" si="150"/>
        <v/>
      </c>
      <c r="D9651" s="4"/>
    </row>
    <row r="9652" spans="1:4" x14ac:dyDescent="0.25">
      <c r="A9652" s="3" t="str">
        <f t="shared" si="150"/>
        <v/>
      </c>
      <c r="D9652" s="4"/>
    </row>
    <row r="9653" spans="1:4" x14ac:dyDescent="0.25">
      <c r="A9653" s="3" t="str">
        <f t="shared" si="150"/>
        <v/>
      </c>
      <c r="D9653" s="4"/>
    </row>
    <row r="9654" spans="1:4" x14ac:dyDescent="0.25">
      <c r="A9654" s="3" t="str">
        <f t="shared" si="150"/>
        <v/>
      </c>
      <c r="D9654" s="4"/>
    </row>
    <row r="9655" spans="1:4" x14ac:dyDescent="0.25">
      <c r="A9655" s="3" t="str">
        <f t="shared" si="150"/>
        <v/>
      </c>
      <c r="D9655" s="4"/>
    </row>
    <row r="9656" spans="1:4" x14ac:dyDescent="0.25">
      <c r="A9656" s="3" t="str">
        <f t="shared" si="150"/>
        <v/>
      </c>
      <c r="D9656" s="4"/>
    </row>
    <row r="9657" spans="1:4" x14ac:dyDescent="0.25">
      <c r="A9657" s="3" t="str">
        <f t="shared" si="150"/>
        <v/>
      </c>
      <c r="D9657" s="4"/>
    </row>
    <row r="9658" spans="1:4" x14ac:dyDescent="0.25">
      <c r="A9658" s="3" t="str">
        <f t="shared" si="150"/>
        <v/>
      </c>
      <c r="D9658" s="4"/>
    </row>
    <row r="9659" spans="1:4" x14ac:dyDescent="0.25">
      <c r="A9659" s="3" t="str">
        <f t="shared" si="150"/>
        <v/>
      </c>
      <c r="D9659" s="4"/>
    </row>
    <row r="9660" spans="1:4" x14ac:dyDescent="0.25">
      <c r="A9660" s="3" t="str">
        <f t="shared" si="150"/>
        <v/>
      </c>
      <c r="D9660" s="4"/>
    </row>
    <row r="9661" spans="1:4" x14ac:dyDescent="0.25">
      <c r="A9661" s="3" t="str">
        <f t="shared" si="150"/>
        <v/>
      </c>
      <c r="D9661" s="4"/>
    </row>
    <row r="9662" spans="1:4" x14ac:dyDescent="0.25">
      <c r="A9662" s="3" t="str">
        <f t="shared" si="150"/>
        <v/>
      </c>
      <c r="D9662" s="4"/>
    </row>
    <row r="9663" spans="1:4" x14ac:dyDescent="0.25">
      <c r="A9663" s="3" t="str">
        <f t="shared" si="150"/>
        <v/>
      </c>
      <c r="D9663" s="4"/>
    </row>
    <row r="9664" spans="1:4" x14ac:dyDescent="0.25">
      <c r="A9664" s="3" t="str">
        <f t="shared" si="150"/>
        <v/>
      </c>
      <c r="D9664" s="4"/>
    </row>
    <row r="9665" spans="1:4" x14ac:dyDescent="0.25">
      <c r="A9665" s="3" t="str">
        <f t="shared" si="150"/>
        <v/>
      </c>
      <c r="D9665" s="4"/>
    </row>
    <row r="9666" spans="1:4" x14ac:dyDescent="0.25">
      <c r="A9666" s="3" t="str">
        <f t="shared" si="150"/>
        <v/>
      </c>
      <c r="D9666" s="4"/>
    </row>
    <row r="9667" spans="1:4" x14ac:dyDescent="0.25">
      <c r="A9667" s="3" t="str">
        <f t="shared" ref="A9667:A9730" si="151">B9667&amp;C9667&amp;D9667&amp;E9667</f>
        <v/>
      </c>
      <c r="D9667" s="4"/>
    </row>
    <row r="9668" spans="1:4" x14ac:dyDescent="0.25">
      <c r="A9668" s="3" t="str">
        <f t="shared" si="151"/>
        <v/>
      </c>
      <c r="D9668" s="4"/>
    </row>
    <row r="9669" spans="1:4" x14ac:dyDescent="0.25">
      <c r="A9669" s="3" t="str">
        <f t="shared" si="151"/>
        <v/>
      </c>
      <c r="D9669" s="4"/>
    </row>
    <row r="9670" spans="1:4" x14ac:dyDescent="0.25">
      <c r="A9670" s="3" t="str">
        <f t="shared" si="151"/>
        <v/>
      </c>
      <c r="D9670" s="4"/>
    </row>
    <row r="9671" spans="1:4" x14ac:dyDescent="0.25">
      <c r="A9671" s="3" t="str">
        <f t="shared" si="151"/>
        <v/>
      </c>
      <c r="D9671" s="4"/>
    </row>
    <row r="9672" spans="1:4" x14ac:dyDescent="0.25">
      <c r="A9672" s="3" t="str">
        <f t="shared" si="151"/>
        <v/>
      </c>
      <c r="D9672" s="4"/>
    </row>
    <row r="9673" spans="1:4" x14ac:dyDescent="0.25">
      <c r="A9673" s="3" t="str">
        <f t="shared" si="151"/>
        <v/>
      </c>
      <c r="D9673" s="4"/>
    </row>
    <row r="9674" spans="1:4" x14ac:dyDescent="0.25">
      <c r="A9674" s="3" t="str">
        <f t="shared" si="151"/>
        <v/>
      </c>
      <c r="D9674" s="4"/>
    </row>
    <row r="9675" spans="1:4" x14ac:dyDescent="0.25">
      <c r="A9675" s="3" t="str">
        <f t="shared" si="151"/>
        <v/>
      </c>
      <c r="D9675" s="4"/>
    </row>
    <row r="9676" spans="1:4" x14ac:dyDescent="0.25">
      <c r="A9676" s="3" t="str">
        <f t="shared" si="151"/>
        <v/>
      </c>
      <c r="D9676" s="4"/>
    </row>
    <row r="9677" spans="1:4" x14ac:dyDescent="0.25">
      <c r="A9677" s="3" t="str">
        <f t="shared" si="151"/>
        <v/>
      </c>
      <c r="D9677" s="4"/>
    </row>
    <row r="9678" spans="1:4" x14ac:dyDescent="0.25">
      <c r="A9678" s="3" t="str">
        <f t="shared" si="151"/>
        <v/>
      </c>
      <c r="D9678" s="4"/>
    </row>
    <row r="9679" spans="1:4" x14ac:dyDescent="0.25">
      <c r="A9679" s="3" t="str">
        <f t="shared" si="151"/>
        <v/>
      </c>
      <c r="D9679" s="4"/>
    </row>
    <row r="9680" spans="1:4" x14ac:dyDescent="0.25">
      <c r="A9680" s="3" t="str">
        <f t="shared" si="151"/>
        <v/>
      </c>
      <c r="D9680" s="4"/>
    </row>
    <row r="9681" spans="1:4" x14ac:dyDescent="0.25">
      <c r="A9681" s="3" t="str">
        <f t="shared" si="151"/>
        <v/>
      </c>
      <c r="D9681" s="4"/>
    </row>
    <row r="9682" spans="1:4" x14ac:dyDescent="0.25">
      <c r="A9682" s="3" t="str">
        <f t="shared" si="151"/>
        <v/>
      </c>
      <c r="D9682" s="4"/>
    </row>
    <row r="9683" spans="1:4" x14ac:dyDescent="0.25">
      <c r="A9683" s="3" t="str">
        <f t="shared" si="151"/>
        <v/>
      </c>
      <c r="D9683" s="4"/>
    </row>
    <row r="9684" spans="1:4" x14ac:dyDescent="0.25">
      <c r="A9684" s="3" t="str">
        <f t="shared" si="151"/>
        <v/>
      </c>
      <c r="D9684" s="4"/>
    </row>
    <row r="9685" spans="1:4" x14ac:dyDescent="0.25">
      <c r="A9685" s="3" t="str">
        <f t="shared" si="151"/>
        <v/>
      </c>
      <c r="D9685" s="4"/>
    </row>
    <row r="9686" spans="1:4" x14ac:dyDescent="0.25">
      <c r="A9686" s="3" t="str">
        <f t="shared" si="151"/>
        <v/>
      </c>
      <c r="D9686" s="4"/>
    </row>
    <row r="9687" spans="1:4" x14ac:dyDescent="0.25">
      <c r="A9687" s="3" t="str">
        <f t="shared" si="151"/>
        <v/>
      </c>
      <c r="D9687" s="4"/>
    </row>
    <row r="9688" spans="1:4" x14ac:dyDescent="0.25">
      <c r="A9688" s="3" t="str">
        <f t="shared" si="151"/>
        <v/>
      </c>
      <c r="D9688" s="4"/>
    </row>
    <row r="9689" spans="1:4" x14ac:dyDescent="0.25">
      <c r="A9689" s="3" t="str">
        <f t="shared" si="151"/>
        <v/>
      </c>
      <c r="D9689" s="4"/>
    </row>
    <row r="9690" spans="1:4" x14ac:dyDescent="0.25">
      <c r="A9690" s="3" t="str">
        <f t="shared" si="151"/>
        <v/>
      </c>
      <c r="D9690" s="4"/>
    </row>
    <row r="9691" spans="1:4" x14ac:dyDescent="0.25">
      <c r="A9691" s="3" t="str">
        <f t="shared" si="151"/>
        <v/>
      </c>
      <c r="D9691" s="4"/>
    </row>
    <row r="9692" spans="1:4" x14ac:dyDescent="0.25">
      <c r="A9692" s="3" t="str">
        <f t="shared" si="151"/>
        <v/>
      </c>
      <c r="D9692" s="4"/>
    </row>
    <row r="9693" spans="1:4" x14ac:dyDescent="0.25">
      <c r="A9693" s="3" t="str">
        <f t="shared" si="151"/>
        <v/>
      </c>
      <c r="D9693" s="4"/>
    </row>
    <row r="9694" spans="1:4" x14ac:dyDescent="0.25">
      <c r="A9694" s="3" t="str">
        <f t="shared" si="151"/>
        <v/>
      </c>
      <c r="D9694" s="4"/>
    </row>
    <row r="9695" spans="1:4" x14ac:dyDescent="0.25">
      <c r="A9695" s="3" t="str">
        <f t="shared" si="151"/>
        <v/>
      </c>
      <c r="D9695" s="4"/>
    </row>
    <row r="9696" spans="1:4" x14ac:dyDescent="0.25">
      <c r="A9696" s="3" t="str">
        <f t="shared" si="151"/>
        <v/>
      </c>
      <c r="D9696" s="4"/>
    </row>
    <row r="9697" spans="1:4" x14ac:dyDescent="0.25">
      <c r="A9697" s="3" t="str">
        <f t="shared" si="151"/>
        <v/>
      </c>
      <c r="D9697" s="4"/>
    </row>
    <row r="9698" spans="1:4" x14ac:dyDescent="0.25">
      <c r="A9698" s="3" t="str">
        <f t="shared" si="151"/>
        <v/>
      </c>
      <c r="D9698" s="4"/>
    </row>
    <row r="9699" spans="1:4" x14ac:dyDescent="0.25">
      <c r="A9699" s="3" t="str">
        <f t="shared" si="151"/>
        <v/>
      </c>
      <c r="D9699" s="4"/>
    </row>
    <row r="9700" spans="1:4" x14ac:dyDescent="0.25">
      <c r="A9700" s="3" t="str">
        <f t="shared" si="151"/>
        <v/>
      </c>
      <c r="D9700" s="4"/>
    </row>
    <row r="9701" spans="1:4" x14ac:dyDescent="0.25">
      <c r="A9701" s="3" t="str">
        <f t="shared" si="151"/>
        <v/>
      </c>
      <c r="D9701" s="4"/>
    </row>
    <row r="9702" spans="1:4" x14ac:dyDescent="0.25">
      <c r="A9702" s="3" t="str">
        <f t="shared" si="151"/>
        <v/>
      </c>
      <c r="D9702" s="4"/>
    </row>
    <row r="9703" spans="1:4" x14ac:dyDescent="0.25">
      <c r="A9703" s="3" t="str">
        <f t="shared" si="151"/>
        <v/>
      </c>
      <c r="D9703" s="4"/>
    </row>
    <row r="9704" spans="1:4" x14ac:dyDescent="0.25">
      <c r="A9704" s="3" t="str">
        <f t="shared" si="151"/>
        <v/>
      </c>
      <c r="D9704" s="4"/>
    </row>
    <row r="9705" spans="1:4" x14ac:dyDescent="0.25">
      <c r="A9705" s="3" t="str">
        <f t="shared" si="151"/>
        <v/>
      </c>
      <c r="D9705" s="4"/>
    </row>
    <row r="9706" spans="1:4" x14ac:dyDescent="0.25">
      <c r="A9706" s="3" t="str">
        <f t="shared" si="151"/>
        <v/>
      </c>
      <c r="D9706" s="4"/>
    </row>
    <row r="9707" spans="1:4" x14ac:dyDescent="0.25">
      <c r="A9707" s="3" t="str">
        <f t="shared" si="151"/>
        <v/>
      </c>
      <c r="D9707" s="4"/>
    </row>
    <row r="9708" spans="1:4" x14ac:dyDescent="0.25">
      <c r="A9708" s="3" t="str">
        <f t="shared" si="151"/>
        <v/>
      </c>
      <c r="D9708" s="4"/>
    </row>
    <row r="9709" spans="1:4" x14ac:dyDescent="0.25">
      <c r="A9709" s="3" t="str">
        <f t="shared" si="151"/>
        <v/>
      </c>
      <c r="D9709" s="4"/>
    </row>
    <row r="9710" spans="1:4" x14ac:dyDescent="0.25">
      <c r="A9710" s="3" t="str">
        <f t="shared" si="151"/>
        <v/>
      </c>
      <c r="D9710" s="4"/>
    </row>
    <row r="9711" spans="1:4" x14ac:dyDescent="0.25">
      <c r="A9711" s="3" t="str">
        <f t="shared" si="151"/>
        <v/>
      </c>
      <c r="D9711" s="4"/>
    </row>
    <row r="9712" spans="1:4" x14ac:dyDescent="0.25">
      <c r="A9712" s="3" t="str">
        <f t="shared" si="151"/>
        <v/>
      </c>
      <c r="D9712" s="4"/>
    </row>
    <row r="9713" spans="1:4" x14ac:dyDescent="0.25">
      <c r="A9713" s="3" t="str">
        <f t="shared" si="151"/>
        <v/>
      </c>
      <c r="D9713" s="4"/>
    </row>
    <row r="9714" spans="1:4" x14ac:dyDescent="0.25">
      <c r="A9714" s="3" t="str">
        <f t="shared" si="151"/>
        <v/>
      </c>
      <c r="D9714" s="4"/>
    </row>
    <row r="9715" spans="1:4" x14ac:dyDescent="0.25">
      <c r="A9715" s="3" t="str">
        <f t="shared" si="151"/>
        <v/>
      </c>
      <c r="D9715" s="4"/>
    </row>
    <row r="9716" spans="1:4" x14ac:dyDescent="0.25">
      <c r="A9716" s="3" t="str">
        <f t="shared" si="151"/>
        <v/>
      </c>
      <c r="D9716" s="4"/>
    </row>
    <row r="9717" spans="1:4" x14ac:dyDescent="0.25">
      <c r="A9717" s="3" t="str">
        <f t="shared" si="151"/>
        <v/>
      </c>
      <c r="D9717" s="4"/>
    </row>
    <row r="9718" spans="1:4" x14ac:dyDescent="0.25">
      <c r="A9718" s="3" t="str">
        <f t="shared" si="151"/>
        <v/>
      </c>
      <c r="D9718" s="4"/>
    </row>
    <row r="9719" spans="1:4" x14ac:dyDescent="0.25">
      <c r="A9719" s="3" t="str">
        <f t="shared" si="151"/>
        <v/>
      </c>
      <c r="D9719" s="4"/>
    </row>
    <row r="9720" spans="1:4" x14ac:dyDescent="0.25">
      <c r="A9720" s="3" t="str">
        <f t="shared" si="151"/>
        <v/>
      </c>
      <c r="D9720" s="4"/>
    </row>
    <row r="9721" spans="1:4" x14ac:dyDescent="0.25">
      <c r="A9721" s="3" t="str">
        <f t="shared" si="151"/>
        <v/>
      </c>
      <c r="D9721" s="4"/>
    </row>
    <row r="9722" spans="1:4" x14ac:dyDescent="0.25">
      <c r="A9722" s="3" t="str">
        <f t="shared" si="151"/>
        <v/>
      </c>
      <c r="D9722" s="4"/>
    </row>
    <row r="9723" spans="1:4" x14ac:dyDescent="0.25">
      <c r="A9723" s="3" t="str">
        <f t="shared" si="151"/>
        <v/>
      </c>
      <c r="D9723" s="4"/>
    </row>
    <row r="9724" spans="1:4" x14ac:dyDescent="0.25">
      <c r="A9724" s="3" t="str">
        <f t="shared" si="151"/>
        <v/>
      </c>
      <c r="D9724" s="4"/>
    </row>
    <row r="9725" spans="1:4" x14ac:dyDescent="0.25">
      <c r="A9725" s="3" t="str">
        <f t="shared" si="151"/>
        <v/>
      </c>
      <c r="D9725" s="4"/>
    </row>
    <row r="9726" spans="1:4" x14ac:dyDescent="0.25">
      <c r="A9726" s="3" t="str">
        <f t="shared" si="151"/>
        <v/>
      </c>
      <c r="D9726" s="4"/>
    </row>
    <row r="9727" spans="1:4" x14ac:dyDescent="0.25">
      <c r="A9727" s="3" t="str">
        <f t="shared" si="151"/>
        <v/>
      </c>
      <c r="D9727" s="4"/>
    </row>
    <row r="9728" spans="1:4" x14ac:dyDescent="0.25">
      <c r="A9728" s="3" t="str">
        <f t="shared" si="151"/>
        <v/>
      </c>
      <c r="D9728" s="4"/>
    </row>
    <row r="9729" spans="1:4" x14ac:dyDescent="0.25">
      <c r="A9729" s="3" t="str">
        <f t="shared" si="151"/>
        <v/>
      </c>
      <c r="D9729" s="4"/>
    </row>
    <row r="9730" spans="1:4" x14ac:dyDescent="0.25">
      <c r="A9730" s="3" t="str">
        <f t="shared" si="151"/>
        <v/>
      </c>
      <c r="D9730" s="4"/>
    </row>
    <row r="9731" spans="1:4" x14ac:dyDescent="0.25">
      <c r="A9731" s="3" t="str">
        <f t="shared" ref="A9731:A9794" si="152">B9731&amp;C9731&amp;D9731&amp;E9731</f>
        <v/>
      </c>
      <c r="D9731" s="4"/>
    </row>
    <row r="9732" spans="1:4" x14ac:dyDescent="0.25">
      <c r="A9732" s="3" t="str">
        <f t="shared" si="152"/>
        <v/>
      </c>
      <c r="D9732" s="4"/>
    </row>
    <row r="9733" spans="1:4" x14ac:dyDescent="0.25">
      <c r="A9733" s="3" t="str">
        <f t="shared" si="152"/>
        <v/>
      </c>
      <c r="D9733" s="4"/>
    </row>
    <row r="9734" spans="1:4" x14ac:dyDescent="0.25">
      <c r="A9734" s="3" t="str">
        <f t="shared" si="152"/>
        <v/>
      </c>
      <c r="D9734" s="4"/>
    </row>
    <row r="9735" spans="1:4" x14ac:dyDescent="0.25">
      <c r="A9735" s="3" t="str">
        <f t="shared" si="152"/>
        <v/>
      </c>
      <c r="D9735" s="4"/>
    </row>
    <row r="9736" spans="1:4" x14ac:dyDescent="0.25">
      <c r="A9736" s="3" t="str">
        <f t="shared" si="152"/>
        <v/>
      </c>
      <c r="D9736" s="4"/>
    </row>
    <row r="9737" spans="1:4" x14ac:dyDescent="0.25">
      <c r="A9737" s="3" t="str">
        <f t="shared" si="152"/>
        <v/>
      </c>
      <c r="D9737" s="4"/>
    </row>
    <row r="9738" spans="1:4" x14ac:dyDescent="0.25">
      <c r="A9738" s="3" t="str">
        <f t="shared" si="152"/>
        <v/>
      </c>
      <c r="D9738" s="4"/>
    </row>
    <row r="9739" spans="1:4" x14ac:dyDescent="0.25">
      <c r="A9739" s="3" t="str">
        <f t="shared" si="152"/>
        <v/>
      </c>
      <c r="D9739" s="4"/>
    </row>
    <row r="9740" spans="1:4" x14ac:dyDescent="0.25">
      <c r="A9740" s="3" t="str">
        <f t="shared" si="152"/>
        <v/>
      </c>
      <c r="D9740" s="4"/>
    </row>
    <row r="9741" spans="1:4" x14ac:dyDescent="0.25">
      <c r="A9741" s="3" t="str">
        <f t="shared" si="152"/>
        <v/>
      </c>
      <c r="D9741" s="4"/>
    </row>
    <row r="9742" spans="1:4" x14ac:dyDescent="0.25">
      <c r="A9742" s="3" t="str">
        <f t="shared" si="152"/>
        <v/>
      </c>
      <c r="D9742" s="4"/>
    </row>
    <row r="9743" spans="1:4" x14ac:dyDescent="0.25">
      <c r="A9743" s="3" t="str">
        <f t="shared" si="152"/>
        <v/>
      </c>
      <c r="D9743" s="4"/>
    </row>
    <row r="9744" spans="1:4" x14ac:dyDescent="0.25">
      <c r="A9744" s="3" t="str">
        <f t="shared" si="152"/>
        <v/>
      </c>
      <c r="D9744" s="4"/>
    </row>
    <row r="9745" spans="1:4" x14ac:dyDescent="0.25">
      <c r="A9745" s="3" t="str">
        <f t="shared" si="152"/>
        <v/>
      </c>
      <c r="D9745" s="4"/>
    </row>
    <row r="9746" spans="1:4" x14ac:dyDescent="0.25">
      <c r="A9746" s="3" t="str">
        <f t="shared" si="152"/>
        <v/>
      </c>
      <c r="D9746" s="4"/>
    </row>
    <row r="9747" spans="1:4" x14ac:dyDescent="0.25">
      <c r="A9747" s="3" t="str">
        <f t="shared" si="152"/>
        <v/>
      </c>
      <c r="D9747" s="4"/>
    </row>
    <row r="9748" spans="1:4" x14ac:dyDescent="0.25">
      <c r="A9748" s="3" t="str">
        <f t="shared" si="152"/>
        <v/>
      </c>
      <c r="D9748" s="4"/>
    </row>
    <row r="9749" spans="1:4" x14ac:dyDescent="0.25">
      <c r="A9749" s="3" t="str">
        <f t="shared" si="152"/>
        <v/>
      </c>
      <c r="D9749" s="4"/>
    </row>
    <row r="9750" spans="1:4" x14ac:dyDescent="0.25">
      <c r="A9750" s="3" t="str">
        <f t="shared" si="152"/>
        <v/>
      </c>
      <c r="D9750" s="4"/>
    </row>
    <row r="9751" spans="1:4" x14ac:dyDescent="0.25">
      <c r="A9751" s="3" t="str">
        <f t="shared" si="152"/>
        <v/>
      </c>
      <c r="D9751" s="4"/>
    </row>
    <row r="9752" spans="1:4" x14ac:dyDescent="0.25">
      <c r="A9752" s="3" t="str">
        <f t="shared" si="152"/>
        <v/>
      </c>
      <c r="D9752" s="4"/>
    </row>
    <row r="9753" spans="1:4" x14ac:dyDescent="0.25">
      <c r="A9753" s="3" t="str">
        <f t="shared" si="152"/>
        <v/>
      </c>
      <c r="D9753" s="4"/>
    </row>
    <row r="9754" spans="1:4" x14ac:dyDescent="0.25">
      <c r="A9754" s="3" t="str">
        <f t="shared" si="152"/>
        <v/>
      </c>
      <c r="D9754" s="4"/>
    </row>
    <row r="9755" spans="1:4" x14ac:dyDescent="0.25">
      <c r="A9755" s="3" t="str">
        <f t="shared" si="152"/>
        <v/>
      </c>
      <c r="D9755" s="4"/>
    </row>
    <row r="9756" spans="1:4" x14ac:dyDescent="0.25">
      <c r="A9756" s="3" t="str">
        <f t="shared" si="152"/>
        <v/>
      </c>
      <c r="D9756" s="4"/>
    </row>
    <row r="9757" spans="1:4" x14ac:dyDescent="0.25">
      <c r="A9757" s="3" t="str">
        <f t="shared" si="152"/>
        <v/>
      </c>
      <c r="D9757" s="4"/>
    </row>
    <row r="9758" spans="1:4" x14ac:dyDescent="0.25">
      <c r="A9758" s="3" t="str">
        <f t="shared" si="152"/>
        <v/>
      </c>
      <c r="D9758" s="4"/>
    </row>
    <row r="9759" spans="1:4" x14ac:dyDescent="0.25">
      <c r="A9759" s="3" t="str">
        <f t="shared" si="152"/>
        <v/>
      </c>
      <c r="D9759" s="4"/>
    </row>
    <row r="9760" spans="1:4" x14ac:dyDescent="0.25">
      <c r="A9760" s="3" t="str">
        <f t="shared" si="152"/>
        <v/>
      </c>
      <c r="D9760" s="4"/>
    </row>
    <row r="9761" spans="1:4" x14ac:dyDescent="0.25">
      <c r="A9761" s="3" t="str">
        <f t="shared" si="152"/>
        <v/>
      </c>
      <c r="D9761" s="4"/>
    </row>
    <row r="9762" spans="1:4" x14ac:dyDescent="0.25">
      <c r="A9762" s="3" t="str">
        <f t="shared" si="152"/>
        <v/>
      </c>
      <c r="D9762" s="4"/>
    </row>
    <row r="9763" spans="1:4" x14ac:dyDescent="0.25">
      <c r="A9763" s="3" t="str">
        <f t="shared" si="152"/>
        <v/>
      </c>
      <c r="D9763" s="4"/>
    </row>
    <row r="9764" spans="1:4" x14ac:dyDescent="0.25">
      <c r="A9764" s="3" t="str">
        <f t="shared" si="152"/>
        <v/>
      </c>
      <c r="D9764" s="4"/>
    </row>
    <row r="9765" spans="1:4" x14ac:dyDescent="0.25">
      <c r="A9765" s="3" t="str">
        <f t="shared" si="152"/>
        <v/>
      </c>
      <c r="D9765" s="4"/>
    </row>
    <row r="9766" spans="1:4" x14ac:dyDescent="0.25">
      <c r="A9766" s="3" t="str">
        <f t="shared" si="152"/>
        <v/>
      </c>
      <c r="D9766" s="4"/>
    </row>
    <row r="9767" spans="1:4" x14ac:dyDescent="0.25">
      <c r="A9767" s="3" t="str">
        <f t="shared" si="152"/>
        <v/>
      </c>
      <c r="D9767" s="4"/>
    </row>
    <row r="9768" spans="1:4" x14ac:dyDescent="0.25">
      <c r="A9768" s="3" t="str">
        <f t="shared" si="152"/>
        <v/>
      </c>
      <c r="D9768" s="4"/>
    </row>
    <row r="9769" spans="1:4" x14ac:dyDescent="0.25">
      <c r="A9769" s="3" t="str">
        <f t="shared" si="152"/>
        <v/>
      </c>
      <c r="D9769" s="4"/>
    </row>
    <row r="9770" spans="1:4" x14ac:dyDescent="0.25">
      <c r="A9770" s="3" t="str">
        <f t="shared" si="152"/>
        <v/>
      </c>
      <c r="D9770" s="4"/>
    </row>
    <row r="9771" spans="1:4" x14ac:dyDescent="0.25">
      <c r="A9771" s="3" t="str">
        <f t="shared" si="152"/>
        <v/>
      </c>
      <c r="D9771" s="4"/>
    </row>
    <row r="9772" spans="1:4" x14ac:dyDescent="0.25">
      <c r="A9772" s="3" t="str">
        <f t="shared" si="152"/>
        <v/>
      </c>
      <c r="D9772" s="4"/>
    </row>
    <row r="9773" spans="1:4" x14ac:dyDescent="0.25">
      <c r="A9773" s="3" t="str">
        <f t="shared" si="152"/>
        <v/>
      </c>
      <c r="D9773" s="4"/>
    </row>
    <row r="9774" spans="1:4" x14ac:dyDescent="0.25">
      <c r="A9774" s="3" t="str">
        <f t="shared" si="152"/>
        <v/>
      </c>
      <c r="D9774" s="4"/>
    </row>
    <row r="9775" spans="1:4" x14ac:dyDescent="0.25">
      <c r="A9775" s="3" t="str">
        <f t="shared" si="152"/>
        <v/>
      </c>
      <c r="D9775" s="4"/>
    </row>
    <row r="9776" spans="1:4" x14ac:dyDescent="0.25">
      <c r="A9776" s="3" t="str">
        <f t="shared" si="152"/>
        <v/>
      </c>
      <c r="D9776" s="4"/>
    </row>
    <row r="9777" spans="1:4" x14ac:dyDescent="0.25">
      <c r="A9777" s="3" t="str">
        <f t="shared" si="152"/>
        <v/>
      </c>
      <c r="D9777" s="4"/>
    </row>
    <row r="9778" spans="1:4" x14ac:dyDescent="0.25">
      <c r="A9778" s="3" t="str">
        <f t="shared" si="152"/>
        <v/>
      </c>
      <c r="D9778" s="4"/>
    </row>
    <row r="9779" spans="1:4" x14ac:dyDescent="0.25">
      <c r="A9779" s="3" t="str">
        <f t="shared" si="152"/>
        <v/>
      </c>
      <c r="D9779" s="4"/>
    </row>
    <row r="9780" spans="1:4" x14ac:dyDescent="0.25">
      <c r="A9780" s="3" t="str">
        <f t="shared" si="152"/>
        <v/>
      </c>
      <c r="D9780" s="4"/>
    </row>
    <row r="9781" spans="1:4" x14ac:dyDescent="0.25">
      <c r="A9781" s="3" t="str">
        <f t="shared" si="152"/>
        <v/>
      </c>
      <c r="D9781" s="4"/>
    </row>
    <row r="9782" spans="1:4" x14ac:dyDescent="0.25">
      <c r="A9782" s="3" t="str">
        <f t="shared" si="152"/>
        <v/>
      </c>
      <c r="D9782" s="4"/>
    </row>
    <row r="9783" spans="1:4" x14ac:dyDescent="0.25">
      <c r="A9783" s="3" t="str">
        <f t="shared" si="152"/>
        <v/>
      </c>
      <c r="D9783" s="4"/>
    </row>
    <row r="9784" spans="1:4" x14ac:dyDescent="0.25">
      <c r="A9784" s="3" t="str">
        <f t="shared" si="152"/>
        <v/>
      </c>
      <c r="D9784" s="4"/>
    </row>
    <row r="9785" spans="1:4" x14ac:dyDescent="0.25">
      <c r="A9785" s="3" t="str">
        <f t="shared" si="152"/>
        <v/>
      </c>
      <c r="D9785" s="4"/>
    </row>
    <row r="9786" spans="1:4" x14ac:dyDescent="0.25">
      <c r="A9786" s="3" t="str">
        <f t="shared" si="152"/>
        <v/>
      </c>
      <c r="D9786" s="4"/>
    </row>
    <row r="9787" spans="1:4" x14ac:dyDescent="0.25">
      <c r="A9787" s="3" t="str">
        <f t="shared" si="152"/>
        <v/>
      </c>
      <c r="D9787" s="4"/>
    </row>
    <row r="9788" spans="1:4" x14ac:dyDescent="0.25">
      <c r="A9788" s="3" t="str">
        <f t="shared" si="152"/>
        <v/>
      </c>
      <c r="D9788" s="4"/>
    </row>
    <row r="9789" spans="1:4" x14ac:dyDescent="0.25">
      <c r="A9789" s="3" t="str">
        <f t="shared" si="152"/>
        <v/>
      </c>
      <c r="D9789" s="4"/>
    </row>
    <row r="9790" spans="1:4" x14ac:dyDescent="0.25">
      <c r="A9790" s="3" t="str">
        <f t="shared" si="152"/>
        <v/>
      </c>
      <c r="D9790" s="4"/>
    </row>
    <row r="9791" spans="1:4" x14ac:dyDescent="0.25">
      <c r="A9791" s="3" t="str">
        <f t="shared" si="152"/>
        <v/>
      </c>
      <c r="D9791" s="4"/>
    </row>
    <row r="9792" spans="1:4" x14ac:dyDescent="0.25">
      <c r="A9792" s="3" t="str">
        <f t="shared" si="152"/>
        <v/>
      </c>
      <c r="D9792" s="4"/>
    </row>
    <row r="9793" spans="1:4" x14ac:dyDescent="0.25">
      <c r="A9793" s="3" t="str">
        <f t="shared" si="152"/>
        <v/>
      </c>
      <c r="D9793" s="4"/>
    </row>
    <row r="9794" spans="1:4" x14ac:dyDescent="0.25">
      <c r="A9794" s="3" t="str">
        <f t="shared" si="152"/>
        <v/>
      </c>
      <c r="D9794" s="4"/>
    </row>
    <row r="9795" spans="1:4" x14ac:dyDescent="0.25">
      <c r="A9795" s="3" t="str">
        <f t="shared" ref="A9795:A9858" si="153">B9795&amp;C9795&amp;D9795&amp;E9795</f>
        <v/>
      </c>
      <c r="D9795" s="4"/>
    </row>
    <row r="9796" spans="1:4" x14ac:dyDescent="0.25">
      <c r="A9796" s="3" t="str">
        <f t="shared" si="153"/>
        <v/>
      </c>
      <c r="D9796" s="4"/>
    </row>
    <row r="9797" spans="1:4" x14ac:dyDescent="0.25">
      <c r="A9797" s="3" t="str">
        <f t="shared" si="153"/>
        <v/>
      </c>
      <c r="D9797" s="4"/>
    </row>
    <row r="9798" spans="1:4" x14ac:dyDescent="0.25">
      <c r="A9798" s="3" t="str">
        <f t="shared" si="153"/>
        <v/>
      </c>
      <c r="D9798" s="4"/>
    </row>
    <row r="9799" spans="1:4" x14ac:dyDescent="0.25">
      <c r="A9799" s="3" t="str">
        <f t="shared" si="153"/>
        <v/>
      </c>
      <c r="D9799" s="4"/>
    </row>
    <row r="9800" spans="1:4" x14ac:dyDescent="0.25">
      <c r="A9800" s="3" t="str">
        <f t="shared" si="153"/>
        <v/>
      </c>
      <c r="D9800" s="4"/>
    </row>
    <row r="9801" spans="1:4" x14ac:dyDescent="0.25">
      <c r="A9801" s="3" t="str">
        <f t="shared" si="153"/>
        <v/>
      </c>
      <c r="D9801" s="4"/>
    </row>
    <row r="9802" spans="1:4" x14ac:dyDescent="0.25">
      <c r="A9802" s="3" t="str">
        <f t="shared" si="153"/>
        <v/>
      </c>
      <c r="D9802" s="4"/>
    </row>
    <row r="9803" spans="1:4" x14ac:dyDescent="0.25">
      <c r="A9803" s="3" t="str">
        <f t="shared" si="153"/>
        <v/>
      </c>
      <c r="D9803" s="4"/>
    </row>
    <row r="9804" spans="1:4" x14ac:dyDescent="0.25">
      <c r="A9804" s="3" t="str">
        <f t="shared" si="153"/>
        <v/>
      </c>
      <c r="D9804" s="4"/>
    </row>
    <row r="9805" spans="1:4" x14ac:dyDescent="0.25">
      <c r="A9805" s="3" t="str">
        <f t="shared" si="153"/>
        <v/>
      </c>
      <c r="D9805" s="4"/>
    </row>
    <row r="9806" spans="1:4" x14ac:dyDescent="0.25">
      <c r="A9806" s="3" t="str">
        <f t="shared" si="153"/>
        <v/>
      </c>
      <c r="D9806" s="4"/>
    </row>
    <row r="9807" spans="1:4" x14ac:dyDescent="0.25">
      <c r="A9807" s="3" t="str">
        <f t="shared" si="153"/>
        <v/>
      </c>
      <c r="D9807" s="4"/>
    </row>
    <row r="9808" spans="1:4" x14ac:dyDescent="0.25">
      <c r="A9808" s="3" t="str">
        <f t="shared" si="153"/>
        <v/>
      </c>
      <c r="D9808" s="4"/>
    </row>
    <row r="9809" spans="1:4" x14ac:dyDescent="0.25">
      <c r="A9809" s="3" t="str">
        <f t="shared" si="153"/>
        <v/>
      </c>
      <c r="D9809" s="4"/>
    </row>
    <row r="9810" spans="1:4" x14ac:dyDescent="0.25">
      <c r="A9810" s="3" t="str">
        <f t="shared" si="153"/>
        <v/>
      </c>
      <c r="D9810" s="4"/>
    </row>
    <row r="9811" spans="1:4" x14ac:dyDescent="0.25">
      <c r="A9811" s="3" t="str">
        <f t="shared" si="153"/>
        <v/>
      </c>
      <c r="D9811" s="4"/>
    </row>
    <row r="9812" spans="1:4" x14ac:dyDescent="0.25">
      <c r="A9812" s="3" t="str">
        <f t="shared" si="153"/>
        <v/>
      </c>
      <c r="D9812" s="4"/>
    </row>
    <row r="9813" spans="1:4" x14ac:dyDescent="0.25">
      <c r="A9813" s="3" t="str">
        <f t="shared" si="153"/>
        <v/>
      </c>
      <c r="D9813" s="4"/>
    </row>
    <row r="9814" spans="1:4" x14ac:dyDescent="0.25">
      <c r="A9814" s="3" t="str">
        <f t="shared" si="153"/>
        <v/>
      </c>
      <c r="D9814" s="4"/>
    </row>
    <row r="9815" spans="1:4" x14ac:dyDescent="0.25">
      <c r="A9815" s="3" t="str">
        <f t="shared" si="153"/>
        <v/>
      </c>
      <c r="D9815" s="4"/>
    </row>
    <row r="9816" spans="1:4" x14ac:dyDescent="0.25">
      <c r="A9816" s="3" t="str">
        <f t="shared" si="153"/>
        <v/>
      </c>
      <c r="D9816" s="4"/>
    </row>
    <row r="9817" spans="1:4" x14ac:dyDescent="0.25">
      <c r="A9817" s="3" t="str">
        <f t="shared" si="153"/>
        <v/>
      </c>
      <c r="D9817" s="4"/>
    </row>
    <row r="9818" spans="1:4" x14ac:dyDescent="0.25">
      <c r="A9818" s="3" t="str">
        <f t="shared" si="153"/>
        <v/>
      </c>
      <c r="D9818" s="4"/>
    </row>
    <row r="9819" spans="1:4" x14ac:dyDescent="0.25">
      <c r="A9819" s="3" t="str">
        <f t="shared" si="153"/>
        <v/>
      </c>
      <c r="D9819" s="4"/>
    </row>
    <row r="9820" spans="1:4" x14ac:dyDescent="0.25">
      <c r="A9820" s="3" t="str">
        <f t="shared" si="153"/>
        <v/>
      </c>
      <c r="D9820" s="4"/>
    </row>
    <row r="9821" spans="1:4" x14ac:dyDescent="0.25">
      <c r="A9821" s="3" t="str">
        <f t="shared" si="153"/>
        <v/>
      </c>
      <c r="D9821" s="4"/>
    </row>
    <row r="9822" spans="1:4" x14ac:dyDescent="0.25">
      <c r="A9822" s="3" t="str">
        <f t="shared" si="153"/>
        <v/>
      </c>
      <c r="D9822" s="4"/>
    </row>
    <row r="9823" spans="1:4" x14ac:dyDescent="0.25">
      <c r="A9823" s="3" t="str">
        <f t="shared" si="153"/>
        <v/>
      </c>
      <c r="D9823" s="4"/>
    </row>
    <row r="9824" spans="1:4" x14ac:dyDescent="0.25">
      <c r="A9824" s="3" t="str">
        <f t="shared" si="153"/>
        <v/>
      </c>
      <c r="D9824" s="4"/>
    </row>
    <row r="9825" spans="1:4" x14ac:dyDescent="0.25">
      <c r="A9825" s="3" t="str">
        <f t="shared" si="153"/>
        <v/>
      </c>
      <c r="D9825" s="4"/>
    </row>
    <row r="9826" spans="1:4" x14ac:dyDescent="0.25">
      <c r="A9826" s="3" t="str">
        <f t="shared" si="153"/>
        <v/>
      </c>
      <c r="D9826" s="4"/>
    </row>
    <row r="9827" spans="1:4" x14ac:dyDescent="0.25">
      <c r="A9827" s="3" t="str">
        <f t="shared" si="153"/>
        <v/>
      </c>
      <c r="D9827" s="4"/>
    </row>
    <row r="9828" spans="1:4" x14ac:dyDescent="0.25">
      <c r="A9828" s="3" t="str">
        <f t="shared" si="153"/>
        <v/>
      </c>
      <c r="D9828" s="4"/>
    </row>
    <row r="9829" spans="1:4" x14ac:dyDescent="0.25">
      <c r="A9829" s="3" t="str">
        <f t="shared" si="153"/>
        <v/>
      </c>
      <c r="D9829" s="4"/>
    </row>
    <row r="9830" spans="1:4" x14ac:dyDescent="0.25">
      <c r="A9830" s="3" t="str">
        <f t="shared" si="153"/>
        <v/>
      </c>
      <c r="D9830" s="4"/>
    </row>
    <row r="9831" spans="1:4" x14ac:dyDescent="0.25">
      <c r="A9831" s="3" t="str">
        <f t="shared" si="153"/>
        <v/>
      </c>
      <c r="D9831" s="4"/>
    </row>
    <row r="9832" spans="1:4" x14ac:dyDescent="0.25">
      <c r="A9832" s="3" t="str">
        <f t="shared" si="153"/>
        <v/>
      </c>
      <c r="D9832" s="4"/>
    </row>
    <row r="9833" spans="1:4" x14ac:dyDescent="0.25">
      <c r="A9833" s="3" t="str">
        <f t="shared" si="153"/>
        <v/>
      </c>
      <c r="D9833" s="4"/>
    </row>
    <row r="9834" spans="1:4" x14ac:dyDescent="0.25">
      <c r="A9834" s="3" t="str">
        <f t="shared" si="153"/>
        <v/>
      </c>
      <c r="D9834" s="4"/>
    </row>
    <row r="9835" spans="1:4" x14ac:dyDescent="0.25">
      <c r="A9835" s="3" t="str">
        <f t="shared" si="153"/>
        <v/>
      </c>
      <c r="D9835" s="4"/>
    </row>
    <row r="9836" spans="1:4" x14ac:dyDescent="0.25">
      <c r="A9836" s="3" t="str">
        <f t="shared" si="153"/>
        <v/>
      </c>
      <c r="D9836" s="4"/>
    </row>
    <row r="9837" spans="1:4" x14ac:dyDescent="0.25">
      <c r="A9837" s="3" t="str">
        <f t="shared" si="153"/>
        <v/>
      </c>
      <c r="D9837" s="4"/>
    </row>
    <row r="9838" spans="1:4" x14ac:dyDescent="0.25">
      <c r="A9838" s="3" t="str">
        <f t="shared" si="153"/>
        <v/>
      </c>
      <c r="D9838" s="4"/>
    </row>
    <row r="9839" spans="1:4" x14ac:dyDescent="0.25">
      <c r="A9839" s="3" t="str">
        <f t="shared" si="153"/>
        <v/>
      </c>
      <c r="D9839" s="4"/>
    </row>
    <row r="9840" spans="1:4" x14ac:dyDescent="0.25">
      <c r="A9840" s="3" t="str">
        <f t="shared" si="153"/>
        <v/>
      </c>
      <c r="D9840" s="4"/>
    </row>
    <row r="9841" spans="1:4" x14ac:dyDescent="0.25">
      <c r="A9841" s="3" t="str">
        <f t="shared" si="153"/>
        <v/>
      </c>
      <c r="D9841" s="4"/>
    </row>
    <row r="9842" spans="1:4" x14ac:dyDescent="0.25">
      <c r="A9842" s="3" t="str">
        <f t="shared" si="153"/>
        <v/>
      </c>
      <c r="D9842" s="4"/>
    </row>
    <row r="9843" spans="1:4" x14ac:dyDescent="0.25">
      <c r="A9843" s="3" t="str">
        <f t="shared" si="153"/>
        <v/>
      </c>
      <c r="D9843" s="4"/>
    </row>
    <row r="9844" spans="1:4" x14ac:dyDescent="0.25">
      <c r="A9844" s="3" t="str">
        <f t="shared" si="153"/>
        <v/>
      </c>
      <c r="D9844" s="4"/>
    </row>
    <row r="9845" spans="1:4" x14ac:dyDescent="0.25">
      <c r="A9845" s="3" t="str">
        <f t="shared" si="153"/>
        <v/>
      </c>
      <c r="D9845" s="4"/>
    </row>
    <row r="9846" spans="1:4" x14ac:dyDescent="0.25">
      <c r="A9846" s="3" t="str">
        <f t="shared" si="153"/>
        <v/>
      </c>
      <c r="D9846" s="4"/>
    </row>
    <row r="9847" spans="1:4" x14ac:dyDescent="0.25">
      <c r="A9847" s="3" t="str">
        <f t="shared" si="153"/>
        <v/>
      </c>
      <c r="D9847" s="4"/>
    </row>
    <row r="9848" spans="1:4" x14ac:dyDescent="0.25">
      <c r="A9848" s="3" t="str">
        <f t="shared" si="153"/>
        <v/>
      </c>
      <c r="D9848" s="4"/>
    </row>
    <row r="9849" spans="1:4" x14ac:dyDescent="0.25">
      <c r="A9849" s="3" t="str">
        <f t="shared" si="153"/>
        <v/>
      </c>
      <c r="D9849" s="4"/>
    </row>
    <row r="9850" spans="1:4" x14ac:dyDescent="0.25">
      <c r="A9850" s="3" t="str">
        <f t="shared" si="153"/>
        <v/>
      </c>
      <c r="D9850" s="4"/>
    </row>
    <row r="9851" spans="1:4" x14ac:dyDescent="0.25">
      <c r="A9851" s="3" t="str">
        <f t="shared" si="153"/>
        <v/>
      </c>
      <c r="D9851" s="4"/>
    </row>
    <row r="9852" spans="1:4" x14ac:dyDescent="0.25">
      <c r="A9852" s="3" t="str">
        <f t="shared" si="153"/>
        <v/>
      </c>
      <c r="D9852" s="4"/>
    </row>
    <row r="9853" spans="1:4" x14ac:dyDescent="0.25">
      <c r="A9853" s="3" t="str">
        <f t="shared" si="153"/>
        <v/>
      </c>
      <c r="D9853" s="4"/>
    </row>
    <row r="9854" spans="1:4" x14ac:dyDescent="0.25">
      <c r="A9854" s="3" t="str">
        <f t="shared" si="153"/>
        <v/>
      </c>
      <c r="D9854" s="4"/>
    </row>
    <row r="9855" spans="1:4" x14ac:dyDescent="0.25">
      <c r="A9855" s="3" t="str">
        <f t="shared" si="153"/>
        <v/>
      </c>
      <c r="D9855" s="4"/>
    </row>
    <row r="9856" spans="1:4" x14ac:dyDescent="0.25">
      <c r="A9856" s="3" t="str">
        <f t="shared" si="153"/>
        <v/>
      </c>
      <c r="D9856" s="4"/>
    </row>
    <row r="9857" spans="1:4" x14ac:dyDescent="0.25">
      <c r="A9857" s="3" t="str">
        <f t="shared" si="153"/>
        <v/>
      </c>
      <c r="D9857" s="4"/>
    </row>
    <row r="9858" spans="1:4" x14ac:dyDescent="0.25">
      <c r="A9858" s="3" t="str">
        <f t="shared" si="153"/>
        <v/>
      </c>
      <c r="D9858" s="4"/>
    </row>
    <row r="9859" spans="1:4" x14ac:dyDescent="0.25">
      <c r="A9859" s="3" t="str">
        <f t="shared" ref="A9859:A9922" si="154">B9859&amp;C9859&amp;D9859&amp;E9859</f>
        <v/>
      </c>
      <c r="D9859" s="4"/>
    </row>
    <row r="9860" spans="1:4" x14ac:dyDescent="0.25">
      <c r="A9860" s="3" t="str">
        <f t="shared" si="154"/>
        <v/>
      </c>
      <c r="D9860" s="4"/>
    </row>
    <row r="9861" spans="1:4" x14ac:dyDescent="0.25">
      <c r="A9861" s="3" t="str">
        <f t="shared" si="154"/>
        <v/>
      </c>
      <c r="D9861" s="4"/>
    </row>
    <row r="9862" spans="1:4" x14ac:dyDescent="0.25">
      <c r="A9862" s="3" t="str">
        <f t="shared" si="154"/>
        <v/>
      </c>
      <c r="D9862" s="4"/>
    </row>
    <row r="9863" spans="1:4" x14ac:dyDescent="0.25">
      <c r="A9863" s="3" t="str">
        <f t="shared" si="154"/>
        <v/>
      </c>
      <c r="D9863" s="4"/>
    </row>
    <row r="9864" spans="1:4" x14ac:dyDescent="0.25">
      <c r="A9864" s="3" t="str">
        <f t="shared" si="154"/>
        <v/>
      </c>
      <c r="D9864" s="4"/>
    </row>
    <row r="9865" spans="1:4" x14ac:dyDescent="0.25">
      <c r="A9865" s="3" t="str">
        <f t="shared" si="154"/>
        <v/>
      </c>
      <c r="D9865" s="4"/>
    </row>
    <row r="9866" spans="1:4" x14ac:dyDescent="0.25">
      <c r="A9866" s="3" t="str">
        <f t="shared" si="154"/>
        <v/>
      </c>
      <c r="D9866" s="4"/>
    </row>
    <row r="9867" spans="1:4" x14ac:dyDescent="0.25">
      <c r="A9867" s="3" t="str">
        <f t="shared" si="154"/>
        <v/>
      </c>
      <c r="D9867" s="4"/>
    </row>
    <row r="9868" spans="1:4" x14ac:dyDescent="0.25">
      <c r="A9868" s="3" t="str">
        <f t="shared" si="154"/>
        <v/>
      </c>
      <c r="D9868" s="4"/>
    </row>
    <row r="9869" spans="1:4" x14ac:dyDescent="0.25">
      <c r="A9869" s="3" t="str">
        <f t="shared" si="154"/>
        <v/>
      </c>
      <c r="D9869" s="4"/>
    </row>
    <row r="9870" spans="1:4" x14ac:dyDescent="0.25">
      <c r="A9870" s="3" t="str">
        <f t="shared" si="154"/>
        <v/>
      </c>
      <c r="D9870" s="4"/>
    </row>
    <row r="9871" spans="1:4" x14ac:dyDescent="0.25">
      <c r="A9871" s="3" t="str">
        <f t="shared" si="154"/>
        <v/>
      </c>
      <c r="D9871" s="4"/>
    </row>
    <row r="9872" spans="1:4" x14ac:dyDescent="0.25">
      <c r="A9872" s="3" t="str">
        <f t="shared" si="154"/>
        <v/>
      </c>
      <c r="D9872" s="4"/>
    </row>
    <row r="9873" spans="1:4" x14ac:dyDescent="0.25">
      <c r="A9873" s="3" t="str">
        <f t="shared" si="154"/>
        <v/>
      </c>
      <c r="D9873" s="4"/>
    </row>
    <row r="9874" spans="1:4" x14ac:dyDescent="0.25">
      <c r="A9874" s="3" t="str">
        <f t="shared" si="154"/>
        <v/>
      </c>
      <c r="D9874" s="4"/>
    </row>
    <row r="9875" spans="1:4" x14ac:dyDescent="0.25">
      <c r="A9875" s="3" t="str">
        <f t="shared" si="154"/>
        <v/>
      </c>
      <c r="D9875" s="4"/>
    </row>
    <row r="9876" spans="1:4" x14ac:dyDescent="0.25">
      <c r="A9876" s="3" t="str">
        <f t="shared" si="154"/>
        <v/>
      </c>
      <c r="D9876" s="4"/>
    </row>
    <row r="9877" spans="1:4" x14ac:dyDescent="0.25">
      <c r="A9877" s="3" t="str">
        <f t="shared" si="154"/>
        <v/>
      </c>
      <c r="D9877" s="4"/>
    </row>
    <row r="9878" spans="1:4" x14ac:dyDescent="0.25">
      <c r="A9878" s="3" t="str">
        <f t="shared" si="154"/>
        <v/>
      </c>
      <c r="D9878" s="4"/>
    </row>
    <row r="9879" spans="1:4" x14ac:dyDescent="0.25">
      <c r="A9879" s="3" t="str">
        <f t="shared" si="154"/>
        <v/>
      </c>
      <c r="D9879" s="4"/>
    </row>
    <row r="9880" spans="1:4" x14ac:dyDescent="0.25">
      <c r="A9880" s="3" t="str">
        <f t="shared" si="154"/>
        <v/>
      </c>
      <c r="D9880" s="4"/>
    </row>
    <row r="9881" spans="1:4" x14ac:dyDescent="0.25">
      <c r="A9881" s="3" t="str">
        <f t="shared" si="154"/>
        <v/>
      </c>
      <c r="D9881" s="4"/>
    </row>
    <row r="9882" spans="1:4" x14ac:dyDescent="0.25">
      <c r="A9882" s="3" t="str">
        <f t="shared" si="154"/>
        <v/>
      </c>
      <c r="D9882" s="4"/>
    </row>
    <row r="9883" spans="1:4" x14ac:dyDescent="0.25">
      <c r="A9883" s="3" t="str">
        <f t="shared" si="154"/>
        <v/>
      </c>
      <c r="D9883" s="4"/>
    </row>
    <row r="9884" spans="1:4" x14ac:dyDescent="0.25">
      <c r="A9884" s="3" t="str">
        <f t="shared" si="154"/>
        <v/>
      </c>
      <c r="D9884" s="4"/>
    </row>
    <row r="9885" spans="1:4" x14ac:dyDescent="0.25">
      <c r="A9885" s="3" t="str">
        <f t="shared" si="154"/>
        <v/>
      </c>
      <c r="D9885" s="4"/>
    </row>
    <row r="9886" spans="1:4" x14ac:dyDescent="0.25">
      <c r="A9886" s="3" t="str">
        <f t="shared" si="154"/>
        <v/>
      </c>
      <c r="D9886" s="4"/>
    </row>
    <row r="9887" spans="1:4" x14ac:dyDescent="0.25">
      <c r="A9887" s="3" t="str">
        <f t="shared" si="154"/>
        <v/>
      </c>
      <c r="D9887" s="4"/>
    </row>
    <row r="9888" spans="1:4" x14ac:dyDescent="0.25">
      <c r="A9888" s="3" t="str">
        <f t="shared" si="154"/>
        <v/>
      </c>
      <c r="D9888" s="4"/>
    </row>
    <row r="9889" spans="1:4" x14ac:dyDescent="0.25">
      <c r="A9889" s="3" t="str">
        <f t="shared" si="154"/>
        <v/>
      </c>
      <c r="D9889" s="4"/>
    </row>
    <row r="9890" spans="1:4" x14ac:dyDescent="0.25">
      <c r="A9890" s="3" t="str">
        <f t="shared" si="154"/>
        <v/>
      </c>
      <c r="D9890" s="4"/>
    </row>
    <row r="9891" spans="1:4" x14ac:dyDescent="0.25">
      <c r="A9891" s="3" t="str">
        <f t="shared" si="154"/>
        <v/>
      </c>
      <c r="D9891" s="4"/>
    </row>
    <row r="9892" spans="1:4" x14ac:dyDescent="0.25">
      <c r="A9892" s="3" t="str">
        <f t="shared" si="154"/>
        <v/>
      </c>
      <c r="D9892" s="4"/>
    </row>
    <row r="9893" spans="1:4" x14ac:dyDescent="0.25">
      <c r="A9893" s="3" t="str">
        <f t="shared" si="154"/>
        <v/>
      </c>
      <c r="D9893" s="4"/>
    </row>
    <row r="9894" spans="1:4" x14ac:dyDescent="0.25">
      <c r="A9894" s="3" t="str">
        <f t="shared" si="154"/>
        <v/>
      </c>
      <c r="D9894" s="4"/>
    </row>
    <row r="9895" spans="1:4" x14ac:dyDescent="0.25">
      <c r="A9895" s="3" t="str">
        <f t="shared" si="154"/>
        <v/>
      </c>
      <c r="D9895" s="4"/>
    </row>
    <row r="9896" spans="1:4" x14ac:dyDescent="0.25">
      <c r="A9896" s="3" t="str">
        <f t="shared" si="154"/>
        <v/>
      </c>
      <c r="D9896" s="4"/>
    </row>
    <row r="9897" spans="1:4" x14ac:dyDescent="0.25">
      <c r="A9897" s="3" t="str">
        <f t="shared" si="154"/>
        <v/>
      </c>
      <c r="D9897" s="4"/>
    </row>
    <row r="9898" spans="1:4" x14ac:dyDescent="0.25">
      <c r="A9898" s="3" t="str">
        <f t="shared" si="154"/>
        <v/>
      </c>
      <c r="D9898" s="4"/>
    </row>
    <row r="9899" spans="1:4" x14ac:dyDescent="0.25">
      <c r="A9899" s="3" t="str">
        <f t="shared" si="154"/>
        <v/>
      </c>
      <c r="D9899" s="4"/>
    </row>
    <row r="9900" spans="1:4" x14ac:dyDescent="0.25">
      <c r="A9900" s="3" t="str">
        <f t="shared" si="154"/>
        <v/>
      </c>
      <c r="D9900" s="4"/>
    </row>
    <row r="9901" spans="1:4" x14ac:dyDescent="0.25">
      <c r="A9901" s="3" t="str">
        <f t="shared" si="154"/>
        <v/>
      </c>
      <c r="D9901" s="4"/>
    </row>
    <row r="9902" spans="1:4" x14ac:dyDescent="0.25">
      <c r="A9902" s="3" t="str">
        <f t="shared" si="154"/>
        <v/>
      </c>
      <c r="D9902" s="4"/>
    </row>
    <row r="9903" spans="1:4" x14ac:dyDescent="0.25">
      <c r="A9903" s="3" t="str">
        <f t="shared" si="154"/>
        <v/>
      </c>
      <c r="D9903" s="4"/>
    </row>
    <row r="9904" spans="1:4" x14ac:dyDescent="0.25">
      <c r="A9904" s="3" t="str">
        <f t="shared" si="154"/>
        <v/>
      </c>
      <c r="D9904" s="4"/>
    </row>
    <row r="9905" spans="1:4" x14ac:dyDescent="0.25">
      <c r="A9905" s="3" t="str">
        <f t="shared" si="154"/>
        <v/>
      </c>
      <c r="D9905" s="4"/>
    </row>
    <row r="9906" spans="1:4" x14ac:dyDescent="0.25">
      <c r="A9906" s="3" t="str">
        <f t="shared" si="154"/>
        <v/>
      </c>
      <c r="D9906" s="4"/>
    </row>
    <row r="9907" spans="1:4" x14ac:dyDescent="0.25">
      <c r="A9907" s="3" t="str">
        <f t="shared" si="154"/>
        <v/>
      </c>
      <c r="D9907" s="4"/>
    </row>
    <row r="9908" spans="1:4" x14ac:dyDescent="0.25">
      <c r="A9908" s="3" t="str">
        <f t="shared" si="154"/>
        <v/>
      </c>
      <c r="D9908" s="4"/>
    </row>
    <row r="9909" spans="1:4" x14ac:dyDescent="0.25">
      <c r="A9909" s="3" t="str">
        <f t="shared" si="154"/>
        <v/>
      </c>
      <c r="D9909" s="4"/>
    </row>
    <row r="9910" spans="1:4" x14ac:dyDescent="0.25">
      <c r="A9910" s="3" t="str">
        <f t="shared" si="154"/>
        <v/>
      </c>
      <c r="D9910" s="4"/>
    </row>
    <row r="9911" spans="1:4" x14ac:dyDescent="0.25">
      <c r="A9911" s="3" t="str">
        <f t="shared" si="154"/>
        <v/>
      </c>
      <c r="D9911" s="4"/>
    </row>
    <row r="9912" spans="1:4" x14ac:dyDescent="0.25">
      <c r="A9912" s="3" t="str">
        <f t="shared" si="154"/>
        <v/>
      </c>
      <c r="D9912" s="4"/>
    </row>
    <row r="9913" spans="1:4" x14ac:dyDescent="0.25">
      <c r="A9913" s="3" t="str">
        <f t="shared" si="154"/>
        <v/>
      </c>
      <c r="D9913" s="4"/>
    </row>
    <row r="9914" spans="1:4" x14ac:dyDescent="0.25">
      <c r="A9914" s="3" t="str">
        <f t="shared" si="154"/>
        <v/>
      </c>
      <c r="D9914" s="4"/>
    </row>
    <row r="9915" spans="1:4" x14ac:dyDescent="0.25">
      <c r="A9915" s="3" t="str">
        <f t="shared" si="154"/>
        <v/>
      </c>
      <c r="D9915" s="4"/>
    </row>
    <row r="9916" spans="1:4" x14ac:dyDescent="0.25">
      <c r="A9916" s="3" t="str">
        <f t="shared" si="154"/>
        <v/>
      </c>
      <c r="D9916" s="4"/>
    </row>
    <row r="9917" spans="1:4" x14ac:dyDescent="0.25">
      <c r="A9917" s="3" t="str">
        <f t="shared" si="154"/>
        <v/>
      </c>
      <c r="D9917" s="4"/>
    </row>
    <row r="9918" spans="1:4" x14ac:dyDescent="0.25">
      <c r="A9918" s="3" t="str">
        <f t="shared" si="154"/>
        <v/>
      </c>
      <c r="D9918" s="4"/>
    </row>
    <row r="9919" spans="1:4" x14ac:dyDescent="0.25">
      <c r="A9919" s="3" t="str">
        <f t="shared" si="154"/>
        <v/>
      </c>
      <c r="D9919" s="4"/>
    </row>
    <row r="9920" spans="1:4" x14ac:dyDescent="0.25">
      <c r="A9920" s="3" t="str">
        <f t="shared" si="154"/>
        <v/>
      </c>
      <c r="D9920" s="4"/>
    </row>
    <row r="9921" spans="1:4" x14ac:dyDescent="0.25">
      <c r="A9921" s="3" t="str">
        <f t="shared" si="154"/>
        <v/>
      </c>
      <c r="D9921" s="4"/>
    </row>
    <row r="9922" spans="1:4" x14ac:dyDescent="0.25">
      <c r="A9922" s="3" t="str">
        <f t="shared" si="154"/>
        <v/>
      </c>
      <c r="D9922" s="4"/>
    </row>
    <row r="9923" spans="1:4" x14ac:dyDescent="0.25">
      <c r="A9923" s="3" t="str">
        <f t="shared" ref="A9923:A9985" si="155">B9923&amp;C9923&amp;D9923&amp;E9923</f>
        <v/>
      </c>
      <c r="D9923" s="4"/>
    </row>
    <row r="9924" spans="1:4" x14ac:dyDescent="0.25">
      <c r="A9924" s="3" t="str">
        <f t="shared" si="155"/>
        <v/>
      </c>
      <c r="D9924" s="4"/>
    </row>
    <row r="9925" spans="1:4" x14ac:dyDescent="0.25">
      <c r="A9925" s="3" t="str">
        <f t="shared" si="155"/>
        <v/>
      </c>
      <c r="D9925" s="4"/>
    </row>
    <row r="9926" spans="1:4" x14ac:dyDescent="0.25">
      <c r="A9926" s="3" t="str">
        <f t="shared" si="155"/>
        <v/>
      </c>
      <c r="D9926" s="4"/>
    </row>
    <row r="9927" spans="1:4" x14ac:dyDescent="0.25">
      <c r="A9927" s="3" t="str">
        <f t="shared" si="155"/>
        <v/>
      </c>
      <c r="D9927" s="4"/>
    </row>
    <row r="9928" spans="1:4" x14ac:dyDescent="0.25">
      <c r="A9928" s="3" t="str">
        <f t="shared" si="155"/>
        <v/>
      </c>
      <c r="D9928" s="4"/>
    </row>
    <row r="9929" spans="1:4" x14ac:dyDescent="0.25">
      <c r="A9929" s="3" t="str">
        <f t="shared" si="155"/>
        <v/>
      </c>
      <c r="D9929" s="4"/>
    </row>
    <row r="9930" spans="1:4" x14ac:dyDescent="0.25">
      <c r="A9930" s="3" t="str">
        <f t="shared" si="155"/>
        <v/>
      </c>
      <c r="D9930" s="4"/>
    </row>
    <row r="9931" spans="1:4" x14ac:dyDescent="0.25">
      <c r="A9931" s="3" t="str">
        <f t="shared" si="155"/>
        <v/>
      </c>
      <c r="D9931" s="4"/>
    </row>
    <row r="9932" spans="1:4" x14ac:dyDescent="0.25">
      <c r="A9932" s="3" t="str">
        <f t="shared" si="155"/>
        <v/>
      </c>
      <c r="D9932" s="4"/>
    </row>
    <row r="9933" spans="1:4" x14ac:dyDescent="0.25">
      <c r="A9933" s="3" t="str">
        <f t="shared" si="155"/>
        <v/>
      </c>
      <c r="D9933" s="4"/>
    </row>
    <row r="9934" spans="1:4" x14ac:dyDescent="0.25">
      <c r="A9934" s="3" t="str">
        <f t="shared" si="155"/>
        <v/>
      </c>
      <c r="D9934" s="4"/>
    </row>
    <row r="9935" spans="1:4" x14ac:dyDescent="0.25">
      <c r="A9935" s="3" t="str">
        <f t="shared" si="155"/>
        <v/>
      </c>
      <c r="D9935" s="4"/>
    </row>
    <row r="9936" spans="1:4" x14ac:dyDescent="0.25">
      <c r="A9936" s="3" t="str">
        <f t="shared" si="155"/>
        <v/>
      </c>
      <c r="D9936" s="4"/>
    </row>
    <row r="9937" spans="1:4" x14ac:dyDescent="0.25">
      <c r="A9937" s="3" t="str">
        <f t="shared" si="155"/>
        <v/>
      </c>
      <c r="D9937" s="4"/>
    </row>
    <row r="9938" spans="1:4" x14ac:dyDescent="0.25">
      <c r="A9938" s="3" t="str">
        <f t="shared" si="155"/>
        <v/>
      </c>
      <c r="D9938" s="4"/>
    </row>
    <row r="9939" spans="1:4" x14ac:dyDescent="0.25">
      <c r="A9939" s="3" t="str">
        <f t="shared" si="155"/>
        <v/>
      </c>
      <c r="D9939" s="4"/>
    </row>
    <row r="9940" spans="1:4" x14ac:dyDescent="0.25">
      <c r="A9940" s="3" t="str">
        <f t="shared" si="155"/>
        <v/>
      </c>
      <c r="D9940" s="4"/>
    </row>
    <row r="9941" spans="1:4" x14ac:dyDescent="0.25">
      <c r="A9941" s="3" t="str">
        <f t="shared" si="155"/>
        <v/>
      </c>
      <c r="D9941" s="4"/>
    </row>
    <row r="9942" spans="1:4" x14ac:dyDescent="0.25">
      <c r="A9942" s="3" t="str">
        <f t="shared" si="155"/>
        <v/>
      </c>
      <c r="D9942" s="4"/>
    </row>
    <row r="9943" spans="1:4" x14ac:dyDescent="0.25">
      <c r="A9943" s="3" t="str">
        <f t="shared" si="155"/>
        <v/>
      </c>
      <c r="D9943" s="4"/>
    </row>
    <row r="9944" spans="1:4" x14ac:dyDescent="0.25">
      <c r="A9944" s="3" t="str">
        <f t="shared" si="155"/>
        <v/>
      </c>
      <c r="D9944" s="4"/>
    </row>
    <row r="9945" spans="1:4" x14ac:dyDescent="0.25">
      <c r="A9945" s="3" t="str">
        <f t="shared" si="155"/>
        <v/>
      </c>
      <c r="D9945" s="4"/>
    </row>
    <row r="9946" spans="1:4" x14ac:dyDescent="0.25">
      <c r="A9946" s="3" t="str">
        <f t="shared" si="155"/>
        <v/>
      </c>
      <c r="D9946" s="4"/>
    </row>
    <row r="9947" spans="1:4" x14ac:dyDescent="0.25">
      <c r="A9947" s="3" t="str">
        <f t="shared" si="155"/>
        <v/>
      </c>
      <c r="D9947" s="4"/>
    </row>
    <row r="9948" spans="1:4" x14ac:dyDescent="0.25">
      <c r="A9948" s="3" t="str">
        <f t="shared" si="155"/>
        <v/>
      </c>
      <c r="D9948" s="4"/>
    </row>
    <row r="9949" spans="1:4" x14ac:dyDescent="0.25">
      <c r="A9949" s="3" t="str">
        <f t="shared" si="155"/>
        <v/>
      </c>
      <c r="D9949" s="4"/>
    </row>
    <row r="9950" spans="1:4" x14ac:dyDescent="0.25">
      <c r="A9950" s="3" t="str">
        <f t="shared" si="155"/>
        <v/>
      </c>
      <c r="D9950" s="4"/>
    </row>
    <row r="9951" spans="1:4" x14ac:dyDescent="0.25">
      <c r="A9951" s="3" t="str">
        <f t="shared" si="155"/>
        <v/>
      </c>
      <c r="D9951" s="4"/>
    </row>
    <row r="9952" spans="1:4" x14ac:dyDescent="0.25">
      <c r="A9952" s="3" t="str">
        <f t="shared" si="155"/>
        <v/>
      </c>
      <c r="D9952" s="4"/>
    </row>
    <row r="9953" spans="1:4" x14ac:dyDescent="0.25">
      <c r="A9953" s="3" t="str">
        <f t="shared" si="155"/>
        <v/>
      </c>
      <c r="D9953" s="4"/>
    </row>
    <row r="9954" spans="1:4" x14ac:dyDescent="0.25">
      <c r="A9954" s="3" t="str">
        <f t="shared" si="155"/>
        <v/>
      </c>
      <c r="D9954" s="4"/>
    </row>
    <row r="9955" spans="1:4" x14ac:dyDescent="0.25">
      <c r="A9955" s="3" t="str">
        <f t="shared" si="155"/>
        <v/>
      </c>
      <c r="D9955" s="4"/>
    </row>
    <row r="9956" spans="1:4" x14ac:dyDescent="0.25">
      <c r="A9956" s="3" t="str">
        <f t="shared" si="155"/>
        <v/>
      </c>
      <c r="D9956" s="4"/>
    </row>
    <row r="9957" spans="1:4" x14ac:dyDescent="0.25">
      <c r="A9957" s="3" t="str">
        <f t="shared" si="155"/>
        <v/>
      </c>
      <c r="D9957" s="4"/>
    </row>
    <row r="9958" spans="1:4" x14ac:dyDescent="0.25">
      <c r="A9958" s="3" t="str">
        <f t="shared" si="155"/>
        <v/>
      </c>
      <c r="D9958" s="4"/>
    </row>
    <row r="9959" spans="1:4" x14ac:dyDescent="0.25">
      <c r="A9959" s="3" t="str">
        <f t="shared" si="155"/>
        <v/>
      </c>
      <c r="D9959" s="4"/>
    </row>
    <row r="9960" spans="1:4" x14ac:dyDescent="0.25">
      <c r="A9960" s="3" t="str">
        <f t="shared" si="155"/>
        <v/>
      </c>
      <c r="D9960" s="4"/>
    </row>
    <row r="9961" spans="1:4" x14ac:dyDescent="0.25">
      <c r="A9961" s="3" t="str">
        <f t="shared" si="155"/>
        <v/>
      </c>
      <c r="D9961" s="4"/>
    </row>
    <row r="9962" spans="1:4" x14ac:dyDescent="0.25">
      <c r="A9962" s="3" t="str">
        <f t="shared" si="155"/>
        <v/>
      </c>
      <c r="D9962" s="4"/>
    </row>
    <row r="9963" spans="1:4" x14ac:dyDescent="0.25">
      <c r="A9963" s="3" t="str">
        <f t="shared" si="155"/>
        <v/>
      </c>
      <c r="D9963" s="4"/>
    </row>
    <row r="9964" spans="1:4" x14ac:dyDescent="0.25">
      <c r="A9964" s="3" t="str">
        <f t="shared" si="155"/>
        <v/>
      </c>
      <c r="D9964" s="4"/>
    </row>
    <row r="9965" spans="1:4" x14ac:dyDescent="0.25">
      <c r="A9965" s="3" t="str">
        <f t="shared" si="155"/>
        <v/>
      </c>
      <c r="D9965" s="4"/>
    </row>
    <row r="9966" spans="1:4" x14ac:dyDescent="0.25">
      <c r="A9966" s="3" t="str">
        <f t="shared" si="155"/>
        <v/>
      </c>
      <c r="D9966" s="4"/>
    </row>
    <row r="9967" spans="1:4" x14ac:dyDescent="0.25">
      <c r="A9967" s="3" t="str">
        <f t="shared" si="155"/>
        <v/>
      </c>
      <c r="D9967" s="4"/>
    </row>
    <row r="9968" spans="1:4" x14ac:dyDescent="0.25">
      <c r="A9968" s="3" t="str">
        <f t="shared" si="155"/>
        <v/>
      </c>
      <c r="D9968" s="4"/>
    </row>
    <row r="9969" spans="1:4" x14ac:dyDescent="0.25">
      <c r="A9969" s="3" t="str">
        <f t="shared" si="155"/>
        <v/>
      </c>
      <c r="D9969" s="4"/>
    </row>
    <row r="9970" spans="1:4" x14ac:dyDescent="0.25">
      <c r="A9970" s="3" t="str">
        <f t="shared" si="155"/>
        <v/>
      </c>
      <c r="D9970" s="4"/>
    </row>
    <row r="9971" spans="1:4" x14ac:dyDescent="0.25">
      <c r="A9971" s="3" t="str">
        <f t="shared" si="155"/>
        <v/>
      </c>
      <c r="D9971" s="4"/>
    </row>
    <row r="9972" spans="1:4" x14ac:dyDescent="0.25">
      <c r="A9972" s="3" t="str">
        <f t="shared" si="155"/>
        <v/>
      </c>
      <c r="D9972" s="4"/>
    </row>
    <row r="9973" spans="1:4" x14ac:dyDescent="0.25">
      <c r="A9973" s="3" t="str">
        <f t="shared" si="155"/>
        <v/>
      </c>
      <c r="D9973" s="4"/>
    </row>
    <row r="9974" spans="1:4" x14ac:dyDescent="0.25">
      <c r="A9974" s="3" t="str">
        <f t="shared" si="155"/>
        <v/>
      </c>
      <c r="D9974" s="4"/>
    </row>
    <row r="9975" spans="1:4" x14ac:dyDescent="0.25">
      <c r="A9975" s="3" t="str">
        <f t="shared" si="155"/>
        <v/>
      </c>
      <c r="D9975" s="4"/>
    </row>
    <row r="9976" spans="1:4" x14ac:dyDescent="0.25">
      <c r="A9976" s="3" t="str">
        <f t="shared" si="155"/>
        <v/>
      </c>
      <c r="D9976" s="4"/>
    </row>
    <row r="9977" spans="1:4" x14ac:dyDescent="0.25">
      <c r="A9977" s="3" t="str">
        <f t="shared" si="155"/>
        <v/>
      </c>
      <c r="D9977" s="4"/>
    </row>
    <row r="9978" spans="1:4" x14ac:dyDescent="0.25">
      <c r="A9978" s="3" t="str">
        <f t="shared" si="155"/>
        <v/>
      </c>
      <c r="D9978" s="4"/>
    </row>
    <row r="9979" spans="1:4" x14ac:dyDescent="0.25">
      <c r="A9979" s="3" t="str">
        <f t="shared" si="155"/>
        <v/>
      </c>
      <c r="D9979" s="4"/>
    </row>
    <row r="9980" spans="1:4" x14ac:dyDescent="0.25">
      <c r="A9980" s="3" t="str">
        <f t="shared" si="155"/>
        <v/>
      </c>
      <c r="D9980" s="4"/>
    </row>
    <row r="9981" spans="1:4" x14ac:dyDescent="0.25">
      <c r="A9981" s="3" t="str">
        <f t="shared" si="155"/>
        <v/>
      </c>
      <c r="D9981" s="4"/>
    </row>
    <row r="9982" spans="1:4" x14ac:dyDescent="0.25">
      <c r="A9982" s="3" t="str">
        <f t="shared" si="155"/>
        <v/>
      </c>
      <c r="D9982" s="4"/>
    </row>
    <row r="9983" spans="1:4" x14ac:dyDescent="0.25">
      <c r="A9983" s="3" t="str">
        <f t="shared" si="155"/>
        <v/>
      </c>
      <c r="D9983" s="4"/>
    </row>
    <row r="9984" spans="1:4" x14ac:dyDescent="0.25">
      <c r="A9984" s="3" t="str">
        <f t="shared" si="155"/>
        <v/>
      </c>
      <c r="D9984" s="4"/>
    </row>
    <row r="9985" spans="1:4" x14ac:dyDescent="0.25">
      <c r="A9985" s="3" t="str">
        <f t="shared" si="155"/>
        <v/>
      </c>
      <c r="D9985" s="4"/>
    </row>
    <row r="9986" spans="1:4" x14ac:dyDescent="0.25">
      <c r="D9986" s="4"/>
    </row>
    <row r="9987" spans="1:4" x14ac:dyDescent="0.25">
      <c r="D9987" s="4"/>
    </row>
    <row r="9988" spans="1:4" x14ac:dyDescent="0.25">
      <c r="D9988" s="4"/>
    </row>
    <row r="9989" spans="1:4" x14ac:dyDescent="0.25">
      <c r="D9989" s="4"/>
    </row>
    <row r="9990" spans="1:4" x14ac:dyDescent="0.25">
      <c r="D9990" s="4"/>
    </row>
    <row r="9991" spans="1:4" x14ac:dyDescent="0.25">
      <c r="D9991" s="4"/>
    </row>
    <row r="9992" spans="1:4" x14ac:dyDescent="0.25">
      <c r="D9992" s="4"/>
    </row>
    <row r="9993" spans="1:4" x14ac:dyDescent="0.25">
      <c r="D9993" s="4"/>
    </row>
    <row r="9994" spans="1:4" x14ac:dyDescent="0.25">
      <c r="D9994" s="4"/>
    </row>
    <row r="9995" spans="1:4" x14ac:dyDescent="0.25">
      <c r="D9995" s="4"/>
    </row>
    <row r="9996" spans="1:4" x14ac:dyDescent="0.25">
      <c r="D9996" s="4"/>
    </row>
    <row r="9997" spans="1:4" x14ac:dyDescent="0.25">
      <c r="D9997" s="4"/>
    </row>
    <row r="9998" spans="1:4" x14ac:dyDescent="0.25">
      <c r="D9998" s="4"/>
    </row>
    <row r="9999" spans="1:4" x14ac:dyDescent="0.25">
      <c r="D9999" s="4"/>
    </row>
    <row r="10000" spans="1:4" x14ac:dyDescent="0.25">
      <c r="D10000" s="4"/>
    </row>
    <row r="10001" spans="4:4" x14ac:dyDescent="0.25">
      <c r="D10001" s="4"/>
    </row>
    <row r="10002" spans="4:4" x14ac:dyDescent="0.25">
      <c r="D10002" s="4"/>
    </row>
    <row r="10003" spans="4:4" x14ac:dyDescent="0.25">
      <c r="D10003" s="4"/>
    </row>
    <row r="10004" spans="4:4" x14ac:dyDescent="0.25">
      <c r="D10004" s="4"/>
    </row>
    <row r="10005" spans="4:4" x14ac:dyDescent="0.25">
      <c r="D10005" s="4"/>
    </row>
    <row r="10006" spans="4:4" x14ac:dyDescent="0.25">
      <c r="D10006" s="4"/>
    </row>
    <row r="10007" spans="4:4" x14ac:dyDescent="0.25">
      <c r="D10007" s="4"/>
    </row>
    <row r="10008" spans="4:4" x14ac:dyDescent="0.25">
      <c r="D10008" s="4"/>
    </row>
    <row r="10009" spans="4:4" x14ac:dyDescent="0.25">
      <c r="D10009" s="4"/>
    </row>
    <row r="10010" spans="4:4" x14ac:dyDescent="0.25">
      <c r="D10010" s="4"/>
    </row>
    <row r="10011" spans="4:4" x14ac:dyDescent="0.25">
      <c r="D10011" s="4"/>
    </row>
    <row r="10012" spans="4:4" x14ac:dyDescent="0.25">
      <c r="D10012" s="4"/>
    </row>
    <row r="10013" spans="4:4" x14ac:dyDescent="0.25">
      <c r="D10013" s="4"/>
    </row>
    <row r="10014" spans="4:4" x14ac:dyDescent="0.25">
      <c r="D10014" s="4"/>
    </row>
    <row r="10015" spans="4:4" x14ac:dyDescent="0.25">
      <c r="D10015" s="4"/>
    </row>
    <row r="10016" spans="4:4" x14ac:dyDescent="0.25">
      <c r="D10016" s="4"/>
    </row>
    <row r="10017" spans="4:4" x14ac:dyDescent="0.25">
      <c r="D10017" s="4"/>
    </row>
    <row r="10018" spans="4:4" x14ac:dyDescent="0.25">
      <c r="D10018" s="4"/>
    </row>
    <row r="10019" spans="4:4" x14ac:dyDescent="0.25">
      <c r="D10019" s="4"/>
    </row>
    <row r="10020" spans="4:4" x14ac:dyDescent="0.25">
      <c r="D10020" s="4"/>
    </row>
    <row r="10021" spans="4:4" x14ac:dyDescent="0.25">
      <c r="D10021" s="4"/>
    </row>
    <row r="10022" spans="4:4" x14ac:dyDescent="0.25">
      <c r="D10022" s="4"/>
    </row>
    <row r="10023" spans="4:4" x14ac:dyDescent="0.25">
      <c r="D10023" s="4"/>
    </row>
    <row r="10024" spans="4:4" x14ac:dyDescent="0.25">
      <c r="D10024" s="4"/>
    </row>
    <row r="10025" spans="4:4" x14ac:dyDescent="0.25">
      <c r="D10025" s="4"/>
    </row>
    <row r="10026" spans="4:4" x14ac:dyDescent="0.25">
      <c r="D10026" s="4"/>
    </row>
    <row r="10027" spans="4:4" x14ac:dyDescent="0.25">
      <c r="D10027" s="4"/>
    </row>
    <row r="10028" spans="4:4" x14ac:dyDescent="0.25">
      <c r="D10028" s="4"/>
    </row>
    <row r="10029" spans="4:4" x14ac:dyDescent="0.25">
      <c r="D10029" s="4"/>
    </row>
    <row r="10030" spans="4:4" x14ac:dyDescent="0.25">
      <c r="D10030" s="4"/>
    </row>
    <row r="10031" spans="4:4" x14ac:dyDescent="0.25">
      <c r="D10031" s="4"/>
    </row>
    <row r="10032" spans="4:4" x14ac:dyDescent="0.25">
      <c r="D10032" s="4"/>
    </row>
    <row r="10033" spans="4:4" x14ac:dyDescent="0.25">
      <c r="D10033" s="4"/>
    </row>
    <row r="10034" spans="4:4" x14ac:dyDescent="0.25">
      <c r="D10034" s="4"/>
    </row>
    <row r="10035" spans="4:4" x14ac:dyDescent="0.25">
      <c r="D10035" s="4"/>
    </row>
    <row r="10036" spans="4:4" x14ac:dyDescent="0.25">
      <c r="D10036" s="4"/>
    </row>
    <row r="10037" spans="4:4" x14ac:dyDescent="0.25">
      <c r="D10037" s="4"/>
    </row>
    <row r="10038" spans="4:4" x14ac:dyDescent="0.25">
      <c r="D10038" s="4"/>
    </row>
    <row r="10039" spans="4:4" x14ac:dyDescent="0.25">
      <c r="D10039" s="4"/>
    </row>
    <row r="10040" spans="4:4" x14ac:dyDescent="0.25">
      <c r="D10040" s="4"/>
    </row>
    <row r="10041" spans="4:4" x14ac:dyDescent="0.25">
      <c r="D10041" s="4"/>
    </row>
    <row r="10042" spans="4:4" x14ac:dyDescent="0.25">
      <c r="D10042" s="4"/>
    </row>
    <row r="10043" spans="4:4" x14ac:dyDescent="0.25">
      <c r="D10043" s="4"/>
    </row>
    <row r="10044" spans="4:4" x14ac:dyDescent="0.25">
      <c r="D10044" s="4"/>
    </row>
    <row r="10045" spans="4:4" x14ac:dyDescent="0.25">
      <c r="D10045" s="4"/>
    </row>
    <row r="10046" spans="4:4" x14ac:dyDescent="0.25">
      <c r="D10046" s="4"/>
    </row>
    <row r="10047" spans="4:4" x14ac:dyDescent="0.25">
      <c r="D10047" s="4"/>
    </row>
    <row r="10048" spans="4:4" x14ac:dyDescent="0.25">
      <c r="D10048" s="4"/>
    </row>
    <row r="10049" spans="4:4" x14ac:dyDescent="0.25">
      <c r="D10049" s="4"/>
    </row>
    <row r="10050" spans="4:4" x14ac:dyDescent="0.25">
      <c r="D10050" s="4"/>
    </row>
    <row r="10051" spans="4:4" x14ac:dyDescent="0.25">
      <c r="D10051" s="4"/>
    </row>
    <row r="10052" spans="4:4" x14ac:dyDescent="0.25">
      <c r="D10052" s="4"/>
    </row>
    <row r="10053" spans="4:4" x14ac:dyDescent="0.25">
      <c r="D10053" s="4"/>
    </row>
    <row r="10054" spans="4:4" x14ac:dyDescent="0.25">
      <c r="D10054" s="4"/>
    </row>
    <row r="10055" spans="4:4" x14ac:dyDescent="0.25">
      <c r="D10055" s="4"/>
    </row>
    <row r="10056" spans="4:4" x14ac:dyDescent="0.25">
      <c r="D10056" s="4"/>
    </row>
    <row r="10057" spans="4:4" x14ac:dyDescent="0.25">
      <c r="D10057" s="4"/>
    </row>
    <row r="10058" spans="4:4" x14ac:dyDescent="0.25">
      <c r="D10058" s="4"/>
    </row>
    <row r="10059" spans="4:4" x14ac:dyDescent="0.25">
      <c r="D10059" s="4"/>
    </row>
    <row r="10060" spans="4:4" x14ac:dyDescent="0.25">
      <c r="D10060" s="4"/>
    </row>
    <row r="10061" spans="4:4" x14ac:dyDescent="0.25">
      <c r="D10061" s="4"/>
    </row>
    <row r="10062" spans="4:4" x14ac:dyDescent="0.25">
      <c r="D10062" s="4"/>
    </row>
    <row r="10063" spans="4:4" x14ac:dyDescent="0.25">
      <c r="D10063" s="4"/>
    </row>
    <row r="10064" spans="4:4" x14ac:dyDescent="0.25">
      <c r="D10064" s="4"/>
    </row>
    <row r="10065" spans="4:4" x14ac:dyDescent="0.25">
      <c r="D10065" s="4"/>
    </row>
    <row r="10066" spans="4:4" x14ac:dyDescent="0.25">
      <c r="D10066" s="4"/>
    </row>
    <row r="10067" spans="4:4" x14ac:dyDescent="0.25">
      <c r="D10067" s="4"/>
    </row>
    <row r="10068" spans="4:4" x14ac:dyDescent="0.25">
      <c r="D10068" s="4"/>
    </row>
    <row r="10069" spans="4:4" x14ac:dyDescent="0.25">
      <c r="D10069" s="4"/>
    </row>
    <row r="10070" spans="4:4" x14ac:dyDescent="0.25">
      <c r="D10070" s="4"/>
    </row>
    <row r="10071" spans="4:4" x14ac:dyDescent="0.25">
      <c r="D10071" s="4"/>
    </row>
    <row r="10072" spans="4:4" x14ac:dyDescent="0.25">
      <c r="D10072" s="4"/>
    </row>
    <row r="10073" spans="4:4" x14ac:dyDescent="0.25">
      <c r="D10073" s="4"/>
    </row>
    <row r="10074" spans="4:4" x14ac:dyDescent="0.25">
      <c r="D10074" s="4"/>
    </row>
    <row r="10075" spans="4:4" x14ac:dyDescent="0.25">
      <c r="D10075" s="4"/>
    </row>
    <row r="10076" spans="4:4" x14ac:dyDescent="0.25">
      <c r="D10076" s="4"/>
    </row>
    <row r="10077" spans="4:4" x14ac:dyDescent="0.25">
      <c r="D10077" s="4"/>
    </row>
    <row r="10078" spans="4:4" x14ac:dyDescent="0.25">
      <c r="D10078" s="4"/>
    </row>
    <row r="10079" spans="4:4" x14ac:dyDescent="0.25">
      <c r="D10079" s="4"/>
    </row>
    <row r="10080" spans="4:4" x14ac:dyDescent="0.25">
      <c r="D10080" s="4"/>
    </row>
    <row r="10081" spans="4:4" x14ac:dyDescent="0.25">
      <c r="D10081" s="4"/>
    </row>
    <row r="10082" spans="4:4" x14ac:dyDescent="0.25">
      <c r="D10082" s="4"/>
    </row>
    <row r="10083" spans="4:4" x14ac:dyDescent="0.25">
      <c r="D10083" s="4"/>
    </row>
    <row r="10084" spans="4:4" x14ac:dyDescent="0.25">
      <c r="D10084" s="4"/>
    </row>
    <row r="10085" spans="4:4" x14ac:dyDescent="0.25">
      <c r="D10085" s="4"/>
    </row>
    <row r="10086" spans="4:4" x14ac:dyDescent="0.25">
      <c r="D10086" s="4"/>
    </row>
    <row r="10087" spans="4:4" x14ac:dyDescent="0.25">
      <c r="D10087" s="4"/>
    </row>
    <row r="10088" spans="4:4" x14ac:dyDescent="0.25">
      <c r="D10088" s="4"/>
    </row>
    <row r="10089" spans="4:4" x14ac:dyDescent="0.25">
      <c r="D10089" s="4"/>
    </row>
    <row r="10090" spans="4:4" x14ac:dyDescent="0.25">
      <c r="D10090" s="4"/>
    </row>
    <row r="10091" spans="4:4" x14ac:dyDescent="0.25">
      <c r="D10091" s="4"/>
    </row>
    <row r="10092" spans="4:4" x14ac:dyDescent="0.25">
      <c r="D10092" s="4"/>
    </row>
    <row r="10093" spans="4:4" x14ac:dyDescent="0.25">
      <c r="D10093" s="4"/>
    </row>
    <row r="10094" spans="4:4" x14ac:dyDescent="0.25">
      <c r="D10094" s="4"/>
    </row>
    <row r="10095" spans="4:4" x14ac:dyDescent="0.25">
      <c r="D10095" s="4"/>
    </row>
    <row r="10096" spans="4:4" x14ac:dyDescent="0.25">
      <c r="D10096" s="4"/>
    </row>
    <row r="10097" spans="4:4" x14ac:dyDescent="0.25">
      <c r="D10097" s="4"/>
    </row>
    <row r="10098" spans="4:4" x14ac:dyDescent="0.25">
      <c r="D10098" s="4"/>
    </row>
    <row r="10099" spans="4:4" x14ac:dyDescent="0.25">
      <c r="D10099" s="4"/>
    </row>
    <row r="10100" spans="4:4" x14ac:dyDescent="0.25">
      <c r="D10100" s="4"/>
    </row>
    <row r="10101" spans="4:4" x14ac:dyDescent="0.25">
      <c r="D10101" s="4"/>
    </row>
    <row r="10102" spans="4:4" x14ac:dyDescent="0.25">
      <c r="D10102" s="4"/>
    </row>
    <row r="10103" spans="4:4" x14ac:dyDescent="0.25">
      <c r="D10103" s="4"/>
    </row>
    <row r="10104" spans="4:4" x14ac:dyDescent="0.25">
      <c r="D10104" s="4"/>
    </row>
    <row r="10105" spans="4:4" x14ac:dyDescent="0.25">
      <c r="D10105" s="4"/>
    </row>
    <row r="10106" spans="4:4" x14ac:dyDescent="0.25">
      <c r="D10106" s="4"/>
    </row>
    <row r="10107" spans="4:4" x14ac:dyDescent="0.25">
      <c r="D10107" s="4"/>
    </row>
    <row r="10108" spans="4:4" x14ac:dyDescent="0.25">
      <c r="D10108" s="4"/>
    </row>
    <row r="10109" spans="4:4" x14ac:dyDescent="0.25">
      <c r="D10109" s="4"/>
    </row>
    <row r="10110" spans="4:4" x14ac:dyDescent="0.25">
      <c r="D10110" s="4"/>
    </row>
    <row r="10111" spans="4:4" x14ac:dyDescent="0.25">
      <c r="D10111" s="4"/>
    </row>
    <row r="10112" spans="4:4" x14ac:dyDescent="0.25">
      <c r="D10112" s="4"/>
    </row>
    <row r="10113" spans="4:4" x14ac:dyDescent="0.25">
      <c r="D10113" s="4"/>
    </row>
    <row r="10114" spans="4:4" x14ac:dyDescent="0.25">
      <c r="D10114" s="4"/>
    </row>
    <row r="10115" spans="4:4" x14ac:dyDescent="0.25">
      <c r="D10115" s="4"/>
    </row>
    <row r="10116" spans="4:4" x14ac:dyDescent="0.25">
      <c r="D10116" s="4"/>
    </row>
    <row r="10117" spans="4:4" x14ac:dyDescent="0.25">
      <c r="D10117" s="4"/>
    </row>
    <row r="10118" spans="4:4" x14ac:dyDescent="0.25">
      <c r="D10118" s="4"/>
    </row>
    <row r="10119" spans="4:4" x14ac:dyDescent="0.25">
      <c r="D10119" s="4"/>
    </row>
    <row r="10120" spans="4:4" x14ac:dyDescent="0.25">
      <c r="D10120" s="4"/>
    </row>
    <row r="10121" spans="4:4" x14ac:dyDescent="0.25">
      <c r="D10121" s="4"/>
    </row>
    <row r="10122" spans="4:4" x14ac:dyDescent="0.25">
      <c r="D10122" s="4"/>
    </row>
    <row r="10123" spans="4:4" x14ac:dyDescent="0.25">
      <c r="D10123" s="4"/>
    </row>
    <row r="10124" spans="4:4" x14ac:dyDescent="0.25">
      <c r="D10124" s="4"/>
    </row>
    <row r="10125" spans="4:4" x14ac:dyDescent="0.25">
      <c r="D10125" s="4"/>
    </row>
    <row r="10126" spans="4:4" x14ac:dyDescent="0.25">
      <c r="D10126" s="4"/>
    </row>
    <row r="10127" spans="4:4" x14ac:dyDescent="0.25">
      <c r="D10127" s="4"/>
    </row>
    <row r="10128" spans="4:4" x14ac:dyDescent="0.25">
      <c r="D10128" s="4"/>
    </row>
    <row r="10129" spans="4:4" x14ac:dyDescent="0.25">
      <c r="D10129" s="4"/>
    </row>
    <row r="10130" spans="4:4" x14ac:dyDescent="0.25">
      <c r="D10130" s="4"/>
    </row>
    <row r="10131" spans="4:4" x14ac:dyDescent="0.25">
      <c r="D10131" s="4"/>
    </row>
    <row r="10132" spans="4:4" x14ac:dyDescent="0.25">
      <c r="D10132" s="4"/>
    </row>
    <row r="10133" spans="4:4" x14ac:dyDescent="0.25">
      <c r="D10133" s="4"/>
    </row>
    <row r="10134" spans="4:4" x14ac:dyDescent="0.25">
      <c r="D10134" s="4"/>
    </row>
    <row r="10135" spans="4:4" x14ac:dyDescent="0.25">
      <c r="D10135" s="4"/>
    </row>
    <row r="10136" spans="4:4" x14ac:dyDescent="0.25">
      <c r="D10136" s="4"/>
    </row>
    <row r="10137" spans="4:4" x14ac:dyDescent="0.25">
      <c r="D10137" s="4"/>
    </row>
    <row r="10138" spans="4:4" x14ac:dyDescent="0.25">
      <c r="D10138" s="4"/>
    </row>
    <row r="10139" spans="4:4" x14ac:dyDescent="0.25">
      <c r="D10139" s="4"/>
    </row>
    <row r="10140" spans="4:4" x14ac:dyDescent="0.25">
      <c r="D10140" s="4"/>
    </row>
    <row r="10141" spans="4:4" x14ac:dyDescent="0.25">
      <c r="D10141" s="4"/>
    </row>
    <row r="10142" spans="4:4" x14ac:dyDescent="0.25">
      <c r="D10142" s="4"/>
    </row>
    <row r="10143" spans="4:4" x14ac:dyDescent="0.25">
      <c r="D10143" s="4"/>
    </row>
    <row r="10144" spans="4:4" x14ac:dyDescent="0.25">
      <c r="D10144" s="4"/>
    </row>
    <row r="10145" spans="4:4" x14ac:dyDescent="0.25">
      <c r="D10145" s="4"/>
    </row>
    <row r="10146" spans="4:4" x14ac:dyDescent="0.25">
      <c r="D10146" s="4"/>
    </row>
    <row r="10147" spans="4:4" x14ac:dyDescent="0.25">
      <c r="D10147" s="4"/>
    </row>
    <row r="10148" spans="4:4" x14ac:dyDescent="0.25">
      <c r="D10148" s="4"/>
    </row>
    <row r="10149" spans="4:4" x14ac:dyDescent="0.25">
      <c r="D10149" s="4"/>
    </row>
    <row r="10150" spans="4:4" x14ac:dyDescent="0.25">
      <c r="D10150" s="4"/>
    </row>
    <row r="10151" spans="4:4" x14ac:dyDescent="0.25">
      <c r="D10151" s="4"/>
    </row>
    <row r="10152" spans="4:4" x14ac:dyDescent="0.25">
      <c r="D10152" s="4"/>
    </row>
    <row r="10153" spans="4:4" x14ac:dyDescent="0.25">
      <c r="D10153" s="4"/>
    </row>
    <row r="10154" spans="4:4" x14ac:dyDescent="0.25">
      <c r="D10154" s="4"/>
    </row>
    <row r="10155" spans="4:4" x14ac:dyDescent="0.25">
      <c r="D10155" s="4"/>
    </row>
    <row r="10156" spans="4:4" x14ac:dyDescent="0.25">
      <c r="D10156" s="4"/>
    </row>
    <row r="10157" spans="4:4" x14ac:dyDescent="0.25">
      <c r="D10157" s="4"/>
    </row>
    <row r="10158" spans="4:4" x14ac:dyDescent="0.25">
      <c r="D10158" s="4"/>
    </row>
    <row r="10159" spans="4:4" x14ac:dyDescent="0.25">
      <c r="D10159" s="4"/>
    </row>
    <row r="10160" spans="4:4" x14ac:dyDescent="0.25">
      <c r="D10160" s="4"/>
    </row>
    <row r="10161" spans="4:4" x14ac:dyDescent="0.25">
      <c r="D10161" s="4"/>
    </row>
    <row r="10162" spans="4:4" x14ac:dyDescent="0.25">
      <c r="D10162" s="4"/>
    </row>
    <row r="10163" spans="4:4" x14ac:dyDescent="0.25">
      <c r="D10163" s="4"/>
    </row>
    <row r="10164" spans="4:4" x14ac:dyDescent="0.25">
      <c r="D10164" s="4"/>
    </row>
    <row r="10165" spans="4:4" x14ac:dyDescent="0.25">
      <c r="D10165" s="4"/>
    </row>
    <row r="10166" spans="4:4" x14ac:dyDescent="0.25">
      <c r="D10166" s="4"/>
    </row>
    <row r="10167" spans="4:4" x14ac:dyDescent="0.25">
      <c r="D10167" s="4"/>
    </row>
    <row r="10168" spans="4:4" x14ac:dyDescent="0.25">
      <c r="D10168" s="4"/>
    </row>
    <row r="10169" spans="4:4" x14ac:dyDescent="0.25">
      <c r="D10169" s="4"/>
    </row>
    <row r="10170" spans="4:4" x14ac:dyDescent="0.25">
      <c r="D10170" s="4"/>
    </row>
    <row r="10171" spans="4:4" x14ac:dyDescent="0.25">
      <c r="D10171" s="4"/>
    </row>
    <row r="10172" spans="4:4" x14ac:dyDescent="0.25">
      <c r="D10172" s="4"/>
    </row>
    <row r="10173" spans="4:4" x14ac:dyDescent="0.25">
      <c r="D10173" s="4"/>
    </row>
    <row r="10174" spans="4:4" x14ac:dyDescent="0.25">
      <c r="D10174" s="4"/>
    </row>
    <row r="10175" spans="4:4" x14ac:dyDescent="0.25">
      <c r="D10175" s="4"/>
    </row>
    <row r="10176" spans="4:4" x14ac:dyDescent="0.25">
      <c r="D10176" s="4"/>
    </row>
    <row r="10177" spans="4:4" x14ac:dyDescent="0.25">
      <c r="D10177" s="4"/>
    </row>
    <row r="10178" spans="4:4" x14ac:dyDescent="0.25">
      <c r="D10178" s="4"/>
    </row>
    <row r="10179" spans="4:4" x14ac:dyDescent="0.25">
      <c r="D10179" s="4"/>
    </row>
    <row r="10180" spans="4:4" x14ac:dyDescent="0.25">
      <c r="D10180" s="4"/>
    </row>
    <row r="10181" spans="4:4" x14ac:dyDescent="0.25">
      <c r="D10181" s="4"/>
    </row>
    <row r="10182" spans="4:4" x14ac:dyDescent="0.25">
      <c r="D10182" s="4"/>
    </row>
    <row r="10183" spans="4:4" x14ac:dyDescent="0.25">
      <c r="D10183" s="4"/>
    </row>
    <row r="10184" spans="4:4" x14ac:dyDescent="0.25">
      <c r="D10184" s="4"/>
    </row>
    <row r="10185" spans="4:4" x14ac:dyDescent="0.25">
      <c r="D10185" s="4"/>
    </row>
    <row r="10186" spans="4:4" x14ac:dyDescent="0.25">
      <c r="D10186" s="4"/>
    </row>
    <row r="10187" spans="4:4" x14ac:dyDescent="0.25">
      <c r="D10187" s="4"/>
    </row>
    <row r="10188" spans="4:4" x14ac:dyDescent="0.25">
      <c r="D10188" s="4"/>
    </row>
    <row r="10189" spans="4:4" x14ac:dyDescent="0.25">
      <c r="D10189" s="4"/>
    </row>
    <row r="10190" spans="4:4" x14ac:dyDescent="0.25">
      <c r="D10190" s="4"/>
    </row>
    <row r="10191" spans="4:4" x14ac:dyDescent="0.25">
      <c r="D10191" s="4"/>
    </row>
    <row r="10192" spans="4:4" x14ac:dyDescent="0.25">
      <c r="D10192" s="4"/>
    </row>
    <row r="10193" spans="4:4" x14ac:dyDescent="0.25">
      <c r="D10193" s="4"/>
    </row>
    <row r="10194" spans="4:4" x14ac:dyDescent="0.25">
      <c r="D10194" s="4"/>
    </row>
    <row r="10195" spans="4:4" x14ac:dyDescent="0.25">
      <c r="D10195" s="4"/>
    </row>
    <row r="10196" spans="4:4" x14ac:dyDescent="0.25">
      <c r="D10196" s="4"/>
    </row>
    <row r="10197" spans="4:4" x14ac:dyDescent="0.25">
      <c r="D10197" s="4"/>
    </row>
    <row r="10198" spans="4:4" x14ac:dyDescent="0.25">
      <c r="D10198" s="4"/>
    </row>
    <row r="10199" spans="4:4" x14ac:dyDescent="0.25">
      <c r="D10199" s="4"/>
    </row>
    <row r="10200" spans="4:4" x14ac:dyDescent="0.25">
      <c r="D10200" s="4"/>
    </row>
    <row r="10201" spans="4:4" x14ac:dyDescent="0.25">
      <c r="D10201" s="4"/>
    </row>
    <row r="10202" spans="4:4" x14ac:dyDescent="0.25">
      <c r="D10202" s="4"/>
    </row>
    <row r="10203" spans="4:4" x14ac:dyDescent="0.25">
      <c r="D10203" s="4"/>
    </row>
    <row r="10204" spans="4:4" x14ac:dyDescent="0.25">
      <c r="D10204" s="4"/>
    </row>
    <row r="10205" spans="4:4" x14ac:dyDescent="0.25">
      <c r="D10205" s="4"/>
    </row>
    <row r="10206" spans="4:4" x14ac:dyDescent="0.25">
      <c r="D10206" s="4"/>
    </row>
    <row r="10207" spans="4:4" x14ac:dyDescent="0.25">
      <c r="D10207" s="4"/>
    </row>
    <row r="10208" spans="4:4" x14ac:dyDescent="0.25">
      <c r="D10208" s="4"/>
    </row>
    <row r="10209" spans="4:4" x14ac:dyDescent="0.25">
      <c r="D10209" s="4"/>
    </row>
    <row r="10210" spans="4:4" x14ac:dyDescent="0.25">
      <c r="D10210" s="4"/>
    </row>
    <row r="10211" spans="4:4" x14ac:dyDescent="0.25">
      <c r="D10211" s="4"/>
    </row>
    <row r="10212" spans="4:4" x14ac:dyDescent="0.25">
      <c r="D10212" s="4"/>
    </row>
    <row r="10213" spans="4:4" x14ac:dyDescent="0.25">
      <c r="D10213" s="4"/>
    </row>
    <row r="10214" spans="4:4" x14ac:dyDescent="0.25">
      <c r="D10214" s="4"/>
    </row>
    <row r="10215" spans="4:4" x14ac:dyDescent="0.25">
      <c r="D10215" s="4"/>
    </row>
    <row r="10216" spans="4:4" x14ac:dyDescent="0.25">
      <c r="D10216" s="4"/>
    </row>
    <row r="10217" spans="4:4" x14ac:dyDescent="0.25">
      <c r="D10217" s="4"/>
    </row>
    <row r="10218" spans="4:4" x14ac:dyDescent="0.25">
      <c r="D10218" s="4"/>
    </row>
    <row r="10219" spans="4:4" x14ac:dyDescent="0.25">
      <c r="D10219" s="4"/>
    </row>
    <row r="10220" spans="4:4" x14ac:dyDescent="0.25">
      <c r="D10220" s="4"/>
    </row>
    <row r="10221" spans="4:4" x14ac:dyDescent="0.25">
      <c r="D10221" s="4"/>
    </row>
    <row r="10222" spans="4:4" x14ac:dyDescent="0.25">
      <c r="D10222" s="4"/>
    </row>
    <row r="10223" spans="4:4" x14ac:dyDescent="0.25">
      <c r="D10223" s="4"/>
    </row>
    <row r="10224" spans="4:4" x14ac:dyDescent="0.25">
      <c r="D10224" s="4"/>
    </row>
    <row r="10225" spans="4:4" x14ac:dyDescent="0.25">
      <c r="D10225" s="4"/>
    </row>
    <row r="10226" spans="4:4" x14ac:dyDescent="0.25">
      <c r="D10226" s="4"/>
    </row>
    <row r="10227" spans="4:4" x14ac:dyDescent="0.25">
      <c r="D10227" s="4"/>
    </row>
    <row r="10228" spans="4:4" x14ac:dyDescent="0.25">
      <c r="D10228" s="4"/>
    </row>
    <row r="10229" spans="4:4" x14ac:dyDescent="0.25">
      <c r="D10229" s="4"/>
    </row>
    <row r="10230" spans="4:4" x14ac:dyDescent="0.25">
      <c r="D10230" s="4"/>
    </row>
    <row r="10231" spans="4:4" x14ac:dyDescent="0.25">
      <c r="D10231" s="4"/>
    </row>
    <row r="10232" spans="4:4" x14ac:dyDescent="0.25">
      <c r="D10232" s="4"/>
    </row>
    <row r="10233" spans="4:4" x14ac:dyDescent="0.25">
      <c r="D10233" s="4"/>
    </row>
    <row r="10234" spans="4:4" x14ac:dyDescent="0.25">
      <c r="D10234" s="4"/>
    </row>
    <row r="10235" spans="4:4" x14ac:dyDescent="0.25">
      <c r="D10235" s="4"/>
    </row>
    <row r="10236" spans="4:4" x14ac:dyDescent="0.25">
      <c r="D10236" s="4"/>
    </row>
    <row r="10237" spans="4:4" x14ac:dyDescent="0.25">
      <c r="D10237" s="4"/>
    </row>
    <row r="10238" spans="4:4" x14ac:dyDescent="0.25">
      <c r="D10238" s="4"/>
    </row>
    <row r="10239" spans="4:4" x14ac:dyDescent="0.25">
      <c r="D10239" s="4"/>
    </row>
    <row r="10240" spans="4:4" x14ac:dyDescent="0.25">
      <c r="D10240" s="4"/>
    </row>
    <row r="10241" spans="4:4" x14ac:dyDescent="0.25">
      <c r="D10241" s="4"/>
    </row>
    <row r="10242" spans="4:4" x14ac:dyDescent="0.25">
      <c r="D10242" s="4"/>
    </row>
    <row r="10243" spans="4:4" x14ac:dyDescent="0.25">
      <c r="D10243" s="4"/>
    </row>
    <row r="10244" spans="4:4" x14ac:dyDescent="0.25">
      <c r="D10244" s="4"/>
    </row>
    <row r="10245" spans="4:4" x14ac:dyDescent="0.25">
      <c r="D10245" s="4"/>
    </row>
    <row r="10246" spans="4:4" x14ac:dyDescent="0.25">
      <c r="D10246" s="4"/>
    </row>
    <row r="10247" spans="4:4" x14ac:dyDescent="0.25">
      <c r="D10247" s="4"/>
    </row>
    <row r="10248" spans="4:4" x14ac:dyDescent="0.25">
      <c r="D10248" s="4"/>
    </row>
    <row r="10249" spans="4:4" x14ac:dyDescent="0.25">
      <c r="D10249" s="4"/>
    </row>
    <row r="10250" spans="4:4" x14ac:dyDescent="0.25">
      <c r="D10250" s="4"/>
    </row>
    <row r="10251" spans="4:4" x14ac:dyDescent="0.25">
      <c r="D10251" s="4"/>
    </row>
    <row r="10252" spans="4:4" x14ac:dyDescent="0.25">
      <c r="D10252" s="4"/>
    </row>
    <row r="10253" spans="4:4" x14ac:dyDescent="0.25">
      <c r="D10253" s="4"/>
    </row>
    <row r="10254" spans="4:4" x14ac:dyDescent="0.25">
      <c r="D10254" s="4"/>
    </row>
    <row r="10255" spans="4:4" x14ac:dyDescent="0.25">
      <c r="D10255" s="4"/>
    </row>
    <row r="10256" spans="4:4" x14ac:dyDescent="0.25">
      <c r="D10256" s="4"/>
    </row>
    <row r="10257" spans="4:4" x14ac:dyDescent="0.25">
      <c r="D10257" s="4"/>
    </row>
    <row r="10258" spans="4:4" x14ac:dyDescent="0.25">
      <c r="D10258" s="4"/>
    </row>
    <row r="10259" spans="4:4" x14ac:dyDescent="0.25">
      <c r="D10259" s="4"/>
    </row>
    <row r="10260" spans="4:4" x14ac:dyDescent="0.25">
      <c r="D10260" s="4"/>
    </row>
    <row r="10261" spans="4:4" x14ac:dyDescent="0.25">
      <c r="D10261" s="4"/>
    </row>
    <row r="10262" spans="4:4" x14ac:dyDescent="0.25">
      <c r="D10262" s="4"/>
    </row>
    <row r="10263" spans="4:4" x14ac:dyDescent="0.25">
      <c r="D10263" s="4"/>
    </row>
    <row r="10264" spans="4:4" x14ac:dyDescent="0.25">
      <c r="D10264" s="4"/>
    </row>
    <row r="10265" spans="4:4" x14ac:dyDescent="0.25">
      <c r="D10265" s="4"/>
    </row>
    <row r="10266" spans="4:4" x14ac:dyDescent="0.25">
      <c r="D10266" s="4"/>
    </row>
    <row r="10267" spans="4:4" x14ac:dyDescent="0.25">
      <c r="D10267" s="4"/>
    </row>
    <row r="10268" spans="4:4" x14ac:dyDescent="0.25">
      <c r="D10268" s="4"/>
    </row>
    <row r="10269" spans="4:4" x14ac:dyDescent="0.25">
      <c r="D10269" s="4"/>
    </row>
    <row r="10270" spans="4:4" x14ac:dyDescent="0.25">
      <c r="D10270" s="4"/>
    </row>
    <row r="10271" spans="4:4" x14ac:dyDescent="0.25">
      <c r="D10271" s="4"/>
    </row>
    <row r="10272" spans="4:4" x14ac:dyDescent="0.25">
      <c r="D10272" s="4"/>
    </row>
    <row r="10273" spans="4:4" x14ac:dyDescent="0.25">
      <c r="D10273" s="4"/>
    </row>
    <row r="10274" spans="4:4" x14ac:dyDescent="0.25">
      <c r="D10274" s="4"/>
    </row>
    <row r="10275" spans="4:4" x14ac:dyDescent="0.25">
      <c r="D10275" s="4"/>
    </row>
    <row r="10276" spans="4:4" x14ac:dyDescent="0.25">
      <c r="D10276" s="4"/>
    </row>
    <row r="10277" spans="4:4" x14ac:dyDescent="0.25">
      <c r="D10277" s="4"/>
    </row>
    <row r="10278" spans="4:4" x14ac:dyDescent="0.25">
      <c r="D10278" s="4"/>
    </row>
    <row r="10279" spans="4:4" x14ac:dyDescent="0.25">
      <c r="D10279" s="4"/>
    </row>
    <row r="10280" spans="4:4" x14ac:dyDescent="0.25">
      <c r="D10280" s="4"/>
    </row>
    <row r="10281" spans="4:4" x14ac:dyDescent="0.25">
      <c r="D10281" s="4"/>
    </row>
    <row r="10282" spans="4:4" x14ac:dyDescent="0.25">
      <c r="D10282" s="4"/>
    </row>
    <row r="10283" spans="4:4" x14ac:dyDescent="0.25">
      <c r="D10283" s="4"/>
    </row>
    <row r="10284" spans="4:4" x14ac:dyDescent="0.25">
      <c r="D10284" s="4"/>
    </row>
    <row r="10285" spans="4:4" x14ac:dyDescent="0.25">
      <c r="D10285" s="4"/>
    </row>
    <row r="10286" spans="4:4" x14ac:dyDescent="0.25">
      <c r="D10286" s="4"/>
    </row>
    <row r="10287" spans="4:4" x14ac:dyDescent="0.25">
      <c r="D10287" s="4"/>
    </row>
    <row r="10288" spans="4:4" x14ac:dyDescent="0.25">
      <c r="D10288" s="4"/>
    </row>
    <row r="10289" spans="4:4" x14ac:dyDescent="0.25">
      <c r="D10289" s="4"/>
    </row>
    <row r="10290" spans="4:4" x14ac:dyDescent="0.25">
      <c r="D10290" s="4"/>
    </row>
    <row r="10291" spans="4:4" x14ac:dyDescent="0.25">
      <c r="D10291" s="4"/>
    </row>
    <row r="10292" spans="4:4" x14ac:dyDescent="0.25">
      <c r="D10292" s="4"/>
    </row>
    <row r="10293" spans="4:4" x14ac:dyDescent="0.25">
      <c r="D10293" s="4"/>
    </row>
    <row r="10294" spans="4:4" x14ac:dyDescent="0.25">
      <c r="D10294" s="4"/>
    </row>
    <row r="10295" spans="4:4" x14ac:dyDescent="0.25">
      <c r="D10295" s="4"/>
    </row>
    <row r="10296" spans="4:4" x14ac:dyDescent="0.25">
      <c r="D10296" s="4"/>
    </row>
    <row r="10297" spans="4:4" x14ac:dyDescent="0.25">
      <c r="D10297" s="4"/>
    </row>
    <row r="10298" spans="4:4" x14ac:dyDescent="0.25">
      <c r="D10298" s="4"/>
    </row>
    <row r="10299" spans="4:4" x14ac:dyDescent="0.25">
      <c r="D10299" s="4"/>
    </row>
    <row r="10300" spans="4:4" x14ac:dyDescent="0.25">
      <c r="D10300" s="4"/>
    </row>
    <row r="10301" spans="4:4" x14ac:dyDescent="0.25">
      <c r="D10301" s="4"/>
    </row>
    <row r="10302" spans="4:4" x14ac:dyDescent="0.25">
      <c r="D10302" s="4"/>
    </row>
    <row r="10303" spans="4:4" x14ac:dyDescent="0.25">
      <c r="D10303" s="4"/>
    </row>
    <row r="10304" spans="4:4" x14ac:dyDescent="0.25">
      <c r="D10304" s="4"/>
    </row>
    <row r="10305" spans="4:4" x14ac:dyDescent="0.25">
      <c r="D10305" s="4"/>
    </row>
    <row r="10306" spans="4:4" x14ac:dyDescent="0.25">
      <c r="D10306" s="4"/>
    </row>
    <row r="10307" spans="4:4" x14ac:dyDescent="0.25">
      <c r="D10307" s="4"/>
    </row>
    <row r="10308" spans="4:4" x14ac:dyDescent="0.25">
      <c r="D10308" s="4"/>
    </row>
    <row r="10309" spans="4:4" x14ac:dyDescent="0.25">
      <c r="D10309" s="4"/>
    </row>
    <row r="10310" spans="4:4" x14ac:dyDescent="0.25">
      <c r="D10310" s="4"/>
    </row>
    <row r="10311" spans="4:4" x14ac:dyDescent="0.25">
      <c r="D10311" s="4"/>
    </row>
    <row r="10312" spans="4:4" x14ac:dyDescent="0.25">
      <c r="D10312" s="4"/>
    </row>
    <row r="10313" spans="4:4" x14ac:dyDescent="0.25">
      <c r="D10313" s="4"/>
    </row>
    <row r="10314" spans="4:4" x14ac:dyDescent="0.25">
      <c r="D10314" s="4"/>
    </row>
    <row r="10315" spans="4:4" x14ac:dyDescent="0.25">
      <c r="D10315" s="4"/>
    </row>
    <row r="10316" spans="4:4" x14ac:dyDescent="0.25">
      <c r="D10316" s="4"/>
    </row>
    <row r="10317" spans="4:4" x14ac:dyDescent="0.25">
      <c r="D10317" s="4"/>
    </row>
    <row r="10318" spans="4:4" x14ac:dyDescent="0.25">
      <c r="D10318" s="4"/>
    </row>
    <row r="10319" spans="4:4" x14ac:dyDescent="0.25">
      <c r="D10319" s="4"/>
    </row>
    <row r="10320" spans="4:4" x14ac:dyDescent="0.25">
      <c r="D10320" s="4"/>
    </row>
    <row r="10321" spans="4:4" x14ac:dyDescent="0.25">
      <c r="D10321" s="4"/>
    </row>
    <row r="10322" spans="4:4" x14ac:dyDescent="0.25">
      <c r="D10322" s="4"/>
    </row>
    <row r="10323" spans="4:4" x14ac:dyDescent="0.25">
      <c r="D10323" s="4"/>
    </row>
    <row r="10324" spans="4:4" x14ac:dyDescent="0.25">
      <c r="D10324" s="4"/>
    </row>
    <row r="10325" spans="4:4" x14ac:dyDescent="0.25">
      <c r="D10325" s="4"/>
    </row>
    <row r="10326" spans="4:4" x14ac:dyDescent="0.25">
      <c r="D10326" s="4"/>
    </row>
    <row r="10327" spans="4:4" x14ac:dyDescent="0.25">
      <c r="D10327" s="4"/>
    </row>
    <row r="10328" spans="4:4" x14ac:dyDescent="0.25">
      <c r="D10328" s="4"/>
    </row>
    <row r="10329" spans="4:4" x14ac:dyDescent="0.25">
      <c r="D10329" s="4"/>
    </row>
    <row r="10330" spans="4:4" x14ac:dyDescent="0.25">
      <c r="D10330" s="4"/>
    </row>
    <row r="10331" spans="4:4" x14ac:dyDescent="0.25">
      <c r="D10331" s="4"/>
    </row>
    <row r="10332" spans="4:4" x14ac:dyDescent="0.25">
      <c r="D10332" s="4"/>
    </row>
    <row r="10333" spans="4:4" x14ac:dyDescent="0.25">
      <c r="D10333" s="4"/>
    </row>
    <row r="10334" spans="4:4" x14ac:dyDescent="0.25">
      <c r="D10334" s="4"/>
    </row>
    <row r="10335" spans="4:4" x14ac:dyDescent="0.25">
      <c r="D10335" s="4"/>
    </row>
    <row r="10336" spans="4:4" x14ac:dyDescent="0.25">
      <c r="D10336" s="4"/>
    </row>
    <row r="10337" spans="4:4" x14ac:dyDescent="0.25">
      <c r="D10337" s="4"/>
    </row>
    <row r="10338" spans="4:4" x14ac:dyDescent="0.25">
      <c r="D10338" s="4"/>
    </row>
    <row r="10339" spans="4:4" x14ac:dyDescent="0.25">
      <c r="D10339" s="4"/>
    </row>
    <row r="10340" spans="4:4" x14ac:dyDescent="0.25">
      <c r="D10340" s="4"/>
    </row>
    <row r="10341" spans="4:4" x14ac:dyDescent="0.25">
      <c r="D10341" s="4"/>
    </row>
    <row r="10342" spans="4:4" x14ac:dyDescent="0.25">
      <c r="D10342" s="4"/>
    </row>
    <row r="10343" spans="4:4" x14ac:dyDescent="0.25">
      <c r="D10343" s="4"/>
    </row>
    <row r="10344" spans="4:4" x14ac:dyDescent="0.25">
      <c r="D10344" s="4"/>
    </row>
    <row r="10345" spans="4:4" x14ac:dyDescent="0.25">
      <c r="D10345" s="4"/>
    </row>
    <row r="10346" spans="4:4" x14ac:dyDescent="0.25">
      <c r="D10346" s="4"/>
    </row>
    <row r="10347" spans="4:4" x14ac:dyDescent="0.25">
      <c r="D10347" s="4"/>
    </row>
    <row r="10348" spans="4:4" x14ac:dyDescent="0.25">
      <c r="D10348" s="4"/>
    </row>
    <row r="10349" spans="4:4" x14ac:dyDescent="0.25">
      <c r="D10349" s="4"/>
    </row>
    <row r="10350" spans="4:4" x14ac:dyDescent="0.25">
      <c r="D10350" s="4"/>
    </row>
    <row r="10351" spans="4:4" x14ac:dyDescent="0.25">
      <c r="D10351" s="4"/>
    </row>
    <row r="10352" spans="4:4" x14ac:dyDescent="0.25">
      <c r="D10352" s="4"/>
    </row>
    <row r="10353" spans="4:4" x14ac:dyDescent="0.25">
      <c r="D10353" s="4"/>
    </row>
    <row r="10354" spans="4:4" x14ac:dyDescent="0.25">
      <c r="D10354" s="4"/>
    </row>
    <row r="10355" spans="4:4" x14ac:dyDescent="0.25">
      <c r="D10355" s="4"/>
    </row>
    <row r="10356" spans="4:4" x14ac:dyDescent="0.25">
      <c r="D10356" s="4"/>
    </row>
    <row r="10357" spans="4:4" x14ac:dyDescent="0.25">
      <c r="D10357" s="4"/>
    </row>
    <row r="10358" spans="4:4" x14ac:dyDescent="0.25">
      <c r="D10358" s="4"/>
    </row>
    <row r="10359" spans="4:4" x14ac:dyDescent="0.25">
      <c r="D10359" s="4"/>
    </row>
    <row r="10360" spans="4:4" x14ac:dyDescent="0.25">
      <c r="D10360" s="4"/>
    </row>
    <row r="10361" spans="4:4" x14ac:dyDescent="0.25">
      <c r="D10361" s="4"/>
    </row>
    <row r="10362" spans="4:4" x14ac:dyDescent="0.25">
      <c r="D10362" s="4"/>
    </row>
    <row r="10363" spans="4:4" x14ac:dyDescent="0.25">
      <c r="D10363" s="4"/>
    </row>
    <row r="10364" spans="4:4" x14ac:dyDescent="0.25">
      <c r="D10364" s="4"/>
    </row>
    <row r="10365" spans="4:4" x14ac:dyDescent="0.25">
      <c r="D10365" s="4"/>
    </row>
    <row r="10366" spans="4:4" x14ac:dyDescent="0.25">
      <c r="D10366" s="4"/>
    </row>
    <row r="10367" spans="4:4" x14ac:dyDescent="0.25">
      <c r="D10367" s="4"/>
    </row>
    <row r="10368" spans="4:4" x14ac:dyDescent="0.25">
      <c r="D10368" s="4"/>
    </row>
    <row r="10369" spans="4:4" x14ac:dyDescent="0.25">
      <c r="D10369" s="4"/>
    </row>
    <row r="10370" spans="4:4" x14ac:dyDescent="0.25">
      <c r="D10370" s="4"/>
    </row>
    <row r="10371" spans="4:4" x14ac:dyDescent="0.25">
      <c r="D10371" s="4"/>
    </row>
    <row r="10372" spans="4:4" x14ac:dyDescent="0.25">
      <c r="D10372" s="4"/>
    </row>
    <row r="10373" spans="4:4" x14ac:dyDescent="0.25">
      <c r="D10373" s="4"/>
    </row>
    <row r="10374" spans="4:4" x14ac:dyDescent="0.25">
      <c r="D10374" s="4"/>
    </row>
    <row r="10375" spans="4:4" x14ac:dyDescent="0.25">
      <c r="D10375" s="4"/>
    </row>
    <row r="10376" spans="4:4" x14ac:dyDescent="0.25">
      <c r="D10376" s="4"/>
    </row>
    <row r="10377" spans="4:4" x14ac:dyDescent="0.25">
      <c r="D10377" s="4"/>
    </row>
    <row r="10378" spans="4:4" x14ac:dyDescent="0.25">
      <c r="D10378" s="4"/>
    </row>
    <row r="10379" spans="4:4" x14ac:dyDescent="0.25">
      <c r="D10379" s="4"/>
    </row>
    <row r="10380" spans="4:4" x14ac:dyDescent="0.25">
      <c r="D10380" s="4"/>
    </row>
    <row r="10381" spans="4:4" x14ac:dyDescent="0.25">
      <c r="D10381" s="4"/>
    </row>
    <row r="10382" spans="4:4" x14ac:dyDescent="0.25">
      <c r="D10382" s="4"/>
    </row>
    <row r="10383" spans="4:4" x14ac:dyDescent="0.25">
      <c r="D10383" s="4"/>
    </row>
    <row r="10384" spans="4:4" x14ac:dyDescent="0.25">
      <c r="D10384" s="4"/>
    </row>
    <row r="10385" spans="4:4" x14ac:dyDescent="0.25">
      <c r="D10385" s="4"/>
    </row>
    <row r="10386" spans="4:4" x14ac:dyDescent="0.25">
      <c r="D10386" s="4"/>
    </row>
    <row r="10387" spans="4:4" x14ac:dyDescent="0.25">
      <c r="D10387" s="4"/>
    </row>
    <row r="10388" spans="4:4" x14ac:dyDescent="0.25">
      <c r="D10388" s="4"/>
    </row>
    <row r="10389" spans="4:4" x14ac:dyDescent="0.25">
      <c r="D10389" s="4"/>
    </row>
    <row r="10390" spans="4:4" x14ac:dyDescent="0.25">
      <c r="D10390" s="4"/>
    </row>
    <row r="10391" spans="4:4" x14ac:dyDescent="0.25">
      <c r="D10391" s="4"/>
    </row>
    <row r="10392" spans="4:4" x14ac:dyDescent="0.25">
      <c r="D10392" s="4"/>
    </row>
    <row r="10393" spans="4:4" x14ac:dyDescent="0.25">
      <c r="D10393" s="4"/>
    </row>
    <row r="10394" spans="4:4" x14ac:dyDescent="0.25">
      <c r="D10394" s="4"/>
    </row>
    <row r="10395" spans="4:4" x14ac:dyDescent="0.25">
      <c r="D10395" s="4"/>
    </row>
    <row r="10396" spans="4:4" x14ac:dyDescent="0.25">
      <c r="D10396" s="4"/>
    </row>
    <row r="10397" spans="4:4" x14ac:dyDescent="0.25">
      <c r="D10397" s="4"/>
    </row>
    <row r="10398" spans="4:4" x14ac:dyDescent="0.25">
      <c r="D10398" s="4"/>
    </row>
    <row r="10399" spans="4:4" x14ac:dyDescent="0.25">
      <c r="D10399" s="4"/>
    </row>
    <row r="10400" spans="4:4" x14ac:dyDescent="0.25">
      <c r="D10400" s="4"/>
    </row>
    <row r="10401" spans="4:4" x14ac:dyDescent="0.25">
      <c r="D10401" s="4"/>
    </row>
    <row r="10402" spans="4:4" x14ac:dyDescent="0.25">
      <c r="D10402" s="4"/>
    </row>
    <row r="10403" spans="4:4" x14ac:dyDescent="0.25">
      <c r="D10403" s="4"/>
    </row>
    <row r="10404" spans="4:4" x14ac:dyDescent="0.25">
      <c r="D10404" s="4"/>
    </row>
    <row r="10405" spans="4:4" x14ac:dyDescent="0.25">
      <c r="D10405" s="4"/>
    </row>
    <row r="10406" spans="4:4" x14ac:dyDescent="0.25">
      <c r="D10406" s="4"/>
    </row>
    <row r="10407" spans="4:4" x14ac:dyDescent="0.25">
      <c r="D10407" s="4"/>
    </row>
    <row r="10408" spans="4:4" x14ac:dyDescent="0.25">
      <c r="D10408" s="4"/>
    </row>
    <row r="10409" spans="4:4" x14ac:dyDescent="0.25">
      <c r="D10409" s="4"/>
    </row>
    <row r="10410" spans="4:4" x14ac:dyDescent="0.25">
      <c r="D10410" s="4"/>
    </row>
    <row r="10411" spans="4:4" x14ac:dyDescent="0.25">
      <c r="D10411" s="4"/>
    </row>
    <row r="10412" spans="4:4" x14ac:dyDescent="0.25">
      <c r="D10412" s="4"/>
    </row>
    <row r="10413" spans="4:4" x14ac:dyDescent="0.25">
      <c r="D10413" s="4"/>
    </row>
    <row r="10414" spans="4:4" x14ac:dyDescent="0.25">
      <c r="D10414" s="4"/>
    </row>
    <row r="10415" spans="4:4" x14ac:dyDescent="0.25">
      <c r="D10415" s="4"/>
    </row>
    <row r="10416" spans="4:4" x14ac:dyDescent="0.25">
      <c r="D10416" s="4"/>
    </row>
    <row r="10417" spans="4:4" x14ac:dyDescent="0.25">
      <c r="D10417" s="4"/>
    </row>
    <row r="10418" spans="4:4" x14ac:dyDescent="0.25">
      <c r="D10418" s="4"/>
    </row>
    <row r="10419" spans="4:4" x14ac:dyDescent="0.25">
      <c r="D10419" s="4"/>
    </row>
    <row r="10420" spans="4:4" x14ac:dyDescent="0.25">
      <c r="D10420" s="4"/>
    </row>
    <row r="10421" spans="4:4" x14ac:dyDescent="0.25">
      <c r="D10421" s="4"/>
    </row>
    <row r="10422" spans="4:4" x14ac:dyDescent="0.25">
      <c r="D10422" s="4"/>
    </row>
    <row r="10423" spans="4:4" x14ac:dyDescent="0.25">
      <c r="D10423" s="4"/>
    </row>
    <row r="10424" spans="4:4" x14ac:dyDescent="0.25">
      <c r="D10424" s="4"/>
    </row>
    <row r="10425" spans="4:4" x14ac:dyDescent="0.25">
      <c r="D10425" s="4"/>
    </row>
    <row r="10426" spans="4:4" x14ac:dyDescent="0.25">
      <c r="D10426" s="4"/>
    </row>
    <row r="10427" spans="4:4" x14ac:dyDescent="0.25">
      <c r="D10427" s="4"/>
    </row>
    <row r="10428" spans="4:4" x14ac:dyDescent="0.25">
      <c r="D10428" s="4"/>
    </row>
    <row r="10429" spans="4:4" x14ac:dyDescent="0.25">
      <c r="D10429" s="4"/>
    </row>
    <row r="10430" spans="4:4" x14ac:dyDescent="0.25">
      <c r="D10430" s="4"/>
    </row>
    <row r="10431" spans="4:4" x14ac:dyDescent="0.25">
      <c r="D10431" s="4"/>
    </row>
    <row r="10432" spans="4:4" x14ac:dyDescent="0.25">
      <c r="D10432" s="4"/>
    </row>
    <row r="10433" spans="4:4" x14ac:dyDescent="0.25">
      <c r="D10433" s="4"/>
    </row>
    <row r="10434" spans="4:4" x14ac:dyDescent="0.25">
      <c r="D10434" s="4"/>
    </row>
    <row r="10435" spans="4:4" x14ac:dyDescent="0.25">
      <c r="D10435" s="4"/>
    </row>
    <row r="10436" spans="4:4" x14ac:dyDescent="0.25">
      <c r="D10436" s="4"/>
    </row>
    <row r="10437" spans="4:4" x14ac:dyDescent="0.25">
      <c r="D10437" s="4"/>
    </row>
    <row r="10438" spans="4:4" x14ac:dyDescent="0.25">
      <c r="D10438" s="4"/>
    </row>
    <row r="10439" spans="4:4" x14ac:dyDescent="0.25">
      <c r="D10439" s="4"/>
    </row>
    <row r="10440" spans="4:4" x14ac:dyDescent="0.25">
      <c r="D10440" s="4"/>
    </row>
    <row r="10441" spans="4:4" x14ac:dyDescent="0.25">
      <c r="D10441" s="4"/>
    </row>
    <row r="10442" spans="4:4" x14ac:dyDescent="0.25">
      <c r="D10442" s="4"/>
    </row>
    <row r="10443" spans="4:4" x14ac:dyDescent="0.25">
      <c r="D10443" s="4"/>
    </row>
    <row r="10444" spans="4:4" x14ac:dyDescent="0.25">
      <c r="D10444" s="4"/>
    </row>
    <row r="10445" spans="4:4" x14ac:dyDescent="0.25">
      <c r="D10445" s="4"/>
    </row>
    <row r="10446" spans="4:4" x14ac:dyDescent="0.25">
      <c r="D10446" s="4"/>
    </row>
    <row r="10447" spans="4:4" x14ac:dyDescent="0.25">
      <c r="D10447" s="4"/>
    </row>
    <row r="10448" spans="4:4" x14ac:dyDescent="0.25">
      <c r="D10448" s="4"/>
    </row>
    <row r="10449" spans="4:4" x14ac:dyDescent="0.25">
      <c r="D10449" s="4"/>
    </row>
    <row r="10450" spans="4:4" x14ac:dyDescent="0.25">
      <c r="D10450" s="4"/>
    </row>
    <row r="10451" spans="4:4" x14ac:dyDescent="0.25">
      <c r="D10451" s="4"/>
    </row>
    <row r="10452" spans="4:4" x14ac:dyDescent="0.25">
      <c r="D10452" s="4"/>
    </row>
    <row r="10453" spans="4:4" x14ac:dyDescent="0.25">
      <c r="D10453" s="4"/>
    </row>
    <row r="10454" spans="4:4" x14ac:dyDescent="0.25">
      <c r="D10454" s="4"/>
    </row>
    <row r="10455" spans="4:4" x14ac:dyDescent="0.25">
      <c r="D10455" s="4"/>
    </row>
    <row r="10456" spans="4:4" x14ac:dyDescent="0.25">
      <c r="D10456" s="4"/>
    </row>
    <row r="10457" spans="4:4" x14ac:dyDescent="0.25">
      <c r="D10457" s="4"/>
    </row>
    <row r="10458" spans="4:4" x14ac:dyDescent="0.25">
      <c r="D10458" s="4"/>
    </row>
    <row r="10459" spans="4:4" x14ac:dyDescent="0.25">
      <c r="D10459" s="4"/>
    </row>
    <row r="10460" spans="4:4" x14ac:dyDescent="0.25">
      <c r="D10460" s="4"/>
    </row>
    <row r="10461" spans="4:4" x14ac:dyDescent="0.25">
      <c r="D10461" s="4"/>
    </row>
    <row r="10462" spans="4:4" x14ac:dyDescent="0.25">
      <c r="D10462" s="4"/>
    </row>
    <row r="10463" spans="4:4" x14ac:dyDescent="0.25">
      <c r="D10463" s="4"/>
    </row>
    <row r="10464" spans="4:4" x14ac:dyDescent="0.25">
      <c r="D10464" s="4"/>
    </row>
    <row r="10465" spans="4:4" x14ac:dyDescent="0.25">
      <c r="D10465" s="4"/>
    </row>
  </sheetData>
  <autoFilter ref="A1:J9985"/>
  <conditionalFormatting sqref="F170:I217">
    <cfRule type="expression" dxfId="4" priority="4">
      <formula>#REF! = "Confidential"</formula>
    </cfRule>
  </conditionalFormatting>
  <conditionalFormatting sqref="F170:I217">
    <cfRule type="expression" dxfId="3" priority="5">
      <formula>#REF!="Redacted but not Confidential"</formula>
    </cfRule>
  </conditionalFormatting>
  <conditionalFormatting sqref="F578:I625">
    <cfRule type="expression" dxfId="2" priority="2">
      <formula>#REF! = "Confidential"</formula>
    </cfRule>
  </conditionalFormatting>
  <conditionalFormatting sqref="F578:I625">
    <cfRule type="expression" dxfId="1" priority="3">
      <formula>#REF!="Redacted but not Confidential"</formula>
    </cfRule>
  </conditionalFormatting>
  <conditionalFormatting sqref="F1:H1048576">
    <cfRule type="expression" dxfId="0" priority="1">
      <formula>$J1&lt;&gt;0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7"/>
  <sheetViews>
    <sheetView zoomScale="55" zoomScaleNormal="55" workbookViewId="0">
      <selection activeCell="L23" sqref="L23"/>
    </sheetView>
  </sheetViews>
  <sheetFormatPr defaultRowHeight="15" x14ac:dyDescent="0.25"/>
  <cols>
    <col min="1" max="1" width="1.25" style="39" customWidth="1"/>
    <col min="2" max="2" width="31.75" style="40" bestFit="1" customWidth="1"/>
    <col min="3" max="3" width="1.25" style="39" customWidth="1"/>
    <col min="4" max="4" width="24.25" style="39" bestFit="1" customWidth="1"/>
    <col min="5" max="5" width="32.125" style="41" bestFit="1" customWidth="1"/>
    <col min="6" max="6" width="1.25" style="39" customWidth="1"/>
    <col min="7" max="7" width="24.25" style="39" bestFit="1" customWidth="1"/>
    <col min="8" max="8" width="1.25" style="39" customWidth="1"/>
    <col min="9" max="9" width="24.625" style="39" bestFit="1" customWidth="1"/>
    <col min="10" max="10" width="2.625" style="39" customWidth="1"/>
    <col min="11" max="11" width="27" style="39" bestFit="1" customWidth="1"/>
    <col min="12" max="12" width="16.5" style="39" bestFit="1" customWidth="1"/>
    <col min="13" max="13" width="35.75" style="39" bestFit="1" customWidth="1"/>
  </cols>
  <sheetData>
    <row r="2" spans="1:13" ht="18.75" x14ac:dyDescent="0.3">
      <c r="A2" s="42"/>
      <c r="B2" s="43" t="s">
        <v>47</v>
      </c>
      <c r="C2" s="42"/>
      <c r="D2" s="89" t="s">
        <v>48</v>
      </c>
      <c r="E2" s="89"/>
      <c r="F2" s="89"/>
      <c r="G2" s="89"/>
      <c r="H2" s="89"/>
      <c r="I2" s="89"/>
      <c r="J2" s="42"/>
      <c r="K2" s="89" t="s">
        <v>49</v>
      </c>
      <c r="L2" s="89"/>
      <c r="M2" s="89"/>
    </row>
    <row r="4" spans="1:13" ht="30" customHeight="1" x14ac:dyDescent="0.25">
      <c r="B4" s="44" t="s">
        <v>75</v>
      </c>
      <c r="D4" s="2" t="s">
        <v>29</v>
      </c>
      <c r="E4" s="45" t="s">
        <v>11</v>
      </c>
      <c r="G4" s="2" t="s">
        <v>50</v>
      </c>
      <c r="I4" s="2" t="s">
        <v>51</v>
      </c>
      <c r="K4" s="88" t="s">
        <v>107</v>
      </c>
      <c r="L4" s="88"/>
      <c r="M4" s="88"/>
    </row>
    <row r="5" spans="1:13" x14ac:dyDescent="0.25">
      <c r="B5" s="40" t="s">
        <v>9</v>
      </c>
      <c r="D5" s="39" t="s">
        <v>26</v>
      </c>
      <c r="E5" s="41" t="s">
        <v>38</v>
      </c>
      <c r="G5" s="39" t="s">
        <v>26</v>
      </c>
      <c r="I5" s="39" t="str">
        <f>IF(ROWS($C$4:$C4) &lt;=COUNTIF(D:D,category),INDEX(E:E,MATCH(category,D:D,0)+ROWS($C$4:$C4)-1),"")</f>
        <v>All Customers</v>
      </c>
      <c r="K5" s="90" t="s">
        <v>52</v>
      </c>
      <c r="L5" s="90"/>
      <c r="M5" s="39" t="str">
        <f>category&amp;segment&amp;eventday</f>
        <v>AllAll CustomersAverage Event Day (5:00pm-6:00pm)</v>
      </c>
    </row>
    <row r="6" spans="1:13" x14ac:dyDescent="0.25">
      <c r="B6" s="40" t="s">
        <v>62</v>
      </c>
      <c r="D6" s="39" t="s">
        <v>27</v>
      </c>
      <c r="E6" s="41" t="s">
        <v>39</v>
      </c>
      <c r="G6" s="39" t="s">
        <v>27</v>
      </c>
      <c r="I6" s="39" t="str">
        <f>IF(ROWS($C$4:$C5) &lt;=COUNTIF(D:D,category),INDEX(E:E,MATCH(category,D:D,0)+ROWS($C$4:$C5)-1),"")</f>
        <v/>
      </c>
      <c r="K6" s="90" t="s">
        <v>53</v>
      </c>
      <c r="L6" s="90"/>
      <c r="M6" s="39" t="str">
        <f>category&amp;segment&amp;eventday</f>
        <v>AllAll CustomersAverage Event Day (5:00pm-6:00pm)</v>
      </c>
    </row>
    <row r="7" spans="1:13" x14ac:dyDescent="0.25">
      <c r="B7" s="40" t="s">
        <v>63</v>
      </c>
      <c r="D7" s="39" t="s">
        <v>27</v>
      </c>
      <c r="E7" s="41" t="s">
        <v>40</v>
      </c>
      <c r="G7" s="39" t="s">
        <v>28</v>
      </c>
      <c r="I7" s="39" t="str">
        <f>IF(ROWS($C$4:$C6) &lt;=COUNTIF(D:D,category),INDEX(E:E,MATCH(category,D:D,0)+ROWS($C$4:$C6)-1),"")</f>
        <v/>
      </c>
    </row>
    <row r="8" spans="1:13" x14ac:dyDescent="0.25">
      <c r="B8" s="40" t="s">
        <v>64</v>
      </c>
      <c r="D8" s="39" t="s">
        <v>27</v>
      </c>
      <c r="E8" s="41" t="s">
        <v>41</v>
      </c>
      <c r="G8" s="39" t="s">
        <v>55</v>
      </c>
      <c r="I8" s="39" t="str">
        <f>IF(ROWS($C$4:$C7) &lt;=COUNTIF(D:D,category),INDEX(E:E,MATCH(category,D:D,0)+ROWS($C$4:$C7)-1),"")</f>
        <v/>
      </c>
      <c r="K8" s="88" t="s">
        <v>54</v>
      </c>
      <c r="L8" s="88"/>
      <c r="M8" s="88"/>
    </row>
    <row r="9" spans="1:13" x14ac:dyDescent="0.25">
      <c r="D9" s="39" t="s">
        <v>28</v>
      </c>
      <c r="E9" s="41" t="s">
        <v>44</v>
      </c>
      <c r="G9" s="39" t="s">
        <v>56</v>
      </c>
      <c r="I9" s="39" t="str">
        <f>IF(ROWS($C$4:$C8) &lt;=COUNTIF(D:D,category),INDEX(E:E,MATCH(category,D:D,0)+ROWS($C$4:$C8)-1),"")</f>
        <v/>
      </c>
      <c r="K9" s="39" t="str">
        <f>IF(level="Aggregate","MW","kW")</f>
        <v>MW</v>
      </c>
    </row>
    <row r="10" spans="1:13" x14ac:dyDescent="0.25">
      <c r="B10" s="2" t="s">
        <v>10</v>
      </c>
      <c r="D10" s="39" t="s">
        <v>28</v>
      </c>
      <c r="E10" s="41" t="s">
        <v>45</v>
      </c>
      <c r="G10" s="39" t="s">
        <v>57</v>
      </c>
      <c r="I10" s="39" t="str">
        <f>IF(ROWS($C$4:$C9) &lt;=COUNTIF(D:D,category),INDEX(E:E,MATCH(category,D:D,0)+ROWS($C$4:$C9)-1),"")</f>
        <v/>
      </c>
    </row>
    <row r="11" spans="1:13" x14ac:dyDescent="0.25">
      <c r="B11" t="s">
        <v>164</v>
      </c>
      <c r="D11" s="39" t="s">
        <v>28</v>
      </c>
      <c r="E11" s="41" t="s">
        <v>46</v>
      </c>
      <c r="G11" s="39" t="s">
        <v>58</v>
      </c>
      <c r="I11" s="39" t="str">
        <f>IF(ROWS($C$4:$C10) &lt;=COUNTIF(D:D,category),INDEX(E:E,MATCH(category,D:D,0)+ROWS($C$4:$C10)-1),"")</f>
        <v/>
      </c>
    </row>
    <row r="12" spans="1:13" x14ac:dyDescent="0.25">
      <c r="B12" s="4" t="s">
        <v>158</v>
      </c>
      <c r="D12" s="39" t="s">
        <v>171</v>
      </c>
      <c r="E12" s="41" t="s">
        <v>172</v>
      </c>
      <c r="G12" s="39" t="s">
        <v>60</v>
      </c>
      <c r="I12" s="39" t="str">
        <f>IF(ROWS($C$4:$C11) &lt;=COUNTIF(D:D,category),INDEX(E:E,MATCH(category,D:D,0)+ROWS($C$4:$C11)-1),"")</f>
        <v/>
      </c>
      <c r="K12" s="88" t="s">
        <v>59</v>
      </c>
      <c r="L12" s="88"/>
      <c r="M12" s="88"/>
    </row>
    <row r="13" spans="1:13" x14ac:dyDescent="0.25">
      <c r="B13" s="4" t="s">
        <v>159</v>
      </c>
      <c r="D13" s="39" t="s">
        <v>171</v>
      </c>
      <c r="E13" s="41" t="s">
        <v>173</v>
      </c>
      <c r="G13" s="39" t="s">
        <v>61</v>
      </c>
      <c r="I13" s="39" t="str">
        <f>IF(ROWS($C$4:$C12) &lt;=COUNTIF(D:D,category),INDEX(E:E,MATCH(category,D:D,0)+ROWS($C$4:$C12)-1),"")</f>
        <v/>
      </c>
      <c r="K13" s="39" t="s">
        <v>9</v>
      </c>
      <c r="L13" s="39">
        <f>sites/1000</f>
        <v>173.80275</v>
      </c>
    </row>
    <row r="14" spans="1:13" x14ac:dyDescent="0.25">
      <c r="B14" s="4" t="s">
        <v>160</v>
      </c>
      <c r="D14" s="39" t="s">
        <v>174</v>
      </c>
      <c r="E14" s="41" t="s">
        <v>175</v>
      </c>
      <c r="I14" s="39" t="str">
        <f>IF(ROWS($C$4:$C13) &lt;=COUNTIF(D:D,category),INDEX(E:E,MATCH(category,D:D,0)+ROWS($C$4:$C13)-1),"")</f>
        <v/>
      </c>
      <c r="K14" s="39" t="s">
        <v>62</v>
      </c>
      <c r="L14" s="39">
        <f>sites/devices</f>
        <v>0.86632597366669906</v>
      </c>
    </row>
    <row r="15" spans="1:13" x14ac:dyDescent="0.25">
      <c r="B15" s="4" t="s">
        <v>161</v>
      </c>
      <c r="D15" s="39" t="s">
        <v>174</v>
      </c>
      <c r="E15" s="41" t="s">
        <v>176</v>
      </c>
      <c r="I15" s="39" t="str">
        <f>IF(ROWS($C$4:$C14) &lt;=COUNTIF(D:D,category),INDEX(E:E,MATCH(category,D:D,0)+ROWS($C$4:$C14)-1),"")</f>
        <v/>
      </c>
      <c r="K15" s="39" t="s">
        <v>63</v>
      </c>
      <c r="L15" s="39">
        <v>1</v>
      </c>
    </row>
    <row r="16" spans="1:13" x14ac:dyDescent="0.25">
      <c r="B16" s="4" t="s">
        <v>162</v>
      </c>
      <c r="D16" s="39" t="s">
        <v>174</v>
      </c>
      <c r="E16" s="41" t="s">
        <v>177</v>
      </c>
      <c r="I16" s="39" t="str">
        <f>IF(ROWS($C$4:$C15) &lt;=COUNTIF(D:D,category),INDEX(E:E,MATCH(category,D:D,0)+ROWS($C$4:$C15)-1),"")</f>
        <v/>
      </c>
      <c r="K16" s="39" t="s">
        <v>64</v>
      </c>
      <c r="L16" s="39">
        <f>sites/tons</f>
        <v>0.23593581316484305</v>
      </c>
    </row>
    <row r="17" spans="2:13" x14ac:dyDescent="0.25">
      <c r="B17" s="4" t="s">
        <v>163</v>
      </c>
      <c r="D17" s="39" t="s">
        <v>178</v>
      </c>
      <c r="E17" s="41" t="s">
        <v>179</v>
      </c>
      <c r="K17" s="39" t="s">
        <v>36</v>
      </c>
      <c r="L17" s="39">
        <f>VLOOKUP(level, multiplier_table, 2,0)</f>
        <v>173.80275</v>
      </c>
    </row>
    <row r="18" spans="2:13" x14ac:dyDescent="0.25">
      <c r="B18" s="4"/>
      <c r="D18" s="39" t="s">
        <v>178</v>
      </c>
      <c r="E18" s="41" t="s">
        <v>180</v>
      </c>
    </row>
    <row r="19" spans="2:13" x14ac:dyDescent="0.25">
      <c r="B19" s="4"/>
      <c r="D19" s="39" t="s">
        <v>178</v>
      </c>
      <c r="E19" s="41" t="s">
        <v>181</v>
      </c>
      <c r="K19" s="88" t="s">
        <v>70</v>
      </c>
      <c r="L19" s="88"/>
      <c r="M19" s="88"/>
    </row>
    <row r="20" spans="2:13" x14ac:dyDescent="0.25">
      <c r="B20" s="4"/>
      <c r="D20" s="39" t="s">
        <v>178</v>
      </c>
      <c r="E20" s="41" t="s">
        <v>182</v>
      </c>
      <c r="K20" s="39">
        <v>0</v>
      </c>
      <c r="L20" s="39" t="s">
        <v>72</v>
      </c>
      <c r="M20" s="39" t="s">
        <v>73</v>
      </c>
    </row>
    <row r="21" spans="2:13" x14ac:dyDescent="0.25">
      <c r="B21" s="4"/>
      <c r="D21" s="39" t="s">
        <v>178</v>
      </c>
      <c r="E21" s="41" t="s">
        <v>183</v>
      </c>
      <c r="K21" s="39">
        <v>1</v>
      </c>
      <c r="L21" s="39" t="s">
        <v>209</v>
      </c>
      <c r="M21" s="39">
        <f>INDEX(events, MATCH(eventlookup, events_y, 0), MATCH("Confidential", events_x, 0))</f>
        <v>0</v>
      </c>
    </row>
    <row r="22" spans="2:13" x14ac:dyDescent="0.25">
      <c r="B22" s="4"/>
      <c r="D22" s="39" t="s">
        <v>178</v>
      </c>
      <c r="E22" s="41" t="s">
        <v>184</v>
      </c>
      <c r="K22" s="39">
        <v>2</v>
      </c>
      <c r="L22" s="39" t="s">
        <v>209</v>
      </c>
      <c r="M22" s="39" t="str">
        <f>VLOOKUP(M21, K20:L22, 2, FALSE)</f>
        <v>Public</v>
      </c>
    </row>
    <row r="23" spans="2:13" x14ac:dyDescent="0.25">
      <c r="B23" s="4"/>
      <c r="D23" s="39" t="s">
        <v>178</v>
      </c>
      <c r="E23" s="41" t="s">
        <v>185</v>
      </c>
    </row>
    <row r="24" spans="2:13" x14ac:dyDescent="0.25">
      <c r="B24" s="4"/>
      <c r="D24" s="39" t="s">
        <v>186</v>
      </c>
      <c r="E24" s="41" t="s">
        <v>187</v>
      </c>
    </row>
    <row r="25" spans="2:13" x14ac:dyDescent="0.25">
      <c r="B25" s="4"/>
      <c r="D25" s="39" t="s">
        <v>186</v>
      </c>
      <c r="E25" s="41" t="s">
        <v>188</v>
      </c>
    </row>
    <row r="26" spans="2:13" x14ac:dyDescent="0.25">
      <c r="B26" s="4"/>
      <c r="D26" s="39" t="s">
        <v>189</v>
      </c>
      <c r="E26" s="41" t="s">
        <v>190</v>
      </c>
    </row>
    <row r="27" spans="2:13" x14ac:dyDescent="0.25">
      <c r="D27" s="39" t="s">
        <v>189</v>
      </c>
      <c r="E27" s="41" t="s">
        <v>191</v>
      </c>
    </row>
    <row r="28" spans="2:13" x14ac:dyDescent="0.25">
      <c r="D28" s="39" t="s">
        <v>189</v>
      </c>
      <c r="E28" s="41" t="s">
        <v>192</v>
      </c>
    </row>
    <row r="29" spans="2:13" x14ac:dyDescent="0.25">
      <c r="D29" s="39" t="s">
        <v>189</v>
      </c>
      <c r="E29" s="41" t="s">
        <v>193</v>
      </c>
    </row>
    <row r="30" spans="2:13" x14ac:dyDescent="0.25">
      <c r="D30" s="39" t="s">
        <v>189</v>
      </c>
      <c r="E30" s="41" t="s">
        <v>194</v>
      </c>
    </row>
    <row r="31" spans="2:13" x14ac:dyDescent="0.25">
      <c r="D31" s="39" t="s">
        <v>189</v>
      </c>
      <c r="E31" s="41" t="s">
        <v>195</v>
      </c>
    </row>
    <row r="32" spans="2:13" x14ac:dyDescent="0.25">
      <c r="D32" s="39" t="s">
        <v>189</v>
      </c>
      <c r="E32" s="41" t="s">
        <v>196</v>
      </c>
    </row>
    <row r="33" spans="4:5" x14ac:dyDescent="0.25">
      <c r="D33" s="39" t="s">
        <v>189</v>
      </c>
      <c r="E33" s="41" t="s">
        <v>197</v>
      </c>
    </row>
    <row r="34" spans="4:5" x14ac:dyDescent="0.25">
      <c r="D34" s="39" t="s">
        <v>189</v>
      </c>
      <c r="E34" s="41" t="s">
        <v>198</v>
      </c>
    </row>
    <row r="35" spans="4:5" x14ac:dyDescent="0.25">
      <c r="D35" s="39" t="s">
        <v>199</v>
      </c>
      <c r="E35" s="41" t="s">
        <v>65</v>
      </c>
    </row>
    <row r="36" spans="4:5" x14ac:dyDescent="0.25">
      <c r="D36" s="39" t="s">
        <v>199</v>
      </c>
      <c r="E36" s="41" t="s">
        <v>66</v>
      </c>
    </row>
    <row r="37" spans="4:5" x14ac:dyDescent="0.25">
      <c r="D37" s="39" t="s">
        <v>199</v>
      </c>
      <c r="E37" s="41" t="s">
        <v>67</v>
      </c>
    </row>
    <row r="38" spans="4:5" x14ac:dyDescent="0.25">
      <c r="D38" s="39" t="s">
        <v>199</v>
      </c>
      <c r="E38" s="41" t="s">
        <v>68</v>
      </c>
    </row>
    <row r="39" spans="4:5" x14ac:dyDescent="0.25">
      <c r="D39" s="39" t="s">
        <v>199</v>
      </c>
      <c r="E39" s="41" t="s">
        <v>69</v>
      </c>
    </row>
    <row r="40" spans="4:5" x14ac:dyDescent="0.25">
      <c r="D40" s="39" t="s">
        <v>199</v>
      </c>
      <c r="E40" s="41" t="s">
        <v>71</v>
      </c>
    </row>
    <row r="41" spans="4:5" x14ac:dyDescent="0.25">
      <c r="D41" s="39" t="s">
        <v>199</v>
      </c>
      <c r="E41" s="41" t="s">
        <v>74</v>
      </c>
    </row>
    <row r="42" spans="4:5" x14ac:dyDescent="0.25">
      <c r="D42" s="39" t="s">
        <v>55</v>
      </c>
      <c r="E42" s="41">
        <v>10</v>
      </c>
    </row>
    <row r="43" spans="4:5" x14ac:dyDescent="0.25">
      <c r="D43" s="39" t="s">
        <v>55</v>
      </c>
      <c r="E43" s="41">
        <v>13</v>
      </c>
    </row>
    <row r="44" spans="4:5" x14ac:dyDescent="0.25">
      <c r="D44" s="39" t="s">
        <v>55</v>
      </c>
      <c r="E44" s="41">
        <v>14</v>
      </c>
    </row>
    <row r="45" spans="4:5" x14ac:dyDescent="0.25">
      <c r="D45" s="39" t="s">
        <v>55</v>
      </c>
      <c r="E45" s="41">
        <v>15</v>
      </c>
    </row>
    <row r="46" spans="4:5" x14ac:dyDescent="0.25">
      <c r="D46" s="39" t="s">
        <v>55</v>
      </c>
      <c r="E46" s="41">
        <v>16</v>
      </c>
    </row>
    <row r="47" spans="4:5" x14ac:dyDescent="0.25">
      <c r="D47" s="39" t="s">
        <v>55</v>
      </c>
      <c r="E47" s="41">
        <v>5</v>
      </c>
    </row>
    <row r="48" spans="4:5" x14ac:dyDescent="0.25">
      <c r="D48" s="39" t="s">
        <v>55</v>
      </c>
      <c r="E48" s="41">
        <v>6</v>
      </c>
    </row>
    <row r="49" spans="4:5" x14ac:dyDescent="0.25">
      <c r="D49" s="39" t="s">
        <v>55</v>
      </c>
      <c r="E49" s="41">
        <v>8</v>
      </c>
    </row>
    <row r="50" spans="4:5" x14ac:dyDescent="0.25">
      <c r="D50" s="39" t="s">
        <v>55</v>
      </c>
      <c r="E50" s="41">
        <v>9</v>
      </c>
    </row>
    <row r="51" spans="4:5" x14ac:dyDescent="0.25">
      <c r="D51" s="39" t="s">
        <v>56</v>
      </c>
      <c r="E51" s="41">
        <v>100</v>
      </c>
    </row>
    <row r="52" spans="4:5" x14ac:dyDescent="0.25">
      <c r="D52" s="39" t="s">
        <v>56</v>
      </c>
      <c r="E52" s="41">
        <v>50</v>
      </c>
    </row>
    <row r="53" spans="4:5" x14ac:dyDescent="0.25">
      <c r="D53" s="39" t="s">
        <v>56</v>
      </c>
      <c r="E53" s="41">
        <v>30</v>
      </c>
    </row>
    <row r="54" spans="4:5" x14ac:dyDescent="0.25">
      <c r="D54" s="39" t="s">
        <v>57</v>
      </c>
      <c r="E54" s="41" t="s">
        <v>76</v>
      </c>
    </row>
    <row r="55" spans="4:5" x14ac:dyDescent="0.25">
      <c r="D55" s="39" t="s">
        <v>57</v>
      </c>
      <c r="E55" s="41" t="s">
        <v>77</v>
      </c>
    </row>
    <row r="56" spans="4:5" x14ac:dyDescent="0.25">
      <c r="D56" s="39" t="s">
        <v>57</v>
      </c>
      <c r="E56" s="41" t="s">
        <v>78</v>
      </c>
    </row>
    <row r="57" spans="4:5" x14ac:dyDescent="0.25">
      <c r="D57" s="39" t="s">
        <v>57</v>
      </c>
      <c r="E57" s="41" t="s">
        <v>79</v>
      </c>
    </row>
    <row r="58" spans="4:5" x14ac:dyDescent="0.25">
      <c r="D58" s="39" t="s">
        <v>57</v>
      </c>
      <c r="E58" s="41" t="s">
        <v>80</v>
      </c>
    </row>
    <row r="59" spans="4:5" x14ac:dyDescent="0.25">
      <c r="D59" s="39" t="s">
        <v>57</v>
      </c>
      <c r="E59" s="41" t="s">
        <v>81</v>
      </c>
    </row>
    <row r="60" spans="4:5" x14ac:dyDescent="0.25">
      <c r="D60" s="39" t="s">
        <v>57</v>
      </c>
      <c r="E60" s="41" t="s">
        <v>82</v>
      </c>
    </row>
    <row r="61" spans="4:5" x14ac:dyDescent="0.25">
      <c r="D61" s="39" t="s">
        <v>57</v>
      </c>
      <c r="E61" s="41" t="s">
        <v>83</v>
      </c>
    </row>
    <row r="62" spans="4:5" x14ac:dyDescent="0.25">
      <c r="D62" s="39" t="s">
        <v>57</v>
      </c>
      <c r="E62" s="41" t="s">
        <v>84</v>
      </c>
    </row>
    <row r="63" spans="4:5" x14ac:dyDescent="0.25">
      <c r="D63" s="39" t="s">
        <v>57</v>
      </c>
      <c r="E63" s="41" t="s">
        <v>85</v>
      </c>
    </row>
    <row r="64" spans="4:5" x14ac:dyDescent="0.25">
      <c r="D64" s="39" t="s">
        <v>58</v>
      </c>
      <c r="E64" t="s">
        <v>42</v>
      </c>
    </row>
    <row r="65" spans="4:5" x14ac:dyDescent="0.25">
      <c r="D65" s="39" t="s">
        <v>58</v>
      </c>
      <c r="E65" t="s">
        <v>43</v>
      </c>
    </row>
    <row r="66" spans="4:5" x14ac:dyDescent="0.25">
      <c r="D66" s="39" t="s">
        <v>60</v>
      </c>
      <c r="E66" s="41" t="s">
        <v>86</v>
      </c>
    </row>
    <row r="67" spans="4:5" x14ac:dyDescent="0.25">
      <c r="D67" s="39" t="s">
        <v>60</v>
      </c>
      <c r="E67" s="41" t="s">
        <v>87</v>
      </c>
    </row>
    <row r="68" spans="4:5" x14ac:dyDescent="0.25">
      <c r="D68" s="39" t="s">
        <v>60</v>
      </c>
      <c r="E68" s="41" t="s">
        <v>88</v>
      </c>
    </row>
    <row r="69" spans="4:5" x14ac:dyDescent="0.25">
      <c r="D69" s="39" t="s">
        <v>60</v>
      </c>
      <c r="E69" s="41" t="s">
        <v>89</v>
      </c>
    </row>
    <row r="70" spans="4:5" x14ac:dyDescent="0.25">
      <c r="D70" s="39" t="s">
        <v>60</v>
      </c>
      <c r="E70" s="41" t="s">
        <v>90</v>
      </c>
    </row>
    <row r="71" spans="4:5" x14ac:dyDescent="0.25">
      <c r="D71" s="39" t="s">
        <v>60</v>
      </c>
      <c r="E71" s="41" t="s">
        <v>91</v>
      </c>
    </row>
    <row r="72" spans="4:5" x14ac:dyDescent="0.25">
      <c r="D72" s="39" t="s">
        <v>61</v>
      </c>
      <c r="E72" s="41" t="s">
        <v>92</v>
      </c>
    </row>
    <row r="73" spans="4:5" x14ac:dyDescent="0.25">
      <c r="D73" s="39" t="s">
        <v>61</v>
      </c>
      <c r="E73" s="41" t="s">
        <v>93</v>
      </c>
    </row>
    <row r="74" spans="4:5" x14ac:dyDescent="0.25">
      <c r="D74" s="39" t="s">
        <v>200</v>
      </c>
      <c r="E74" s="41" t="s">
        <v>201</v>
      </c>
    </row>
    <row r="75" spans="4:5" x14ac:dyDescent="0.25">
      <c r="D75" s="39" t="s">
        <v>200</v>
      </c>
      <c r="E75" s="41" t="s">
        <v>202</v>
      </c>
    </row>
    <row r="76" spans="4:5" x14ac:dyDescent="0.25">
      <c r="D76" s="39" t="s">
        <v>203</v>
      </c>
      <c r="E76" s="41" t="s">
        <v>204</v>
      </c>
    </row>
    <row r="77" spans="4:5" x14ac:dyDescent="0.25">
      <c r="D77" s="39" t="s">
        <v>203</v>
      </c>
      <c r="E77" s="41" t="s">
        <v>205</v>
      </c>
    </row>
  </sheetData>
  <sortState ref="AH5:AH54">
    <sortCondition descending="1" ref="AH5"/>
  </sortState>
  <mergeCells count="8">
    <mergeCell ref="K12:M12"/>
    <mergeCell ref="K19:M19"/>
    <mergeCell ref="D2:I2"/>
    <mergeCell ref="K2:M2"/>
    <mergeCell ref="K5:L5"/>
    <mergeCell ref="K6:L6"/>
    <mergeCell ref="K8:M8"/>
    <mergeCell ref="K4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23</vt:i4>
      </vt:variant>
    </vt:vector>
  </HeadingPairs>
  <TitlesOfParts>
    <vt:vector size="28" baseType="lpstr">
      <vt:lpstr>Confidentiality Disclosure</vt:lpstr>
      <vt:lpstr>Results</vt:lpstr>
      <vt:lpstr>Event_Char</vt:lpstr>
      <vt:lpstr>Interval_Char</vt:lpstr>
      <vt:lpstr>Helpers</vt:lpstr>
      <vt:lpstr>category</vt:lpstr>
      <vt:lpstr>category_list</vt:lpstr>
      <vt:lpstr>confidential</vt:lpstr>
      <vt:lpstr>devices</vt:lpstr>
      <vt:lpstr>eventday</vt:lpstr>
      <vt:lpstr>eventday_list</vt:lpstr>
      <vt:lpstr>eventlookup</vt:lpstr>
      <vt:lpstr>events</vt:lpstr>
      <vt:lpstr>events_x</vt:lpstr>
      <vt:lpstr>events_y</vt:lpstr>
      <vt:lpstr>intervallookup</vt:lpstr>
      <vt:lpstr>intervals</vt:lpstr>
      <vt:lpstr>intervals_x</vt:lpstr>
      <vt:lpstr>intervals_y</vt:lpstr>
      <vt:lpstr>level</vt:lpstr>
      <vt:lpstr>level_list</vt:lpstr>
      <vt:lpstr>multiplier</vt:lpstr>
      <vt:lpstr>multiplier_table</vt:lpstr>
      <vt:lpstr>segment</vt:lpstr>
      <vt:lpstr>segment_list</vt:lpstr>
      <vt:lpstr>sites</vt:lpstr>
      <vt:lpstr>tons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Ciccone</dc:creator>
  <cp:lastModifiedBy>Adriana Ciccone</cp:lastModifiedBy>
  <dcterms:created xsi:type="dcterms:W3CDTF">2017-07-30T23:37:23Z</dcterms:created>
  <dcterms:modified xsi:type="dcterms:W3CDTF">2022-03-04T19:37:20Z</dcterms:modified>
</cp:coreProperties>
</file>